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K:\RI\6. Dados Operacionais\Planilhas Site\"/>
    </mc:Choice>
  </mc:AlternateContent>
  <xr:revisionPtr revIDLastSave="0" documentId="8_{51774D7F-E7F6-4A56-A92D-9D647FB22E20}" xr6:coauthVersionLast="47" xr6:coauthVersionMax="47" xr10:uidLastSave="{00000000-0000-0000-0000-000000000000}"/>
  <workbookProtection workbookPassword="CEBE" lockStructure="1"/>
  <bookViews>
    <workbookView xWindow="-110" yWindow="-110" windowWidth="19420" windowHeight="10300" tabRatio="634" firstSheet="1" activeTab="1" xr2:uid="{00000000-000D-0000-FFFF-FFFF00000000}"/>
  </bookViews>
  <sheets>
    <sheet name="Por_Eng" sheetId="9" state="hidden" r:id="rId1"/>
    <sheet name="Comparable" sheetId="8" r:id="rId2"/>
    <sheet name="Month" sheetId="1" r:id="rId3"/>
    <sheet name="Quarter" sheetId="2" r:id="rId4"/>
    <sheet name="Year" sheetId="3" r:id="rId5"/>
    <sheet name="Period" sheetId="7" r:id="rId6"/>
  </sheets>
  <definedNames>
    <definedName name="_1T17">Quarter!#REF!</definedName>
    <definedName name="Acumulado">Comparable!$I$2</definedName>
    <definedName name="Anual">Comparable!$I$49</definedName>
    <definedName name="Mensal">Comparable!$B$2</definedName>
    <definedName name="_xlnm.Print_Area" localSheetId="2">Month!$A$2:$A$47,Month!$GP$2:$GT$47</definedName>
    <definedName name="Trimestral">Comparable!$B$49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L60" i="7" l="1"/>
  <c r="ML61" i="7"/>
  <c r="ML62" i="7"/>
  <c r="ML63" i="7"/>
  <c r="ML64" i="7"/>
  <c r="ML65" i="7"/>
  <c r="ML66" i="7"/>
  <c r="ML67" i="7"/>
  <c r="ML68" i="7"/>
  <c r="ML69" i="7"/>
  <c r="ML70" i="7"/>
  <c r="ML71" i="7"/>
  <c r="ML72" i="7"/>
  <c r="ML73" i="7"/>
  <c r="ML74" i="7"/>
  <c r="ML77" i="7"/>
  <c r="ML78" i="7"/>
  <c r="ML79" i="7"/>
  <c r="ML80" i="7"/>
  <c r="ML81" i="7"/>
  <c r="ML82" i="7"/>
  <c r="ML83" i="7"/>
  <c r="ML84" i="7"/>
  <c r="ML85" i="7"/>
  <c r="ML86" i="7"/>
  <c r="ML46" i="7"/>
  <c r="ML45" i="7"/>
  <c r="ML44" i="7"/>
  <c r="ML43" i="7"/>
  <c r="ML42" i="7"/>
  <c r="ML41" i="7"/>
  <c r="ML40" i="7"/>
  <c r="ML39" i="7"/>
  <c r="ML38" i="7"/>
  <c r="ML37" i="7"/>
  <c r="ML36" i="7"/>
  <c r="ML35" i="7"/>
  <c r="ML28" i="7"/>
  <c r="ML27" i="7"/>
  <c r="ML26" i="7"/>
  <c r="ML25" i="7"/>
  <c r="ML24" i="7"/>
  <c r="ML23" i="7"/>
  <c r="ML22" i="7"/>
  <c r="ML21" i="7"/>
  <c r="ML20" i="7"/>
  <c r="ML19" i="7"/>
  <c r="ML18" i="7"/>
  <c r="ML17" i="7"/>
  <c r="ML16" i="7"/>
  <c r="ML56" i="7" s="1"/>
  <c r="ML15" i="7"/>
  <c r="ML55" i="7" s="1"/>
  <c r="ML14" i="7"/>
  <c r="ML54" i="7" s="1"/>
  <c r="ML13" i="7"/>
  <c r="ML53" i="7" s="1"/>
  <c r="ML12" i="7"/>
  <c r="ML52" i="7" s="1"/>
  <c r="ML11" i="7"/>
  <c r="ML10" i="7"/>
  <c r="ML9" i="7"/>
  <c r="ML8" i="7"/>
  <c r="ML7" i="7"/>
  <c r="ML6" i="7"/>
  <c r="ML5" i="7"/>
  <c r="ML4" i="7"/>
  <c r="ML3" i="7"/>
  <c r="ML50" i="7"/>
  <c r="ML29" i="7"/>
  <c r="ML30" i="7"/>
  <c r="ML31" i="7"/>
  <c r="ML32" i="7"/>
  <c r="ML33" i="7"/>
  <c r="ML34" i="7"/>
  <c r="ML49" i="7"/>
  <c r="ML51" i="7"/>
  <c r="AE5" i="3"/>
  <c r="AE6" i="3"/>
  <c r="AE7" i="3"/>
  <c r="AE8" i="3"/>
  <c r="AE9" i="3"/>
  <c r="AD7" i="3"/>
  <c r="AD6" i="3"/>
  <c r="AE10" i="3"/>
  <c r="AD10" i="3"/>
  <c r="AE37" i="3"/>
  <c r="AD37" i="3"/>
  <c r="AE14" i="3"/>
  <c r="AE15" i="3"/>
  <c r="AE16" i="3"/>
  <c r="AE12" i="3"/>
  <c r="AE13" i="3"/>
  <c r="AD13" i="3"/>
  <c r="AD12" i="3"/>
  <c r="AD9" i="3"/>
  <c r="AE44" i="3"/>
  <c r="AE45" i="3"/>
  <c r="AE46" i="3"/>
  <c r="AE40" i="3"/>
  <c r="AE41" i="3"/>
  <c r="AE42" i="3"/>
  <c r="AE39" i="3"/>
  <c r="AE38" i="3"/>
  <c r="AE27" i="3"/>
  <c r="AE28" i="3"/>
  <c r="AE24" i="3"/>
  <c r="AE23" i="3" s="1"/>
  <c r="AE25" i="3"/>
  <c r="AE4" i="3"/>
  <c r="AD4" i="3"/>
  <c r="AD5" i="3"/>
  <c r="AD8" i="3"/>
  <c r="AD46" i="3"/>
  <c r="AD45" i="3"/>
  <c r="AD44" i="3"/>
  <c r="AD43" i="3"/>
  <c r="AD42" i="3"/>
  <c r="AD41" i="3"/>
  <c r="AD40" i="3"/>
  <c r="AE80" i="3" s="1"/>
  <c r="AD39" i="3"/>
  <c r="AD38" i="3"/>
  <c r="AD28" i="3"/>
  <c r="AD27" i="3"/>
  <c r="AD25" i="3"/>
  <c r="AD24" i="3"/>
  <c r="AD16" i="3"/>
  <c r="AD15" i="3"/>
  <c r="AD14" i="3"/>
  <c r="AE11" i="3"/>
  <c r="AE51" i="3" s="1"/>
  <c r="AE1" i="3"/>
  <c r="AE70" i="3"/>
  <c r="AE62" i="3"/>
  <c r="AE43" i="3"/>
  <c r="AE34" i="3"/>
  <c r="AE74" i="3" s="1"/>
  <c r="AE33" i="3"/>
  <c r="AE73" i="3" s="1"/>
  <c r="AE32" i="3"/>
  <c r="AE72" i="3" s="1"/>
  <c r="AE31" i="3"/>
  <c r="AE71" i="3" s="1"/>
  <c r="AE30" i="3"/>
  <c r="AE29" i="3"/>
  <c r="AE69" i="3" s="1"/>
  <c r="AE22" i="3"/>
  <c r="AE20" i="3"/>
  <c r="AE60" i="3" s="1"/>
  <c r="AE56" i="3"/>
  <c r="AE2" i="3"/>
  <c r="AE49" i="3" s="1"/>
  <c r="DN13" i="2"/>
  <c r="DN1" i="2"/>
  <c r="DN2" i="2"/>
  <c r="DN3" i="2" s="1"/>
  <c r="DN90" i="2" s="1"/>
  <c r="DM5" i="2"/>
  <c r="ML126" i="1"/>
  <c r="ML85" i="1"/>
  <c r="ML124" i="1"/>
  <c r="ML80" i="1"/>
  <c r="ML78" i="1"/>
  <c r="ML104" i="1"/>
  <c r="ML4" i="1"/>
  <c r="ML3" i="1" s="1"/>
  <c r="MK37" i="1"/>
  <c r="MJ37" i="1"/>
  <c r="MI37" i="1"/>
  <c r="MH37" i="1"/>
  <c r="MG37" i="1"/>
  <c r="MF37" i="1"/>
  <c r="ME37" i="1"/>
  <c r="MD37" i="1"/>
  <c r="MC37" i="1"/>
  <c r="MB37" i="1"/>
  <c r="MA37" i="1"/>
  <c r="LZ37" i="1"/>
  <c r="MK26" i="1"/>
  <c r="MJ26" i="1"/>
  <c r="MI26" i="1"/>
  <c r="MI11" i="1" s="1"/>
  <c r="MI10" i="1" s="1"/>
  <c r="MJ50" i="1" s="1"/>
  <c r="MH26" i="1"/>
  <c r="MG26" i="1"/>
  <c r="MF26" i="1"/>
  <c r="ME26" i="1"/>
  <c r="MD26" i="1"/>
  <c r="MC26" i="1"/>
  <c r="MB26" i="1"/>
  <c r="MA26" i="1"/>
  <c r="MA11" i="1" s="1"/>
  <c r="LZ26" i="1"/>
  <c r="MK23" i="1"/>
  <c r="MJ23" i="1"/>
  <c r="MI23" i="1"/>
  <c r="MH23" i="1"/>
  <c r="MG23" i="1"/>
  <c r="MF23" i="1"/>
  <c r="ME23" i="1"/>
  <c r="MD23" i="1"/>
  <c r="MC23" i="1"/>
  <c r="MB23" i="1"/>
  <c r="MA23" i="1"/>
  <c r="LZ23" i="1"/>
  <c r="LZ11" i="1" s="1"/>
  <c r="LZ10" i="1" s="1"/>
  <c r="LZ50" i="1" s="1"/>
  <c r="MK20" i="1"/>
  <c r="MJ20" i="1"/>
  <c r="MI20" i="1"/>
  <c r="MH20" i="1"/>
  <c r="MG20" i="1"/>
  <c r="MF20" i="1"/>
  <c r="ME20" i="1"/>
  <c r="MD20" i="1"/>
  <c r="MD100" i="1" s="1"/>
  <c r="MC20" i="1"/>
  <c r="MB20" i="1"/>
  <c r="MA20" i="1"/>
  <c r="LZ20" i="1"/>
  <c r="MK14" i="1"/>
  <c r="MJ14" i="1"/>
  <c r="MI14" i="1"/>
  <c r="MH14" i="1"/>
  <c r="MG14" i="1"/>
  <c r="MF14" i="1"/>
  <c r="ME14" i="1"/>
  <c r="MD14" i="1"/>
  <c r="MC14" i="1"/>
  <c r="MB14" i="1"/>
  <c r="MA14" i="1"/>
  <c r="LZ14" i="1"/>
  <c r="MK13" i="1"/>
  <c r="MJ13" i="1"/>
  <c r="MI13" i="1"/>
  <c r="MH13" i="1"/>
  <c r="MG13" i="1"/>
  <c r="MF13" i="1"/>
  <c r="ME13" i="1"/>
  <c r="MD13" i="1"/>
  <c r="ME53" i="1" s="1"/>
  <c r="MC13" i="1"/>
  <c r="MB13" i="1"/>
  <c r="MA13" i="1"/>
  <c r="LZ13" i="1"/>
  <c r="MK12" i="1"/>
  <c r="MJ12" i="1"/>
  <c r="MI12" i="1"/>
  <c r="MH12" i="1"/>
  <c r="MI52" i="1" s="1"/>
  <c r="MG12" i="1"/>
  <c r="MF12" i="1"/>
  <c r="ME12" i="1"/>
  <c r="MD12" i="1"/>
  <c r="MC12" i="1"/>
  <c r="MB12" i="1"/>
  <c r="MA12" i="1"/>
  <c r="LZ12" i="1"/>
  <c r="MA52" i="1" s="1"/>
  <c r="MJ11" i="1"/>
  <c r="MJ10" i="1" s="1"/>
  <c r="MH11" i="1"/>
  <c r="MH10" i="1" s="1"/>
  <c r="MG11" i="1"/>
  <c r="MG10" i="1" s="1"/>
  <c r="MB11" i="1"/>
  <c r="MB10" i="1" s="1"/>
  <c r="MK3" i="1"/>
  <c r="MJ3" i="1"/>
  <c r="MI3" i="1"/>
  <c r="MH3" i="1"/>
  <c r="MG3" i="1"/>
  <c r="MF3" i="1"/>
  <c r="ME3" i="1"/>
  <c r="MD3" i="1"/>
  <c r="MC3" i="1"/>
  <c r="MB3" i="1"/>
  <c r="MA3" i="1"/>
  <c r="LZ3" i="1"/>
  <c r="MK4" i="1"/>
  <c r="MJ4" i="1"/>
  <c r="MI4" i="1"/>
  <c r="MH4" i="1"/>
  <c r="MG4" i="1"/>
  <c r="MF4" i="1"/>
  <c r="ME4" i="1"/>
  <c r="MD4" i="1"/>
  <c r="MC4" i="1"/>
  <c r="MB4" i="1"/>
  <c r="MA4" i="1"/>
  <c r="LZ4" i="1"/>
  <c r="MK56" i="1"/>
  <c r="MJ56" i="1"/>
  <c r="MI56" i="1"/>
  <c r="MH56" i="1"/>
  <c r="MG56" i="1"/>
  <c r="MF56" i="1"/>
  <c r="ME56" i="1"/>
  <c r="MD56" i="1"/>
  <c r="MC56" i="1"/>
  <c r="MB56" i="1"/>
  <c r="MA56" i="1"/>
  <c r="LZ56" i="1"/>
  <c r="MK55" i="1"/>
  <c r="MJ55" i="1"/>
  <c r="MI55" i="1"/>
  <c r="MH55" i="1"/>
  <c r="MG55" i="1"/>
  <c r="MF55" i="1"/>
  <c r="ME55" i="1"/>
  <c r="MD55" i="1"/>
  <c r="MC55" i="1"/>
  <c r="MB55" i="1"/>
  <c r="MA55" i="1"/>
  <c r="LZ55" i="1"/>
  <c r="MK53" i="1"/>
  <c r="MJ53" i="1"/>
  <c r="MI53" i="1"/>
  <c r="MH53" i="1"/>
  <c r="MG53" i="1"/>
  <c r="MF53" i="1"/>
  <c r="MC53" i="1"/>
  <c r="MB53" i="1"/>
  <c r="MA53" i="1"/>
  <c r="LZ53" i="1"/>
  <c r="MK52" i="1"/>
  <c r="MJ52" i="1"/>
  <c r="MG52" i="1"/>
  <c r="MF52" i="1"/>
  <c r="ME52" i="1"/>
  <c r="MD52" i="1"/>
  <c r="MC52" i="1"/>
  <c r="MB52" i="1"/>
  <c r="ML107" i="1"/>
  <c r="ML105" i="1"/>
  <c r="ML102" i="1"/>
  <c r="ML101" i="1"/>
  <c r="ML96" i="1"/>
  <c r="ML95" i="1"/>
  <c r="ML74" i="1"/>
  <c r="ML73" i="1"/>
  <c r="ML72" i="1"/>
  <c r="ML71" i="1"/>
  <c r="ML70" i="1"/>
  <c r="ML69" i="1"/>
  <c r="ML68" i="1"/>
  <c r="ML67" i="1"/>
  <c r="ML65" i="1"/>
  <c r="ML62" i="1"/>
  <c r="ML61" i="1"/>
  <c r="ML56" i="1"/>
  <c r="ML125" i="1"/>
  <c r="ML122" i="1"/>
  <c r="ML121" i="1"/>
  <c r="ML108" i="1"/>
  <c r="ML26" i="1"/>
  <c r="ML106" i="1" s="1"/>
  <c r="ML64" i="1"/>
  <c r="ML23" i="1"/>
  <c r="ML20" i="1"/>
  <c r="ML100" i="1" s="1"/>
  <c r="ML12" i="1"/>
  <c r="ML13" i="1"/>
  <c r="ML93" i="1" s="1"/>
  <c r="ML2" i="1"/>
  <c r="ML89" i="1" s="1"/>
  <c r="Z3" i="3"/>
  <c r="Y3" i="3"/>
  <c r="X3" i="3"/>
  <c r="V3" i="3"/>
  <c r="CX11" i="2"/>
  <c r="CW11" i="2"/>
  <c r="CV11" i="2"/>
  <c r="CU11" i="2"/>
  <c r="CT11" i="2"/>
  <c r="CS11" i="2"/>
  <c r="CR11" i="2"/>
  <c r="CQ11" i="2"/>
  <c r="CP11" i="2"/>
  <c r="CO11" i="2"/>
  <c r="CN11" i="2"/>
  <c r="CM11" i="2"/>
  <c r="CL11" i="2"/>
  <c r="CK11" i="2"/>
  <c r="CI11" i="2"/>
  <c r="CH11" i="2"/>
  <c r="CG11" i="2"/>
  <c r="CF11" i="2"/>
  <c r="CE11" i="2"/>
  <c r="CD11" i="2"/>
  <c r="CX4" i="2"/>
  <c r="CW4" i="2"/>
  <c r="CV4" i="2"/>
  <c r="CU4" i="2"/>
  <c r="CT4" i="2"/>
  <c r="CS4" i="2"/>
  <c r="CR4" i="2"/>
  <c r="CQ4" i="2"/>
  <c r="CP4" i="2"/>
  <c r="CO4" i="2"/>
  <c r="CN4" i="2"/>
  <c r="CM4" i="2"/>
  <c r="CL4" i="2"/>
  <c r="CK4" i="2"/>
  <c r="CI4" i="2"/>
  <c r="CH4" i="2"/>
  <c r="CG4" i="2"/>
  <c r="CF4" i="2"/>
  <c r="CE4" i="2"/>
  <c r="CD4" i="2"/>
  <c r="LY3" i="1"/>
  <c r="HV10" i="1"/>
  <c r="LY10" i="1"/>
  <c r="LX10" i="1"/>
  <c r="LW10" i="1"/>
  <c r="LV10" i="1"/>
  <c r="LU10" i="1"/>
  <c r="LT10" i="1"/>
  <c r="LS10" i="1"/>
  <c r="LR10" i="1"/>
  <c r="LQ10" i="1"/>
  <c r="LP10" i="1"/>
  <c r="LO10" i="1"/>
  <c r="LN10" i="1"/>
  <c r="LM10" i="1"/>
  <c r="LL10" i="1"/>
  <c r="LK10" i="1"/>
  <c r="LJ10" i="1"/>
  <c r="LI10" i="1"/>
  <c r="LH10" i="1"/>
  <c r="LG10" i="1"/>
  <c r="LF10" i="1"/>
  <c r="LE10" i="1"/>
  <c r="LD10" i="1"/>
  <c r="LC10" i="1"/>
  <c r="LB10" i="1"/>
  <c r="LA10" i="1"/>
  <c r="KZ10" i="1"/>
  <c r="KY10" i="1"/>
  <c r="KX10" i="1"/>
  <c r="KW10" i="1"/>
  <c r="KV10" i="1"/>
  <c r="KU10" i="1"/>
  <c r="KT10" i="1"/>
  <c r="KS10" i="1"/>
  <c r="KR10" i="1"/>
  <c r="KQ10" i="1"/>
  <c r="KP10" i="1"/>
  <c r="KO10" i="1"/>
  <c r="KN10" i="1"/>
  <c r="KM10" i="1"/>
  <c r="KL10" i="1"/>
  <c r="KK10" i="1"/>
  <c r="KJ10" i="1"/>
  <c r="KI10" i="1"/>
  <c r="KH10" i="1"/>
  <c r="KG10" i="1"/>
  <c r="KF10" i="1"/>
  <c r="KE10" i="1"/>
  <c r="KD10" i="1"/>
  <c r="KC10" i="1"/>
  <c r="KB10" i="1"/>
  <c r="KA10" i="1"/>
  <c r="JZ10" i="1"/>
  <c r="JY10" i="1"/>
  <c r="JX10" i="1"/>
  <c r="JW10" i="1"/>
  <c r="JV10" i="1"/>
  <c r="JU10" i="1"/>
  <c r="JT10" i="1"/>
  <c r="JS10" i="1"/>
  <c r="JR10" i="1"/>
  <c r="JQ10" i="1"/>
  <c r="JP10" i="1"/>
  <c r="JO10" i="1"/>
  <c r="JN10" i="1"/>
  <c r="JM10" i="1"/>
  <c r="JL10" i="1"/>
  <c r="JK10" i="1"/>
  <c r="JJ10" i="1"/>
  <c r="JI10" i="1"/>
  <c r="JH10" i="1"/>
  <c r="JG10" i="1"/>
  <c r="JF10" i="1"/>
  <c r="JE10" i="1"/>
  <c r="JD10" i="1"/>
  <c r="JC10" i="1"/>
  <c r="JA10" i="1"/>
  <c r="IZ10" i="1"/>
  <c r="IY10" i="1"/>
  <c r="IX10" i="1"/>
  <c r="IW10" i="1"/>
  <c r="IV10" i="1"/>
  <c r="IU10" i="1"/>
  <c r="IT10" i="1"/>
  <c r="IS10" i="1"/>
  <c r="IR10" i="1"/>
  <c r="IQ10" i="1"/>
  <c r="IP10" i="1"/>
  <c r="IO10" i="1"/>
  <c r="IN10" i="1"/>
  <c r="IM10" i="1"/>
  <c r="IL10" i="1"/>
  <c r="IK10" i="1"/>
  <c r="IJ10" i="1"/>
  <c r="II10" i="1"/>
  <c r="IH10" i="1"/>
  <c r="IG10" i="1"/>
  <c r="IF10" i="1"/>
  <c r="IE10" i="1"/>
  <c r="ID10" i="1"/>
  <c r="IC10" i="1"/>
  <c r="IB10" i="1"/>
  <c r="IA10" i="1"/>
  <c r="HZ10" i="1"/>
  <c r="HY10" i="1"/>
  <c r="HX10" i="1"/>
  <c r="HW10" i="1"/>
  <c r="LX3" i="1"/>
  <c r="LW3" i="1"/>
  <c r="LV3" i="1"/>
  <c r="LU3" i="1"/>
  <c r="LT3" i="1"/>
  <c r="LS3" i="1"/>
  <c r="LR3" i="1"/>
  <c r="LQ3" i="1"/>
  <c r="LP3" i="1"/>
  <c r="LO3" i="1"/>
  <c r="LN3" i="1"/>
  <c r="LM3" i="1"/>
  <c r="LL3" i="1"/>
  <c r="LK3" i="1"/>
  <c r="LJ3" i="1"/>
  <c r="LI3" i="1"/>
  <c r="LH3" i="1"/>
  <c r="LG3" i="1"/>
  <c r="LF3" i="1"/>
  <c r="LE3" i="1"/>
  <c r="LD3" i="1"/>
  <c r="LC3" i="1"/>
  <c r="LB3" i="1"/>
  <c r="LA3" i="1"/>
  <c r="KZ3" i="1"/>
  <c r="KY3" i="1"/>
  <c r="KX3" i="1"/>
  <c r="KW3" i="1"/>
  <c r="KV3" i="1"/>
  <c r="KU3" i="1"/>
  <c r="KT3" i="1"/>
  <c r="KS3" i="1"/>
  <c r="KR3" i="1"/>
  <c r="KQ3" i="1"/>
  <c r="KP3" i="1"/>
  <c r="KO3" i="1"/>
  <c r="KN3" i="1"/>
  <c r="KM3" i="1"/>
  <c r="KL3" i="1"/>
  <c r="KK3" i="1"/>
  <c r="KJ3" i="1"/>
  <c r="KI3" i="1"/>
  <c r="KH3" i="1"/>
  <c r="KG3" i="1"/>
  <c r="KF3" i="1"/>
  <c r="KE3" i="1"/>
  <c r="KD3" i="1"/>
  <c r="KC3" i="1"/>
  <c r="KB3" i="1"/>
  <c r="KA3" i="1"/>
  <c r="JZ3" i="1"/>
  <c r="JY3" i="1"/>
  <c r="JX3" i="1"/>
  <c r="JW3" i="1"/>
  <c r="JV3" i="1"/>
  <c r="JU3" i="1"/>
  <c r="JT3" i="1"/>
  <c r="JS3" i="1"/>
  <c r="JR3" i="1"/>
  <c r="JQ3" i="1"/>
  <c r="JP3" i="1"/>
  <c r="JO3" i="1"/>
  <c r="JN3" i="1"/>
  <c r="JM3" i="1"/>
  <c r="JL3" i="1"/>
  <c r="JK3" i="1"/>
  <c r="JJ3" i="1"/>
  <c r="JI3" i="1"/>
  <c r="JH3" i="1"/>
  <c r="JG3" i="1"/>
  <c r="JF3" i="1"/>
  <c r="JE3" i="1"/>
  <c r="JD3" i="1"/>
  <c r="JC3" i="1"/>
  <c r="JA3" i="1"/>
  <c r="IZ3" i="1"/>
  <c r="IY3" i="1"/>
  <c r="IX3" i="1"/>
  <c r="IW3" i="1"/>
  <c r="IV3" i="1"/>
  <c r="IU3" i="1"/>
  <c r="IT3" i="1"/>
  <c r="IS3" i="1"/>
  <c r="IR3" i="1"/>
  <c r="IQ3" i="1"/>
  <c r="IP3" i="1"/>
  <c r="IO3" i="1"/>
  <c r="IN3" i="1"/>
  <c r="IM3" i="1"/>
  <c r="IL3" i="1"/>
  <c r="IK3" i="1"/>
  <c r="IJ3" i="1"/>
  <c r="II3" i="1"/>
  <c r="IH3" i="1"/>
  <c r="IG3" i="1"/>
  <c r="IF3" i="1"/>
  <c r="IE3" i="1"/>
  <c r="ID3" i="1"/>
  <c r="IC3" i="1"/>
  <c r="IB3" i="1"/>
  <c r="IA3" i="1"/>
  <c r="HZ3" i="1"/>
  <c r="HY3" i="1"/>
  <c r="HX3" i="1"/>
  <c r="HW3" i="1"/>
  <c r="HV3" i="1"/>
  <c r="MK49" i="7"/>
  <c r="MK121" i="1"/>
  <c r="MK102" i="1"/>
  <c r="MK101" i="1"/>
  <c r="MK74" i="1"/>
  <c r="MK73" i="1"/>
  <c r="MK72" i="1"/>
  <c r="MK71" i="1"/>
  <c r="MK70" i="1"/>
  <c r="MK69" i="1"/>
  <c r="MK126" i="1"/>
  <c r="MK125" i="1"/>
  <c r="MK124" i="1"/>
  <c r="MK123" i="1"/>
  <c r="MK82" i="1"/>
  <c r="MK120" i="1"/>
  <c r="MK118" i="1"/>
  <c r="MK108" i="1"/>
  <c r="MK65" i="1"/>
  <c r="MK104" i="1"/>
  <c r="MK100" i="1"/>
  <c r="MK2" i="1"/>
  <c r="MK89" i="1" s="1"/>
  <c r="MJ49" i="7"/>
  <c r="MJ102" i="1"/>
  <c r="MJ101" i="1"/>
  <c r="MJ100" i="1"/>
  <c r="MJ74" i="1"/>
  <c r="MJ73" i="1"/>
  <c r="MJ72" i="1"/>
  <c r="MJ71" i="1"/>
  <c r="MJ70" i="1"/>
  <c r="MJ69" i="1"/>
  <c r="MJ126" i="1"/>
  <c r="MJ125" i="1"/>
  <c r="MJ124" i="1"/>
  <c r="MJ122" i="1"/>
  <c r="MJ121" i="1"/>
  <c r="MJ120" i="1"/>
  <c r="MJ105" i="1"/>
  <c r="MJ96" i="1"/>
  <c r="MJ2" i="1"/>
  <c r="MJ89" i="1" s="1"/>
  <c r="MI49" i="7"/>
  <c r="DM2" i="2"/>
  <c r="DM3" i="2" s="1"/>
  <c r="DM1" i="2"/>
  <c r="MI102" i="1"/>
  <c r="MI101" i="1"/>
  <c r="MI74" i="1"/>
  <c r="MI73" i="1"/>
  <c r="MI72" i="1"/>
  <c r="MI71" i="1"/>
  <c r="MI70" i="1"/>
  <c r="MI69" i="1"/>
  <c r="MI126" i="1"/>
  <c r="MI125" i="1"/>
  <c r="MI124" i="1"/>
  <c r="MI122" i="1"/>
  <c r="MJ81" i="1"/>
  <c r="MI118" i="1"/>
  <c r="MI105" i="1"/>
  <c r="MI100" i="1"/>
  <c r="MI96" i="1"/>
  <c r="MI2" i="1"/>
  <c r="MI89" i="1" s="1"/>
  <c r="MH49" i="7"/>
  <c r="MH102" i="1"/>
  <c r="MH101" i="1"/>
  <c r="MH74" i="1"/>
  <c r="MH73" i="1"/>
  <c r="MH72" i="1"/>
  <c r="MH71" i="1"/>
  <c r="MH70" i="1"/>
  <c r="MH69" i="1"/>
  <c r="MH126" i="1"/>
  <c r="MH124" i="1"/>
  <c r="MH122" i="1"/>
  <c r="MH120" i="1"/>
  <c r="MH118" i="1"/>
  <c r="MH108" i="1"/>
  <c r="MH105" i="1"/>
  <c r="MH100" i="1"/>
  <c r="MH96" i="1"/>
  <c r="MH95" i="1"/>
  <c r="MH2" i="1"/>
  <c r="MH89" i="1" s="1"/>
  <c r="MG49" i="7"/>
  <c r="MG102" i="1"/>
  <c r="MG101" i="1"/>
  <c r="MG74" i="1"/>
  <c r="MG73" i="1"/>
  <c r="MG72" i="1"/>
  <c r="MG71" i="1"/>
  <c r="MG70" i="1"/>
  <c r="MG69" i="1"/>
  <c r="MG126" i="1"/>
  <c r="MG125" i="1"/>
  <c r="MG122" i="1"/>
  <c r="MG120" i="1"/>
  <c r="MG118" i="1"/>
  <c r="MG108" i="1"/>
  <c r="MG104" i="1"/>
  <c r="MG100" i="1"/>
  <c r="MG96" i="1"/>
  <c r="MG95" i="1"/>
  <c r="MG2" i="1"/>
  <c r="MG89" i="1" s="1"/>
  <c r="MF49" i="7"/>
  <c r="DL1" i="2"/>
  <c r="DL2" i="2"/>
  <c r="DL3" i="2" s="1"/>
  <c r="MF102" i="1"/>
  <c r="MF101" i="1"/>
  <c r="MF74" i="1"/>
  <c r="MF73" i="1"/>
  <c r="MF72" i="1"/>
  <c r="MF71" i="1"/>
  <c r="MF70" i="1"/>
  <c r="MF69" i="1"/>
  <c r="MF126" i="1"/>
  <c r="MF125" i="1"/>
  <c r="MF124" i="1"/>
  <c r="MF122" i="1"/>
  <c r="MF120" i="1"/>
  <c r="MF118" i="1"/>
  <c r="MF108" i="1"/>
  <c r="MF105" i="1"/>
  <c r="MF104" i="1"/>
  <c r="MF100" i="1"/>
  <c r="MF96" i="1"/>
  <c r="MF95" i="1"/>
  <c r="MF2" i="1"/>
  <c r="MF89" i="1" s="1"/>
  <c r="MD49" i="7"/>
  <c r="ME49" i="7"/>
  <c r="ME102" i="1"/>
  <c r="ME101" i="1"/>
  <c r="ME89" i="1"/>
  <c r="ME74" i="1"/>
  <c r="ME73" i="1"/>
  <c r="ME72" i="1"/>
  <c r="ME71" i="1"/>
  <c r="ME70" i="1"/>
  <c r="ME69" i="1"/>
  <c r="ME126" i="1"/>
  <c r="ME125" i="1"/>
  <c r="ME124" i="1"/>
  <c r="ME120" i="1"/>
  <c r="ME108" i="1"/>
  <c r="ME105" i="1"/>
  <c r="ME104" i="1"/>
  <c r="ME100" i="1"/>
  <c r="ME2" i="1"/>
  <c r="MD102" i="1"/>
  <c r="MD101" i="1"/>
  <c r="MD74" i="1"/>
  <c r="MD73" i="1"/>
  <c r="MD72" i="1"/>
  <c r="MD71" i="1"/>
  <c r="MD70" i="1"/>
  <c r="MD69" i="1"/>
  <c r="MD126" i="1"/>
  <c r="MD125" i="1"/>
  <c r="MD124" i="1"/>
  <c r="MD122" i="1"/>
  <c r="MD118" i="1"/>
  <c r="MD108" i="1"/>
  <c r="MD107" i="1"/>
  <c r="MD105" i="1"/>
  <c r="MD96" i="1"/>
  <c r="MD2" i="1"/>
  <c r="MD89" i="1" s="1"/>
  <c r="MC49" i="7"/>
  <c r="MC21" i="7"/>
  <c r="MC61" i="7" s="1"/>
  <c r="DK1" i="2"/>
  <c r="DK2" i="2"/>
  <c r="DK3" i="2" s="1"/>
  <c r="DK90" i="2" s="1"/>
  <c r="MC102" i="1"/>
  <c r="MC101" i="1"/>
  <c r="MC74" i="1"/>
  <c r="MC73" i="1"/>
  <c r="MC72" i="1"/>
  <c r="MC71" i="1"/>
  <c r="MC70" i="1"/>
  <c r="MC69" i="1"/>
  <c r="MC126" i="1"/>
  <c r="MC125" i="1"/>
  <c r="MC124" i="1"/>
  <c r="MC122" i="1"/>
  <c r="MC120" i="1"/>
  <c r="MC118" i="1"/>
  <c r="MC108" i="1"/>
  <c r="MC104" i="1"/>
  <c r="MC100" i="1"/>
  <c r="MC95" i="1"/>
  <c r="MC2" i="1"/>
  <c r="MC89" i="1" s="1"/>
  <c r="MB61" i="7"/>
  <c r="MB49" i="7"/>
  <c r="MB30" i="7"/>
  <c r="MB70" i="7" s="1"/>
  <c r="MB21" i="7"/>
  <c r="MB102" i="1"/>
  <c r="MB101" i="1"/>
  <c r="MB74" i="1"/>
  <c r="MB73" i="1"/>
  <c r="MB72" i="1"/>
  <c r="MB71" i="1"/>
  <c r="MB70" i="1"/>
  <c r="MB69" i="1"/>
  <c r="MB126" i="1"/>
  <c r="MB124" i="1"/>
  <c r="MB122" i="1"/>
  <c r="MB118" i="1"/>
  <c r="MB108" i="1"/>
  <c r="MB105" i="1"/>
  <c r="MB100" i="1"/>
  <c r="MB95" i="1"/>
  <c r="MB2" i="1"/>
  <c r="MB89" i="1" s="1"/>
  <c r="LX23" i="7"/>
  <c r="MA32" i="7"/>
  <c r="MB32" i="7" s="1"/>
  <c r="MA30" i="7"/>
  <c r="MA21" i="7"/>
  <c r="MA18" i="7"/>
  <c r="MB18" i="7" s="1"/>
  <c r="MC18" i="7" s="1"/>
  <c r="MD18" i="7" s="1"/>
  <c r="ME18" i="7" s="1"/>
  <c r="MF18" i="7" s="1"/>
  <c r="MG18" i="7" s="1"/>
  <c r="MH18" i="7" s="1"/>
  <c r="MI18" i="7" s="1"/>
  <c r="MJ18" i="7" s="1"/>
  <c r="MK18" i="7" s="1"/>
  <c r="MA6" i="7"/>
  <c r="MB6" i="7" s="1"/>
  <c r="MC6" i="7" s="1"/>
  <c r="MD6" i="7" s="1"/>
  <c r="ME6" i="7" s="1"/>
  <c r="MF6" i="7" s="1"/>
  <c r="MG6" i="7" s="1"/>
  <c r="MH6" i="7" s="1"/>
  <c r="MI6" i="7" s="1"/>
  <c r="MJ6" i="7" s="1"/>
  <c r="MK6" i="7" s="1"/>
  <c r="MA61" i="7"/>
  <c r="MA49" i="7"/>
  <c r="MA70" i="7"/>
  <c r="MA74" i="1"/>
  <c r="MA73" i="1"/>
  <c r="MA72" i="1"/>
  <c r="MA71" i="1"/>
  <c r="MA70" i="1"/>
  <c r="MA69" i="1"/>
  <c r="MA125" i="1"/>
  <c r="MA121" i="1"/>
  <c r="MA107" i="1"/>
  <c r="MA105" i="1"/>
  <c r="MA89" i="1"/>
  <c r="MA102" i="1"/>
  <c r="MA101" i="1"/>
  <c r="MA100" i="1"/>
  <c r="LZ102" i="1"/>
  <c r="LZ101" i="1"/>
  <c r="LZ100" i="1"/>
  <c r="MA2" i="1"/>
  <c r="LZ36" i="7"/>
  <c r="MA36" i="7" s="1"/>
  <c r="MB36" i="7" s="1"/>
  <c r="MC36" i="7" s="1"/>
  <c r="MD36" i="7" s="1"/>
  <c r="ME36" i="7" s="1"/>
  <c r="MF36" i="7" s="1"/>
  <c r="MG36" i="7" s="1"/>
  <c r="MH36" i="7" s="1"/>
  <c r="MI36" i="7" s="1"/>
  <c r="MJ36" i="7" s="1"/>
  <c r="MK36" i="7" s="1"/>
  <c r="LZ35" i="7"/>
  <c r="MA35" i="7" s="1"/>
  <c r="MB35" i="7" s="1"/>
  <c r="MC35" i="7" s="1"/>
  <c r="MD35" i="7" s="1"/>
  <c r="ME35" i="7" s="1"/>
  <c r="MF35" i="7" s="1"/>
  <c r="MG35" i="7" s="1"/>
  <c r="MH35" i="7" s="1"/>
  <c r="MI35" i="7" s="1"/>
  <c r="MJ35" i="7" s="1"/>
  <c r="MK35" i="7" s="1"/>
  <c r="LZ7" i="7"/>
  <c r="MA7" i="7" s="1"/>
  <c r="MB7" i="7" s="1"/>
  <c r="MC7" i="7" s="1"/>
  <c r="MD7" i="7" s="1"/>
  <c r="ME7" i="7" s="1"/>
  <c r="MF7" i="7" s="1"/>
  <c r="MG7" i="7" s="1"/>
  <c r="MH7" i="7" s="1"/>
  <c r="MI7" i="7" s="1"/>
  <c r="MJ7" i="7" s="1"/>
  <c r="MK7" i="7" s="1"/>
  <c r="LZ6" i="7"/>
  <c r="DJ6" i="2"/>
  <c r="DJ50" i="2"/>
  <c r="DJ90" i="2"/>
  <c r="V26" i="3"/>
  <c r="X26" i="3"/>
  <c r="Y26" i="3"/>
  <c r="Z26" i="3"/>
  <c r="V23" i="3"/>
  <c r="X23" i="3"/>
  <c r="Y23" i="3"/>
  <c r="Z23" i="3"/>
  <c r="LZ126" i="1"/>
  <c r="LZ85" i="1"/>
  <c r="LZ84" i="1"/>
  <c r="LZ42" i="7"/>
  <c r="LZ41" i="7"/>
  <c r="LZ120" i="1"/>
  <c r="LZ118" i="1"/>
  <c r="LZ68" i="1"/>
  <c r="LZ67" i="1"/>
  <c r="LZ105" i="1"/>
  <c r="LZ24" i="7"/>
  <c r="MA24" i="7" s="1"/>
  <c r="LZ16" i="7"/>
  <c r="LZ95" i="1"/>
  <c r="LZ9" i="7"/>
  <c r="MA9" i="7" s="1"/>
  <c r="LZ8" i="7"/>
  <c r="MA8" i="7" s="1"/>
  <c r="LZ5" i="7"/>
  <c r="DJ16" i="2"/>
  <c r="AD1" i="3"/>
  <c r="DJ1" i="2"/>
  <c r="DI1" i="2"/>
  <c r="DH1" i="2"/>
  <c r="DG1" i="2"/>
  <c r="DF1" i="2"/>
  <c r="DE1" i="2"/>
  <c r="DD1" i="2"/>
  <c r="DC1" i="2"/>
  <c r="DB1" i="2"/>
  <c r="DA1" i="2"/>
  <c r="CZ1" i="2"/>
  <c r="CY1" i="2"/>
  <c r="CX1" i="2"/>
  <c r="CW1" i="2"/>
  <c r="CV1" i="2"/>
  <c r="CU1" i="2"/>
  <c r="CT1" i="2"/>
  <c r="CS1" i="2"/>
  <c r="CR1" i="2"/>
  <c r="CQ1" i="2"/>
  <c r="CP1" i="2"/>
  <c r="CO1" i="2"/>
  <c r="CN1" i="2"/>
  <c r="CM1" i="2"/>
  <c r="CL1" i="2"/>
  <c r="CK1" i="2"/>
  <c r="CJ1" i="2"/>
  <c r="CI1" i="2"/>
  <c r="CH1" i="2"/>
  <c r="DJ3" i="2"/>
  <c r="DJ47" i="2" s="1"/>
  <c r="DI3" i="2"/>
  <c r="DI90" i="2" s="1"/>
  <c r="DH3" i="2"/>
  <c r="DG3" i="2"/>
  <c r="DF3" i="2"/>
  <c r="DE3" i="2"/>
  <c r="DD3" i="2"/>
  <c r="DC3" i="2"/>
  <c r="DB3" i="2"/>
  <c r="DA3" i="2"/>
  <c r="CZ3" i="2"/>
  <c r="CY3" i="2"/>
  <c r="CX3" i="2"/>
  <c r="CW3" i="2"/>
  <c r="CV3" i="2"/>
  <c r="CU3" i="2"/>
  <c r="CT3" i="2"/>
  <c r="CS3" i="2"/>
  <c r="CR3" i="2"/>
  <c r="CQ3" i="2"/>
  <c r="CP3" i="2"/>
  <c r="CO3" i="2"/>
  <c r="CN3" i="2"/>
  <c r="CM3" i="2"/>
  <c r="CL3" i="2"/>
  <c r="CK3" i="2"/>
  <c r="CJ3" i="2"/>
  <c r="CJ2" i="2"/>
  <c r="CK2" i="2" s="1"/>
  <c r="CL2" i="2" s="1"/>
  <c r="CM2" i="2" s="1"/>
  <c r="CN2" i="2" s="1"/>
  <c r="CO2" i="2" s="1"/>
  <c r="CP2" i="2" s="1"/>
  <c r="CQ2" i="2" s="1"/>
  <c r="CR2" i="2" s="1"/>
  <c r="CS2" i="2" s="1"/>
  <c r="CT2" i="2" s="1"/>
  <c r="CU2" i="2" s="1"/>
  <c r="CV2" i="2" s="1"/>
  <c r="CW2" i="2" s="1"/>
  <c r="CX2" i="2" s="1"/>
  <c r="CY2" i="2" s="1"/>
  <c r="CZ2" i="2" s="1"/>
  <c r="DA2" i="2" s="1"/>
  <c r="DB2" i="2" s="1"/>
  <c r="DC2" i="2" s="1"/>
  <c r="DD2" i="2" s="1"/>
  <c r="DE2" i="2" s="1"/>
  <c r="DF2" i="2" s="1"/>
  <c r="DG2" i="2" s="1"/>
  <c r="DH2" i="2" s="1"/>
  <c r="DI2" i="2" s="1"/>
  <c r="DJ2" i="2" s="1"/>
  <c r="CI3" i="2"/>
  <c r="CH3" i="2"/>
  <c r="CI2" i="2"/>
  <c r="LZ61" i="7"/>
  <c r="LZ49" i="7"/>
  <c r="LZ34" i="7"/>
  <c r="LZ74" i="7" s="1"/>
  <c r="LZ33" i="7"/>
  <c r="LZ73" i="7" s="1"/>
  <c r="LZ32" i="7"/>
  <c r="LZ72" i="7" s="1"/>
  <c r="LZ31" i="7"/>
  <c r="LZ71" i="7" s="1"/>
  <c r="LZ30" i="7"/>
  <c r="LZ70" i="7" s="1"/>
  <c r="LZ29" i="7"/>
  <c r="MA29" i="7" s="1"/>
  <c r="LZ22" i="7"/>
  <c r="LZ62" i="7" s="1"/>
  <c r="LZ21" i="7"/>
  <c r="LZ20" i="7"/>
  <c r="LZ60" i="7" s="1"/>
  <c r="LZ19" i="7"/>
  <c r="MA19" i="7" s="1"/>
  <c r="MB19" i="7" s="1"/>
  <c r="MC19" i="7" s="1"/>
  <c r="MD19" i="7" s="1"/>
  <c r="ME19" i="7" s="1"/>
  <c r="MF19" i="7" s="1"/>
  <c r="MG19" i="7" s="1"/>
  <c r="MH19" i="7" s="1"/>
  <c r="MI19" i="7" s="1"/>
  <c r="MJ19" i="7" s="1"/>
  <c r="MK19" i="7" s="1"/>
  <c r="LZ18" i="7"/>
  <c r="LZ17" i="7"/>
  <c r="MA17" i="7" s="1"/>
  <c r="MB17" i="7" s="1"/>
  <c r="MC17" i="7" s="1"/>
  <c r="MD17" i="7" s="1"/>
  <c r="ME17" i="7" s="1"/>
  <c r="MF17" i="7" s="1"/>
  <c r="MG17" i="7" s="1"/>
  <c r="MH17" i="7" s="1"/>
  <c r="MI17" i="7" s="1"/>
  <c r="MJ17" i="7" s="1"/>
  <c r="MK17" i="7" s="1"/>
  <c r="AD2" i="3"/>
  <c r="AD49" i="3" s="1"/>
  <c r="DJ25" i="2"/>
  <c r="LZ74" i="1"/>
  <c r="LZ73" i="1"/>
  <c r="LZ72" i="1"/>
  <c r="LZ71" i="1"/>
  <c r="LZ70" i="1"/>
  <c r="LZ69" i="1"/>
  <c r="LZ2" i="1"/>
  <c r="LY69" i="7"/>
  <c r="LY61" i="7"/>
  <c r="LY60" i="7"/>
  <c r="LY49" i="7"/>
  <c r="LY36" i="7"/>
  <c r="LY35" i="7"/>
  <c r="LY34" i="7"/>
  <c r="LY74" i="7" s="1"/>
  <c r="LY33" i="7"/>
  <c r="LY73" i="7" s="1"/>
  <c r="LY32" i="7"/>
  <c r="LY72" i="7" s="1"/>
  <c r="LY31" i="7"/>
  <c r="LY71" i="7" s="1"/>
  <c r="LY30" i="7"/>
  <c r="LY70" i="7" s="1"/>
  <c r="LY29" i="7"/>
  <c r="LY22" i="7"/>
  <c r="LY62" i="7" s="1"/>
  <c r="LY21" i="7"/>
  <c r="LY20" i="7"/>
  <c r="LY19" i="7"/>
  <c r="LY18" i="7"/>
  <c r="LY17" i="7"/>
  <c r="LY126" i="1"/>
  <c r="LX126" i="1"/>
  <c r="LY125" i="1"/>
  <c r="LX125" i="1"/>
  <c r="LY124" i="1"/>
  <c r="LX124" i="1"/>
  <c r="LY122" i="1"/>
  <c r="LX122" i="1"/>
  <c r="LY121" i="1"/>
  <c r="LX121" i="1"/>
  <c r="LY120" i="1"/>
  <c r="LX120" i="1"/>
  <c r="LY118" i="1"/>
  <c r="LX118" i="1"/>
  <c r="LY108" i="1"/>
  <c r="LX108" i="1"/>
  <c r="LY107" i="1"/>
  <c r="LX107" i="1"/>
  <c r="LY105" i="1"/>
  <c r="LX105" i="1"/>
  <c r="LY104" i="1"/>
  <c r="LX104" i="1"/>
  <c r="LY102" i="1"/>
  <c r="LX102" i="1"/>
  <c r="LY101" i="1"/>
  <c r="LX101" i="1"/>
  <c r="LY100" i="1"/>
  <c r="LX100" i="1"/>
  <c r="LY74" i="1"/>
  <c r="LY73" i="1"/>
  <c r="LY72" i="1"/>
  <c r="LY71" i="1"/>
  <c r="LY70" i="1"/>
  <c r="LY69" i="1"/>
  <c r="LY62" i="1"/>
  <c r="LY61" i="1"/>
  <c r="LY26" i="1"/>
  <c r="LY106" i="1" s="1"/>
  <c r="LY23" i="1"/>
  <c r="LY103" i="1" s="1"/>
  <c r="LY20" i="1"/>
  <c r="LY60" i="1" s="1"/>
  <c r="LY96" i="1"/>
  <c r="LY95" i="1"/>
  <c r="LY12" i="1"/>
  <c r="LY92" i="1" s="1"/>
  <c r="LY2" i="1"/>
  <c r="LY49" i="1" s="1"/>
  <c r="AE50" i="3" l="1"/>
  <c r="AE77" i="3"/>
  <c r="AE53" i="3"/>
  <c r="AE52" i="3"/>
  <c r="AE86" i="3"/>
  <c r="AE85" i="3"/>
  <c r="AE84" i="3"/>
  <c r="AE83" i="3"/>
  <c r="AE82" i="3"/>
  <c r="AE81" i="3"/>
  <c r="AE79" i="3"/>
  <c r="AE78" i="3"/>
  <c r="AE68" i="3"/>
  <c r="AE67" i="3"/>
  <c r="AE65" i="3"/>
  <c r="AE64" i="3"/>
  <c r="AE55" i="3"/>
  <c r="AE54" i="3"/>
  <c r="AE3" i="3"/>
  <c r="AE26" i="3"/>
  <c r="DN5" i="2"/>
  <c r="DN24" i="2"/>
  <c r="DN32" i="2"/>
  <c r="DN42" i="2"/>
  <c r="DN33" i="2"/>
  <c r="DN7" i="2"/>
  <c r="DN26" i="2"/>
  <c r="DN34" i="2"/>
  <c r="DN44" i="2"/>
  <c r="DN8" i="2"/>
  <c r="DN16" i="2"/>
  <c r="DN27" i="2"/>
  <c r="DN35" i="2"/>
  <c r="DN45" i="2"/>
  <c r="DN25" i="2"/>
  <c r="DN9" i="2"/>
  <c r="DN17" i="2"/>
  <c r="DN28" i="2"/>
  <c r="DN38" i="2"/>
  <c r="DN46" i="2"/>
  <c r="DN6" i="2"/>
  <c r="DN43" i="2"/>
  <c r="DN10" i="2"/>
  <c r="DN21" i="2"/>
  <c r="DN29" i="2"/>
  <c r="DN39" i="2"/>
  <c r="DN47" i="2"/>
  <c r="DN14" i="2"/>
  <c r="DN50" i="2"/>
  <c r="DN22" i="2"/>
  <c r="DN30" i="2"/>
  <c r="DN40" i="2"/>
  <c r="DN12" i="2"/>
  <c r="DN23" i="2"/>
  <c r="DN31" i="2"/>
  <c r="DN41" i="2"/>
  <c r="ML39" i="1"/>
  <c r="ML79" i="1" s="1"/>
  <c r="ML81" i="1"/>
  <c r="MC11" i="1"/>
  <c r="MK11" i="1"/>
  <c r="MH51" i="1"/>
  <c r="MF11" i="1"/>
  <c r="MF10" i="1" s="1"/>
  <c r="MG50" i="1" s="1"/>
  <c r="LZ51" i="1"/>
  <c r="MA51" i="1"/>
  <c r="MD11" i="1"/>
  <c r="MD10" i="1" s="1"/>
  <c r="MD50" i="1" s="1"/>
  <c r="ME11" i="1"/>
  <c r="MF51" i="1" s="1"/>
  <c r="MC10" i="1"/>
  <c r="MC50" i="1" s="1"/>
  <c r="MC51" i="1"/>
  <c r="MK10" i="1"/>
  <c r="MK50" i="1" s="1"/>
  <c r="MK51" i="1"/>
  <c r="MA10" i="1"/>
  <c r="MB50" i="1" s="1"/>
  <c r="MB51" i="1"/>
  <c r="MI51" i="1"/>
  <c r="MJ51" i="1"/>
  <c r="LZ52" i="1"/>
  <c r="MH52" i="1"/>
  <c r="MD53" i="1"/>
  <c r="MA50" i="1"/>
  <c r="MH50" i="1"/>
  <c r="MG51" i="1"/>
  <c r="MI50" i="1"/>
  <c r="MB72" i="7"/>
  <c r="MC32" i="7"/>
  <c r="MA69" i="7"/>
  <c r="MB29" i="7"/>
  <c r="MD21" i="7"/>
  <c r="MA72" i="7"/>
  <c r="MA31" i="7"/>
  <c r="MA33" i="7"/>
  <c r="MC30" i="7"/>
  <c r="MA20" i="7"/>
  <c r="MA34" i="7"/>
  <c r="MA22" i="7"/>
  <c r="LZ69" i="7"/>
  <c r="ML66" i="1"/>
  <c r="ML92" i="1"/>
  <c r="ML14" i="1"/>
  <c r="ML43" i="1"/>
  <c r="ML82" i="1"/>
  <c r="ML103" i="1"/>
  <c r="ML120" i="1"/>
  <c r="ML118" i="1"/>
  <c r="ML55" i="1"/>
  <c r="ML84" i="1"/>
  <c r="ML49" i="1"/>
  <c r="ML60" i="1"/>
  <c r="ML86" i="1"/>
  <c r="MK93" i="1"/>
  <c r="MK81" i="1"/>
  <c r="MK64" i="1"/>
  <c r="MK80" i="1"/>
  <c r="MK122" i="1"/>
  <c r="MK63" i="1"/>
  <c r="MK105" i="1"/>
  <c r="MJ64" i="1"/>
  <c r="MK92" i="1"/>
  <c r="MK106" i="1"/>
  <c r="MK84" i="1"/>
  <c r="MK94" i="1"/>
  <c r="MK68" i="1"/>
  <c r="MK78" i="1"/>
  <c r="MK86" i="1"/>
  <c r="MK96" i="1"/>
  <c r="MK107" i="1"/>
  <c r="MK67" i="1"/>
  <c r="MK85" i="1"/>
  <c r="MK95" i="1"/>
  <c r="MG123" i="1"/>
  <c r="MJ65" i="1"/>
  <c r="MJ67" i="1"/>
  <c r="MJ78" i="1"/>
  <c r="MJ80" i="1"/>
  <c r="MJ86" i="1"/>
  <c r="MJ118" i="1"/>
  <c r="MJ104" i="1"/>
  <c r="MJ106" i="1"/>
  <c r="MI106" i="1"/>
  <c r="MJ107" i="1"/>
  <c r="MK83" i="1"/>
  <c r="MJ82" i="1"/>
  <c r="MJ84" i="1"/>
  <c r="MJ85" i="1"/>
  <c r="MJ95" i="1"/>
  <c r="MJ68" i="1"/>
  <c r="MJ108" i="1"/>
  <c r="MH106" i="1"/>
  <c r="MH92" i="1"/>
  <c r="MH123" i="1"/>
  <c r="MI103" i="1"/>
  <c r="DM90" i="2"/>
  <c r="DM41" i="2"/>
  <c r="DM31" i="2"/>
  <c r="DM23" i="2"/>
  <c r="DM45" i="2"/>
  <c r="DM34" i="2"/>
  <c r="DM7" i="2"/>
  <c r="DM43" i="2"/>
  <c r="DM6" i="2"/>
  <c r="DM32" i="2"/>
  <c r="DM50" i="2"/>
  <c r="DM30" i="2"/>
  <c r="DM22" i="2"/>
  <c r="DM35" i="2"/>
  <c r="DM16" i="2"/>
  <c r="DM8" i="2"/>
  <c r="DM33" i="2"/>
  <c r="DM47" i="2"/>
  <c r="DM39" i="2"/>
  <c r="DM29" i="2"/>
  <c r="DM21" i="2"/>
  <c r="DM10" i="2"/>
  <c r="DM26" i="2"/>
  <c r="DM25" i="2"/>
  <c r="DM42" i="2"/>
  <c r="DM46" i="2"/>
  <c r="DM28" i="2"/>
  <c r="DM17" i="2"/>
  <c r="DM9" i="2"/>
  <c r="MG68" i="1"/>
  <c r="MG106" i="1"/>
  <c r="MG94" i="1"/>
  <c r="MH94" i="1"/>
  <c r="MI93" i="1"/>
  <c r="MI64" i="1"/>
  <c r="MI65" i="1"/>
  <c r="MI104" i="1"/>
  <c r="MI80" i="1"/>
  <c r="MG124" i="1"/>
  <c r="MI81" i="1"/>
  <c r="MI82" i="1"/>
  <c r="MI83" i="1"/>
  <c r="MB119" i="1"/>
  <c r="MH84" i="1"/>
  <c r="MI120" i="1"/>
  <c r="MI84" i="1"/>
  <c r="MI121" i="1"/>
  <c r="MI67" i="1"/>
  <c r="MI85" i="1"/>
  <c r="MI95" i="1"/>
  <c r="MI68" i="1"/>
  <c r="MI78" i="1"/>
  <c r="MI86" i="1"/>
  <c r="MI107" i="1"/>
  <c r="MI108" i="1"/>
  <c r="MH82" i="1"/>
  <c r="MH86" i="1"/>
  <c r="MH85" i="1"/>
  <c r="MF81" i="1"/>
  <c r="MG85" i="1"/>
  <c r="MG84" i="1"/>
  <c r="MH78" i="1"/>
  <c r="MH125" i="1"/>
  <c r="MH81" i="1"/>
  <c r="MH80" i="1"/>
  <c r="MG93" i="1"/>
  <c r="MH107" i="1"/>
  <c r="MH68" i="1"/>
  <c r="MG64" i="1"/>
  <c r="MH93" i="1"/>
  <c r="MH64" i="1"/>
  <c r="MH65" i="1"/>
  <c r="MH104" i="1"/>
  <c r="MH121" i="1"/>
  <c r="MH67" i="1"/>
  <c r="MG86" i="1"/>
  <c r="MG81" i="1"/>
  <c r="MG78" i="1"/>
  <c r="MG80" i="1"/>
  <c r="MG82" i="1"/>
  <c r="MG92" i="1"/>
  <c r="MG65" i="1"/>
  <c r="MG105" i="1"/>
  <c r="MG121" i="1"/>
  <c r="MG67" i="1"/>
  <c r="MG107" i="1"/>
  <c r="MF82" i="1"/>
  <c r="DL90" i="2"/>
  <c r="DL41" i="2"/>
  <c r="DL31" i="2"/>
  <c r="DL23" i="2"/>
  <c r="DL50" i="2"/>
  <c r="DL30" i="2"/>
  <c r="DL22" i="2"/>
  <c r="DL26" i="2"/>
  <c r="DL47" i="2"/>
  <c r="DL39" i="2"/>
  <c r="DL29" i="2"/>
  <c r="DL21" i="2"/>
  <c r="DL10" i="2"/>
  <c r="DL46" i="2"/>
  <c r="DL28" i="2"/>
  <c r="DL17" i="2"/>
  <c r="DL9" i="2"/>
  <c r="DL45" i="2"/>
  <c r="DL35" i="2"/>
  <c r="DL16" i="2"/>
  <c r="DL8" i="2"/>
  <c r="DL34" i="2"/>
  <c r="DL7" i="2"/>
  <c r="DL43" i="2"/>
  <c r="DL33" i="2"/>
  <c r="DL25" i="2"/>
  <c r="DL6" i="2"/>
  <c r="DL42" i="2"/>
  <c r="DL32" i="2"/>
  <c r="MF68" i="1"/>
  <c r="LZ103" i="1"/>
  <c r="LZ65" i="1"/>
  <c r="MF64" i="1"/>
  <c r="MF93" i="1"/>
  <c r="MD103" i="1"/>
  <c r="MF85" i="1"/>
  <c r="DJ10" i="2"/>
  <c r="MF123" i="1"/>
  <c r="MF80" i="1"/>
  <c r="MF65" i="1"/>
  <c r="MF84" i="1"/>
  <c r="MF121" i="1"/>
  <c r="MF67" i="1"/>
  <c r="MF78" i="1"/>
  <c r="MF86" i="1"/>
  <c r="MF107" i="1"/>
  <c r="MD93" i="1"/>
  <c r="MC106" i="1"/>
  <c r="ME78" i="1"/>
  <c r="ME118" i="1"/>
  <c r="MA106" i="1"/>
  <c r="ME68" i="1"/>
  <c r="MD106" i="1"/>
  <c r="ME94" i="1"/>
  <c r="ME95" i="1"/>
  <c r="ME96" i="1"/>
  <c r="ME64" i="1"/>
  <c r="MD92" i="1"/>
  <c r="MD81" i="1"/>
  <c r="ME80" i="1"/>
  <c r="ME81" i="1"/>
  <c r="ME82" i="1"/>
  <c r="ME84" i="1"/>
  <c r="ME123" i="1"/>
  <c r="ME86" i="1"/>
  <c r="ME65" i="1"/>
  <c r="ME121" i="1"/>
  <c r="ME67" i="1"/>
  <c r="ME85" i="1"/>
  <c r="ME122" i="1"/>
  <c r="ME107" i="1"/>
  <c r="MD80" i="1"/>
  <c r="MD64" i="1"/>
  <c r="MD82" i="1"/>
  <c r="MD65" i="1"/>
  <c r="MD104" i="1"/>
  <c r="MD120" i="1"/>
  <c r="MD84" i="1"/>
  <c r="MD121" i="1"/>
  <c r="MD67" i="1"/>
  <c r="MD85" i="1"/>
  <c r="MD95" i="1"/>
  <c r="MD68" i="1"/>
  <c r="MD78" i="1"/>
  <c r="MD86" i="1"/>
  <c r="DK6" i="2"/>
  <c r="DK25" i="2"/>
  <c r="DK33" i="2"/>
  <c r="DK43" i="2"/>
  <c r="DK42" i="2"/>
  <c r="DK7" i="2"/>
  <c r="DK26" i="2"/>
  <c r="DK34" i="2"/>
  <c r="DK8" i="2"/>
  <c r="DK16" i="2"/>
  <c r="DK35" i="2"/>
  <c r="DK45" i="2"/>
  <c r="DK9" i="2"/>
  <c r="DK17" i="2"/>
  <c r="DK28" i="2"/>
  <c r="DK46" i="2"/>
  <c r="DK32" i="2"/>
  <c r="DK10" i="2"/>
  <c r="DK21" i="2"/>
  <c r="DK29" i="2"/>
  <c r="DK39" i="2"/>
  <c r="DK47" i="2"/>
  <c r="DK22" i="2"/>
  <c r="DK30" i="2"/>
  <c r="DK50" i="2"/>
  <c r="DK23" i="2"/>
  <c r="DK31" i="2"/>
  <c r="DK41" i="2"/>
  <c r="MB9" i="7"/>
  <c r="MC9" i="7" s="1"/>
  <c r="MD9" i="7" s="1"/>
  <c r="ME9" i="7" s="1"/>
  <c r="MF9" i="7" s="1"/>
  <c r="MG9" i="7" s="1"/>
  <c r="MH9" i="7" s="1"/>
  <c r="MI9" i="7" s="1"/>
  <c r="MJ9" i="7" s="1"/>
  <c r="MK9" i="7" s="1"/>
  <c r="MA42" i="7"/>
  <c r="MA82" i="7" s="1"/>
  <c r="MC123" i="1"/>
  <c r="MC94" i="1"/>
  <c r="MB8" i="7"/>
  <c r="MC8" i="7" s="1"/>
  <c r="MD8" i="7" s="1"/>
  <c r="ME8" i="7" s="1"/>
  <c r="MF8" i="7" s="1"/>
  <c r="MG8" i="7" s="1"/>
  <c r="MH8" i="7" s="1"/>
  <c r="MI8" i="7" s="1"/>
  <c r="MJ8" i="7" s="1"/>
  <c r="MK8" i="7" s="1"/>
  <c r="MC81" i="1"/>
  <c r="MC64" i="1"/>
  <c r="MC103" i="1"/>
  <c r="MC93" i="1"/>
  <c r="MC80" i="1"/>
  <c r="MC82" i="1"/>
  <c r="MC84" i="1"/>
  <c r="MC65" i="1"/>
  <c r="MC105" i="1"/>
  <c r="MC121" i="1"/>
  <c r="MC67" i="1"/>
  <c r="MC85" i="1"/>
  <c r="MC68" i="1"/>
  <c r="MC78" i="1"/>
  <c r="MC86" i="1"/>
  <c r="MC96" i="1"/>
  <c r="MC107" i="1"/>
  <c r="MA64" i="7"/>
  <c r="MB24" i="7"/>
  <c r="MA108" i="1"/>
  <c r="MB85" i="1"/>
  <c r="MA5" i="7"/>
  <c r="MB5" i="7" s="1"/>
  <c r="MC5" i="7" s="1"/>
  <c r="MD5" i="7" s="1"/>
  <c r="ME5" i="7" s="1"/>
  <c r="MF5" i="7" s="1"/>
  <c r="MG5" i="7" s="1"/>
  <c r="MH5" i="7" s="1"/>
  <c r="MI5" i="7" s="1"/>
  <c r="MJ5" i="7" s="1"/>
  <c r="MK5" i="7" s="1"/>
  <c r="LZ25" i="7"/>
  <c r="MA25" i="7" s="1"/>
  <c r="MA94" i="1"/>
  <c r="MA103" i="1"/>
  <c r="LZ13" i="7"/>
  <c r="MB80" i="1"/>
  <c r="LZ96" i="1"/>
  <c r="MA41" i="7"/>
  <c r="LZ40" i="7"/>
  <c r="MA40" i="7" s="1"/>
  <c r="MB82" i="1"/>
  <c r="MB81" i="1"/>
  <c r="MB84" i="1"/>
  <c r="LZ104" i="1"/>
  <c r="MA16" i="7"/>
  <c r="LZ122" i="1"/>
  <c r="MB79" i="1"/>
  <c r="MB103" i="1"/>
  <c r="MB125" i="1"/>
  <c r="MB64" i="1"/>
  <c r="MB65" i="1"/>
  <c r="MB104" i="1"/>
  <c r="MB120" i="1"/>
  <c r="MB67" i="1"/>
  <c r="MB121" i="1"/>
  <c r="MB68" i="1"/>
  <c r="MB78" i="1"/>
  <c r="MB86" i="1"/>
  <c r="MB96" i="1"/>
  <c r="MB107" i="1"/>
  <c r="LZ45" i="7"/>
  <c r="MA45" i="7" s="1"/>
  <c r="MA84" i="1"/>
  <c r="LZ86" i="1"/>
  <c r="MA86" i="1"/>
  <c r="MA81" i="1"/>
  <c r="LZ27" i="7"/>
  <c r="MA27" i="7" s="1"/>
  <c r="LZ28" i="7"/>
  <c r="MA28" i="7" s="1"/>
  <c r="LZ107" i="1"/>
  <c r="LZ108" i="1"/>
  <c r="MA67" i="1"/>
  <c r="MA68" i="1"/>
  <c r="LZ15" i="7"/>
  <c r="MA15" i="7" s="1"/>
  <c r="MA95" i="1"/>
  <c r="MA96" i="1"/>
  <c r="LZ38" i="7"/>
  <c r="MA38" i="7" s="1"/>
  <c r="LZ46" i="7"/>
  <c r="MA46" i="7" s="1"/>
  <c r="LZ121" i="1"/>
  <c r="MA85" i="1"/>
  <c r="MA78" i="1"/>
  <c r="LZ81" i="1"/>
  <c r="LZ124" i="1"/>
  <c r="LZ125" i="1"/>
  <c r="MA82" i="1"/>
  <c r="LZ44" i="7"/>
  <c r="MA44" i="7" s="1"/>
  <c r="MA124" i="1"/>
  <c r="MA65" i="1"/>
  <c r="MA122" i="1"/>
  <c r="MA80" i="1"/>
  <c r="MA64" i="1"/>
  <c r="MA118" i="1"/>
  <c r="MA126" i="1"/>
  <c r="MA104" i="1"/>
  <c r="MA120" i="1"/>
  <c r="LZ82" i="1"/>
  <c r="LZ78" i="1"/>
  <c r="LZ14" i="7"/>
  <c r="DJ39" i="2"/>
  <c r="DJ28" i="2"/>
  <c r="DJ41" i="2"/>
  <c r="DI50" i="2"/>
  <c r="DJ29" i="2"/>
  <c r="DJ42" i="2"/>
  <c r="DJ21" i="2"/>
  <c r="DJ45" i="2"/>
  <c r="DJ7" i="2"/>
  <c r="DJ23" i="2"/>
  <c r="DJ33" i="2"/>
  <c r="DJ46" i="2"/>
  <c r="DJ17" i="2"/>
  <c r="DJ31" i="2"/>
  <c r="DJ43" i="2"/>
  <c r="DJ32" i="2"/>
  <c r="DJ8" i="2"/>
  <c r="DJ35" i="2"/>
  <c r="DJ9" i="2"/>
  <c r="DJ22" i="2"/>
  <c r="DJ30" i="2"/>
  <c r="DJ26" i="2"/>
  <c r="DJ34" i="2"/>
  <c r="LZ89" i="1"/>
  <c r="LZ80" i="1"/>
  <c r="LZ64" i="1"/>
  <c r="LY39" i="1"/>
  <c r="LY119" i="1" s="1"/>
  <c r="LY4" i="1"/>
  <c r="LY89" i="1"/>
  <c r="LY13" i="1"/>
  <c r="LY14" i="1"/>
  <c r="LY43" i="1"/>
  <c r="LY123" i="1" s="1"/>
  <c r="LY55" i="1"/>
  <c r="LX73" i="7"/>
  <c r="LX72" i="7"/>
  <c r="LX71" i="7"/>
  <c r="LX49" i="7"/>
  <c r="LX36" i="7"/>
  <c r="LX35" i="7"/>
  <c r="LX34" i="7"/>
  <c r="LX74" i="7" s="1"/>
  <c r="LX33" i="7"/>
  <c r="LX32" i="7"/>
  <c r="LX31" i="7"/>
  <c r="LX30" i="7"/>
  <c r="LX70" i="7" s="1"/>
  <c r="LX29" i="7"/>
  <c r="LX69" i="7" s="1"/>
  <c r="LX22" i="7"/>
  <c r="LX62" i="7" s="1"/>
  <c r="LX21" i="7"/>
  <c r="LX61" i="7" s="1"/>
  <c r="LX20" i="7"/>
  <c r="LX60" i="7" s="1"/>
  <c r="LX19" i="7"/>
  <c r="LX18" i="7"/>
  <c r="LX17" i="7"/>
  <c r="LX89" i="1"/>
  <c r="LX74" i="1"/>
  <c r="LX73" i="1"/>
  <c r="LX72" i="1"/>
  <c r="LX71" i="1"/>
  <c r="LX70" i="1"/>
  <c r="LX69" i="1"/>
  <c r="LX62" i="1"/>
  <c r="LX61" i="1"/>
  <c r="LX60" i="1"/>
  <c r="LX49" i="1"/>
  <c r="LY86" i="1"/>
  <c r="LX84" i="1"/>
  <c r="LY82" i="1"/>
  <c r="LY81" i="1"/>
  <c r="LY80" i="1"/>
  <c r="LY68" i="1"/>
  <c r="LX26" i="1"/>
  <c r="LY65" i="1"/>
  <c r="LX23" i="1"/>
  <c r="LX103" i="1" s="1"/>
  <c r="LX20" i="1"/>
  <c r="LX2" i="1"/>
  <c r="LY56" i="1"/>
  <c r="LX14" i="1"/>
  <c r="LX94" i="1" s="1"/>
  <c r="LW17" i="7"/>
  <c r="LW18" i="7"/>
  <c r="LW19" i="7"/>
  <c r="LW20" i="7"/>
  <c r="LW21" i="7"/>
  <c r="LW22" i="7"/>
  <c r="LW29" i="7"/>
  <c r="LW30" i="7"/>
  <c r="LW31" i="7"/>
  <c r="LW32" i="7"/>
  <c r="LW72" i="7" s="1"/>
  <c r="LW33" i="7"/>
  <c r="LW34" i="7"/>
  <c r="LW74" i="7" s="1"/>
  <c r="LW35" i="7"/>
  <c r="LW36" i="7"/>
  <c r="LW49" i="7"/>
  <c r="LW60" i="7"/>
  <c r="LW61" i="7"/>
  <c r="LW62" i="7"/>
  <c r="LW69" i="7"/>
  <c r="LW70" i="7"/>
  <c r="LW71" i="7"/>
  <c r="LW73" i="7"/>
  <c r="DI7" i="2"/>
  <c r="DI8" i="2"/>
  <c r="DI21" i="2"/>
  <c r="DI22" i="2"/>
  <c r="DI23" i="2"/>
  <c r="DI30" i="2"/>
  <c r="DI31" i="2"/>
  <c r="DI32" i="2"/>
  <c r="DI33" i="2"/>
  <c r="DI34" i="2"/>
  <c r="DI35" i="2"/>
  <c r="DI6" i="2"/>
  <c r="DI10" i="2"/>
  <c r="DI16" i="2"/>
  <c r="DJ56" i="2" s="1"/>
  <c r="LW96" i="1"/>
  <c r="LW20" i="1"/>
  <c r="LW23" i="1"/>
  <c r="DI26" i="2"/>
  <c r="DI29" i="2"/>
  <c r="DI39" i="2"/>
  <c r="DI41" i="2"/>
  <c r="DI42" i="2"/>
  <c r="DI43" i="2"/>
  <c r="LW125" i="1"/>
  <c r="LW49" i="1"/>
  <c r="LW60" i="1"/>
  <c r="LW61" i="1"/>
  <c r="LW62" i="1"/>
  <c r="LW69" i="1"/>
  <c r="LW70" i="1"/>
  <c r="LW71" i="1"/>
  <c r="LW72" i="1"/>
  <c r="LW73" i="1"/>
  <c r="LW74" i="1"/>
  <c r="LW89" i="1"/>
  <c r="LW100" i="1"/>
  <c r="LW101" i="1"/>
  <c r="LW102" i="1"/>
  <c r="LV17" i="7"/>
  <c r="LV18" i="7"/>
  <c r="LV19" i="7"/>
  <c r="LV20" i="7"/>
  <c r="LV21" i="7"/>
  <c r="LV22" i="7"/>
  <c r="LV29" i="7"/>
  <c r="LV30" i="7"/>
  <c r="LV31" i="7"/>
  <c r="LV32" i="7"/>
  <c r="LV33" i="7"/>
  <c r="LV34" i="7"/>
  <c r="LV74" i="7" s="1"/>
  <c r="LV35" i="7"/>
  <c r="LV36" i="7"/>
  <c r="LV49" i="7"/>
  <c r="LV60" i="7"/>
  <c r="LV61" i="7"/>
  <c r="LV62" i="7"/>
  <c r="LV69" i="7"/>
  <c r="LV70" i="7"/>
  <c r="LV71" i="7"/>
  <c r="LV72" i="7"/>
  <c r="LV73" i="7"/>
  <c r="LU17" i="7"/>
  <c r="LU18" i="7"/>
  <c r="LU19" i="7"/>
  <c r="LU20" i="7"/>
  <c r="LU21" i="7"/>
  <c r="LU22" i="7"/>
  <c r="LU29" i="7"/>
  <c r="LU30" i="7"/>
  <c r="LU31" i="7"/>
  <c r="LU32" i="7"/>
  <c r="LU72" i="7" s="1"/>
  <c r="LU33" i="7"/>
  <c r="LU34" i="7"/>
  <c r="LU74" i="7" s="1"/>
  <c r="LU35" i="7"/>
  <c r="LU36" i="7"/>
  <c r="LU49" i="7"/>
  <c r="LU60" i="7"/>
  <c r="LU61" i="7"/>
  <c r="LU62" i="7"/>
  <c r="LU69" i="7"/>
  <c r="LU70" i="7"/>
  <c r="LU71" i="7"/>
  <c r="LU73" i="7"/>
  <c r="LU96" i="1"/>
  <c r="LU20" i="1"/>
  <c r="LV60" i="1" s="1"/>
  <c r="LV20" i="1"/>
  <c r="DH25" i="2"/>
  <c r="LV64" i="1"/>
  <c r="LU105" i="1"/>
  <c r="LU107" i="1"/>
  <c r="LV26" i="1"/>
  <c r="LU118" i="1"/>
  <c r="LV118" i="1"/>
  <c r="LU120" i="1"/>
  <c r="LU121" i="1"/>
  <c r="LV121" i="1"/>
  <c r="LW82" i="1"/>
  <c r="LU124" i="1"/>
  <c r="LU125" i="1"/>
  <c r="LV125" i="1"/>
  <c r="LV126" i="1"/>
  <c r="LU49" i="1"/>
  <c r="LV49" i="1"/>
  <c r="LV55" i="1"/>
  <c r="LU60" i="1"/>
  <c r="LU61" i="1"/>
  <c r="LV61" i="1"/>
  <c r="LU62" i="1"/>
  <c r="LV62" i="1"/>
  <c r="LU68" i="1"/>
  <c r="LU69" i="1"/>
  <c r="LV69" i="1"/>
  <c r="LU70" i="1"/>
  <c r="LV70" i="1"/>
  <c r="LU71" i="1"/>
  <c r="LV71" i="1"/>
  <c r="LU72" i="1"/>
  <c r="LV72" i="1"/>
  <c r="LU73" i="1"/>
  <c r="LV73" i="1"/>
  <c r="LU74" i="1"/>
  <c r="LV74" i="1"/>
  <c r="LU89" i="1"/>
  <c r="LV89" i="1"/>
  <c r="LU95" i="1"/>
  <c r="LV95" i="1"/>
  <c r="LV96" i="1"/>
  <c r="LU101" i="1"/>
  <c r="LV101" i="1"/>
  <c r="LU102" i="1"/>
  <c r="LV102" i="1"/>
  <c r="LU108" i="1"/>
  <c r="LV124" i="1"/>
  <c r="LT17" i="7"/>
  <c r="LT18" i="7"/>
  <c r="LT19" i="7"/>
  <c r="LT20" i="7"/>
  <c r="LT21" i="7"/>
  <c r="LT22" i="7"/>
  <c r="LT29" i="7"/>
  <c r="LT69" i="7" s="1"/>
  <c r="LT30" i="7"/>
  <c r="LT31" i="7"/>
  <c r="LT32" i="7"/>
  <c r="LT72" i="7" s="1"/>
  <c r="LT33" i="7"/>
  <c r="LT73" i="7" s="1"/>
  <c r="LT34" i="7"/>
  <c r="LT35" i="7"/>
  <c r="LT36" i="7"/>
  <c r="LT49" i="7"/>
  <c r="LT70" i="7"/>
  <c r="LT71" i="7"/>
  <c r="LT74" i="7"/>
  <c r="DH7" i="2"/>
  <c r="DH8" i="2"/>
  <c r="DH17" i="2"/>
  <c r="DH21" i="2"/>
  <c r="DH22" i="2"/>
  <c r="DH23" i="2"/>
  <c r="DH30" i="2"/>
  <c r="DH31" i="2"/>
  <c r="DH32" i="2"/>
  <c r="DH33" i="2"/>
  <c r="DH34" i="2"/>
  <c r="DH35" i="2"/>
  <c r="DH50" i="2"/>
  <c r="DH90" i="2"/>
  <c r="DH16" i="2"/>
  <c r="LT20" i="1"/>
  <c r="LT60" i="1" s="1"/>
  <c r="DH26" i="2"/>
  <c r="LT118" i="1"/>
  <c r="LT124" i="1"/>
  <c r="LT126" i="1"/>
  <c r="LT49" i="1"/>
  <c r="LT61" i="1"/>
  <c r="LT62" i="1"/>
  <c r="LT65" i="1"/>
  <c r="LT69" i="1"/>
  <c r="LT70" i="1"/>
  <c r="LT71" i="1"/>
  <c r="LT72" i="1"/>
  <c r="LT73" i="1"/>
  <c r="LT74" i="1"/>
  <c r="LT89" i="1"/>
  <c r="LT101" i="1"/>
  <c r="LT102" i="1"/>
  <c r="LT104" i="1"/>
  <c r="LT125" i="1"/>
  <c r="DG90" i="2"/>
  <c r="LS17" i="7"/>
  <c r="LS18" i="7"/>
  <c r="LS19" i="7"/>
  <c r="LS20" i="7"/>
  <c r="LS21" i="7"/>
  <c r="LS22" i="7"/>
  <c r="LS29" i="7"/>
  <c r="LS30" i="7"/>
  <c r="LS31" i="7"/>
  <c r="LS32" i="7"/>
  <c r="LS33" i="7"/>
  <c r="LS73" i="7" s="1"/>
  <c r="LS34" i="7"/>
  <c r="LS74" i="7" s="1"/>
  <c r="LS35" i="7"/>
  <c r="LS36" i="7"/>
  <c r="LS49" i="7"/>
  <c r="LS69" i="7"/>
  <c r="LS70" i="7"/>
  <c r="LS71" i="7"/>
  <c r="LS72" i="7"/>
  <c r="LS14" i="1"/>
  <c r="LS20" i="1"/>
  <c r="LS104" i="1"/>
  <c r="LT67" i="1"/>
  <c r="LS118" i="1"/>
  <c r="LS120" i="1"/>
  <c r="LS121" i="1"/>
  <c r="LS122" i="1"/>
  <c r="LS125" i="1"/>
  <c r="LS126" i="1"/>
  <c r="LS49" i="1"/>
  <c r="LS60" i="1"/>
  <c r="LS61" i="1"/>
  <c r="LS62" i="1"/>
  <c r="LS69" i="1"/>
  <c r="LS70" i="1"/>
  <c r="LS71" i="1"/>
  <c r="LS72" i="1"/>
  <c r="LS73" i="1"/>
  <c r="LS74" i="1"/>
  <c r="LS89" i="1"/>
  <c r="LS96" i="1"/>
  <c r="LS101" i="1"/>
  <c r="LS102" i="1"/>
  <c r="LS105" i="1"/>
  <c r="LS107" i="1"/>
  <c r="LS124" i="1"/>
  <c r="DG50" i="2"/>
  <c r="AE21" i="3" l="1"/>
  <c r="DN106" i="2"/>
  <c r="DN66" i="2"/>
  <c r="DN62" i="2"/>
  <c r="DN102" i="2"/>
  <c r="DN123" i="2"/>
  <c r="DN83" i="2"/>
  <c r="DN125" i="2"/>
  <c r="DN85" i="2"/>
  <c r="DN115" i="2"/>
  <c r="DN75" i="2"/>
  <c r="DN113" i="2"/>
  <c r="DN73" i="2"/>
  <c r="DN105" i="2"/>
  <c r="DN65" i="2"/>
  <c r="DN121" i="2"/>
  <c r="DN81" i="2"/>
  <c r="DN94" i="2"/>
  <c r="DN54" i="2"/>
  <c r="DN86" i="2"/>
  <c r="DN126" i="2"/>
  <c r="DN107" i="2"/>
  <c r="DN67" i="2"/>
  <c r="DN82" i="2"/>
  <c r="DN122" i="2"/>
  <c r="DN70" i="2"/>
  <c r="DN110" i="2"/>
  <c r="DN111" i="2"/>
  <c r="DN71" i="2"/>
  <c r="DN127" i="2"/>
  <c r="DN87" i="2"/>
  <c r="DN118" i="2"/>
  <c r="DN78" i="2"/>
  <c r="DN96" i="2"/>
  <c r="DN56" i="2"/>
  <c r="DN15" i="2"/>
  <c r="DN72" i="2"/>
  <c r="DN112" i="2"/>
  <c r="DN103" i="2"/>
  <c r="DN63" i="2"/>
  <c r="DN119" i="2"/>
  <c r="DN79" i="2"/>
  <c r="DN68" i="2"/>
  <c r="DN108" i="2"/>
  <c r="DN104" i="2"/>
  <c r="DN64" i="2"/>
  <c r="DN11" i="2"/>
  <c r="DN92" i="2"/>
  <c r="DN52" i="2"/>
  <c r="DN109" i="2"/>
  <c r="DN69" i="2"/>
  <c r="DN57" i="2"/>
  <c r="DN97" i="2"/>
  <c r="DN124" i="2"/>
  <c r="DN84" i="2"/>
  <c r="DN53" i="2"/>
  <c r="DN93" i="2"/>
  <c r="DN80" i="2"/>
  <c r="DN120" i="2"/>
  <c r="DN101" i="2"/>
  <c r="DN61" i="2"/>
  <c r="DN114" i="2"/>
  <c r="DN74" i="2"/>
  <c r="DN4" i="2"/>
  <c r="ML119" i="1"/>
  <c r="ME51" i="1"/>
  <c r="ME10" i="1"/>
  <c r="MF50" i="1" s="1"/>
  <c r="MD51" i="1"/>
  <c r="MA73" i="7"/>
  <c r="MB33" i="7"/>
  <c r="MA71" i="7"/>
  <c r="MB31" i="7"/>
  <c r="ME21" i="7"/>
  <c r="MD61" i="7"/>
  <c r="MA62" i="7"/>
  <c r="MB22" i="7"/>
  <c r="MC29" i="7"/>
  <c r="MB69" i="7"/>
  <c r="MA74" i="7"/>
  <c r="MB34" i="7"/>
  <c r="MB20" i="7"/>
  <c r="MA60" i="7"/>
  <c r="MC72" i="7"/>
  <c r="MD32" i="7"/>
  <c r="MC70" i="7"/>
  <c r="MD30" i="7"/>
  <c r="ML53" i="1"/>
  <c r="ML52" i="1"/>
  <c r="ML63" i="1"/>
  <c r="ML123" i="1"/>
  <c r="ML37" i="1"/>
  <c r="ML83" i="1"/>
  <c r="ML11" i="1"/>
  <c r="ML94" i="1"/>
  <c r="ML54" i="1"/>
  <c r="MK103" i="1"/>
  <c r="MK66" i="1"/>
  <c r="DM40" i="2"/>
  <c r="MK79" i="1"/>
  <c r="MK119" i="1"/>
  <c r="DL5" i="2"/>
  <c r="DL4" i="2" s="1"/>
  <c r="DM27" i="2"/>
  <c r="DM4" i="2"/>
  <c r="MH83" i="1"/>
  <c r="MF117" i="1"/>
  <c r="DM24" i="2"/>
  <c r="MJ103" i="1"/>
  <c r="MJ63" i="1"/>
  <c r="MI66" i="1"/>
  <c r="MJ66" i="1"/>
  <c r="MJ92" i="1"/>
  <c r="MG66" i="1"/>
  <c r="MJ123" i="1"/>
  <c r="MJ83" i="1"/>
  <c r="MJ79" i="1"/>
  <c r="MJ119" i="1"/>
  <c r="MJ94" i="1"/>
  <c r="MJ93" i="1"/>
  <c r="DM44" i="2"/>
  <c r="DM13" i="2"/>
  <c r="MI63" i="1"/>
  <c r="DL40" i="2"/>
  <c r="DM80" i="2" s="1"/>
  <c r="DM14" i="2"/>
  <c r="DM65" i="2"/>
  <c r="DM62" i="2"/>
  <c r="DM102" i="2"/>
  <c r="DM85" i="2"/>
  <c r="DM57" i="2"/>
  <c r="DM115" i="2"/>
  <c r="DM75" i="2"/>
  <c r="DM68" i="2"/>
  <c r="DM73" i="2"/>
  <c r="DM113" i="2"/>
  <c r="DM103" i="2"/>
  <c r="DM63" i="2"/>
  <c r="DM87" i="2"/>
  <c r="DM70" i="2"/>
  <c r="DM110" i="2"/>
  <c r="DM101" i="2"/>
  <c r="DM61" i="2"/>
  <c r="DM112" i="2"/>
  <c r="DM72" i="2"/>
  <c r="DM71" i="2"/>
  <c r="DM111" i="2"/>
  <c r="DM122" i="2"/>
  <c r="DM82" i="2"/>
  <c r="DM74" i="2"/>
  <c r="DM114" i="2"/>
  <c r="DM66" i="2"/>
  <c r="DM106" i="2"/>
  <c r="DM86" i="2"/>
  <c r="DM109" i="2"/>
  <c r="DM69" i="2"/>
  <c r="DM81" i="2"/>
  <c r="DM121" i="2"/>
  <c r="DM119" i="2"/>
  <c r="DM79" i="2"/>
  <c r="DM15" i="2"/>
  <c r="DM96" i="2"/>
  <c r="DM56" i="2"/>
  <c r="DM83" i="2"/>
  <c r="DM123" i="2"/>
  <c r="MI92" i="1"/>
  <c r="MH66" i="1"/>
  <c r="MF66" i="1"/>
  <c r="MF106" i="1"/>
  <c r="DL27" i="2"/>
  <c r="DM67" i="2" s="1"/>
  <c r="MI94" i="1"/>
  <c r="LZ23" i="7"/>
  <c r="MA23" i="7" s="1"/>
  <c r="MA63" i="7" s="1"/>
  <c r="MI123" i="1"/>
  <c r="MI119" i="1"/>
  <c r="MI79" i="1"/>
  <c r="MF119" i="1"/>
  <c r="DL24" i="2"/>
  <c r="MF79" i="1"/>
  <c r="MF91" i="1"/>
  <c r="DL13" i="2"/>
  <c r="MF94" i="1"/>
  <c r="MH117" i="1"/>
  <c r="MH79" i="1"/>
  <c r="MH119" i="1"/>
  <c r="MH63" i="1"/>
  <c r="MH103" i="1"/>
  <c r="MG83" i="1"/>
  <c r="ME79" i="1"/>
  <c r="ME119" i="1"/>
  <c r="DL14" i="2"/>
  <c r="MG63" i="1"/>
  <c r="MG103" i="1"/>
  <c r="AD20" i="3"/>
  <c r="MG79" i="1"/>
  <c r="MG119" i="1"/>
  <c r="MH77" i="1"/>
  <c r="DL44" i="2"/>
  <c r="DK5" i="2"/>
  <c r="DK4" i="2" s="1"/>
  <c r="LZ63" i="1"/>
  <c r="AD22" i="3"/>
  <c r="DL70" i="2"/>
  <c r="DL110" i="2"/>
  <c r="DL83" i="2"/>
  <c r="DL101" i="2"/>
  <c r="DL61" i="2"/>
  <c r="DL112" i="2"/>
  <c r="DL72" i="2"/>
  <c r="DL114" i="2"/>
  <c r="DL74" i="2"/>
  <c r="DL97" i="2"/>
  <c r="DL57" i="2"/>
  <c r="DL79" i="2"/>
  <c r="DL69" i="2"/>
  <c r="DL82" i="2"/>
  <c r="DL68" i="2"/>
  <c r="DL87" i="2"/>
  <c r="DL103" i="2"/>
  <c r="DL63" i="2"/>
  <c r="DL15" i="2"/>
  <c r="DL96" i="2"/>
  <c r="DL56" i="2"/>
  <c r="DL111" i="2"/>
  <c r="DL71" i="2"/>
  <c r="DL85" i="2"/>
  <c r="DL86" i="2"/>
  <c r="DL106" i="2"/>
  <c r="DL66" i="2"/>
  <c r="DL81" i="2"/>
  <c r="DL73" i="2"/>
  <c r="DL113" i="2"/>
  <c r="DL65" i="2"/>
  <c r="DL105" i="2"/>
  <c r="DL115" i="2"/>
  <c r="DL75" i="2"/>
  <c r="DL62" i="2"/>
  <c r="DL102" i="2"/>
  <c r="DK27" i="2"/>
  <c r="MD66" i="1"/>
  <c r="MF103" i="1"/>
  <c r="MF63" i="1"/>
  <c r="MF83" i="1"/>
  <c r="MF92" i="1"/>
  <c r="MC63" i="1"/>
  <c r="ME83" i="1"/>
  <c r="ME66" i="1"/>
  <c r="ME106" i="1"/>
  <c r="MB66" i="1"/>
  <c r="MC83" i="1"/>
  <c r="ME117" i="1"/>
  <c r="MA119" i="1"/>
  <c r="DJ40" i="2"/>
  <c r="DK13" i="2"/>
  <c r="MC92" i="1"/>
  <c r="DK14" i="2"/>
  <c r="MB64" i="7"/>
  <c r="MC24" i="7"/>
  <c r="DK24" i="2"/>
  <c r="MD63" i="1"/>
  <c r="ME63" i="1"/>
  <c r="ME103" i="1"/>
  <c r="ME93" i="1"/>
  <c r="MB42" i="7"/>
  <c r="MB82" i="7" s="1"/>
  <c r="MC117" i="1"/>
  <c r="DJ5" i="2"/>
  <c r="DJ4" i="2" s="1"/>
  <c r="ME92" i="1"/>
  <c r="DK40" i="2"/>
  <c r="DK44" i="2"/>
  <c r="MD79" i="1"/>
  <c r="MD119" i="1"/>
  <c r="MD123" i="1"/>
  <c r="MD83" i="1"/>
  <c r="MD94" i="1"/>
  <c r="AD21" i="3"/>
  <c r="DK72" i="2"/>
  <c r="DK82" i="2"/>
  <c r="DK70" i="2"/>
  <c r="DK86" i="2"/>
  <c r="DK56" i="2"/>
  <c r="DK15" i="2"/>
  <c r="DK62" i="2"/>
  <c r="DK81" i="2"/>
  <c r="DK87" i="2"/>
  <c r="DK68" i="2"/>
  <c r="DK83" i="2"/>
  <c r="DK71" i="2"/>
  <c r="DK79" i="2"/>
  <c r="DK57" i="2"/>
  <c r="DK73" i="2"/>
  <c r="DK63" i="2"/>
  <c r="DK69" i="2"/>
  <c r="DK74" i="2"/>
  <c r="DK65" i="2"/>
  <c r="DK61" i="2"/>
  <c r="DK85" i="2"/>
  <c r="DK66" i="2"/>
  <c r="DK75" i="2"/>
  <c r="MB106" i="1"/>
  <c r="MB63" i="1"/>
  <c r="MA14" i="7"/>
  <c r="MA54" i="7" s="1"/>
  <c r="MC91" i="1"/>
  <c r="MC66" i="1"/>
  <c r="DJ14" i="2"/>
  <c r="MA63" i="1"/>
  <c r="DJ24" i="2"/>
  <c r="MB93" i="1"/>
  <c r="MC79" i="1"/>
  <c r="MC119" i="1"/>
  <c r="MA84" i="7"/>
  <c r="MB44" i="7"/>
  <c r="MA55" i="7"/>
  <c r="MB15" i="7"/>
  <c r="MA56" i="7"/>
  <c r="MB16" i="7"/>
  <c r="MA86" i="7"/>
  <c r="MB46" i="7"/>
  <c r="MA78" i="7"/>
  <c r="MB38" i="7"/>
  <c r="MA85" i="7"/>
  <c r="MB45" i="7"/>
  <c r="MA68" i="7"/>
  <c r="MB28" i="7"/>
  <c r="MA81" i="7"/>
  <c r="MB41" i="7"/>
  <c r="MA67" i="7"/>
  <c r="MB27" i="7"/>
  <c r="MA80" i="7"/>
  <c r="MB40" i="7"/>
  <c r="MA65" i="7"/>
  <c r="MB25" i="7"/>
  <c r="MA13" i="7"/>
  <c r="MB123" i="1"/>
  <c r="MB83" i="1"/>
  <c r="MB94" i="1"/>
  <c r="MB92" i="1"/>
  <c r="LZ106" i="1"/>
  <c r="LZ26" i="7"/>
  <c r="MA26" i="7" s="1"/>
  <c r="MA66" i="1"/>
  <c r="LZ43" i="7"/>
  <c r="MA43" i="7" s="1"/>
  <c r="LZ123" i="1"/>
  <c r="MA123" i="1"/>
  <c r="LZ119" i="1"/>
  <c r="LZ39" i="7"/>
  <c r="MA39" i="7" s="1"/>
  <c r="DJ13" i="2"/>
  <c r="LZ12" i="7"/>
  <c r="MA12" i="7" s="1"/>
  <c r="LZ3" i="7"/>
  <c r="MA3" i="7" s="1"/>
  <c r="MB3" i="7" s="1"/>
  <c r="MC3" i="7" s="1"/>
  <c r="MD3" i="7" s="1"/>
  <c r="ME3" i="7" s="1"/>
  <c r="MF3" i="7" s="1"/>
  <c r="MG3" i="7" s="1"/>
  <c r="MH3" i="7" s="1"/>
  <c r="MI3" i="7" s="1"/>
  <c r="MJ3" i="7" s="1"/>
  <c r="MK3" i="7" s="1"/>
  <c r="I3" i="8" s="1"/>
  <c r="LZ4" i="7"/>
  <c r="MA4" i="7" s="1"/>
  <c r="MB4" i="7" s="1"/>
  <c r="MC4" i="7" s="1"/>
  <c r="MD4" i="7" s="1"/>
  <c r="ME4" i="7" s="1"/>
  <c r="MF4" i="7" s="1"/>
  <c r="MG4" i="7" s="1"/>
  <c r="MH4" i="7" s="1"/>
  <c r="MI4" i="7" s="1"/>
  <c r="MJ4" i="7" s="1"/>
  <c r="MK4" i="7" s="1"/>
  <c r="MA83" i="1"/>
  <c r="MA79" i="1"/>
  <c r="DJ72" i="2"/>
  <c r="MA93" i="1"/>
  <c r="DJ71" i="2"/>
  <c r="DJ70" i="2"/>
  <c r="DJ74" i="2"/>
  <c r="DJ75" i="2"/>
  <c r="DJ73" i="2"/>
  <c r="MA92" i="1"/>
  <c r="DJ83" i="2"/>
  <c r="DJ82" i="2"/>
  <c r="DJ69" i="2"/>
  <c r="DJ81" i="2"/>
  <c r="DJ66" i="2"/>
  <c r="DJ63" i="2"/>
  <c r="DJ79" i="2"/>
  <c r="DJ61" i="2"/>
  <c r="DJ62" i="2"/>
  <c r="DJ44" i="2"/>
  <c r="LZ79" i="1"/>
  <c r="LY66" i="1"/>
  <c r="LX106" i="1"/>
  <c r="LZ66" i="1"/>
  <c r="LZ10" i="7"/>
  <c r="DJ27" i="2"/>
  <c r="LX63" i="1"/>
  <c r="DJ15" i="2"/>
  <c r="DI63" i="2"/>
  <c r="DI66" i="2"/>
  <c r="DI75" i="2"/>
  <c r="DI61" i="2"/>
  <c r="LZ83" i="1"/>
  <c r="DI74" i="2"/>
  <c r="DI73" i="2"/>
  <c r="DI72" i="2"/>
  <c r="DI56" i="2"/>
  <c r="DI71" i="2"/>
  <c r="DI70" i="2"/>
  <c r="DI62" i="2"/>
  <c r="DI24" i="2"/>
  <c r="LX64" i="1"/>
  <c r="LW64" i="1"/>
  <c r="LV104" i="1"/>
  <c r="LX65" i="1"/>
  <c r="LT105" i="1"/>
  <c r="LU104" i="1"/>
  <c r="DI27" i="2"/>
  <c r="LX66" i="1"/>
  <c r="LY64" i="1"/>
  <c r="LX67" i="1"/>
  <c r="LY67" i="1"/>
  <c r="LV23" i="1"/>
  <c r="LV11" i="1" s="1"/>
  <c r="LW26" i="1"/>
  <c r="LW66" i="1" s="1"/>
  <c r="LX68" i="1"/>
  <c r="LY63" i="1"/>
  <c r="LW56" i="1"/>
  <c r="LV14" i="1"/>
  <c r="LW118" i="1"/>
  <c r="LX78" i="1"/>
  <c r="LX55" i="1"/>
  <c r="LX95" i="1"/>
  <c r="LU4" i="1"/>
  <c r="DI45" i="2"/>
  <c r="DJ85" i="2" s="1"/>
  <c r="LX56" i="1"/>
  <c r="LX81" i="1"/>
  <c r="LX96" i="1"/>
  <c r="LS43" i="1"/>
  <c r="LX4" i="1"/>
  <c r="LY84" i="1"/>
  <c r="LX43" i="1"/>
  <c r="LX80" i="1"/>
  <c r="DH43" i="2"/>
  <c r="DI83" i="2" s="1"/>
  <c r="DH42" i="2"/>
  <c r="DI82" i="2" s="1"/>
  <c r="LX82" i="1"/>
  <c r="LX39" i="1"/>
  <c r="LX119" i="1" s="1"/>
  <c r="LY85" i="1"/>
  <c r="LX85" i="1"/>
  <c r="LY78" i="1"/>
  <c r="LX86" i="1"/>
  <c r="LY37" i="1"/>
  <c r="LY117" i="1" s="1"/>
  <c r="LY94" i="1"/>
  <c r="LY54" i="1"/>
  <c r="LY11" i="1"/>
  <c r="LY93" i="1"/>
  <c r="LV105" i="1"/>
  <c r="LU23" i="1"/>
  <c r="LT23" i="1"/>
  <c r="LV13" i="1"/>
  <c r="DI25" i="2"/>
  <c r="DJ65" i="2" s="1"/>
  <c r="LW104" i="1"/>
  <c r="LW68" i="1"/>
  <c r="LW108" i="1"/>
  <c r="LW107" i="1"/>
  <c r="DI28" i="2"/>
  <c r="DJ68" i="2" s="1"/>
  <c r="LX11" i="1"/>
  <c r="LX91" i="1" s="1"/>
  <c r="LX13" i="1"/>
  <c r="LX93" i="1" s="1"/>
  <c r="LW12" i="1"/>
  <c r="LW92" i="1" s="1"/>
  <c r="LS13" i="1"/>
  <c r="LW122" i="1"/>
  <c r="LW86" i="1"/>
  <c r="LW4" i="1"/>
  <c r="LW120" i="1"/>
  <c r="LW95" i="1"/>
  <c r="DI17" i="2"/>
  <c r="DJ57" i="2" s="1"/>
  <c r="LT56" i="1"/>
  <c r="LV84" i="1"/>
  <c r="LX12" i="1"/>
  <c r="LV82" i="1"/>
  <c r="DI47" i="2"/>
  <c r="DJ87" i="2" s="1"/>
  <c r="DI9" i="2"/>
  <c r="DH45" i="2"/>
  <c r="DL125" i="2" s="1"/>
  <c r="LW126" i="1"/>
  <c r="DI46" i="2"/>
  <c r="DJ86" i="2" s="1"/>
  <c r="LT84" i="1"/>
  <c r="LW85" i="1"/>
  <c r="DH10" i="2"/>
  <c r="LW81" i="1"/>
  <c r="DH9" i="2"/>
  <c r="LV86" i="1"/>
  <c r="LW43" i="1"/>
  <c r="LU126" i="1"/>
  <c r="LV39" i="1"/>
  <c r="LV119" i="1" s="1"/>
  <c r="LW124" i="1"/>
  <c r="LW78" i="1"/>
  <c r="LV122" i="1"/>
  <c r="LU84" i="1"/>
  <c r="LW84" i="1"/>
  <c r="LW55" i="1"/>
  <c r="LU122" i="1"/>
  <c r="LV80" i="1"/>
  <c r="LW14" i="1"/>
  <c r="LW54" i="1" s="1"/>
  <c r="LW80" i="1"/>
  <c r="LT39" i="1"/>
  <c r="LT119" i="1" s="1"/>
  <c r="LT14" i="1"/>
  <c r="LT54" i="1" s="1"/>
  <c r="LV120" i="1"/>
  <c r="LU14" i="1"/>
  <c r="LW13" i="1"/>
  <c r="LV78" i="1"/>
  <c r="LV4" i="1"/>
  <c r="LW106" i="1"/>
  <c r="LW103" i="1"/>
  <c r="LW11" i="1"/>
  <c r="LW39" i="1"/>
  <c r="DI40" i="2" s="1"/>
  <c r="LW67" i="1"/>
  <c r="LW121" i="1"/>
  <c r="LW105" i="1"/>
  <c r="LW65" i="1"/>
  <c r="LS95" i="1"/>
  <c r="LT95" i="1"/>
  <c r="LT55" i="1"/>
  <c r="LU55" i="1"/>
  <c r="LV107" i="1"/>
  <c r="LU26" i="1"/>
  <c r="LT68" i="1"/>
  <c r="LV108" i="1"/>
  <c r="LV68" i="1"/>
  <c r="LS12" i="1"/>
  <c r="LU82" i="1"/>
  <c r="LU85" i="1"/>
  <c r="LU81" i="1"/>
  <c r="LT122" i="1"/>
  <c r="LU80" i="1"/>
  <c r="DH46" i="2"/>
  <c r="DL126" i="2" s="1"/>
  <c r="LU78" i="1"/>
  <c r="LU64" i="1"/>
  <c r="LV43" i="1"/>
  <c r="LW83" i="1" s="1"/>
  <c r="LT121" i="1"/>
  <c r="LT120" i="1"/>
  <c r="LT64" i="1"/>
  <c r="LU43" i="1"/>
  <c r="LU39" i="1"/>
  <c r="LU65" i="1"/>
  <c r="LU13" i="1"/>
  <c r="LU86" i="1"/>
  <c r="LV12" i="1"/>
  <c r="LU12" i="1"/>
  <c r="DH15" i="2"/>
  <c r="LV66" i="1"/>
  <c r="LV65" i="1"/>
  <c r="LV54" i="1"/>
  <c r="LV85" i="1"/>
  <c r="LV81" i="1"/>
  <c r="LV67" i="1"/>
  <c r="LV56" i="1"/>
  <c r="LU67" i="1"/>
  <c r="LU56" i="1"/>
  <c r="LT81" i="1"/>
  <c r="LT80" i="1"/>
  <c r="LT26" i="1"/>
  <c r="DH27" i="2" s="1"/>
  <c r="LT4" i="1"/>
  <c r="DH41" i="2"/>
  <c r="DI81" i="2" s="1"/>
  <c r="LT43" i="1"/>
  <c r="DH47" i="2"/>
  <c r="DL127" i="2" s="1"/>
  <c r="DH39" i="2"/>
  <c r="DI79" i="2" s="1"/>
  <c r="DH29" i="2"/>
  <c r="DI69" i="2" s="1"/>
  <c r="LS108" i="1"/>
  <c r="LS4" i="1"/>
  <c r="LT85" i="1"/>
  <c r="LT13" i="1"/>
  <c r="DH28" i="2"/>
  <c r="DL108" i="2" s="1"/>
  <c r="LT82" i="1"/>
  <c r="DH6" i="2"/>
  <c r="LT12" i="1"/>
  <c r="LT108" i="1"/>
  <c r="LT107" i="1"/>
  <c r="LT96" i="1"/>
  <c r="LT86" i="1"/>
  <c r="LT78" i="1"/>
  <c r="LS123" i="1"/>
  <c r="LS64" i="1"/>
  <c r="LS26" i="1"/>
  <c r="LS39" i="1"/>
  <c r="LS23" i="1"/>
  <c r="LT63" i="1" s="1"/>
  <c r="LR17" i="7"/>
  <c r="LR18" i="7"/>
  <c r="LR19" i="7"/>
  <c r="LR20" i="7"/>
  <c r="LR21" i="7"/>
  <c r="LR22" i="7"/>
  <c r="LR29" i="7"/>
  <c r="LR30" i="7"/>
  <c r="LR31" i="7"/>
  <c r="LR32" i="7"/>
  <c r="LR72" i="7" s="1"/>
  <c r="LR33" i="7"/>
  <c r="LR34" i="7"/>
  <c r="LR74" i="7" s="1"/>
  <c r="LR35" i="7"/>
  <c r="LR36" i="7"/>
  <c r="LR49" i="7"/>
  <c r="LR69" i="7"/>
  <c r="LR70" i="7"/>
  <c r="LR71" i="7"/>
  <c r="LR73" i="7"/>
  <c r="LR14" i="1"/>
  <c r="LS54" i="1" s="1"/>
  <c r="LS56" i="1"/>
  <c r="LR20" i="1"/>
  <c r="LR60" i="1" s="1"/>
  <c r="LR107" i="1"/>
  <c r="LR108" i="1"/>
  <c r="LS78" i="1"/>
  <c r="LR120" i="1"/>
  <c r="LR122" i="1"/>
  <c r="LR124" i="1"/>
  <c r="LS85" i="1"/>
  <c r="LS86" i="1"/>
  <c r="LR49" i="1"/>
  <c r="LR61" i="1"/>
  <c r="LR62" i="1"/>
  <c r="LR69" i="1"/>
  <c r="LR70" i="1"/>
  <c r="LR71" i="1"/>
  <c r="LR72" i="1"/>
  <c r="LR73" i="1"/>
  <c r="LR74" i="1"/>
  <c r="LR89" i="1"/>
  <c r="LR101" i="1"/>
  <c r="LR102" i="1"/>
  <c r="LQ49" i="7"/>
  <c r="LQ69" i="7"/>
  <c r="LQ70" i="7"/>
  <c r="LQ71" i="7"/>
  <c r="LQ72" i="7"/>
  <c r="LQ73" i="7"/>
  <c r="LQ74" i="7"/>
  <c r="LQ17" i="7"/>
  <c r="LQ18" i="7"/>
  <c r="LQ19" i="7"/>
  <c r="LQ20" i="7"/>
  <c r="LQ21" i="7"/>
  <c r="LQ22" i="7"/>
  <c r="LQ29" i="7"/>
  <c r="LQ30" i="7"/>
  <c r="LQ31" i="7"/>
  <c r="LQ32" i="7"/>
  <c r="LQ33" i="7"/>
  <c r="LQ34" i="7"/>
  <c r="LQ35" i="7"/>
  <c r="LQ36" i="7"/>
  <c r="DG7" i="2"/>
  <c r="DG8" i="2"/>
  <c r="DG21" i="2"/>
  <c r="DK101" i="2" s="1"/>
  <c r="DG22" i="2"/>
  <c r="DG23" i="2"/>
  <c r="DK103" i="2" s="1"/>
  <c r="DG30" i="2"/>
  <c r="DH70" i="2" s="1"/>
  <c r="DG31" i="2"/>
  <c r="DH71" i="2" s="1"/>
  <c r="DG32" i="2"/>
  <c r="DH72" i="2" s="1"/>
  <c r="DG33" i="2"/>
  <c r="DH73" i="2" s="1"/>
  <c r="DG34" i="2"/>
  <c r="DH74" i="2" s="1"/>
  <c r="DG35" i="2"/>
  <c r="DH75" i="2" s="1"/>
  <c r="LQ95" i="1"/>
  <c r="LQ96" i="1"/>
  <c r="LQ20" i="1"/>
  <c r="DG25" i="2"/>
  <c r="DK105" i="2" s="1"/>
  <c r="LQ105" i="1"/>
  <c r="LQ108" i="1"/>
  <c r="LQ118" i="1"/>
  <c r="LQ120" i="1"/>
  <c r="DG42" i="2"/>
  <c r="DK122" i="2" s="1"/>
  <c r="LQ122" i="1"/>
  <c r="LQ49" i="1"/>
  <c r="LQ60" i="1"/>
  <c r="LQ61" i="1"/>
  <c r="LQ62" i="1"/>
  <c r="LQ69" i="1"/>
  <c r="LQ70" i="1"/>
  <c r="LQ71" i="1"/>
  <c r="LQ72" i="1"/>
  <c r="LQ73" i="1"/>
  <c r="LQ74" i="1"/>
  <c r="LQ89" i="1"/>
  <c r="LQ101" i="1"/>
  <c r="LQ102" i="1"/>
  <c r="LP17" i="7"/>
  <c r="LP18" i="7"/>
  <c r="LP19" i="7"/>
  <c r="LP20" i="7"/>
  <c r="LP21" i="7"/>
  <c r="LP22" i="7"/>
  <c r="LP29" i="7"/>
  <c r="LP30" i="7"/>
  <c r="LP70" i="7" s="1"/>
  <c r="LP31" i="7"/>
  <c r="LP71" i="7" s="1"/>
  <c r="LP32" i="7"/>
  <c r="LP33" i="7"/>
  <c r="LP34" i="7"/>
  <c r="LP74" i="7" s="1"/>
  <c r="LP35" i="7"/>
  <c r="LP36" i="7"/>
  <c r="LP49" i="7"/>
  <c r="LP69" i="7"/>
  <c r="LP72" i="7"/>
  <c r="LP73" i="7"/>
  <c r="LP20" i="1"/>
  <c r="LP105" i="1"/>
  <c r="LP107" i="1"/>
  <c r="LP118" i="1"/>
  <c r="LP120" i="1"/>
  <c r="LP121" i="1"/>
  <c r="LP125" i="1"/>
  <c r="LP126" i="1"/>
  <c r="LP49" i="1"/>
  <c r="LP60" i="1"/>
  <c r="LP61" i="1"/>
  <c r="LP62" i="1"/>
  <c r="LP69" i="1"/>
  <c r="LP70" i="1"/>
  <c r="LP71" i="1"/>
  <c r="LP72" i="1"/>
  <c r="LP73" i="1"/>
  <c r="LP74" i="1"/>
  <c r="LP89" i="1"/>
  <c r="LP101" i="1"/>
  <c r="LP102" i="1"/>
  <c r="LO36" i="7"/>
  <c r="LO35" i="7"/>
  <c r="LO34" i="7"/>
  <c r="LO33" i="7"/>
  <c r="LO32" i="7"/>
  <c r="LO72" i="7" s="1"/>
  <c r="LO31" i="7"/>
  <c r="LO71" i="7" s="1"/>
  <c r="LO30" i="7"/>
  <c r="LO29" i="7"/>
  <c r="LO17" i="7"/>
  <c r="LO18" i="7"/>
  <c r="LO19" i="7"/>
  <c r="LO20" i="7"/>
  <c r="LO21" i="7"/>
  <c r="LO22" i="7"/>
  <c r="LO70" i="7"/>
  <c r="LO74" i="7"/>
  <c r="LO49" i="7"/>
  <c r="LO69" i="7"/>
  <c r="LO73" i="7"/>
  <c r="LP64" i="1"/>
  <c r="AE61" i="3" l="1"/>
  <c r="DN51" i="2"/>
  <c r="DN91" i="2"/>
  <c r="DN95" i="2"/>
  <c r="DN55" i="2"/>
  <c r="ME50" i="1"/>
  <c r="MB62" i="7"/>
  <c r="MC22" i="7"/>
  <c r="ME32" i="7"/>
  <c r="MD72" i="7"/>
  <c r="MC20" i="7"/>
  <c r="MB60" i="7"/>
  <c r="MF21" i="7"/>
  <c r="ME61" i="7"/>
  <c r="MB74" i="7"/>
  <c r="MC34" i="7"/>
  <c r="MB71" i="7"/>
  <c r="MC31" i="7"/>
  <c r="MD70" i="7"/>
  <c r="ME30" i="7"/>
  <c r="MB73" i="7"/>
  <c r="MC33" i="7"/>
  <c r="MD29" i="7"/>
  <c r="MC69" i="7"/>
  <c r="DM120" i="2"/>
  <c r="DL80" i="2"/>
  <c r="MK91" i="1"/>
  <c r="DM53" i="2"/>
  <c r="ML51" i="1"/>
  <c r="ML10" i="1"/>
  <c r="ML91" i="1"/>
  <c r="ML117" i="1"/>
  <c r="ML77" i="1"/>
  <c r="DM107" i="2"/>
  <c r="DM104" i="2"/>
  <c r="MK117" i="1"/>
  <c r="MK77" i="1"/>
  <c r="MK90" i="1"/>
  <c r="DM84" i="2"/>
  <c r="DM38" i="2"/>
  <c r="DM64" i="2"/>
  <c r="MJ91" i="1"/>
  <c r="MJ117" i="1"/>
  <c r="MJ77" i="1"/>
  <c r="DM54" i="2"/>
  <c r="DM125" i="2"/>
  <c r="DL107" i="2"/>
  <c r="DM127" i="2"/>
  <c r="DM126" i="2"/>
  <c r="DM105" i="2"/>
  <c r="DL67" i="2"/>
  <c r="DM108" i="2"/>
  <c r="DM97" i="2"/>
  <c r="MI91" i="1"/>
  <c r="DM12" i="2"/>
  <c r="DM11" i="2" s="1"/>
  <c r="DM55" i="2"/>
  <c r="MI90" i="1"/>
  <c r="MI117" i="1"/>
  <c r="MI77" i="1"/>
  <c r="DL38" i="2"/>
  <c r="DL64" i="2"/>
  <c r="DL53" i="2"/>
  <c r="DL54" i="2"/>
  <c r="MH91" i="1"/>
  <c r="DL12" i="2"/>
  <c r="DL11" i="2" s="1"/>
  <c r="AD3" i="3"/>
  <c r="DL84" i="2"/>
  <c r="MG91" i="1"/>
  <c r="MG117" i="1"/>
  <c r="MG77" i="1"/>
  <c r="AD23" i="3"/>
  <c r="AE63" i="3" s="1"/>
  <c r="MC77" i="1"/>
  <c r="DK67" i="2"/>
  <c r="DL123" i="2"/>
  <c r="DJ80" i="2"/>
  <c r="DL121" i="2"/>
  <c r="DL109" i="2"/>
  <c r="DL119" i="2"/>
  <c r="DL122" i="2"/>
  <c r="DL95" i="2"/>
  <c r="DL55" i="2"/>
  <c r="ME91" i="1"/>
  <c r="MB14" i="7"/>
  <c r="MB54" i="7" s="1"/>
  <c r="DK64" i="2"/>
  <c r="MF77" i="1"/>
  <c r="ME77" i="1"/>
  <c r="DK80" i="2"/>
  <c r="MC42" i="7"/>
  <c r="MC82" i="7" s="1"/>
  <c r="MB67" i="7"/>
  <c r="MC27" i="7"/>
  <c r="MB68" i="7"/>
  <c r="MC28" i="7"/>
  <c r="MC90" i="1"/>
  <c r="MB55" i="7"/>
  <c r="MC15" i="7"/>
  <c r="MB56" i="7"/>
  <c r="MC16" i="7"/>
  <c r="MA91" i="1"/>
  <c r="MB65" i="7"/>
  <c r="MC25" i="7"/>
  <c r="MC64" i="7"/>
  <c r="MD24" i="7"/>
  <c r="MB23" i="7"/>
  <c r="DJ64" i="2"/>
  <c r="DK84" i="2"/>
  <c r="ME90" i="1"/>
  <c r="MB85" i="7"/>
  <c r="MC45" i="7"/>
  <c r="MB81" i="7"/>
  <c r="MC41" i="7"/>
  <c r="MB86" i="7"/>
  <c r="MC46" i="7"/>
  <c r="MB80" i="7"/>
  <c r="MC40" i="7"/>
  <c r="MB78" i="7"/>
  <c r="MC38" i="7"/>
  <c r="MB84" i="7"/>
  <c r="MC44" i="7"/>
  <c r="DK114" i="2"/>
  <c r="DK115" i="2"/>
  <c r="DK53" i="2"/>
  <c r="MD91" i="1"/>
  <c r="DK12" i="2"/>
  <c r="DK11" i="2" s="1"/>
  <c r="DK54" i="2"/>
  <c r="DK112" i="2"/>
  <c r="MD117" i="1"/>
  <c r="MD77" i="1"/>
  <c r="DK38" i="2"/>
  <c r="DK110" i="2"/>
  <c r="DK111" i="2"/>
  <c r="DK113" i="2"/>
  <c r="DK55" i="2"/>
  <c r="DK102" i="2"/>
  <c r="MA52" i="7"/>
  <c r="MB12" i="7"/>
  <c r="MA79" i="7"/>
  <c r="MB39" i="7"/>
  <c r="MA66" i="7"/>
  <c r="MB26" i="7"/>
  <c r="MA53" i="7"/>
  <c r="MB13" i="7"/>
  <c r="MA83" i="7"/>
  <c r="MB43" i="7"/>
  <c r="MA10" i="7"/>
  <c r="MB91" i="1"/>
  <c r="MB77" i="1"/>
  <c r="MB117" i="1"/>
  <c r="DJ12" i="2"/>
  <c r="DJ11" i="2" s="1"/>
  <c r="LZ11" i="7"/>
  <c r="MA11" i="7" s="1"/>
  <c r="LZ117" i="1"/>
  <c r="LZ37" i="7"/>
  <c r="MA37" i="7" s="1"/>
  <c r="MA117" i="1"/>
  <c r="MA77" i="1"/>
  <c r="MA90" i="1"/>
  <c r="AD26" i="3"/>
  <c r="AE66" i="3" s="1"/>
  <c r="DJ67" i="2"/>
  <c r="LY83" i="1"/>
  <c r="LX123" i="1"/>
  <c r="LZ77" i="1"/>
  <c r="DJ38" i="2"/>
  <c r="LV53" i="1"/>
  <c r="LV63" i="1"/>
  <c r="LS11" i="1"/>
  <c r="LW63" i="1"/>
  <c r="LU63" i="1"/>
  <c r="DH65" i="2"/>
  <c r="DH63" i="2"/>
  <c r="DH61" i="2"/>
  <c r="DI65" i="2"/>
  <c r="DI67" i="2"/>
  <c r="DI87" i="2"/>
  <c r="DI85" i="2"/>
  <c r="DI15" i="2"/>
  <c r="DJ55" i="2" s="1"/>
  <c r="DI57" i="2"/>
  <c r="DH82" i="2"/>
  <c r="DI68" i="2"/>
  <c r="DI86" i="2"/>
  <c r="LU66" i="1"/>
  <c r="LY53" i="1"/>
  <c r="DH24" i="2"/>
  <c r="LY52" i="1"/>
  <c r="LX92" i="1"/>
  <c r="DG46" i="2"/>
  <c r="DK126" i="2" s="1"/>
  <c r="DI44" i="2"/>
  <c r="LX54" i="1"/>
  <c r="DI5" i="2"/>
  <c r="DI4" i="2" s="1"/>
  <c r="LX37" i="1"/>
  <c r="LX117" i="1" s="1"/>
  <c r="LX83" i="1"/>
  <c r="LY79" i="1"/>
  <c r="LX79" i="1"/>
  <c r="LY91" i="1"/>
  <c r="LY51" i="1"/>
  <c r="DH62" i="2"/>
  <c r="LX53" i="1"/>
  <c r="DH14" i="2"/>
  <c r="DL94" i="2" s="1"/>
  <c r="LW52" i="1"/>
  <c r="LT11" i="1"/>
  <c r="LX52" i="1"/>
  <c r="DI12" i="2"/>
  <c r="DI11" i="2" s="1"/>
  <c r="LU11" i="1"/>
  <c r="LV50" i="1" s="1"/>
  <c r="DI13" i="2"/>
  <c r="LX90" i="1"/>
  <c r="LX51" i="1"/>
  <c r="LR125" i="1"/>
  <c r="LW53" i="1"/>
  <c r="DI14" i="2"/>
  <c r="LU37" i="1"/>
  <c r="LU117" i="1" s="1"/>
  <c r="LR118" i="1"/>
  <c r="LW123" i="1"/>
  <c r="DG9" i="2"/>
  <c r="LT79" i="1"/>
  <c r="LT37" i="1"/>
  <c r="LT117" i="1" s="1"/>
  <c r="DH40" i="2"/>
  <c r="LV79" i="1"/>
  <c r="LW94" i="1"/>
  <c r="LW93" i="1"/>
  <c r="LR56" i="1"/>
  <c r="LU54" i="1"/>
  <c r="DG17" i="2"/>
  <c r="DK97" i="2" s="1"/>
  <c r="LT123" i="1"/>
  <c r="LW119" i="1"/>
  <c r="LW79" i="1"/>
  <c r="LW91" i="1"/>
  <c r="LW51" i="1"/>
  <c r="LW37" i="1"/>
  <c r="DG16" i="2"/>
  <c r="DK96" i="2" s="1"/>
  <c r="LR55" i="1"/>
  <c r="LR96" i="1"/>
  <c r="LR95" i="1"/>
  <c r="LS55" i="1"/>
  <c r="DH13" i="2"/>
  <c r="DL93" i="2" s="1"/>
  <c r="DG28" i="2"/>
  <c r="DK108" i="2" s="1"/>
  <c r="LU52" i="1"/>
  <c r="LV37" i="1"/>
  <c r="LV117" i="1" s="1"/>
  <c r="LV123" i="1"/>
  <c r="LV52" i="1"/>
  <c r="LR105" i="1"/>
  <c r="LS65" i="1"/>
  <c r="LV83" i="1"/>
  <c r="LU53" i="1"/>
  <c r="DG10" i="2"/>
  <c r="LP78" i="1"/>
  <c r="LT53" i="1"/>
  <c r="LU79" i="1"/>
  <c r="LU119" i="1"/>
  <c r="DF6" i="2"/>
  <c r="LP65" i="1"/>
  <c r="DG47" i="2"/>
  <c r="DK127" i="2" s="1"/>
  <c r="LU83" i="1"/>
  <c r="LU123" i="1"/>
  <c r="LU77" i="1"/>
  <c r="DG29" i="2"/>
  <c r="DK109" i="2" s="1"/>
  <c r="LR67" i="1"/>
  <c r="LQ68" i="1"/>
  <c r="LQ13" i="1"/>
  <c r="LT83" i="1"/>
  <c r="DH44" i="2"/>
  <c r="DL124" i="2" s="1"/>
  <c r="LT66" i="1"/>
  <c r="DH5" i="2"/>
  <c r="DH4" i="2" s="1"/>
  <c r="LT52" i="1"/>
  <c r="LQ4" i="1"/>
  <c r="LR68" i="1"/>
  <c r="LS67" i="1"/>
  <c r="LR26" i="1"/>
  <c r="LS66" i="1" s="1"/>
  <c r="LS68" i="1"/>
  <c r="DG39" i="2"/>
  <c r="DK119" i="2" s="1"/>
  <c r="LP43" i="1"/>
  <c r="LP123" i="1" s="1"/>
  <c r="LQ82" i="1"/>
  <c r="DG43" i="2"/>
  <c r="DK123" i="2" s="1"/>
  <c r="LR43" i="1"/>
  <c r="LS83" i="1" s="1"/>
  <c r="LS84" i="1"/>
  <c r="LR126" i="1"/>
  <c r="LR81" i="1"/>
  <c r="LQ126" i="1"/>
  <c r="DG6" i="2"/>
  <c r="LS81" i="1"/>
  <c r="LS82" i="1"/>
  <c r="LR121" i="1"/>
  <c r="LR4" i="1"/>
  <c r="LS80" i="1"/>
  <c r="LS119" i="1"/>
  <c r="LS37" i="1"/>
  <c r="LR82" i="1"/>
  <c r="LR64" i="1"/>
  <c r="LQ125" i="1"/>
  <c r="DG41" i="2"/>
  <c r="DK121" i="2" s="1"/>
  <c r="LR78" i="1"/>
  <c r="LR13" i="1"/>
  <c r="LR85" i="1"/>
  <c r="LR86" i="1"/>
  <c r="LR84" i="1"/>
  <c r="LQ84" i="1"/>
  <c r="LQ64" i="1"/>
  <c r="LP82" i="1"/>
  <c r="LP81" i="1"/>
  <c r="LP39" i="1"/>
  <c r="LP119" i="1" s="1"/>
  <c r="DG45" i="2"/>
  <c r="DK125" i="2" s="1"/>
  <c r="LP122" i="1"/>
  <c r="LQ78" i="1"/>
  <c r="DG26" i="2"/>
  <c r="DK106" i="2" s="1"/>
  <c r="LR65" i="1"/>
  <c r="LR80" i="1"/>
  <c r="LR12" i="1"/>
  <c r="LS52" i="1" s="1"/>
  <c r="LR39" i="1"/>
  <c r="LS79" i="1" s="1"/>
  <c r="LR23" i="1"/>
  <c r="LS63" i="1" s="1"/>
  <c r="LR104" i="1"/>
  <c r="LQ124" i="1"/>
  <c r="LQ81" i="1"/>
  <c r="LQ104" i="1"/>
  <c r="LQ85" i="1"/>
  <c r="LQ67" i="1"/>
  <c r="LP67" i="1"/>
  <c r="LQ55" i="1"/>
  <c r="LQ14" i="1"/>
  <c r="LR54" i="1" s="1"/>
  <c r="LQ56" i="1"/>
  <c r="LQ65" i="1"/>
  <c r="LP80" i="1"/>
  <c r="LQ121" i="1"/>
  <c r="LQ80" i="1"/>
  <c r="LQ39" i="1"/>
  <c r="LQ86" i="1"/>
  <c r="LQ43" i="1"/>
  <c r="LQ26" i="1"/>
  <c r="LQ12" i="1"/>
  <c r="LQ23" i="1"/>
  <c r="LQ107" i="1"/>
  <c r="LP85" i="1"/>
  <c r="LP4" i="1"/>
  <c r="LP56" i="1"/>
  <c r="LP86" i="1"/>
  <c r="LP26" i="1"/>
  <c r="LP96" i="1"/>
  <c r="LP14" i="1"/>
  <c r="LP23" i="1"/>
  <c r="LP104" i="1"/>
  <c r="LP13" i="1"/>
  <c r="LP84" i="1"/>
  <c r="LP12" i="1"/>
  <c r="LP124" i="1"/>
  <c r="LP108" i="1"/>
  <c r="LP68" i="1"/>
  <c r="LP95" i="1"/>
  <c r="LP55" i="1"/>
  <c r="LO4" i="1"/>
  <c r="LO14" i="1"/>
  <c r="LO12" i="1"/>
  <c r="LO20" i="1"/>
  <c r="LO64" i="1"/>
  <c r="LO13" i="1"/>
  <c r="LO26" i="1"/>
  <c r="LO67" i="1"/>
  <c r="LO39" i="1"/>
  <c r="LO43" i="1"/>
  <c r="LO49" i="1"/>
  <c r="LO55" i="1"/>
  <c r="LO56" i="1"/>
  <c r="LO60" i="1"/>
  <c r="LO61" i="1"/>
  <c r="LO62" i="1"/>
  <c r="LO68" i="1"/>
  <c r="LO69" i="1"/>
  <c r="LO70" i="1"/>
  <c r="LO71" i="1"/>
  <c r="LO72" i="1"/>
  <c r="LO73" i="1"/>
  <c r="LO74" i="1"/>
  <c r="LO89" i="1"/>
  <c r="LO95" i="1"/>
  <c r="LO96" i="1"/>
  <c r="LO101" i="1"/>
  <c r="LO102" i="1"/>
  <c r="LO104" i="1"/>
  <c r="LO107" i="1"/>
  <c r="LO108" i="1"/>
  <c r="LO118" i="1"/>
  <c r="LO120" i="1"/>
  <c r="LO124" i="1"/>
  <c r="LO125" i="1"/>
  <c r="LO126" i="1"/>
  <c r="LO86" i="1"/>
  <c r="LO84" i="1"/>
  <c r="LO80" i="1"/>
  <c r="LO78" i="1"/>
  <c r="MC73" i="7" l="1"/>
  <c r="MD33" i="7"/>
  <c r="MG21" i="7"/>
  <c r="MF61" i="7"/>
  <c r="ME70" i="7"/>
  <c r="MF30" i="7"/>
  <c r="MC60" i="7"/>
  <c r="MD20" i="7"/>
  <c r="MC71" i="7"/>
  <c r="MD31" i="7"/>
  <c r="MF32" i="7"/>
  <c r="ME72" i="7"/>
  <c r="MC74" i="7"/>
  <c r="MD34" i="7"/>
  <c r="MC62" i="7"/>
  <c r="MD22" i="7"/>
  <c r="MD69" i="7"/>
  <c r="ME29" i="7"/>
  <c r="ML90" i="1"/>
  <c r="ML50" i="1"/>
  <c r="DM78" i="2"/>
  <c r="DL78" i="2"/>
  <c r="MF90" i="1"/>
  <c r="MJ90" i="1"/>
  <c r="DM95" i="2"/>
  <c r="DJ84" i="2"/>
  <c r="DM124" i="2"/>
  <c r="DJ54" i="2"/>
  <c r="DM94" i="2"/>
  <c r="DJ53" i="2"/>
  <c r="DM93" i="2"/>
  <c r="DM52" i="2"/>
  <c r="DM92" i="2"/>
  <c r="DL52" i="2"/>
  <c r="MH90" i="1"/>
  <c r="MG90" i="1"/>
  <c r="DI64" i="2"/>
  <c r="DL104" i="2"/>
  <c r="DI80" i="2"/>
  <c r="DL120" i="2"/>
  <c r="MC14" i="7"/>
  <c r="MD14" i="7" s="1"/>
  <c r="MD64" i="7"/>
  <c r="ME24" i="7"/>
  <c r="MD42" i="7"/>
  <c r="MB66" i="7"/>
  <c r="MC26" i="7"/>
  <c r="MC68" i="7"/>
  <c r="MD28" i="7"/>
  <c r="MC67" i="7"/>
  <c r="MD27" i="7"/>
  <c r="MC55" i="7"/>
  <c r="MD15" i="7"/>
  <c r="MC56" i="7"/>
  <c r="MD16" i="7"/>
  <c r="MB52" i="7"/>
  <c r="MC12" i="7"/>
  <c r="MB63" i="7"/>
  <c r="MC23" i="7"/>
  <c r="MB53" i="7"/>
  <c r="MC13" i="7"/>
  <c r="MC65" i="7"/>
  <c r="MD25" i="7"/>
  <c r="MC80" i="7"/>
  <c r="MD40" i="7"/>
  <c r="MC78" i="7"/>
  <c r="MD38" i="7"/>
  <c r="MC85" i="7"/>
  <c r="MD45" i="7"/>
  <c r="MC86" i="7"/>
  <c r="MD46" i="7"/>
  <c r="MC84" i="7"/>
  <c r="MD44" i="7"/>
  <c r="MC81" i="7"/>
  <c r="MD41" i="7"/>
  <c r="MB83" i="7"/>
  <c r="MC43" i="7"/>
  <c r="MB79" i="7"/>
  <c r="MC39" i="7"/>
  <c r="DL51" i="2"/>
  <c r="DK52" i="2"/>
  <c r="MD90" i="1"/>
  <c r="DK78" i="2"/>
  <c r="AD11" i="3"/>
  <c r="DJ52" i="2"/>
  <c r="MA77" i="7"/>
  <c r="MB37" i="7"/>
  <c r="MB10" i="7"/>
  <c r="MA51" i="7"/>
  <c r="MB11" i="7"/>
  <c r="MB90" i="1"/>
  <c r="DH12" i="2"/>
  <c r="DH11" i="2" s="1"/>
  <c r="LT51" i="1"/>
  <c r="LV51" i="1"/>
  <c r="LU51" i="1"/>
  <c r="DH68" i="2"/>
  <c r="DH85" i="2"/>
  <c r="DH81" i="2"/>
  <c r="DH86" i="2"/>
  <c r="DH66" i="2"/>
  <c r="DH83" i="2"/>
  <c r="DH56" i="2"/>
  <c r="DH57" i="2"/>
  <c r="DH87" i="2"/>
  <c r="DH79" i="2"/>
  <c r="DH69" i="2"/>
  <c r="AC5" i="3"/>
  <c r="DI53" i="2"/>
  <c r="DJ51" i="2"/>
  <c r="DI84" i="2"/>
  <c r="DI54" i="2"/>
  <c r="DI55" i="2"/>
  <c r="DG27" i="2"/>
  <c r="DK107" i="2" s="1"/>
  <c r="LR11" i="1"/>
  <c r="LS51" i="1" s="1"/>
  <c r="LP83" i="1"/>
  <c r="DI38" i="2"/>
  <c r="LX77" i="1"/>
  <c r="LY77" i="1"/>
  <c r="LY90" i="1"/>
  <c r="LY50" i="1"/>
  <c r="LX50" i="1"/>
  <c r="LT77" i="1"/>
  <c r="LV77" i="1"/>
  <c r="DG15" i="2"/>
  <c r="DK95" i="2" s="1"/>
  <c r="DH38" i="2"/>
  <c r="DL118" i="2" s="1"/>
  <c r="LW117" i="1"/>
  <c r="LW77" i="1"/>
  <c r="LW90" i="1"/>
  <c r="LW50" i="1"/>
  <c r="LR83" i="1"/>
  <c r="LR123" i="1"/>
  <c r="LU50" i="1"/>
  <c r="DG5" i="2"/>
  <c r="DG4" i="2" s="1"/>
  <c r="LQ37" i="1"/>
  <c r="LQ117" i="1" s="1"/>
  <c r="LT50" i="1"/>
  <c r="LR53" i="1"/>
  <c r="LS53" i="1"/>
  <c r="LP66" i="1"/>
  <c r="LR66" i="1"/>
  <c r="LP79" i="1"/>
  <c r="LS117" i="1"/>
  <c r="LP37" i="1"/>
  <c r="LP117" i="1" s="1"/>
  <c r="LQ79" i="1"/>
  <c r="DG40" i="2"/>
  <c r="DK120" i="2" s="1"/>
  <c r="DG13" i="2"/>
  <c r="DK93" i="2" s="1"/>
  <c r="DG14" i="2"/>
  <c r="DK94" i="2" s="1"/>
  <c r="LQ11" i="1"/>
  <c r="DG12" i="2" s="1"/>
  <c r="DG24" i="2"/>
  <c r="DK104" i="2" s="1"/>
  <c r="LQ83" i="1"/>
  <c r="DG44" i="2"/>
  <c r="DK124" i="2" s="1"/>
  <c r="LR63" i="1"/>
  <c r="LR52" i="1"/>
  <c r="LR119" i="1"/>
  <c r="LR79" i="1"/>
  <c r="LR37" i="1"/>
  <c r="LQ123" i="1"/>
  <c r="LQ119" i="1"/>
  <c r="LQ54" i="1"/>
  <c r="LP11" i="1"/>
  <c r="LQ53" i="1"/>
  <c r="LQ52" i="1"/>
  <c r="LQ63" i="1"/>
  <c r="LQ66" i="1"/>
  <c r="LP53" i="1"/>
  <c r="LP54" i="1"/>
  <c r="LP52" i="1"/>
  <c r="LO82" i="1"/>
  <c r="LO81" i="1"/>
  <c r="LO119" i="1"/>
  <c r="LO37" i="1"/>
  <c r="LP77" i="1" s="1"/>
  <c r="LO123" i="1"/>
  <c r="LO23" i="1"/>
  <c r="LO122" i="1"/>
  <c r="LO85" i="1"/>
  <c r="LO121" i="1"/>
  <c r="LO65" i="1"/>
  <c r="LO105" i="1"/>
  <c r="MF29" i="7" l="1"/>
  <c r="ME69" i="7"/>
  <c r="ME31" i="7"/>
  <c r="MD71" i="7"/>
  <c r="ME22" i="7"/>
  <c r="MD62" i="7"/>
  <c r="MD60" i="7"/>
  <c r="ME20" i="7"/>
  <c r="MD74" i="7"/>
  <c r="ME34" i="7"/>
  <c r="MF70" i="7"/>
  <c r="MG30" i="7"/>
  <c r="MD73" i="7"/>
  <c r="ME33" i="7"/>
  <c r="MF72" i="7"/>
  <c r="MG32" i="7"/>
  <c r="MG61" i="7"/>
  <c r="MH21" i="7"/>
  <c r="DK92" i="2"/>
  <c r="DG11" i="2"/>
  <c r="DK91" i="2" s="1"/>
  <c r="DM51" i="2"/>
  <c r="DM91" i="2"/>
  <c r="DJ78" i="2"/>
  <c r="DM118" i="2"/>
  <c r="MC54" i="7"/>
  <c r="ME64" i="7"/>
  <c r="MF24" i="7"/>
  <c r="DL91" i="2"/>
  <c r="DL92" i="2"/>
  <c r="MD86" i="7"/>
  <c r="ME46" i="7"/>
  <c r="MD65" i="7"/>
  <c r="ME25" i="7"/>
  <c r="ME16" i="7"/>
  <c r="MD56" i="7"/>
  <c r="MD68" i="7"/>
  <c r="ME28" i="7"/>
  <c r="ME45" i="7"/>
  <c r="MD85" i="7"/>
  <c r="ME15" i="7"/>
  <c r="MD55" i="7"/>
  <c r="MD81" i="7"/>
  <c r="ME41" i="7"/>
  <c r="MD78" i="7"/>
  <c r="ME38" i="7"/>
  <c r="MD54" i="7"/>
  <c r="ME14" i="7"/>
  <c r="MD82" i="7"/>
  <c r="ME42" i="7"/>
  <c r="MD84" i="7"/>
  <c r="ME44" i="7"/>
  <c r="ME40" i="7"/>
  <c r="MD80" i="7"/>
  <c r="ME27" i="7"/>
  <c r="MD67" i="7"/>
  <c r="MC66" i="7"/>
  <c r="MD26" i="7"/>
  <c r="MD13" i="7"/>
  <c r="MC53" i="7"/>
  <c r="MB51" i="7"/>
  <c r="MC11" i="7"/>
  <c r="MC63" i="7"/>
  <c r="MD23" i="7"/>
  <c r="MC10" i="7"/>
  <c r="MC52" i="7"/>
  <c r="MD12" i="7"/>
  <c r="MC83" i="7"/>
  <c r="MD43" i="7"/>
  <c r="MC79" i="7"/>
  <c r="MD39" i="7"/>
  <c r="MB77" i="7"/>
  <c r="MC37" i="7"/>
  <c r="DK51" i="2"/>
  <c r="DI52" i="2"/>
  <c r="LS50" i="1"/>
  <c r="DH80" i="2"/>
  <c r="DH64" i="2"/>
  <c r="DH55" i="2"/>
  <c r="DH84" i="2"/>
  <c r="DH52" i="2"/>
  <c r="DH54" i="2"/>
  <c r="DH53" i="2"/>
  <c r="DH67" i="2"/>
  <c r="DI78" i="2"/>
  <c r="LQ77" i="1"/>
  <c r="DG38" i="2"/>
  <c r="DK118" i="2" s="1"/>
  <c r="LS77" i="1"/>
  <c r="LR51" i="1"/>
  <c r="LR50" i="1"/>
  <c r="LR77" i="1"/>
  <c r="LR117" i="1"/>
  <c r="LQ51" i="1"/>
  <c r="LO11" i="1"/>
  <c r="LP51" i="1" s="1"/>
  <c r="LP63" i="1"/>
  <c r="LO117" i="1"/>
  <c r="ME73" i="7" l="1"/>
  <c r="MF33" i="7"/>
  <c r="MF22" i="7"/>
  <c r="ME62" i="7"/>
  <c r="MG70" i="7"/>
  <c r="MH30" i="7"/>
  <c r="MG72" i="7"/>
  <c r="MH32" i="7"/>
  <c r="MF20" i="7"/>
  <c r="ME60" i="7"/>
  <c r="ME71" i="7"/>
  <c r="MF31" i="7"/>
  <c r="MI21" i="7"/>
  <c r="MH61" i="7"/>
  <c r="MF34" i="7"/>
  <c r="ME74" i="7"/>
  <c r="MG29" i="7"/>
  <c r="MF69" i="7"/>
  <c r="MF64" i="7"/>
  <c r="MG24" i="7"/>
  <c r="ME80" i="7"/>
  <c r="MF40" i="7"/>
  <c r="ME65" i="7"/>
  <c r="MF25" i="7"/>
  <c r="ME55" i="7"/>
  <c r="MF15" i="7"/>
  <c r="ME54" i="7"/>
  <c r="MF14" i="7"/>
  <c r="ME86" i="7"/>
  <c r="MF46" i="7"/>
  <c r="ME67" i="7"/>
  <c r="MF27" i="7"/>
  <c r="ME85" i="7"/>
  <c r="MF45" i="7"/>
  <c r="ME82" i="7"/>
  <c r="MF42" i="7"/>
  <c r="ME78" i="7"/>
  <c r="MF38" i="7"/>
  <c r="ME68" i="7"/>
  <c r="MF28" i="7"/>
  <c r="ME84" i="7"/>
  <c r="MF44" i="7"/>
  <c r="ME81" i="7"/>
  <c r="MF41" i="7"/>
  <c r="ME56" i="7"/>
  <c r="MF16" i="7"/>
  <c r="DI51" i="2"/>
  <c r="MD83" i="7"/>
  <c r="ME43" i="7"/>
  <c r="MD66" i="7"/>
  <c r="ME26" i="7"/>
  <c r="MD53" i="7"/>
  <c r="ME13" i="7"/>
  <c r="ME39" i="7"/>
  <c r="MD79" i="7"/>
  <c r="ME23" i="7"/>
  <c r="MD63" i="7"/>
  <c r="ME12" i="7"/>
  <c r="MD52" i="7"/>
  <c r="MD10" i="7"/>
  <c r="MC51" i="7"/>
  <c r="MD11" i="7"/>
  <c r="MC77" i="7"/>
  <c r="MD37" i="7"/>
  <c r="DH51" i="2"/>
  <c r="DH78" i="2"/>
  <c r="LQ50" i="1"/>
  <c r="LP50" i="1"/>
  <c r="LN9" i="7"/>
  <c r="LO9" i="7" s="1"/>
  <c r="LP9" i="7" s="1"/>
  <c r="LQ9" i="7" s="1"/>
  <c r="LR9" i="7" s="1"/>
  <c r="LS9" i="7" s="1"/>
  <c r="LT9" i="7" s="1"/>
  <c r="LU9" i="7" s="1"/>
  <c r="LV9" i="7" s="1"/>
  <c r="LW9" i="7" s="1"/>
  <c r="LX9" i="7" s="1"/>
  <c r="LY9" i="7" s="1"/>
  <c r="LN8" i="7"/>
  <c r="LO8" i="7" s="1"/>
  <c r="LP8" i="7" s="1"/>
  <c r="LQ8" i="7" s="1"/>
  <c r="LR8" i="7" s="1"/>
  <c r="LS8" i="7" s="1"/>
  <c r="LT8" i="7" s="1"/>
  <c r="LU8" i="7" s="1"/>
  <c r="LV8" i="7" s="1"/>
  <c r="LW8" i="7" s="1"/>
  <c r="LX8" i="7" s="1"/>
  <c r="LY8" i="7" s="1"/>
  <c r="LN5" i="7"/>
  <c r="LO5" i="7" s="1"/>
  <c r="LP5" i="7" s="1"/>
  <c r="LQ5" i="7" s="1"/>
  <c r="LR5" i="7" s="1"/>
  <c r="LS5" i="7" s="1"/>
  <c r="LT5" i="7" s="1"/>
  <c r="LU5" i="7" s="1"/>
  <c r="LV5" i="7" s="1"/>
  <c r="LW5" i="7" s="1"/>
  <c r="LX5" i="7" s="1"/>
  <c r="LY5" i="7" s="1"/>
  <c r="LN46" i="7"/>
  <c r="LN45" i="7"/>
  <c r="LN44" i="7"/>
  <c r="LN42" i="7"/>
  <c r="LO42" i="7" s="1"/>
  <c r="LN41" i="7"/>
  <c r="LO41" i="7" s="1"/>
  <c r="LN40" i="7"/>
  <c r="LN38" i="7"/>
  <c r="LO38" i="7" s="1"/>
  <c r="LN36" i="7"/>
  <c r="LN35" i="7"/>
  <c r="LN28" i="7"/>
  <c r="LN27" i="7"/>
  <c r="LN25" i="7"/>
  <c r="LO25" i="7" s="1"/>
  <c r="LN24" i="7"/>
  <c r="LO24" i="7" s="1"/>
  <c r="LN22" i="7"/>
  <c r="LN21" i="7"/>
  <c r="LN20" i="7"/>
  <c r="LN19" i="7"/>
  <c r="LN18" i="7"/>
  <c r="LN17" i="7"/>
  <c r="LN16" i="7"/>
  <c r="LN15" i="7"/>
  <c r="LN7" i="7"/>
  <c r="LO7" i="7" s="1"/>
  <c r="LP7" i="7" s="1"/>
  <c r="LQ7" i="7" s="1"/>
  <c r="LR7" i="7" s="1"/>
  <c r="LS7" i="7" s="1"/>
  <c r="LT7" i="7" s="1"/>
  <c r="LU7" i="7" s="1"/>
  <c r="LV7" i="7" s="1"/>
  <c r="LW7" i="7" s="1"/>
  <c r="LX7" i="7" s="1"/>
  <c r="LY7" i="7" s="1"/>
  <c r="LN6" i="7"/>
  <c r="LO6" i="7" s="1"/>
  <c r="LP6" i="7" s="1"/>
  <c r="LQ6" i="7" s="1"/>
  <c r="LR6" i="7" s="1"/>
  <c r="LS6" i="7" s="1"/>
  <c r="LT6" i="7" s="1"/>
  <c r="LU6" i="7" s="1"/>
  <c r="LV6" i="7" s="1"/>
  <c r="LW6" i="7" s="1"/>
  <c r="LX6" i="7" s="1"/>
  <c r="LY6" i="7" s="1"/>
  <c r="LN29" i="7"/>
  <c r="LN30" i="7"/>
  <c r="LN31" i="7"/>
  <c r="LN71" i="7" s="1"/>
  <c r="LN32" i="7"/>
  <c r="LN33" i="7"/>
  <c r="LN34" i="7"/>
  <c r="LN74" i="7" s="1"/>
  <c r="LN49" i="7"/>
  <c r="LN69" i="7"/>
  <c r="LN70" i="7"/>
  <c r="LN72" i="7"/>
  <c r="LN73" i="7"/>
  <c r="AC9" i="3"/>
  <c r="DF7" i="2"/>
  <c r="AC6" i="3" s="1"/>
  <c r="DF8" i="2"/>
  <c r="AC7" i="3" s="1"/>
  <c r="DF9" i="2"/>
  <c r="AC8" i="3" s="1"/>
  <c r="DF16" i="2"/>
  <c r="DJ96" i="2" s="1"/>
  <c r="DF17" i="2"/>
  <c r="DJ97" i="2" s="1"/>
  <c r="DF21" i="2"/>
  <c r="DF22" i="2"/>
  <c r="DJ102" i="2" s="1"/>
  <c r="DF23" i="2"/>
  <c r="DJ103" i="2" s="1"/>
  <c r="DF25" i="2"/>
  <c r="DF26" i="2"/>
  <c r="DJ106" i="2" s="1"/>
  <c r="DF28" i="2"/>
  <c r="DJ108" i="2" s="1"/>
  <c r="DF29" i="2"/>
  <c r="DF30" i="2"/>
  <c r="DF31" i="2"/>
  <c r="DF32" i="2"/>
  <c r="DF33" i="2"/>
  <c r="DF34" i="2"/>
  <c r="DF35" i="2"/>
  <c r="DF39" i="2"/>
  <c r="DJ119" i="2" s="1"/>
  <c r="DF41" i="2"/>
  <c r="DJ121" i="2" s="1"/>
  <c r="DF42" i="2"/>
  <c r="DJ122" i="2" s="1"/>
  <c r="DF43" i="2"/>
  <c r="DJ123" i="2" s="1"/>
  <c r="DF45" i="2"/>
  <c r="DF46" i="2"/>
  <c r="DJ126" i="2" s="1"/>
  <c r="DF47" i="2"/>
  <c r="DJ127" i="2" s="1"/>
  <c r="DF50" i="2"/>
  <c r="DF90" i="2"/>
  <c r="LN14" i="1"/>
  <c r="LZ94" i="1" s="1"/>
  <c r="LN20" i="1"/>
  <c r="LN60" i="1" s="1"/>
  <c r="LN64" i="1"/>
  <c r="LN13" i="1"/>
  <c r="LZ93" i="1" s="1"/>
  <c r="LN26" i="1"/>
  <c r="LN68" i="1"/>
  <c r="LN78" i="1"/>
  <c r="LN120" i="1"/>
  <c r="LN81" i="1"/>
  <c r="LN82" i="1"/>
  <c r="LN43" i="1"/>
  <c r="LN86" i="1"/>
  <c r="LN49" i="1"/>
  <c r="LN56" i="1"/>
  <c r="LN61" i="1"/>
  <c r="LN62" i="1"/>
  <c r="LN67" i="1"/>
  <c r="LN69" i="1"/>
  <c r="LN70" i="1"/>
  <c r="LN71" i="1"/>
  <c r="LN72" i="1"/>
  <c r="LN73" i="1"/>
  <c r="LN74" i="1"/>
  <c r="LN85" i="1"/>
  <c r="LN89" i="1"/>
  <c r="LN96" i="1"/>
  <c r="LN101" i="1"/>
  <c r="LN102" i="1"/>
  <c r="LN107" i="1"/>
  <c r="LN108" i="1"/>
  <c r="LN118" i="1"/>
  <c r="LN124" i="1"/>
  <c r="LN125" i="1"/>
  <c r="LN126" i="1"/>
  <c r="LM49" i="7"/>
  <c r="LM69" i="7"/>
  <c r="LM70" i="7"/>
  <c r="LM71" i="7"/>
  <c r="LM72" i="7"/>
  <c r="LM73" i="7"/>
  <c r="LM74" i="7"/>
  <c r="LM17" i="7"/>
  <c r="LM18" i="7"/>
  <c r="LM19" i="7"/>
  <c r="LM29" i="7"/>
  <c r="LM30" i="7"/>
  <c r="LM31" i="7"/>
  <c r="LM32" i="7"/>
  <c r="LM33" i="7"/>
  <c r="LM34" i="7"/>
  <c r="LM35" i="7"/>
  <c r="LM36" i="7"/>
  <c r="LM96" i="1"/>
  <c r="LM20" i="1"/>
  <c r="LM107" i="1"/>
  <c r="LM81" i="1"/>
  <c r="LM43" i="1"/>
  <c r="LM49" i="1"/>
  <c r="LM61" i="1"/>
  <c r="LM62" i="1"/>
  <c r="LM69" i="1"/>
  <c r="LM70" i="1"/>
  <c r="LM71" i="1"/>
  <c r="LM72" i="1"/>
  <c r="LM73" i="1"/>
  <c r="LM74" i="1"/>
  <c r="LM84" i="1"/>
  <c r="LM89" i="1"/>
  <c r="LM95" i="1"/>
  <c r="LM101" i="1"/>
  <c r="LM102" i="1"/>
  <c r="LM118" i="1"/>
  <c r="LM120" i="1"/>
  <c r="LM124" i="1"/>
  <c r="LM125" i="1"/>
  <c r="LM126" i="1"/>
  <c r="LL17" i="7"/>
  <c r="LL18" i="7"/>
  <c r="LL19" i="7"/>
  <c r="LL29" i="7"/>
  <c r="LL30" i="7"/>
  <c r="LL70" i="7" s="1"/>
  <c r="LL31" i="7"/>
  <c r="LL71" i="7" s="1"/>
  <c r="LL32" i="7"/>
  <c r="LL33" i="7"/>
  <c r="LL34" i="7"/>
  <c r="LL74" i="7" s="1"/>
  <c r="LL35" i="7"/>
  <c r="LL36" i="7"/>
  <c r="LL49" i="7"/>
  <c r="LL69" i="7"/>
  <c r="LL72" i="7"/>
  <c r="LL73" i="7"/>
  <c r="LL4" i="1"/>
  <c r="LL20" i="1"/>
  <c r="DE21" i="2" s="1"/>
  <c r="DI101" i="2" s="1"/>
  <c r="LL12" i="1"/>
  <c r="LL82" i="1"/>
  <c r="LL43" i="1"/>
  <c r="LL49" i="1"/>
  <c r="LL61" i="1"/>
  <c r="LL62" i="1"/>
  <c r="LL68" i="1"/>
  <c r="LL69" i="1"/>
  <c r="LL70" i="1"/>
  <c r="LL71" i="1"/>
  <c r="LL72" i="1"/>
  <c r="LL73" i="1"/>
  <c r="LL74" i="1"/>
  <c r="LL80" i="1"/>
  <c r="LL89" i="1"/>
  <c r="LL96" i="1"/>
  <c r="LL101" i="1"/>
  <c r="LL102" i="1"/>
  <c r="LL107" i="1"/>
  <c r="LL118" i="1"/>
  <c r="LL122" i="1"/>
  <c r="LL124" i="1"/>
  <c r="LL125" i="1"/>
  <c r="LL126" i="1"/>
  <c r="LK17" i="7"/>
  <c r="LK18" i="7"/>
  <c r="LK19" i="7"/>
  <c r="LK29" i="7"/>
  <c r="LK30" i="7"/>
  <c r="LK31" i="7"/>
  <c r="LK32" i="7"/>
  <c r="LK33" i="7"/>
  <c r="LK34" i="7"/>
  <c r="LK35" i="7"/>
  <c r="LK36" i="7"/>
  <c r="LK49" i="7"/>
  <c r="LK69" i="7"/>
  <c r="LK70" i="7"/>
  <c r="LK71" i="7"/>
  <c r="LK72" i="7"/>
  <c r="LK73" i="7"/>
  <c r="LK74" i="7"/>
  <c r="DE7" i="2"/>
  <c r="DE8" i="2"/>
  <c r="DE9" i="2"/>
  <c r="DE22" i="2"/>
  <c r="DI102" i="2" s="1"/>
  <c r="DE23" i="2"/>
  <c r="DI103" i="2" s="1"/>
  <c r="DE30" i="2"/>
  <c r="DI110" i="2" s="1"/>
  <c r="DE31" i="2"/>
  <c r="DI111" i="2" s="1"/>
  <c r="DE32" i="2"/>
  <c r="DI112" i="2" s="1"/>
  <c r="DE33" i="2"/>
  <c r="DI113" i="2" s="1"/>
  <c r="DE34" i="2"/>
  <c r="DI114" i="2" s="1"/>
  <c r="DE35" i="2"/>
  <c r="DI115" i="2" s="1"/>
  <c r="DE45" i="2"/>
  <c r="DI125" i="2" s="1"/>
  <c r="DE50" i="2"/>
  <c r="DE90" i="2"/>
  <c r="LK89" i="1"/>
  <c r="LK101" i="1"/>
  <c r="LK102" i="1"/>
  <c r="LK105" i="1"/>
  <c r="LK124" i="1"/>
  <c r="LK61" i="1"/>
  <c r="LK62" i="1"/>
  <c r="LK69" i="1"/>
  <c r="LK70" i="1"/>
  <c r="LK71" i="1"/>
  <c r="LK72" i="1"/>
  <c r="LK73" i="1"/>
  <c r="LK74" i="1"/>
  <c r="DE10" i="2"/>
  <c r="LL55" i="1"/>
  <c r="LK96" i="1"/>
  <c r="LK20" i="1"/>
  <c r="DE28" i="2"/>
  <c r="DI108" i="2" s="1"/>
  <c r="LK118" i="1"/>
  <c r="DE42" i="2"/>
  <c r="DI122" i="2" s="1"/>
  <c r="DE43" i="2"/>
  <c r="DI123" i="2" s="1"/>
  <c r="LK43" i="1"/>
  <c r="LL84" i="1"/>
  <c r="LL85" i="1"/>
  <c r="LK126" i="1"/>
  <c r="LK49" i="1"/>
  <c r="LJ17" i="7"/>
  <c r="LJ18" i="7"/>
  <c r="LJ19" i="7"/>
  <c r="LJ29" i="7"/>
  <c r="LJ30" i="7"/>
  <c r="LJ31" i="7"/>
  <c r="LJ71" i="7" s="1"/>
  <c r="LJ32" i="7"/>
  <c r="LJ72" i="7" s="1"/>
  <c r="LJ33" i="7"/>
  <c r="LJ73" i="7" s="1"/>
  <c r="LJ34" i="7"/>
  <c r="LJ35" i="7"/>
  <c r="LJ36" i="7"/>
  <c r="LJ49" i="7"/>
  <c r="LJ69" i="7"/>
  <c r="LJ70" i="7"/>
  <c r="LJ74" i="7"/>
  <c r="LI17" i="7"/>
  <c r="LI18" i="7"/>
  <c r="LI19" i="7"/>
  <c r="LI29" i="7"/>
  <c r="LI69" i="7" s="1"/>
  <c r="LI30" i="7"/>
  <c r="LI70" i="7" s="1"/>
  <c r="LI31" i="7"/>
  <c r="LI32" i="7"/>
  <c r="LI33" i="7"/>
  <c r="LI73" i="7" s="1"/>
  <c r="LI34" i="7"/>
  <c r="LI35" i="7"/>
  <c r="LI36" i="7"/>
  <c r="LI49" i="7"/>
  <c r="LI71" i="7"/>
  <c r="LI72" i="7"/>
  <c r="LI74" i="7"/>
  <c r="DD10" i="2"/>
  <c r="LJ14" i="1"/>
  <c r="LV94" i="1" s="1"/>
  <c r="LI20" i="1"/>
  <c r="LU100" i="1" s="1"/>
  <c r="LJ20" i="1"/>
  <c r="LI105" i="1"/>
  <c r="LJ105" i="1"/>
  <c r="LJ67" i="1"/>
  <c r="LI108" i="1"/>
  <c r="LI120" i="1"/>
  <c r="LI121" i="1"/>
  <c r="LJ121" i="1"/>
  <c r="LI122" i="1"/>
  <c r="LI125" i="1"/>
  <c r="LJ85" i="1"/>
  <c r="LK86" i="1"/>
  <c r="LI49" i="1"/>
  <c r="LJ49" i="1"/>
  <c r="LI61" i="1"/>
  <c r="LJ61" i="1"/>
  <c r="LI62" i="1"/>
  <c r="LJ62" i="1"/>
  <c r="LI69" i="1"/>
  <c r="LJ69" i="1"/>
  <c r="LI70" i="1"/>
  <c r="LJ70" i="1"/>
  <c r="LI71" i="1"/>
  <c r="LJ71" i="1"/>
  <c r="LI72" i="1"/>
  <c r="LJ72" i="1"/>
  <c r="LI73" i="1"/>
  <c r="LJ73" i="1"/>
  <c r="LI74" i="1"/>
  <c r="LJ74" i="1"/>
  <c r="LI89" i="1"/>
  <c r="LJ89" i="1"/>
  <c r="LI101" i="1"/>
  <c r="LJ101" i="1"/>
  <c r="LI102" i="1"/>
  <c r="LJ102" i="1"/>
  <c r="LI118" i="1"/>
  <c r="LJ122" i="1"/>
  <c r="LI124" i="1"/>
  <c r="LH17" i="7"/>
  <c r="LH18" i="7"/>
  <c r="LH19" i="7"/>
  <c r="LH29" i="7"/>
  <c r="LH30" i="7"/>
  <c r="LH31" i="7"/>
  <c r="LH32" i="7"/>
  <c r="LH33" i="7"/>
  <c r="LH34" i="7"/>
  <c r="LH74" i="7" s="1"/>
  <c r="LH35" i="7"/>
  <c r="LH36" i="7"/>
  <c r="LH49" i="7"/>
  <c r="LH69" i="7"/>
  <c r="LH70" i="7"/>
  <c r="LH71" i="7"/>
  <c r="LH72" i="7"/>
  <c r="LH73" i="7"/>
  <c r="DD7" i="2"/>
  <c r="DD8" i="2"/>
  <c r="DD21" i="2"/>
  <c r="DH101" i="2" s="1"/>
  <c r="DD22" i="2"/>
  <c r="DH102" i="2" s="1"/>
  <c r="DD23" i="2"/>
  <c r="DH103" i="2" s="1"/>
  <c r="DD30" i="2"/>
  <c r="DH110" i="2" s="1"/>
  <c r="DD31" i="2"/>
  <c r="DH111" i="2" s="1"/>
  <c r="DD32" i="2"/>
  <c r="DH112" i="2" s="1"/>
  <c r="DD33" i="2"/>
  <c r="DH113" i="2" s="1"/>
  <c r="DD34" i="2"/>
  <c r="DH114" i="2" s="1"/>
  <c r="DD35" i="2"/>
  <c r="DH115" i="2" s="1"/>
  <c r="DD50" i="2"/>
  <c r="DD90" i="2"/>
  <c r="LH14" i="1"/>
  <c r="LT94" i="1" s="1"/>
  <c r="LH96" i="1"/>
  <c r="LH20" i="1"/>
  <c r="LT100" i="1" s="1"/>
  <c r="DD26" i="2"/>
  <c r="DH106" i="2" s="1"/>
  <c r="DD28" i="2"/>
  <c r="DH108" i="2" s="1"/>
  <c r="DD29" i="2"/>
  <c r="DH109" i="2" s="1"/>
  <c r="LH120" i="1"/>
  <c r="DD42" i="2"/>
  <c r="DH122" i="2" s="1"/>
  <c r="DD43" i="2"/>
  <c r="DH123" i="2" s="1"/>
  <c r="LH124" i="1"/>
  <c r="LH126" i="1"/>
  <c r="LH49" i="1"/>
  <c r="LH60" i="1"/>
  <c r="LH61" i="1"/>
  <c r="LH62" i="1"/>
  <c r="LH69" i="1"/>
  <c r="LH70" i="1"/>
  <c r="LH71" i="1"/>
  <c r="LH72" i="1"/>
  <c r="LH73" i="1"/>
  <c r="LH74" i="1"/>
  <c r="LH89" i="1"/>
  <c r="LH101" i="1"/>
  <c r="LH102" i="1"/>
  <c r="LG17" i="7"/>
  <c r="LG18" i="7"/>
  <c r="LG19" i="7"/>
  <c r="LG29" i="7"/>
  <c r="LG30" i="7"/>
  <c r="LG31" i="7"/>
  <c r="LG32" i="7"/>
  <c r="LG33" i="7"/>
  <c r="LG34" i="7"/>
  <c r="LG74" i="7" s="1"/>
  <c r="LG35" i="7"/>
  <c r="LG36" i="7"/>
  <c r="LG49" i="7"/>
  <c r="LG69" i="7"/>
  <c r="LG70" i="7"/>
  <c r="LG71" i="7"/>
  <c r="LG72" i="7"/>
  <c r="LG73" i="7"/>
  <c r="LG96" i="1"/>
  <c r="LG20" i="1"/>
  <c r="LS100" i="1" s="1"/>
  <c r="LH68" i="1"/>
  <c r="LG118" i="1"/>
  <c r="LG120" i="1"/>
  <c r="LH86" i="1"/>
  <c r="LG49" i="1"/>
  <c r="LG61" i="1"/>
  <c r="LG62" i="1"/>
  <c r="LG69" i="1"/>
  <c r="LG70" i="1"/>
  <c r="LG71" i="1"/>
  <c r="LG72" i="1"/>
  <c r="LG73" i="1"/>
  <c r="LG74" i="1"/>
  <c r="LG89" i="1"/>
  <c r="LG101" i="1"/>
  <c r="LG102" i="1"/>
  <c r="LG126" i="1"/>
  <c r="MH72" i="7" l="1"/>
  <c r="MI32" i="7"/>
  <c r="MI61" i="7"/>
  <c r="MJ21" i="7"/>
  <c r="MF71" i="7"/>
  <c r="MG31" i="7"/>
  <c r="MF74" i="7"/>
  <c r="MG34" i="7"/>
  <c r="MH70" i="7"/>
  <c r="MI30" i="7"/>
  <c r="MF62" i="7"/>
  <c r="MG22" i="7"/>
  <c r="MG33" i="7"/>
  <c r="MF73" i="7"/>
  <c r="MH29" i="7"/>
  <c r="MG69" i="7"/>
  <c r="MF60" i="7"/>
  <c r="MG20" i="7"/>
  <c r="MG64" i="7"/>
  <c r="MH24" i="7"/>
  <c r="MF68" i="7"/>
  <c r="MG28" i="7"/>
  <c r="MF67" i="7"/>
  <c r="MG27" i="7"/>
  <c r="MF54" i="7"/>
  <c r="MG14" i="7"/>
  <c r="MF55" i="7"/>
  <c r="MG15" i="7"/>
  <c r="MF56" i="7"/>
  <c r="MG16" i="7"/>
  <c r="MF65" i="7"/>
  <c r="MG25" i="7"/>
  <c r="MF81" i="7"/>
  <c r="MG41" i="7"/>
  <c r="MF85" i="7"/>
  <c r="MG45" i="7"/>
  <c r="MF82" i="7"/>
  <c r="MG42" i="7"/>
  <c r="MF84" i="7"/>
  <c r="MG44" i="7"/>
  <c r="MF78" i="7"/>
  <c r="MG38" i="7"/>
  <c r="MF86" i="7"/>
  <c r="MG46" i="7"/>
  <c r="MF80" i="7"/>
  <c r="MG40" i="7"/>
  <c r="ME52" i="7"/>
  <c r="MF12" i="7"/>
  <c r="ME83" i="7"/>
  <c r="MF43" i="7"/>
  <c r="ME66" i="7"/>
  <c r="MF26" i="7"/>
  <c r="ME63" i="7"/>
  <c r="MF23" i="7"/>
  <c r="ME79" i="7"/>
  <c r="MF39" i="7"/>
  <c r="ME53" i="7"/>
  <c r="MF13" i="7"/>
  <c r="MD51" i="7"/>
  <c r="ME11" i="7"/>
  <c r="ME10" i="7"/>
  <c r="ME37" i="7"/>
  <c r="MD77" i="7"/>
  <c r="DG71" i="2"/>
  <c r="DJ111" i="2"/>
  <c r="DG70" i="2"/>
  <c r="DJ110" i="2"/>
  <c r="DG75" i="2"/>
  <c r="DJ115" i="2"/>
  <c r="DG74" i="2"/>
  <c r="DJ114" i="2"/>
  <c r="DG73" i="2"/>
  <c r="DJ113" i="2"/>
  <c r="DG72" i="2"/>
  <c r="DJ112" i="2"/>
  <c r="DG61" i="2"/>
  <c r="DJ101" i="2"/>
  <c r="DG69" i="2"/>
  <c r="DJ109" i="2"/>
  <c r="DG65" i="2"/>
  <c r="DJ105" i="2"/>
  <c r="DG85" i="2"/>
  <c r="DJ125" i="2"/>
  <c r="DG62" i="2"/>
  <c r="LJ60" i="1"/>
  <c r="LV100" i="1"/>
  <c r="LK60" i="1"/>
  <c r="LL60" i="1"/>
  <c r="LI60" i="1"/>
  <c r="LM60" i="1"/>
  <c r="DE74" i="2"/>
  <c r="AC45" i="3"/>
  <c r="AD85" i="3" s="1"/>
  <c r="DG86" i="2"/>
  <c r="AC22" i="3"/>
  <c r="AD62" i="3" s="1"/>
  <c r="DG63" i="2"/>
  <c r="AC42" i="3"/>
  <c r="AD82" i="3" s="1"/>
  <c r="DG83" i="2"/>
  <c r="AC41" i="3"/>
  <c r="AD81" i="3" s="1"/>
  <c r="DG82" i="2"/>
  <c r="AC16" i="3"/>
  <c r="AD56" i="3" s="1"/>
  <c r="DG57" i="2"/>
  <c r="AC40" i="3"/>
  <c r="AD80" i="3" s="1"/>
  <c r="DG81" i="2"/>
  <c r="DG56" i="2"/>
  <c r="AC38" i="3"/>
  <c r="AD78" i="3" s="1"/>
  <c r="DG79" i="2"/>
  <c r="AC27" i="3"/>
  <c r="DG68" i="2"/>
  <c r="AC25" i="3"/>
  <c r="AD65" i="3" s="1"/>
  <c r="DG66" i="2"/>
  <c r="AC46" i="3"/>
  <c r="AD86" i="3" s="1"/>
  <c r="DG87" i="2"/>
  <c r="DF74" i="2"/>
  <c r="LP24" i="7"/>
  <c r="LP25" i="7"/>
  <c r="LN78" i="7"/>
  <c r="LO78" i="7"/>
  <c r="LP38" i="7"/>
  <c r="LO81" i="7"/>
  <c r="LP41" i="7"/>
  <c r="LO82" i="7"/>
  <c r="LP42" i="7"/>
  <c r="LO28" i="7"/>
  <c r="LO27" i="7"/>
  <c r="LO15" i="7"/>
  <c r="LO16" i="7"/>
  <c r="LN84" i="7"/>
  <c r="LO44" i="7"/>
  <c r="LN85" i="7"/>
  <c r="LO45" i="7"/>
  <c r="LN86" i="7"/>
  <c r="LO46" i="7"/>
  <c r="LN80" i="7"/>
  <c r="LO40" i="7"/>
  <c r="DE73" i="2"/>
  <c r="AC21" i="3"/>
  <c r="AD61" i="3" s="1"/>
  <c r="DF63" i="2"/>
  <c r="LN26" i="7"/>
  <c r="LO66" i="1"/>
  <c r="LN13" i="7"/>
  <c r="LO53" i="1"/>
  <c r="LN14" i="7"/>
  <c r="LO54" i="1"/>
  <c r="LN43" i="7"/>
  <c r="LO83" i="1"/>
  <c r="DF72" i="2"/>
  <c r="DF70" i="2"/>
  <c r="DF71" i="2"/>
  <c r="DF75" i="2"/>
  <c r="DF73" i="2"/>
  <c r="AC20" i="3"/>
  <c r="AD60" i="3" s="1"/>
  <c r="DF44" i="2"/>
  <c r="DJ124" i="2" s="1"/>
  <c r="DF83" i="2"/>
  <c r="DF82" i="2"/>
  <c r="DF85" i="2"/>
  <c r="AC44" i="3"/>
  <c r="AD84" i="3" s="1"/>
  <c r="AC28" i="3"/>
  <c r="AD68" i="3" s="1"/>
  <c r="DF68" i="2"/>
  <c r="DF27" i="2"/>
  <c r="DF14" i="2"/>
  <c r="DJ94" i="2" s="1"/>
  <c r="AC24" i="3"/>
  <c r="DF15" i="2"/>
  <c r="DJ95" i="2" s="1"/>
  <c r="AC15" i="3"/>
  <c r="AD55" i="3" s="1"/>
  <c r="DF10" i="2"/>
  <c r="LN4" i="1"/>
  <c r="LN3" i="7" s="1"/>
  <c r="LO3" i="7" s="1"/>
  <c r="LP3" i="7" s="1"/>
  <c r="LQ3" i="7" s="1"/>
  <c r="LR3" i="7" s="1"/>
  <c r="LS3" i="7" s="1"/>
  <c r="LT3" i="7" s="1"/>
  <c r="LU3" i="7" s="1"/>
  <c r="LV3" i="7" s="1"/>
  <c r="LW3" i="7" s="1"/>
  <c r="LX3" i="7" s="1"/>
  <c r="LY3" i="7" s="1"/>
  <c r="DF62" i="2"/>
  <c r="DF61" i="2"/>
  <c r="LL83" i="1"/>
  <c r="LN83" i="1"/>
  <c r="LN80" i="1"/>
  <c r="LN12" i="1"/>
  <c r="LN39" i="1"/>
  <c r="LO79" i="1" s="1"/>
  <c r="LN23" i="1"/>
  <c r="LO63" i="1" s="1"/>
  <c r="LN122" i="1"/>
  <c r="LN95" i="1"/>
  <c r="LN121" i="1"/>
  <c r="LN105" i="1"/>
  <c r="LN84" i="1"/>
  <c r="LN55" i="1"/>
  <c r="LN104" i="1"/>
  <c r="LN65" i="1"/>
  <c r="LM14" i="1"/>
  <c r="LN54" i="1" s="1"/>
  <c r="LM56" i="1"/>
  <c r="LK95" i="1"/>
  <c r="LL104" i="1"/>
  <c r="LM64" i="1"/>
  <c r="LL78" i="1"/>
  <c r="LM80" i="1"/>
  <c r="LM39" i="1"/>
  <c r="LM119" i="1" s="1"/>
  <c r="DD47" i="2"/>
  <c r="DH127" i="2" s="1"/>
  <c r="LJ78" i="1"/>
  <c r="LL123" i="1"/>
  <c r="LL81" i="1"/>
  <c r="LM78" i="1"/>
  <c r="LL120" i="1"/>
  <c r="LL86" i="1"/>
  <c r="LM86" i="1"/>
  <c r="LM4" i="1"/>
  <c r="LI78" i="1"/>
  <c r="LM85" i="1"/>
  <c r="LK84" i="1"/>
  <c r="DE44" i="2"/>
  <c r="DI124" i="2" s="1"/>
  <c r="LM82" i="1"/>
  <c r="LK23" i="1"/>
  <c r="LL64" i="1"/>
  <c r="LM104" i="1"/>
  <c r="LL56" i="1"/>
  <c r="LL14" i="1"/>
  <c r="LK14" i="1"/>
  <c r="LK54" i="1" s="1"/>
  <c r="LM55" i="1"/>
  <c r="LL95" i="1"/>
  <c r="LM68" i="1"/>
  <c r="LL26" i="1"/>
  <c r="DE29" i="2"/>
  <c r="LL13" i="1"/>
  <c r="LM26" i="1"/>
  <c r="LM67" i="1"/>
  <c r="LM13" i="1"/>
  <c r="LL108" i="1"/>
  <c r="LM108" i="1"/>
  <c r="LM83" i="1"/>
  <c r="LM123" i="1"/>
  <c r="LM12" i="1"/>
  <c r="LM23" i="1"/>
  <c r="LM122" i="1"/>
  <c r="DE71" i="2"/>
  <c r="LM121" i="1"/>
  <c r="LM105" i="1"/>
  <c r="DE72" i="2"/>
  <c r="LM65" i="1"/>
  <c r="DE75" i="2"/>
  <c r="DE61" i="2"/>
  <c r="LL39" i="1"/>
  <c r="LL37" i="1" s="1"/>
  <c r="LL23" i="1"/>
  <c r="LL67" i="1"/>
  <c r="LL121" i="1"/>
  <c r="LL105" i="1"/>
  <c r="LL65" i="1"/>
  <c r="DE63" i="2"/>
  <c r="DE70" i="2"/>
  <c r="DE17" i="2"/>
  <c r="DE16" i="2"/>
  <c r="DD9" i="2"/>
  <c r="LJ39" i="1"/>
  <c r="LI85" i="1"/>
  <c r="LK82" i="1"/>
  <c r="LK85" i="1"/>
  <c r="LK4" i="1"/>
  <c r="LJ4" i="1"/>
  <c r="DE47" i="2"/>
  <c r="DI127" i="2" s="1"/>
  <c r="DE46" i="2"/>
  <c r="LK125" i="1"/>
  <c r="DE39" i="2"/>
  <c r="LJ13" i="1"/>
  <c r="LV93" i="1" s="1"/>
  <c r="LJ65" i="1"/>
  <c r="LJ23" i="1"/>
  <c r="LV103" i="1" s="1"/>
  <c r="DE68" i="2"/>
  <c r="LG26" i="1"/>
  <c r="LS106" i="1" s="1"/>
  <c r="LI13" i="1"/>
  <c r="LI26" i="1"/>
  <c r="LK26" i="1"/>
  <c r="LH108" i="1"/>
  <c r="LJ107" i="1"/>
  <c r="LK13" i="1"/>
  <c r="LK68" i="1"/>
  <c r="LG108" i="1"/>
  <c r="LI12" i="1"/>
  <c r="LK67" i="1"/>
  <c r="LK107" i="1"/>
  <c r="LI107" i="1"/>
  <c r="LK108" i="1"/>
  <c r="LH56" i="1"/>
  <c r="DD17" i="2"/>
  <c r="DH97" i="2" s="1"/>
  <c r="DD16" i="2"/>
  <c r="DH96" i="2" s="1"/>
  <c r="LJ56" i="1"/>
  <c r="LH95" i="1"/>
  <c r="LJ96" i="1"/>
  <c r="LK56" i="1"/>
  <c r="LI96" i="1"/>
  <c r="LK55" i="1"/>
  <c r="LK104" i="1"/>
  <c r="DE26" i="2"/>
  <c r="DE25" i="2"/>
  <c r="LH64" i="1"/>
  <c r="LI23" i="1"/>
  <c r="LU103" i="1" s="1"/>
  <c r="LK65" i="1"/>
  <c r="LK64" i="1"/>
  <c r="DE83" i="2"/>
  <c r="DE82" i="2"/>
  <c r="LK39" i="1"/>
  <c r="LJ126" i="1"/>
  <c r="LJ43" i="1"/>
  <c r="LK83" i="1" s="1"/>
  <c r="LK123" i="1"/>
  <c r="LK81" i="1"/>
  <c r="LK122" i="1"/>
  <c r="DE6" i="2"/>
  <c r="LK80" i="1"/>
  <c r="LK121" i="1"/>
  <c r="DE5" i="2"/>
  <c r="LK120" i="1"/>
  <c r="LI80" i="1"/>
  <c r="LK78" i="1"/>
  <c r="DE41" i="2"/>
  <c r="LI86" i="1"/>
  <c r="DE62" i="2"/>
  <c r="LK12" i="1"/>
  <c r="LL52" i="1" s="1"/>
  <c r="LI68" i="1"/>
  <c r="LG107" i="1"/>
  <c r="LH67" i="1"/>
  <c r="LI67" i="1"/>
  <c r="LJ68" i="1"/>
  <c r="LI56" i="1"/>
  <c r="LJ95" i="1"/>
  <c r="LG14" i="1"/>
  <c r="LG13" i="1"/>
  <c r="LI95" i="1"/>
  <c r="LI55" i="1"/>
  <c r="LJ104" i="1"/>
  <c r="LI104" i="1"/>
  <c r="LI65" i="1"/>
  <c r="LI64" i="1"/>
  <c r="DD25" i="2"/>
  <c r="DH105" i="2" s="1"/>
  <c r="LJ124" i="1"/>
  <c r="LJ118" i="1"/>
  <c r="LI84" i="1"/>
  <c r="LI43" i="1"/>
  <c r="LI82" i="1"/>
  <c r="LJ82" i="1"/>
  <c r="LI4" i="1"/>
  <c r="DD39" i="2"/>
  <c r="DH119" i="2" s="1"/>
  <c r="LJ81" i="1"/>
  <c r="LI81" i="1"/>
  <c r="LJ86" i="1"/>
  <c r="LI126" i="1"/>
  <c r="LJ125" i="1"/>
  <c r="LJ120" i="1"/>
  <c r="LI39" i="1"/>
  <c r="LJ119" i="1"/>
  <c r="LJ26" i="1"/>
  <c r="LV106" i="1" s="1"/>
  <c r="LJ84" i="1"/>
  <c r="LJ80" i="1"/>
  <c r="LJ55" i="1"/>
  <c r="LJ12" i="1"/>
  <c r="LV92" i="1" s="1"/>
  <c r="LJ108" i="1"/>
  <c r="LJ64" i="1"/>
  <c r="LI14" i="1"/>
  <c r="LU94" i="1" s="1"/>
  <c r="LH122" i="1"/>
  <c r="LG4" i="1"/>
  <c r="LH78" i="1"/>
  <c r="LH125" i="1"/>
  <c r="LH4" i="1"/>
  <c r="DD41" i="2"/>
  <c r="DH121" i="2" s="1"/>
  <c r="LH118" i="1"/>
  <c r="LH84" i="1"/>
  <c r="LH43" i="1"/>
  <c r="LH123" i="1" s="1"/>
  <c r="DD46" i="2"/>
  <c r="DH126" i="2" s="1"/>
  <c r="DD45" i="2"/>
  <c r="LH81" i="1"/>
  <c r="DD6" i="2"/>
  <c r="LG43" i="1"/>
  <c r="LG123" i="1" s="1"/>
  <c r="LH26" i="1"/>
  <c r="LT106" i="1" s="1"/>
  <c r="LH107" i="1"/>
  <c r="LH55" i="1"/>
  <c r="LG12" i="1"/>
  <c r="LH13" i="1"/>
  <c r="LT93" i="1" s="1"/>
  <c r="LH105" i="1"/>
  <c r="LH85" i="1"/>
  <c r="LH121" i="1"/>
  <c r="LH82" i="1"/>
  <c r="LH80" i="1"/>
  <c r="LH12" i="1"/>
  <c r="LT92" i="1" s="1"/>
  <c r="LH39" i="1"/>
  <c r="LH23" i="1"/>
  <c r="LT103" i="1" s="1"/>
  <c r="LH104" i="1"/>
  <c r="LH65" i="1"/>
  <c r="LG95" i="1"/>
  <c r="LG104" i="1"/>
  <c r="LG125" i="1"/>
  <c r="LG124" i="1"/>
  <c r="LG39" i="1"/>
  <c r="LG119" i="1" s="1"/>
  <c r="LG122" i="1"/>
  <c r="LG23" i="1"/>
  <c r="LS103" i="1" s="1"/>
  <c r="LG121" i="1"/>
  <c r="LG105" i="1"/>
  <c r="LF17" i="7"/>
  <c r="LF18" i="7"/>
  <c r="LF19" i="7"/>
  <c r="LF29" i="7"/>
  <c r="LF30" i="7"/>
  <c r="LF31" i="7"/>
  <c r="LF32" i="7"/>
  <c r="LF33" i="7"/>
  <c r="LF73" i="7" s="1"/>
  <c r="LF34" i="7"/>
  <c r="LF35" i="7"/>
  <c r="LF36" i="7"/>
  <c r="LF49" i="7"/>
  <c r="LF69" i="7"/>
  <c r="LF70" i="7"/>
  <c r="LF71" i="7"/>
  <c r="LF72" i="7"/>
  <c r="LF74" i="7"/>
  <c r="LE49" i="7"/>
  <c r="LE69" i="7"/>
  <c r="LE70" i="7"/>
  <c r="LE71" i="7"/>
  <c r="LE72" i="7"/>
  <c r="LE73" i="7"/>
  <c r="LE74" i="7"/>
  <c r="LF95" i="1"/>
  <c r="LG56" i="1"/>
  <c r="LF20" i="1"/>
  <c r="LG64" i="1"/>
  <c r="LG65" i="1"/>
  <c r="LG78" i="1"/>
  <c r="LF120" i="1"/>
  <c r="LG81" i="1"/>
  <c r="LG82" i="1"/>
  <c r="LG84" i="1"/>
  <c r="LF125" i="1"/>
  <c r="LG86" i="1"/>
  <c r="LF49" i="1"/>
  <c r="LF61" i="1"/>
  <c r="LF62" i="1"/>
  <c r="LF69" i="1"/>
  <c r="LF70" i="1"/>
  <c r="LF71" i="1"/>
  <c r="LF72" i="1"/>
  <c r="LF73" i="1"/>
  <c r="LF74" i="1"/>
  <c r="LF89" i="1"/>
  <c r="LF101" i="1"/>
  <c r="LF102" i="1"/>
  <c r="LF105" i="1"/>
  <c r="LE17" i="7"/>
  <c r="LE18" i="7"/>
  <c r="LE19" i="7"/>
  <c r="LE29" i="7"/>
  <c r="LE30" i="7"/>
  <c r="LE31" i="7"/>
  <c r="LE32" i="7"/>
  <c r="LE33" i="7"/>
  <c r="LE34" i="7"/>
  <c r="LE35" i="7"/>
  <c r="LE36" i="7"/>
  <c r="DC7" i="2"/>
  <c r="DC8" i="2"/>
  <c r="DC21" i="2"/>
  <c r="DC22" i="2"/>
  <c r="DG102" i="2" s="1"/>
  <c r="DC23" i="2"/>
  <c r="DC30" i="2"/>
  <c r="DC31" i="2"/>
  <c r="DC32" i="2"/>
  <c r="DC33" i="2"/>
  <c r="DC34" i="2"/>
  <c r="DC35" i="2"/>
  <c r="DC50" i="2"/>
  <c r="DC90" i="2"/>
  <c r="LE95" i="1"/>
  <c r="LE96" i="1"/>
  <c r="LE20" i="1"/>
  <c r="LQ100" i="1" s="1"/>
  <c r="LE26" i="1"/>
  <c r="LQ106" i="1" s="1"/>
  <c r="LE118" i="1"/>
  <c r="LE120" i="1"/>
  <c r="LE121" i="1"/>
  <c r="LE126" i="1"/>
  <c r="LE49" i="1"/>
  <c r="LE61" i="1"/>
  <c r="LE62" i="1"/>
  <c r="LE69" i="1"/>
  <c r="LE70" i="1"/>
  <c r="LE71" i="1"/>
  <c r="LE72" i="1"/>
  <c r="LE73" i="1"/>
  <c r="LE74" i="1"/>
  <c r="LE89" i="1"/>
  <c r="LE101" i="1"/>
  <c r="LE102" i="1"/>
  <c r="LE108" i="1"/>
  <c r="LE125" i="1"/>
  <c r="LD6" i="7"/>
  <c r="LE6" i="7" s="1"/>
  <c r="LF6" i="7" s="1"/>
  <c r="LG6" i="7" s="1"/>
  <c r="LH6" i="7" s="1"/>
  <c r="LI6" i="7" s="1"/>
  <c r="LJ6" i="7" s="1"/>
  <c r="LK6" i="7" s="1"/>
  <c r="LL6" i="7" s="1"/>
  <c r="LM6" i="7" s="1"/>
  <c r="LD17" i="7"/>
  <c r="LD18" i="7"/>
  <c r="LD19" i="7"/>
  <c r="LD29" i="7"/>
  <c r="LD30" i="7"/>
  <c r="LD31" i="7"/>
  <c r="LD32" i="7"/>
  <c r="LD33" i="7"/>
  <c r="LD34" i="7"/>
  <c r="LD74" i="7" s="1"/>
  <c r="LD35" i="7"/>
  <c r="LD36" i="7"/>
  <c r="LD49" i="7"/>
  <c r="LD69" i="7"/>
  <c r="LD70" i="7"/>
  <c r="LD71" i="7"/>
  <c r="LD72" i="7"/>
  <c r="LD73" i="7"/>
  <c r="LD89" i="1"/>
  <c r="LD101" i="1"/>
  <c r="LD102" i="1"/>
  <c r="LD49" i="1"/>
  <c r="LD61" i="1"/>
  <c r="LD62" i="1"/>
  <c r="LD69" i="1"/>
  <c r="LD70" i="1"/>
  <c r="LD71" i="1"/>
  <c r="LD72" i="1"/>
  <c r="LD73" i="1"/>
  <c r="LD74" i="1"/>
  <c r="LD20" i="1"/>
  <c r="LP100" i="1" s="1"/>
  <c r="LD105" i="1"/>
  <c r="LE68" i="1"/>
  <c r="LD120" i="1"/>
  <c r="LD124" i="1"/>
  <c r="LE85" i="1"/>
  <c r="LC36" i="7"/>
  <c r="LC35" i="7"/>
  <c r="LC34" i="7"/>
  <c r="LC33" i="7"/>
  <c r="LC32" i="7"/>
  <c r="LC72" i="7" s="1"/>
  <c r="LC31" i="7"/>
  <c r="LC71" i="7" s="1"/>
  <c r="LC30" i="7"/>
  <c r="LC29" i="7"/>
  <c r="LC21" i="7"/>
  <c r="LO61" i="7" s="1"/>
  <c r="LC19" i="7"/>
  <c r="LC18" i="7"/>
  <c r="LC17" i="7"/>
  <c r="LC7" i="7"/>
  <c r="LD7" i="7" s="1"/>
  <c r="LE7" i="7" s="1"/>
  <c r="LF7" i="7" s="1"/>
  <c r="LG7" i="7" s="1"/>
  <c r="LH7" i="7" s="1"/>
  <c r="LI7" i="7" s="1"/>
  <c r="LJ7" i="7" s="1"/>
  <c r="LK7" i="7" s="1"/>
  <c r="LL7" i="7" s="1"/>
  <c r="LM7" i="7" s="1"/>
  <c r="LC6" i="7"/>
  <c r="LC73" i="7"/>
  <c r="LC74" i="7"/>
  <c r="LC49" i="7"/>
  <c r="LC69" i="7"/>
  <c r="LC70" i="7"/>
  <c r="LC95" i="1"/>
  <c r="LC20" i="1"/>
  <c r="LO100" i="1" s="1"/>
  <c r="LC118" i="1"/>
  <c r="LC120" i="1"/>
  <c r="LC122" i="1"/>
  <c r="LC125" i="1"/>
  <c r="LC126" i="1"/>
  <c r="LC49" i="1"/>
  <c r="LC61" i="1"/>
  <c r="LC62" i="1"/>
  <c r="LC69" i="1"/>
  <c r="LC70" i="1"/>
  <c r="LC71" i="1"/>
  <c r="LC72" i="1"/>
  <c r="LC73" i="1"/>
  <c r="LC74" i="1"/>
  <c r="LC89" i="1"/>
  <c r="LC101" i="1"/>
  <c r="LC102" i="1"/>
  <c r="LB36" i="7"/>
  <c r="LB35" i="7"/>
  <c r="LB22" i="7"/>
  <c r="LC22" i="7" s="1"/>
  <c r="LB21" i="7"/>
  <c r="LN61" i="7" s="1"/>
  <c r="LB19" i="7"/>
  <c r="LB18" i="7"/>
  <c r="LB17" i="7"/>
  <c r="LB7" i="7"/>
  <c r="LB6" i="7"/>
  <c r="LB29" i="7"/>
  <c r="LB30" i="7"/>
  <c r="LB31" i="7"/>
  <c r="LB32" i="7"/>
  <c r="LB33" i="7"/>
  <c r="LB73" i="7" s="1"/>
  <c r="LB34" i="7"/>
  <c r="LB74" i="7" s="1"/>
  <c r="LB49" i="7"/>
  <c r="LB69" i="7"/>
  <c r="LB70" i="7"/>
  <c r="LB71" i="7"/>
  <c r="LB72" i="7"/>
  <c r="DB7" i="2"/>
  <c r="DB8" i="2"/>
  <c r="DB22" i="2"/>
  <c r="DF102" i="2" s="1"/>
  <c r="DB23" i="2"/>
  <c r="DF103" i="2" s="1"/>
  <c r="DB30" i="2"/>
  <c r="DF110" i="2" s="1"/>
  <c r="DB31" i="2"/>
  <c r="DF111" i="2" s="1"/>
  <c r="DB32" i="2"/>
  <c r="DF112" i="2" s="1"/>
  <c r="DB33" i="2"/>
  <c r="DF113" i="2" s="1"/>
  <c r="DB34" i="2"/>
  <c r="DF114" i="2" s="1"/>
  <c r="DB35" i="2"/>
  <c r="DF115" i="2" s="1"/>
  <c r="DB50" i="2"/>
  <c r="DB90" i="2"/>
  <c r="LB42" i="7"/>
  <c r="LB41" i="7"/>
  <c r="LB38" i="7"/>
  <c r="LB78" i="7" s="1"/>
  <c r="LB28" i="7"/>
  <c r="LB27" i="7"/>
  <c r="LN67" i="7" s="1"/>
  <c r="MG71" i="7" l="1"/>
  <c r="MH31" i="7"/>
  <c r="MG73" i="7"/>
  <c r="MH33" i="7"/>
  <c r="MG60" i="7"/>
  <c r="MH20" i="7"/>
  <c r="MJ30" i="7"/>
  <c r="MI70" i="7"/>
  <c r="MI72" i="7"/>
  <c r="MJ32" i="7"/>
  <c r="MG74" i="7"/>
  <c r="MH34" i="7"/>
  <c r="MI29" i="7"/>
  <c r="MH69" i="7"/>
  <c r="MH22" i="7"/>
  <c r="MG62" i="7"/>
  <c r="MJ61" i="7"/>
  <c r="MK21" i="7"/>
  <c r="MK61" i="7" s="1"/>
  <c r="DE4" i="2"/>
  <c r="MH64" i="7"/>
  <c r="MI24" i="7"/>
  <c r="MG78" i="7"/>
  <c r="MH38" i="7"/>
  <c r="MG81" i="7"/>
  <c r="MH41" i="7"/>
  <c r="MG54" i="7"/>
  <c r="MH14" i="7"/>
  <c r="MG84" i="7"/>
  <c r="MH44" i="7"/>
  <c r="MG65" i="7"/>
  <c r="MH25" i="7"/>
  <c r="MG67" i="7"/>
  <c r="MH27" i="7"/>
  <c r="MG80" i="7"/>
  <c r="MH40" i="7"/>
  <c r="MG82" i="7"/>
  <c r="MH42" i="7"/>
  <c r="MG56" i="7"/>
  <c r="MH16" i="7"/>
  <c r="MG68" i="7"/>
  <c r="MH28" i="7"/>
  <c r="MG55" i="7"/>
  <c r="MH15" i="7"/>
  <c r="MG86" i="7"/>
  <c r="MH46" i="7"/>
  <c r="MG85" i="7"/>
  <c r="MH45" i="7"/>
  <c r="MF66" i="7"/>
  <c r="MG26" i="7"/>
  <c r="MF63" i="7"/>
  <c r="MG23" i="7"/>
  <c r="MF53" i="7"/>
  <c r="MG13" i="7"/>
  <c r="MF52" i="7"/>
  <c r="MG12" i="7"/>
  <c r="MF79" i="7"/>
  <c r="MG39" i="7"/>
  <c r="MF83" i="7"/>
  <c r="MG43" i="7"/>
  <c r="MF10" i="7"/>
  <c r="ME51" i="7"/>
  <c r="MF11" i="7"/>
  <c r="ME77" i="7"/>
  <c r="MF37" i="7"/>
  <c r="AD67" i="3"/>
  <c r="AC26" i="3"/>
  <c r="AD66" i="3" s="1"/>
  <c r="DG67" i="2"/>
  <c r="DJ107" i="2"/>
  <c r="AD64" i="3"/>
  <c r="AC23" i="3"/>
  <c r="LO52" i="1"/>
  <c r="LZ92" i="1"/>
  <c r="DF66" i="2"/>
  <c r="DI106" i="2"/>
  <c r="DF56" i="2"/>
  <c r="DI96" i="2"/>
  <c r="DF86" i="2"/>
  <c r="DI126" i="2"/>
  <c r="DF57" i="2"/>
  <c r="DI97" i="2"/>
  <c r="DF65" i="2"/>
  <c r="DI105" i="2"/>
  <c r="DF81" i="2"/>
  <c r="DI121" i="2"/>
  <c r="DE69" i="2"/>
  <c r="DI109" i="2"/>
  <c r="DF79" i="2"/>
  <c r="DI119" i="2"/>
  <c r="LS94" i="1"/>
  <c r="LO62" i="7"/>
  <c r="LD22" i="7"/>
  <c r="LR100" i="1"/>
  <c r="LG60" i="1"/>
  <c r="LD60" i="1"/>
  <c r="LE60" i="1"/>
  <c r="LN62" i="7"/>
  <c r="LF60" i="1"/>
  <c r="LD21" i="7"/>
  <c r="LS93" i="1"/>
  <c r="LN68" i="7"/>
  <c r="LU93" i="1"/>
  <c r="LL66" i="1"/>
  <c r="LU106" i="1"/>
  <c r="LU92" i="1"/>
  <c r="LS92" i="1"/>
  <c r="DE85" i="2"/>
  <c r="DH125" i="2"/>
  <c r="DD74" i="2"/>
  <c r="DG114" i="2"/>
  <c r="DD71" i="2"/>
  <c r="DG111" i="2"/>
  <c r="DD63" i="2"/>
  <c r="DG103" i="2"/>
  <c r="DD70" i="2"/>
  <c r="DG110" i="2"/>
  <c r="DD75" i="2"/>
  <c r="DG115" i="2"/>
  <c r="DD61" i="2"/>
  <c r="DG101" i="2"/>
  <c r="DD73" i="2"/>
  <c r="DG113" i="2"/>
  <c r="DD72" i="2"/>
  <c r="DG112" i="2"/>
  <c r="AC14" i="3"/>
  <c r="AD54" i="3" s="1"/>
  <c r="DG55" i="2"/>
  <c r="AC13" i="3"/>
  <c r="AD53" i="3" s="1"/>
  <c r="DG54" i="2"/>
  <c r="AC43" i="3"/>
  <c r="AD83" i="3" s="1"/>
  <c r="DG84" i="2"/>
  <c r="LP78" i="7"/>
  <c r="LQ38" i="7"/>
  <c r="LQ25" i="7"/>
  <c r="LP82" i="7"/>
  <c r="LQ42" i="7"/>
  <c r="LQ24" i="7"/>
  <c r="LP81" i="7"/>
  <c r="LQ41" i="7"/>
  <c r="LP27" i="7"/>
  <c r="LP28" i="7"/>
  <c r="LO80" i="7"/>
  <c r="LP40" i="7"/>
  <c r="LO86" i="7"/>
  <c r="LP46" i="7"/>
  <c r="LP16" i="7"/>
  <c r="LQ16" i="7" s="1"/>
  <c r="LR16" i="7" s="1"/>
  <c r="LS16" i="7" s="1"/>
  <c r="LT16" i="7" s="1"/>
  <c r="LU16" i="7" s="1"/>
  <c r="LP15" i="7"/>
  <c r="LQ15" i="7" s="1"/>
  <c r="LR15" i="7" s="1"/>
  <c r="LS15" i="7" s="1"/>
  <c r="LT15" i="7" s="1"/>
  <c r="LU15" i="7" s="1"/>
  <c r="LO85" i="7"/>
  <c r="LP45" i="7"/>
  <c r="LO84" i="7"/>
  <c r="LP44" i="7"/>
  <c r="LO26" i="7"/>
  <c r="LO14" i="7"/>
  <c r="LO13" i="7"/>
  <c r="LN83" i="7"/>
  <c r="LO43" i="7"/>
  <c r="DF84" i="2"/>
  <c r="DE87" i="2"/>
  <c r="DF87" i="2"/>
  <c r="LB82" i="7"/>
  <c r="LN82" i="7"/>
  <c r="LM37" i="1"/>
  <c r="LM77" i="1" s="1"/>
  <c r="LB81" i="7"/>
  <c r="LN81" i="7"/>
  <c r="LN39" i="7"/>
  <c r="LO39" i="7" s="1"/>
  <c r="DF40" i="2"/>
  <c r="DF69" i="2"/>
  <c r="DF24" i="2"/>
  <c r="LN23" i="7"/>
  <c r="LN11" i="1"/>
  <c r="LN12" i="7"/>
  <c r="DF13" i="2"/>
  <c r="DF5" i="2"/>
  <c r="DF4" i="2" s="1"/>
  <c r="LN4" i="7"/>
  <c r="LO4" i="7" s="1"/>
  <c r="LP4" i="7" s="1"/>
  <c r="LQ4" i="7" s="1"/>
  <c r="LR4" i="7" s="1"/>
  <c r="LS4" i="7" s="1"/>
  <c r="LT4" i="7" s="1"/>
  <c r="LU4" i="7" s="1"/>
  <c r="LV4" i="7" s="1"/>
  <c r="LW4" i="7" s="1"/>
  <c r="LX4" i="7" s="1"/>
  <c r="LY4" i="7" s="1"/>
  <c r="DD62" i="2"/>
  <c r="LJ37" i="1"/>
  <c r="LJ117" i="1" s="1"/>
  <c r="LN66" i="1"/>
  <c r="LN53" i="1"/>
  <c r="LN63" i="1"/>
  <c r="LN79" i="1"/>
  <c r="LN52" i="1"/>
  <c r="LN37" i="1"/>
  <c r="LO77" i="1" s="1"/>
  <c r="DE24" i="2"/>
  <c r="DI104" i="2" s="1"/>
  <c r="LM79" i="1"/>
  <c r="LK63" i="1"/>
  <c r="LL53" i="1"/>
  <c r="LL54" i="1"/>
  <c r="DC17" i="2"/>
  <c r="LM54" i="1"/>
  <c r="LK11" i="1"/>
  <c r="LJ53" i="1"/>
  <c r="LM53" i="1"/>
  <c r="DC29" i="2"/>
  <c r="LM66" i="1"/>
  <c r="LM63" i="1"/>
  <c r="LM52" i="1"/>
  <c r="LM11" i="1"/>
  <c r="LM117" i="1"/>
  <c r="DE86" i="2"/>
  <c r="DE79" i="2"/>
  <c r="DD15" i="2"/>
  <c r="DH95" i="2" s="1"/>
  <c r="DE57" i="2"/>
  <c r="DE15" i="2"/>
  <c r="LL63" i="1"/>
  <c r="LL119" i="1"/>
  <c r="LL79" i="1"/>
  <c r="LL117" i="1"/>
  <c r="LL11" i="1"/>
  <c r="LK53" i="1"/>
  <c r="LJ123" i="1"/>
  <c r="DC6" i="2"/>
  <c r="DE14" i="2"/>
  <c r="LI66" i="1"/>
  <c r="LK66" i="1"/>
  <c r="DE27" i="2"/>
  <c r="LH54" i="1"/>
  <c r="DE56" i="2"/>
  <c r="DE65" i="2"/>
  <c r="DE66" i="2"/>
  <c r="LJ63" i="1"/>
  <c r="LK52" i="1"/>
  <c r="DE13" i="2"/>
  <c r="DI93" i="2" s="1"/>
  <c r="DE40" i="2"/>
  <c r="DI120" i="2" s="1"/>
  <c r="LK119" i="1"/>
  <c r="LK79" i="1"/>
  <c r="LI37" i="1"/>
  <c r="LI117" i="1" s="1"/>
  <c r="DE81" i="2"/>
  <c r="LI123" i="1"/>
  <c r="LI79" i="1"/>
  <c r="LK37" i="1"/>
  <c r="LL77" i="1" s="1"/>
  <c r="DC46" i="2"/>
  <c r="DC28" i="2"/>
  <c r="LF108" i="1"/>
  <c r="DB29" i="2"/>
  <c r="DF109" i="2" s="1"/>
  <c r="LE107" i="1"/>
  <c r="DD27" i="2"/>
  <c r="DH107" i="2" s="1"/>
  <c r="LD67" i="1"/>
  <c r="DC16" i="2"/>
  <c r="LC14" i="1"/>
  <c r="LH11" i="1"/>
  <c r="DD24" i="2"/>
  <c r="DH104" i="2" s="1"/>
  <c r="LH53" i="1"/>
  <c r="DD14" i="2"/>
  <c r="DH94" i="2" s="1"/>
  <c r="DD13" i="2"/>
  <c r="DH93" i="2" s="1"/>
  <c r="LI53" i="1"/>
  <c r="LI52" i="1"/>
  <c r="LI63" i="1"/>
  <c r="DB41" i="2"/>
  <c r="DF121" i="2" s="1"/>
  <c r="LJ79" i="1"/>
  <c r="LI119" i="1"/>
  <c r="LI83" i="1"/>
  <c r="LJ83" i="1"/>
  <c r="LF124" i="1"/>
  <c r="LJ66" i="1"/>
  <c r="LI11" i="1"/>
  <c r="LU91" i="1" s="1"/>
  <c r="LI54" i="1"/>
  <c r="LJ11" i="1"/>
  <c r="LV91" i="1" s="1"/>
  <c r="LJ52" i="1"/>
  <c r="LJ54" i="1"/>
  <c r="LF126" i="1"/>
  <c r="DB47" i="2"/>
  <c r="DF127" i="2" s="1"/>
  <c r="LE86" i="1"/>
  <c r="DD5" i="2"/>
  <c r="DD4" i="2" s="1"/>
  <c r="LH83" i="1"/>
  <c r="DD44" i="2"/>
  <c r="LF118" i="1"/>
  <c r="DD40" i="2"/>
  <c r="DH120" i="2" s="1"/>
  <c r="LH66" i="1"/>
  <c r="LG11" i="1"/>
  <c r="LS91" i="1" s="1"/>
  <c r="LF121" i="1"/>
  <c r="LG37" i="1"/>
  <c r="LG117" i="1" s="1"/>
  <c r="LF4" i="1"/>
  <c r="LH63" i="1"/>
  <c r="LH119" i="1"/>
  <c r="LH79" i="1"/>
  <c r="DC71" i="2"/>
  <c r="LH52" i="1"/>
  <c r="LH37" i="1"/>
  <c r="DB28" i="2"/>
  <c r="DF108" i="2" s="1"/>
  <c r="LF68" i="1"/>
  <c r="LG68" i="1"/>
  <c r="LF26" i="1"/>
  <c r="LG67" i="1"/>
  <c r="LF14" i="1"/>
  <c r="LF96" i="1"/>
  <c r="LF55" i="1"/>
  <c r="LG55" i="1"/>
  <c r="LG85" i="1"/>
  <c r="LD81" i="1"/>
  <c r="LC85" i="1"/>
  <c r="DC42" i="2"/>
  <c r="DC43" i="2"/>
  <c r="LG80" i="1"/>
  <c r="AB22" i="3"/>
  <c r="AC62" i="3" s="1"/>
  <c r="DC73" i="2"/>
  <c r="DC72" i="2"/>
  <c r="LF43" i="1"/>
  <c r="LG83" i="1" s="1"/>
  <c r="LE84" i="1"/>
  <c r="LF86" i="1"/>
  <c r="LF81" i="1"/>
  <c r="DB46" i="2"/>
  <c r="DF126" i="2" s="1"/>
  <c r="LD43" i="1"/>
  <c r="LD123" i="1" s="1"/>
  <c r="LF13" i="1"/>
  <c r="LD68" i="1"/>
  <c r="LF67" i="1"/>
  <c r="LD56" i="1"/>
  <c r="LD14" i="1"/>
  <c r="LE56" i="1"/>
  <c r="LF56" i="1"/>
  <c r="LE55" i="1"/>
  <c r="LE64" i="1"/>
  <c r="LE65" i="1"/>
  <c r="DC26" i="2"/>
  <c r="LF65" i="1"/>
  <c r="DC25" i="2"/>
  <c r="LF64" i="1"/>
  <c r="DC41" i="2"/>
  <c r="DG121" i="2" s="1"/>
  <c r="DC10" i="2"/>
  <c r="LF85" i="1"/>
  <c r="DC9" i="2"/>
  <c r="LF84" i="1"/>
  <c r="LD85" i="1"/>
  <c r="DC47" i="2"/>
  <c r="DG127" i="2" s="1"/>
  <c r="DC39" i="2"/>
  <c r="LD84" i="1"/>
  <c r="LF78" i="1"/>
  <c r="DC45" i="2"/>
  <c r="LE4" i="1"/>
  <c r="LF82" i="1"/>
  <c r="DC75" i="2"/>
  <c r="LF80" i="1"/>
  <c r="LF12" i="1"/>
  <c r="LR92" i="1" s="1"/>
  <c r="AB7" i="3"/>
  <c r="LF107" i="1"/>
  <c r="LF39" i="1"/>
  <c r="LG79" i="1" s="1"/>
  <c r="LF23" i="1"/>
  <c r="LF122" i="1"/>
  <c r="DC74" i="2"/>
  <c r="DC70" i="2"/>
  <c r="LF104" i="1"/>
  <c r="DC63" i="2"/>
  <c r="DC62" i="2"/>
  <c r="LE43" i="1"/>
  <c r="LD78" i="1"/>
  <c r="LD86" i="1"/>
  <c r="LE78" i="1"/>
  <c r="LE82" i="1"/>
  <c r="LE124" i="1"/>
  <c r="LC86" i="1"/>
  <c r="LD23" i="1"/>
  <c r="LP103" i="1" s="1"/>
  <c r="LE105" i="1"/>
  <c r="LD65" i="1"/>
  <c r="LD64" i="1"/>
  <c r="LD104" i="1"/>
  <c r="LC27" i="7"/>
  <c r="LO67" i="7" s="1"/>
  <c r="LD108" i="1"/>
  <c r="LD107" i="1"/>
  <c r="LD96" i="1"/>
  <c r="LD95" i="1"/>
  <c r="LE14" i="1"/>
  <c r="LQ94" i="1" s="1"/>
  <c r="LE13" i="1"/>
  <c r="LQ93" i="1" s="1"/>
  <c r="LD126" i="1"/>
  <c r="LD118" i="1"/>
  <c r="LE122" i="1"/>
  <c r="LC4" i="1"/>
  <c r="LD39" i="1"/>
  <c r="LD82" i="1"/>
  <c r="LD125" i="1"/>
  <c r="LE81" i="1"/>
  <c r="LD80" i="1"/>
  <c r="LC41" i="7"/>
  <c r="LC81" i="7" s="1"/>
  <c r="LD4" i="1"/>
  <c r="LD122" i="1"/>
  <c r="LC80" i="1"/>
  <c r="LD121" i="1"/>
  <c r="LE80" i="1"/>
  <c r="LE12" i="1"/>
  <c r="LQ92" i="1" s="1"/>
  <c r="LE39" i="1"/>
  <c r="LE23" i="1"/>
  <c r="LQ103" i="1" s="1"/>
  <c r="LE67" i="1"/>
  <c r="LE104" i="1"/>
  <c r="LD55" i="1"/>
  <c r="LD13" i="1"/>
  <c r="LP93" i="1" s="1"/>
  <c r="LC28" i="7"/>
  <c r="LC68" i="1"/>
  <c r="LC67" i="1"/>
  <c r="LD26" i="1"/>
  <c r="LC38" i="7"/>
  <c r="LC78" i="7" s="1"/>
  <c r="LB45" i="7"/>
  <c r="LB85" i="7" s="1"/>
  <c r="LC43" i="1"/>
  <c r="LC124" i="1"/>
  <c r="LC82" i="1"/>
  <c r="LC42" i="7"/>
  <c r="LC82" i="7" s="1"/>
  <c r="LC84" i="1"/>
  <c r="LC104" i="1"/>
  <c r="LD12" i="1"/>
  <c r="LP92" i="1" s="1"/>
  <c r="LC12" i="1"/>
  <c r="LO92" i="1" s="1"/>
  <c r="LC108" i="1"/>
  <c r="LC26" i="1"/>
  <c r="LO106" i="1" s="1"/>
  <c r="LC107" i="1"/>
  <c r="LC13" i="1"/>
  <c r="LO93" i="1" s="1"/>
  <c r="LC96" i="1"/>
  <c r="DB39" i="2"/>
  <c r="DF119" i="2" s="1"/>
  <c r="LB44" i="7"/>
  <c r="LB84" i="7" s="1"/>
  <c r="DB45" i="2"/>
  <c r="DF125" i="2" s="1"/>
  <c r="LB46" i="7"/>
  <c r="LC78" i="1"/>
  <c r="DB43" i="2"/>
  <c r="DF123" i="2" s="1"/>
  <c r="LB40" i="7"/>
  <c r="DB42" i="2"/>
  <c r="DF122" i="2" s="1"/>
  <c r="LC81" i="1"/>
  <c r="LC39" i="1"/>
  <c r="LC23" i="1"/>
  <c r="LO103" i="1" s="1"/>
  <c r="LC121" i="1"/>
  <c r="LC105" i="1"/>
  <c r="AB21" i="3"/>
  <c r="MH62" i="7" l="1"/>
  <c r="MI22" i="7"/>
  <c r="MJ70" i="7"/>
  <c r="MK30" i="7"/>
  <c r="MK70" i="7" s="1"/>
  <c r="MH60" i="7"/>
  <c r="MI20" i="7"/>
  <c r="MH74" i="7"/>
  <c r="MI34" i="7"/>
  <c r="MJ29" i="7"/>
  <c r="MI69" i="7"/>
  <c r="MH73" i="7"/>
  <c r="MI33" i="7"/>
  <c r="MJ72" i="7"/>
  <c r="MK32" i="7"/>
  <c r="MK72" i="7" s="1"/>
  <c r="MH71" i="7"/>
  <c r="MI31" i="7"/>
  <c r="MI64" i="7"/>
  <c r="MJ24" i="7"/>
  <c r="MH55" i="7"/>
  <c r="MI15" i="7"/>
  <c r="MH80" i="7"/>
  <c r="MI40" i="7"/>
  <c r="MH54" i="7"/>
  <c r="MI14" i="7"/>
  <c r="MH68" i="7"/>
  <c r="MI28" i="7"/>
  <c r="MH67" i="7"/>
  <c r="MI27" i="7"/>
  <c r="MH81" i="7"/>
  <c r="MI41" i="7"/>
  <c r="MH85" i="7"/>
  <c r="MI45" i="7"/>
  <c r="MH56" i="7"/>
  <c r="MI16" i="7"/>
  <c r="MH65" i="7"/>
  <c r="MI25" i="7"/>
  <c r="MH78" i="7"/>
  <c r="MI38" i="7"/>
  <c r="MH86" i="7"/>
  <c r="MI46" i="7"/>
  <c r="MH82" i="7"/>
  <c r="MI42" i="7"/>
  <c r="MH84" i="7"/>
  <c r="MI44" i="7"/>
  <c r="MG53" i="7"/>
  <c r="MH13" i="7"/>
  <c r="MG63" i="7"/>
  <c r="MH23" i="7"/>
  <c r="MG79" i="7"/>
  <c r="MH39" i="7"/>
  <c r="MG66" i="7"/>
  <c r="MH26" i="7"/>
  <c r="MG83" i="7"/>
  <c r="MH43" i="7"/>
  <c r="MG52" i="7"/>
  <c r="MH12" i="7"/>
  <c r="MF51" i="7"/>
  <c r="MG11" i="7"/>
  <c r="MG10" i="7"/>
  <c r="MF77" i="7"/>
  <c r="MG37" i="7"/>
  <c r="DG64" i="2"/>
  <c r="DJ104" i="2"/>
  <c r="DG80" i="2"/>
  <c r="DJ120" i="2"/>
  <c r="DG53" i="2"/>
  <c r="DJ93" i="2"/>
  <c r="LN11" i="7"/>
  <c r="LZ91" i="1"/>
  <c r="DF67" i="2"/>
  <c r="DI107" i="2"/>
  <c r="DF54" i="2"/>
  <c r="DI94" i="2"/>
  <c r="DF55" i="2"/>
  <c r="DI95" i="2"/>
  <c r="LU56" i="7"/>
  <c r="LV16" i="7"/>
  <c r="LU55" i="7"/>
  <c r="LV15" i="7"/>
  <c r="LP94" i="1"/>
  <c r="LG54" i="1"/>
  <c r="LR94" i="1"/>
  <c r="LO94" i="1"/>
  <c r="LP62" i="7"/>
  <c r="LE22" i="7"/>
  <c r="LP61" i="7"/>
  <c r="LE21" i="7"/>
  <c r="LG63" i="1"/>
  <c r="LR103" i="1"/>
  <c r="LR93" i="1"/>
  <c r="LO68" i="7"/>
  <c r="LF66" i="1"/>
  <c r="LR106" i="1"/>
  <c r="LE66" i="1"/>
  <c r="LP106" i="1"/>
  <c r="LT91" i="1"/>
  <c r="LR24" i="7"/>
  <c r="LR25" i="7"/>
  <c r="DE84" i="2"/>
  <c r="DH124" i="2"/>
  <c r="DD65" i="2"/>
  <c r="DG105" i="2"/>
  <c r="DD56" i="2"/>
  <c r="DG96" i="2"/>
  <c r="DD68" i="2"/>
  <c r="DG108" i="2"/>
  <c r="DD57" i="2"/>
  <c r="DG97" i="2"/>
  <c r="DD86" i="2"/>
  <c r="DG126" i="2"/>
  <c r="DD66" i="2"/>
  <c r="DG106" i="2"/>
  <c r="DD83" i="2"/>
  <c r="DG123" i="2"/>
  <c r="DD82" i="2"/>
  <c r="DG122" i="2"/>
  <c r="DD79" i="2"/>
  <c r="DG119" i="2"/>
  <c r="DD85" i="2"/>
  <c r="DG125" i="2"/>
  <c r="DD69" i="2"/>
  <c r="DG109" i="2"/>
  <c r="LQ28" i="7"/>
  <c r="LP67" i="7"/>
  <c r="LQ27" i="7"/>
  <c r="LQ78" i="7"/>
  <c r="LR38" i="7"/>
  <c r="LQ81" i="7"/>
  <c r="LR41" i="7"/>
  <c r="LQ82" i="7"/>
  <c r="LR42" i="7"/>
  <c r="LP85" i="7"/>
  <c r="LQ45" i="7"/>
  <c r="LP84" i="7"/>
  <c r="LQ44" i="7"/>
  <c r="LP86" i="7"/>
  <c r="LQ46" i="7"/>
  <c r="LP80" i="7"/>
  <c r="LQ40" i="7"/>
  <c r="AC4" i="3"/>
  <c r="AC3" i="3" s="1"/>
  <c r="LP26" i="7"/>
  <c r="LO79" i="7"/>
  <c r="LP39" i="7"/>
  <c r="LO83" i="7"/>
  <c r="LP43" i="7"/>
  <c r="LP14" i="7"/>
  <c r="LQ14" i="7" s="1"/>
  <c r="LR14" i="7" s="1"/>
  <c r="LS14" i="7" s="1"/>
  <c r="LT14" i="7" s="1"/>
  <c r="LU14" i="7" s="1"/>
  <c r="LP13" i="7"/>
  <c r="DE64" i="2"/>
  <c r="LO12" i="7"/>
  <c r="LO11" i="7"/>
  <c r="LO23" i="7"/>
  <c r="LZ90" i="1"/>
  <c r="LO51" i="1"/>
  <c r="LI77" i="1"/>
  <c r="DF38" i="2"/>
  <c r="LN37" i="7"/>
  <c r="LO37" i="7" s="1"/>
  <c r="DF80" i="2"/>
  <c r="AC39" i="3"/>
  <c r="AD79" i="3" s="1"/>
  <c r="DF12" i="2"/>
  <c r="LN51" i="1"/>
  <c r="DF64" i="2"/>
  <c r="AD63" i="3"/>
  <c r="AC12" i="3"/>
  <c r="AD52" i="3" s="1"/>
  <c r="DF53" i="2"/>
  <c r="AC61" i="3"/>
  <c r="DE12" i="2"/>
  <c r="DE11" i="2" s="1"/>
  <c r="LN77" i="1"/>
  <c r="AB28" i="3"/>
  <c r="AC68" i="3" s="1"/>
  <c r="LM51" i="1"/>
  <c r="DE54" i="2"/>
  <c r="DE55" i="2"/>
  <c r="LL51" i="1"/>
  <c r="LF83" i="1"/>
  <c r="LJ77" i="1"/>
  <c r="DC69" i="2"/>
  <c r="DE67" i="2"/>
  <c r="AB27" i="3"/>
  <c r="LH51" i="1"/>
  <c r="LK51" i="1"/>
  <c r="DE53" i="2"/>
  <c r="LK77" i="1"/>
  <c r="DE38" i="2"/>
  <c r="DI118" i="2" s="1"/>
  <c r="LK117" i="1"/>
  <c r="LF123" i="1"/>
  <c r="DE80" i="2"/>
  <c r="DC15" i="2"/>
  <c r="DC81" i="2"/>
  <c r="DD12" i="2"/>
  <c r="DD11" i="2" s="1"/>
  <c r="DC68" i="2"/>
  <c r="LV90" i="1"/>
  <c r="LJ51" i="1"/>
  <c r="LU90" i="1"/>
  <c r="LI51" i="1"/>
  <c r="DC87" i="2"/>
  <c r="DD87" i="2"/>
  <c r="DD81" i="2"/>
  <c r="DD38" i="2"/>
  <c r="DH118" i="2" s="1"/>
  <c r="LF37" i="1"/>
  <c r="LG77" i="1" s="1"/>
  <c r="LH77" i="1"/>
  <c r="LH117" i="1"/>
  <c r="AB41" i="3"/>
  <c r="AC81" i="3" s="1"/>
  <c r="DC27" i="2"/>
  <c r="LG66" i="1"/>
  <c r="LG52" i="1"/>
  <c r="LG53" i="1"/>
  <c r="LD83" i="1"/>
  <c r="AB44" i="3"/>
  <c r="AC84" i="3" s="1"/>
  <c r="AB45" i="3"/>
  <c r="AC85" i="3" s="1"/>
  <c r="AB40" i="3"/>
  <c r="AC80" i="3" s="1"/>
  <c r="AB46" i="3"/>
  <c r="AC86" i="3" s="1"/>
  <c r="DC86" i="2"/>
  <c r="LF54" i="1"/>
  <c r="LD54" i="1"/>
  <c r="LD11" i="1"/>
  <c r="DC24" i="2"/>
  <c r="DC14" i="2"/>
  <c r="DC13" i="2"/>
  <c r="LF53" i="1"/>
  <c r="DC5" i="2"/>
  <c r="DC4" i="2" s="1"/>
  <c r="LE83" i="1"/>
  <c r="LD41" i="7"/>
  <c r="LE123" i="1"/>
  <c r="DC44" i="2"/>
  <c r="LE37" i="1"/>
  <c r="LE117" i="1" s="1"/>
  <c r="DC40" i="2"/>
  <c r="LF52" i="1"/>
  <c r="LF119" i="1"/>
  <c r="LF79" i="1"/>
  <c r="LF11" i="1"/>
  <c r="LR91" i="1" s="1"/>
  <c r="LF63" i="1"/>
  <c r="AB42" i="3"/>
  <c r="AC82" i="3" s="1"/>
  <c r="DC83" i="2"/>
  <c r="DC85" i="2"/>
  <c r="AB38" i="3"/>
  <c r="AC78" i="3" s="1"/>
  <c r="DC79" i="2"/>
  <c r="DC82" i="2"/>
  <c r="LD63" i="1"/>
  <c r="LD28" i="7"/>
  <c r="LP68" i="7" s="1"/>
  <c r="LD66" i="1"/>
  <c r="LD27" i="7"/>
  <c r="LE53" i="1"/>
  <c r="LE54" i="1"/>
  <c r="LD79" i="1"/>
  <c r="LD119" i="1"/>
  <c r="LD42" i="7"/>
  <c r="LD38" i="7"/>
  <c r="LD37" i="1"/>
  <c r="LE63" i="1"/>
  <c r="LE11" i="1"/>
  <c r="LQ91" i="1" s="1"/>
  <c r="LE52" i="1"/>
  <c r="LE119" i="1"/>
  <c r="LE79" i="1"/>
  <c r="LD52" i="1"/>
  <c r="LD53" i="1"/>
  <c r="LC44" i="7"/>
  <c r="LC45" i="7"/>
  <c r="LC123" i="1"/>
  <c r="LB80" i="7"/>
  <c r="LC40" i="7"/>
  <c r="LB86" i="7"/>
  <c r="LC46" i="7"/>
  <c r="DB17" i="2"/>
  <c r="LB16" i="7"/>
  <c r="LN56" i="7" s="1"/>
  <c r="DB16" i="2"/>
  <c r="LB15" i="7"/>
  <c r="LN55" i="7" s="1"/>
  <c r="LC55" i="1"/>
  <c r="LC56" i="1"/>
  <c r="LB24" i="7"/>
  <c r="LN64" i="7" s="1"/>
  <c r="DB25" i="2"/>
  <c r="LC64" i="1"/>
  <c r="LB25" i="7"/>
  <c r="LN65" i="7" s="1"/>
  <c r="DB26" i="2"/>
  <c r="LC65" i="1"/>
  <c r="LB5" i="7"/>
  <c r="LC5" i="7" s="1"/>
  <c r="LD5" i="7" s="1"/>
  <c r="LE5" i="7" s="1"/>
  <c r="LF5" i="7" s="1"/>
  <c r="LG5" i="7" s="1"/>
  <c r="LH5" i="7" s="1"/>
  <c r="LI5" i="7" s="1"/>
  <c r="LJ5" i="7" s="1"/>
  <c r="LK5" i="7" s="1"/>
  <c r="LL5" i="7" s="1"/>
  <c r="LM5" i="7" s="1"/>
  <c r="DB6" i="2"/>
  <c r="AB5" i="3" s="1"/>
  <c r="DB9" i="2"/>
  <c r="AB8" i="3" s="1"/>
  <c r="LB8" i="7"/>
  <c r="LC8" i="7" s="1"/>
  <c r="LD8" i="7" s="1"/>
  <c r="LE8" i="7" s="1"/>
  <c r="LF8" i="7" s="1"/>
  <c r="LG8" i="7" s="1"/>
  <c r="LH8" i="7" s="1"/>
  <c r="LI8" i="7" s="1"/>
  <c r="LJ8" i="7" s="1"/>
  <c r="LK8" i="7" s="1"/>
  <c r="LL8" i="7" s="1"/>
  <c r="LM8" i="7" s="1"/>
  <c r="DB10" i="2"/>
  <c r="AB9" i="3" s="1"/>
  <c r="LB9" i="7"/>
  <c r="LC9" i="7" s="1"/>
  <c r="LD9" i="7" s="1"/>
  <c r="LE9" i="7" s="1"/>
  <c r="LF9" i="7" s="1"/>
  <c r="LG9" i="7" s="1"/>
  <c r="LH9" i="7" s="1"/>
  <c r="LI9" i="7" s="1"/>
  <c r="LJ9" i="7" s="1"/>
  <c r="LK9" i="7" s="1"/>
  <c r="LL9" i="7" s="1"/>
  <c r="LM9" i="7" s="1"/>
  <c r="LC119" i="1"/>
  <c r="LC11" i="1"/>
  <c r="LO91" i="1" s="1"/>
  <c r="LC37" i="1"/>
  <c r="KP4" i="1"/>
  <c r="KQ4" i="1"/>
  <c r="KT4" i="1"/>
  <c r="KU4" i="1"/>
  <c r="KV4" i="1"/>
  <c r="KW4" i="1"/>
  <c r="KX4" i="1"/>
  <c r="KY4" i="1"/>
  <c r="KR4" i="1"/>
  <c r="KS4" i="1"/>
  <c r="KZ4" i="1"/>
  <c r="LA4" i="1"/>
  <c r="LB95" i="1"/>
  <c r="KQ12" i="1"/>
  <c r="LC92" i="1" s="1"/>
  <c r="KU12" i="1"/>
  <c r="LG92" i="1" s="1"/>
  <c r="KV12" i="1"/>
  <c r="LH92" i="1" s="1"/>
  <c r="KW12" i="1"/>
  <c r="LI92" i="1" s="1"/>
  <c r="KX12" i="1"/>
  <c r="LJ92" i="1" s="1"/>
  <c r="KY12" i="1"/>
  <c r="LK92" i="1" s="1"/>
  <c r="KQ13" i="1"/>
  <c r="LC93" i="1" s="1"/>
  <c r="KR13" i="1"/>
  <c r="LD93" i="1" s="1"/>
  <c r="KS13" i="1"/>
  <c r="LE93" i="1" s="1"/>
  <c r="KT14" i="1"/>
  <c r="LF94" i="1" s="1"/>
  <c r="KU14" i="1"/>
  <c r="LG94" i="1" s="1"/>
  <c r="KY13" i="1"/>
  <c r="LK93" i="1" s="1"/>
  <c r="KZ56" i="1"/>
  <c r="LB56" i="1"/>
  <c r="KQ20" i="1"/>
  <c r="LC100" i="1" s="1"/>
  <c r="KR20" i="1"/>
  <c r="LD100" i="1" s="1"/>
  <c r="KS20" i="1"/>
  <c r="LE100" i="1" s="1"/>
  <c r="KT12" i="1"/>
  <c r="LF92" i="1" s="1"/>
  <c r="KU20" i="1"/>
  <c r="LG100" i="1" s="1"/>
  <c r="KY20" i="1"/>
  <c r="LK100" i="1" s="1"/>
  <c r="KZ20" i="1"/>
  <c r="LL100" i="1" s="1"/>
  <c r="LB61" i="1"/>
  <c r="KP13" i="1"/>
  <c r="KV62" i="1"/>
  <c r="KX62" i="1"/>
  <c r="KX13" i="1"/>
  <c r="LJ93" i="1" s="1"/>
  <c r="KP23" i="1"/>
  <c r="KQ23" i="1"/>
  <c r="LC103" i="1" s="1"/>
  <c r="KV23" i="1"/>
  <c r="LH103" i="1" s="1"/>
  <c r="KW23" i="1"/>
  <c r="LI103" i="1" s="1"/>
  <c r="KX23" i="1"/>
  <c r="LJ103" i="1" s="1"/>
  <c r="KY23" i="1"/>
  <c r="LK103" i="1" s="1"/>
  <c r="KR23" i="1"/>
  <c r="LD103" i="1" s="1"/>
  <c r="KS23" i="1"/>
  <c r="LE103" i="1" s="1"/>
  <c r="KT23" i="1"/>
  <c r="LF103" i="1" s="1"/>
  <c r="KU23" i="1"/>
  <c r="LG103" i="1" s="1"/>
  <c r="KZ23" i="1"/>
  <c r="LL103" i="1" s="1"/>
  <c r="LB65" i="1"/>
  <c r="KR26" i="1"/>
  <c r="LD106" i="1" s="1"/>
  <c r="KS26" i="1"/>
  <c r="LE106" i="1" s="1"/>
  <c r="KT26" i="1"/>
  <c r="LF106" i="1" s="1"/>
  <c r="KU26" i="1"/>
  <c r="LG106" i="1" s="1"/>
  <c r="KZ26" i="1"/>
  <c r="LL106" i="1" s="1"/>
  <c r="LA67" i="1"/>
  <c r="KP26" i="1"/>
  <c r="KQ26" i="1"/>
  <c r="LC106" i="1" s="1"/>
  <c r="CZ29" i="2"/>
  <c r="DD109" i="2" s="1"/>
  <c r="KW26" i="1"/>
  <c r="LI106" i="1" s="1"/>
  <c r="KX26" i="1"/>
  <c r="LJ106" i="1" s="1"/>
  <c r="KY26" i="1"/>
  <c r="LK106" i="1" s="1"/>
  <c r="LB118" i="1"/>
  <c r="KP39" i="1"/>
  <c r="KQ39" i="1"/>
  <c r="KV39" i="1"/>
  <c r="KW120" i="1"/>
  <c r="KX39" i="1"/>
  <c r="KY39" i="1"/>
  <c r="KR121" i="1"/>
  <c r="KS39" i="1"/>
  <c r="KT39" i="1"/>
  <c r="KU39" i="1"/>
  <c r="KZ81" i="1"/>
  <c r="LA121" i="1"/>
  <c r="KX82" i="1"/>
  <c r="KP43" i="1"/>
  <c r="KQ43" i="1"/>
  <c r="KV43" i="1"/>
  <c r="KW43" i="1"/>
  <c r="KX43" i="1"/>
  <c r="KY43" i="1"/>
  <c r="KR43" i="1"/>
  <c r="KS43" i="1"/>
  <c r="KT43" i="1"/>
  <c r="KU43" i="1"/>
  <c r="KZ125" i="1"/>
  <c r="LA125" i="1"/>
  <c r="KV126" i="1"/>
  <c r="KW126" i="1"/>
  <c r="KX86" i="1"/>
  <c r="LB4" i="1"/>
  <c r="LB14" i="1"/>
  <c r="LN94" i="1" s="1"/>
  <c r="LB20" i="1"/>
  <c r="LB64" i="1"/>
  <c r="LB13" i="1"/>
  <c r="LN93" i="1" s="1"/>
  <c r="LB39" i="1"/>
  <c r="LN119" i="1" s="1"/>
  <c r="LB82" i="1"/>
  <c r="LB43" i="1"/>
  <c r="LN123" i="1" s="1"/>
  <c r="LB49" i="1"/>
  <c r="LB55" i="1"/>
  <c r="LB62" i="1"/>
  <c r="LB69" i="1"/>
  <c r="LB70" i="1"/>
  <c r="LB71" i="1"/>
  <c r="LB72" i="1"/>
  <c r="LB73" i="1"/>
  <c r="LB74" i="1"/>
  <c r="LB78" i="1"/>
  <c r="LB80" i="1"/>
  <c r="LB84" i="1"/>
  <c r="LB85" i="1"/>
  <c r="LB86" i="1"/>
  <c r="LB89" i="1"/>
  <c r="LB96" i="1"/>
  <c r="LB101" i="1"/>
  <c r="LB102" i="1"/>
  <c r="LB104" i="1"/>
  <c r="LB105" i="1"/>
  <c r="LB107" i="1"/>
  <c r="LB121" i="1"/>
  <c r="LB124" i="1"/>
  <c r="LB125" i="1"/>
  <c r="LB126" i="1"/>
  <c r="LA49" i="7"/>
  <c r="LA80" i="1"/>
  <c r="LA49" i="1"/>
  <c r="LA55" i="1"/>
  <c r="LA61" i="1"/>
  <c r="LA62" i="1"/>
  <c r="LA68" i="1"/>
  <c r="LA69" i="1"/>
  <c r="LA70" i="1"/>
  <c r="LA71" i="1"/>
  <c r="LA72" i="1"/>
  <c r="LA73" i="1"/>
  <c r="LA74" i="1"/>
  <c r="LA78" i="1"/>
  <c r="LA82" i="1"/>
  <c r="LA84" i="1"/>
  <c r="LA86" i="1"/>
  <c r="LA89" i="1"/>
  <c r="LA95" i="1"/>
  <c r="LA102" i="1"/>
  <c r="LA118" i="1"/>
  <c r="LA122" i="1"/>
  <c r="LA124" i="1"/>
  <c r="LA126" i="1"/>
  <c r="KZ49" i="7"/>
  <c r="KZ49" i="1"/>
  <c r="KZ55" i="1"/>
  <c r="KZ62" i="1"/>
  <c r="KZ67" i="1"/>
  <c r="KZ68" i="1"/>
  <c r="KZ69" i="1"/>
  <c r="KZ70" i="1"/>
  <c r="KZ71" i="1"/>
  <c r="KZ72" i="1"/>
  <c r="KZ73" i="1"/>
  <c r="KZ74" i="1"/>
  <c r="KZ78" i="1"/>
  <c r="KZ80" i="1"/>
  <c r="KZ82" i="1"/>
  <c r="KZ84" i="1"/>
  <c r="KZ85" i="1"/>
  <c r="KZ86" i="1"/>
  <c r="KZ89" i="1"/>
  <c r="KZ95" i="1"/>
  <c r="KZ102" i="1"/>
  <c r="KZ118" i="1"/>
  <c r="KZ120" i="1"/>
  <c r="KZ121" i="1"/>
  <c r="KZ122" i="1"/>
  <c r="KZ124" i="1"/>
  <c r="KZ126" i="1"/>
  <c r="KZ104" i="1"/>
  <c r="KY49" i="7"/>
  <c r="DA7" i="2"/>
  <c r="DA8" i="2"/>
  <c r="DA9" i="2"/>
  <c r="DA16" i="2"/>
  <c r="DE96" i="2" s="1"/>
  <c r="DA23" i="2"/>
  <c r="DE103" i="2" s="1"/>
  <c r="DA25" i="2"/>
  <c r="DE105" i="2" s="1"/>
  <c r="DA29" i="2"/>
  <c r="DA30" i="2"/>
  <c r="DA31" i="2"/>
  <c r="DA32" i="2"/>
  <c r="DA33" i="2"/>
  <c r="DA34" i="2"/>
  <c r="DA35" i="2"/>
  <c r="DA39" i="2"/>
  <c r="DE119" i="2" s="1"/>
  <c r="DA45" i="2"/>
  <c r="DE125" i="2" s="1"/>
  <c r="DA47" i="2"/>
  <c r="DE127" i="2" s="1"/>
  <c r="DA50" i="2"/>
  <c r="DA90" i="2"/>
  <c r="DA10" i="2"/>
  <c r="KY61" i="1"/>
  <c r="KZ64" i="1"/>
  <c r="KY65" i="1"/>
  <c r="KY67" i="1"/>
  <c r="KY121" i="1"/>
  <c r="KY122" i="1"/>
  <c r="KY124" i="1"/>
  <c r="KY49" i="1"/>
  <c r="KY62" i="1"/>
  <c r="KY69" i="1"/>
  <c r="KY70" i="1"/>
  <c r="KY71" i="1"/>
  <c r="KY72" i="1"/>
  <c r="KY73" i="1"/>
  <c r="KY74" i="1"/>
  <c r="KY89" i="1"/>
  <c r="KY101" i="1"/>
  <c r="KY102" i="1"/>
  <c r="KY118" i="1"/>
  <c r="KY125" i="1"/>
  <c r="KY126" i="1"/>
  <c r="KX49" i="7"/>
  <c r="KY56" i="1"/>
  <c r="KX125" i="1"/>
  <c r="KX126" i="1"/>
  <c r="KX49" i="1"/>
  <c r="KX61" i="1"/>
  <c r="KX69" i="1"/>
  <c r="KX70" i="1"/>
  <c r="KX71" i="1"/>
  <c r="KX72" i="1"/>
  <c r="KX73" i="1"/>
  <c r="KX74" i="1"/>
  <c r="KX89" i="1"/>
  <c r="KX101" i="1"/>
  <c r="KX102" i="1"/>
  <c r="KW49" i="7"/>
  <c r="CZ17" i="2"/>
  <c r="DD97" i="2" s="1"/>
  <c r="KW118" i="1"/>
  <c r="KW49" i="1"/>
  <c r="KW61" i="1"/>
  <c r="KW69" i="1"/>
  <c r="KW70" i="1"/>
  <c r="KW71" i="1"/>
  <c r="KW72" i="1"/>
  <c r="KW73" i="1"/>
  <c r="KW74" i="1"/>
  <c r="KW89" i="1"/>
  <c r="KW101" i="1"/>
  <c r="KW122" i="1"/>
  <c r="KW125" i="1"/>
  <c r="KV49" i="7"/>
  <c r="CZ22" i="2"/>
  <c r="DD102" i="2" s="1"/>
  <c r="CZ7" i="2"/>
  <c r="CZ8" i="2"/>
  <c r="CZ30" i="2"/>
  <c r="DD110" i="2" s="1"/>
  <c r="CZ31" i="2"/>
  <c r="DD111" i="2" s="1"/>
  <c r="CZ32" i="2"/>
  <c r="DD112" i="2" s="1"/>
  <c r="CZ33" i="2"/>
  <c r="DD113" i="2" s="1"/>
  <c r="CZ34" i="2"/>
  <c r="DD114" i="2" s="1"/>
  <c r="CZ35" i="2"/>
  <c r="DD115" i="2" s="1"/>
  <c r="CZ50" i="2"/>
  <c r="CZ90" i="2"/>
  <c r="CZ6" i="2"/>
  <c r="CZ9" i="2"/>
  <c r="KV61" i="1"/>
  <c r="KW67" i="1"/>
  <c r="KV118" i="1"/>
  <c r="KV122" i="1"/>
  <c r="KW85" i="1"/>
  <c r="KV49" i="1"/>
  <c r="KV69" i="1"/>
  <c r="KV70" i="1"/>
  <c r="KV71" i="1"/>
  <c r="KV72" i="1"/>
  <c r="KV73" i="1"/>
  <c r="KV74" i="1"/>
  <c r="KV89" i="1"/>
  <c r="KV101" i="1"/>
  <c r="KU49" i="7"/>
  <c r="KV64" i="1"/>
  <c r="KU121" i="1"/>
  <c r="KU122" i="1"/>
  <c r="KU49" i="1"/>
  <c r="KU69" i="1"/>
  <c r="KU70" i="1"/>
  <c r="KU71" i="1"/>
  <c r="KU72" i="1"/>
  <c r="KU73" i="1"/>
  <c r="KU74" i="1"/>
  <c r="KU89" i="1"/>
  <c r="KU126" i="1"/>
  <c r="KT89" i="1"/>
  <c r="KT49" i="7"/>
  <c r="KT62" i="1"/>
  <c r="KT120" i="1"/>
  <c r="KT122" i="1"/>
  <c r="KT124" i="1"/>
  <c r="KT49" i="1"/>
  <c r="KT69" i="1"/>
  <c r="KT70" i="1"/>
  <c r="KT71" i="1"/>
  <c r="KT72" i="1"/>
  <c r="KT73" i="1"/>
  <c r="KT74" i="1"/>
  <c r="KS49" i="7"/>
  <c r="CY7" i="2"/>
  <c r="CY8" i="2"/>
  <c r="CY23" i="2"/>
  <c r="DC103" i="2" s="1"/>
  <c r="CY30" i="2"/>
  <c r="DC110" i="2" s="1"/>
  <c r="CY31" i="2"/>
  <c r="DC111" i="2" s="1"/>
  <c r="CY32" i="2"/>
  <c r="DC112" i="2" s="1"/>
  <c r="CY33" i="2"/>
  <c r="DC113" i="2" s="1"/>
  <c r="CY34" i="2"/>
  <c r="DC114" i="2" s="1"/>
  <c r="CY35" i="2"/>
  <c r="DC115" i="2" s="1"/>
  <c r="CY50" i="2"/>
  <c r="CY90" i="2"/>
  <c r="KT55" i="1"/>
  <c r="KS120" i="1"/>
  <c r="KS122" i="1"/>
  <c r="KS49" i="1"/>
  <c r="KS62" i="1"/>
  <c r="KS69" i="1"/>
  <c r="KS70" i="1"/>
  <c r="KS71" i="1"/>
  <c r="KS72" i="1"/>
  <c r="KS73" i="1"/>
  <c r="KS74" i="1"/>
  <c r="KS89" i="1"/>
  <c r="KR89" i="1"/>
  <c r="KR49" i="7"/>
  <c r="KR18" i="7"/>
  <c r="KS18" i="7" s="1"/>
  <c r="KT18" i="7" s="1"/>
  <c r="KU18" i="7" s="1"/>
  <c r="KV18" i="7" s="1"/>
  <c r="KW18" i="7" s="1"/>
  <c r="KX18" i="7" s="1"/>
  <c r="KY18" i="7" s="1"/>
  <c r="KZ18" i="7" s="1"/>
  <c r="LA18" i="7" s="1"/>
  <c r="KR32" i="7"/>
  <c r="KR72" i="7" s="1"/>
  <c r="KR49" i="1"/>
  <c r="KR69" i="1"/>
  <c r="KR70" i="1"/>
  <c r="KR71" i="1"/>
  <c r="KR72" i="1"/>
  <c r="KR73" i="1"/>
  <c r="KR74" i="1"/>
  <c r="KR118" i="1"/>
  <c r="C3" i="8"/>
  <c r="KQ32" i="7"/>
  <c r="KQ72" i="7" s="1"/>
  <c r="KQ29" i="7"/>
  <c r="KR29" i="7" s="1"/>
  <c r="KQ19" i="7"/>
  <c r="KR19" i="7" s="1"/>
  <c r="KS19" i="7" s="1"/>
  <c r="KT19" i="7" s="1"/>
  <c r="KU19" i="7" s="1"/>
  <c r="KV19" i="7" s="1"/>
  <c r="KW19" i="7" s="1"/>
  <c r="KX19" i="7" s="1"/>
  <c r="KY19" i="7" s="1"/>
  <c r="KZ19" i="7" s="1"/>
  <c r="LA19" i="7" s="1"/>
  <c r="KQ18" i="7"/>
  <c r="KQ49" i="7"/>
  <c r="CX7" i="2"/>
  <c r="KQ89" i="1"/>
  <c r="KQ49" i="1"/>
  <c r="KQ69" i="1"/>
  <c r="KQ70" i="1"/>
  <c r="KQ71" i="1"/>
  <c r="KQ72" i="1"/>
  <c r="KQ73" i="1"/>
  <c r="KQ74" i="1"/>
  <c r="KR61" i="1"/>
  <c r="KR62" i="1"/>
  <c r="KQ118" i="1"/>
  <c r="KQ120" i="1"/>
  <c r="KQ121" i="1"/>
  <c r="KQ124" i="1"/>
  <c r="KQ125" i="1"/>
  <c r="KQ126" i="1"/>
  <c r="KP49" i="7"/>
  <c r="KP69" i="7"/>
  <c r="KP71" i="7"/>
  <c r="KP72" i="7"/>
  <c r="KP36" i="7"/>
  <c r="KQ36" i="7" s="1"/>
  <c r="KR36" i="7" s="1"/>
  <c r="KS36" i="7" s="1"/>
  <c r="KT36" i="7" s="1"/>
  <c r="KU36" i="7" s="1"/>
  <c r="KV36" i="7" s="1"/>
  <c r="KW36" i="7" s="1"/>
  <c r="KX36" i="7" s="1"/>
  <c r="KY36" i="7" s="1"/>
  <c r="KZ36" i="7" s="1"/>
  <c r="LA36" i="7" s="1"/>
  <c r="KP35" i="7"/>
  <c r="KQ35" i="7" s="1"/>
  <c r="KR35" i="7" s="1"/>
  <c r="KS35" i="7" s="1"/>
  <c r="KT35" i="7" s="1"/>
  <c r="KU35" i="7" s="1"/>
  <c r="KV35" i="7" s="1"/>
  <c r="KW35" i="7" s="1"/>
  <c r="KX35" i="7" s="1"/>
  <c r="KY35" i="7" s="1"/>
  <c r="KZ35" i="7" s="1"/>
  <c r="LA35" i="7" s="1"/>
  <c r="KP19" i="7"/>
  <c r="KP18" i="7"/>
  <c r="KP17" i="7"/>
  <c r="KQ17" i="7" s="1"/>
  <c r="KR17" i="7" s="1"/>
  <c r="KS17" i="7" s="1"/>
  <c r="KT17" i="7" s="1"/>
  <c r="KU17" i="7" s="1"/>
  <c r="KV17" i="7" s="1"/>
  <c r="KW17" i="7" s="1"/>
  <c r="KX17" i="7" s="1"/>
  <c r="KY17" i="7" s="1"/>
  <c r="KZ17" i="7" s="1"/>
  <c r="LA17" i="7" s="1"/>
  <c r="KP7" i="7"/>
  <c r="KQ7" i="7" s="1"/>
  <c r="KR7" i="7" s="1"/>
  <c r="KS7" i="7" s="1"/>
  <c r="KT7" i="7" s="1"/>
  <c r="KU7" i="7" s="1"/>
  <c r="KV7" i="7" s="1"/>
  <c r="KW7" i="7" s="1"/>
  <c r="KX7" i="7" s="1"/>
  <c r="KY7" i="7" s="1"/>
  <c r="KZ7" i="7" s="1"/>
  <c r="LA7" i="7" s="1"/>
  <c r="KP6" i="7"/>
  <c r="KQ6" i="7" s="1"/>
  <c r="KR6" i="7" s="1"/>
  <c r="KS6" i="7" s="1"/>
  <c r="KT6" i="7" s="1"/>
  <c r="KU6" i="7" s="1"/>
  <c r="KV6" i="7" s="1"/>
  <c r="KW6" i="7" s="1"/>
  <c r="KX6" i="7" s="1"/>
  <c r="KY6" i="7" s="1"/>
  <c r="KZ6" i="7" s="1"/>
  <c r="LA6" i="7" s="1"/>
  <c r="KP29" i="7"/>
  <c r="KP30" i="7"/>
  <c r="KQ30" i="7" s="1"/>
  <c r="KP31" i="7"/>
  <c r="KQ31" i="7" s="1"/>
  <c r="KP32" i="7"/>
  <c r="KP33" i="7"/>
  <c r="KP73" i="7" s="1"/>
  <c r="KP34" i="7"/>
  <c r="KQ34" i="7" s="1"/>
  <c r="CX8" i="2"/>
  <c r="CX30" i="2"/>
  <c r="DB110" i="2" s="1"/>
  <c r="CX31" i="2"/>
  <c r="DB111" i="2" s="1"/>
  <c r="CX32" i="2"/>
  <c r="DB112" i="2" s="1"/>
  <c r="CX33" i="2"/>
  <c r="DB113" i="2" s="1"/>
  <c r="CX34" i="2"/>
  <c r="DB114" i="2" s="1"/>
  <c r="CX35" i="2"/>
  <c r="DB115" i="2" s="1"/>
  <c r="CX50" i="2"/>
  <c r="CX90" i="2"/>
  <c r="KP28" i="7"/>
  <c r="LB68" i="7" s="1"/>
  <c r="KP15" i="7"/>
  <c r="KV104" i="1"/>
  <c r="LA108" i="1"/>
  <c r="KZ108" i="1"/>
  <c r="KZ107" i="1"/>
  <c r="KW107" i="1"/>
  <c r="KS107" i="1"/>
  <c r="KP84" i="1"/>
  <c r="KP122" i="1"/>
  <c r="KP121" i="1"/>
  <c r="KP80" i="1"/>
  <c r="KP49" i="1"/>
  <c r="KP69" i="1"/>
  <c r="KP70" i="1"/>
  <c r="KP71" i="1"/>
  <c r="KP72" i="1"/>
  <c r="KP73" i="1"/>
  <c r="KP74" i="1"/>
  <c r="KP89" i="1"/>
  <c r="CS21" i="2"/>
  <c r="MI60" i="7" l="1"/>
  <c r="MJ20" i="7"/>
  <c r="MI71" i="7"/>
  <c r="MJ31" i="7"/>
  <c r="MJ34" i="7"/>
  <c r="MI74" i="7"/>
  <c r="MI73" i="7"/>
  <c r="MJ33" i="7"/>
  <c r="MJ22" i="7"/>
  <c r="MI62" i="7"/>
  <c r="MJ69" i="7"/>
  <c r="MK29" i="7"/>
  <c r="MK69" i="7" s="1"/>
  <c r="DJ92" i="2"/>
  <c r="DF11" i="2"/>
  <c r="DJ91" i="2" s="1"/>
  <c r="MJ64" i="7"/>
  <c r="MK24" i="7"/>
  <c r="MK64" i="7" s="1"/>
  <c r="MI86" i="7"/>
  <c r="MJ46" i="7"/>
  <c r="MI85" i="7"/>
  <c r="MJ45" i="7"/>
  <c r="MI78" i="7"/>
  <c r="MJ38" i="7"/>
  <c r="MI81" i="7"/>
  <c r="MJ41" i="7"/>
  <c r="MI80" i="7"/>
  <c r="MJ40" i="7"/>
  <c r="MI84" i="7"/>
  <c r="MJ44" i="7"/>
  <c r="MI82" i="7"/>
  <c r="MJ42" i="7"/>
  <c r="MI65" i="7"/>
  <c r="MJ25" i="7"/>
  <c r="MI56" i="7"/>
  <c r="MJ16" i="7"/>
  <c r="MI54" i="7"/>
  <c r="MJ14" i="7"/>
  <c r="MI55" i="7"/>
  <c r="MJ15" i="7"/>
  <c r="MI68" i="7"/>
  <c r="MJ28" i="7"/>
  <c r="MI67" i="7"/>
  <c r="MJ27" i="7"/>
  <c r="MH79" i="7"/>
  <c r="MI39" i="7"/>
  <c r="MH52" i="7"/>
  <c r="MI12" i="7"/>
  <c r="MH63" i="7"/>
  <c r="MI23" i="7"/>
  <c r="MH83" i="7"/>
  <c r="MI43" i="7"/>
  <c r="MH53" i="7"/>
  <c r="MI13" i="7"/>
  <c r="MH66" i="7"/>
  <c r="MI26" i="7"/>
  <c r="MG51" i="7"/>
  <c r="MH11" i="7"/>
  <c r="MG77" i="7"/>
  <c r="MH37" i="7"/>
  <c r="MH10" i="7"/>
  <c r="DG78" i="2"/>
  <c r="AC37" i="3"/>
  <c r="AD77" i="3" s="1"/>
  <c r="DJ118" i="2"/>
  <c r="AC67" i="3"/>
  <c r="AB26" i="3"/>
  <c r="DI91" i="2"/>
  <c r="DI92" i="2"/>
  <c r="LV55" i="7"/>
  <c r="LW15" i="7"/>
  <c r="LV56" i="7"/>
  <c r="LW16" i="7"/>
  <c r="LV14" i="7"/>
  <c r="LU54" i="7"/>
  <c r="LQ61" i="7"/>
  <c r="LF21" i="7"/>
  <c r="LN100" i="1"/>
  <c r="LB20" i="7"/>
  <c r="DB21" i="2"/>
  <c r="LC60" i="1"/>
  <c r="LQ62" i="7"/>
  <c r="LF22" i="7"/>
  <c r="LP91" i="1"/>
  <c r="LS90" i="1"/>
  <c r="LT90" i="1"/>
  <c r="LS25" i="7"/>
  <c r="LS24" i="7"/>
  <c r="DH91" i="2"/>
  <c r="DH92" i="2"/>
  <c r="DD80" i="2"/>
  <c r="DG120" i="2"/>
  <c r="DD64" i="2"/>
  <c r="DG104" i="2"/>
  <c r="DD55" i="2"/>
  <c r="DG95" i="2"/>
  <c r="DD53" i="2"/>
  <c r="DG93" i="2"/>
  <c r="DD84" i="2"/>
  <c r="DG124" i="2"/>
  <c r="DD54" i="2"/>
  <c r="DG94" i="2"/>
  <c r="DD67" i="2"/>
  <c r="DG107" i="2"/>
  <c r="LQ26" i="7"/>
  <c r="LR27" i="7"/>
  <c r="LR28" i="7"/>
  <c r="LQ85" i="7"/>
  <c r="LR45" i="7"/>
  <c r="LQ80" i="7"/>
  <c r="LR40" i="7"/>
  <c r="LR82" i="7"/>
  <c r="LS42" i="7"/>
  <c r="LQ86" i="7"/>
  <c r="LR46" i="7"/>
  <c r="LS41" i="7"/>
  <c r="LR81" i="7"/>
  <c r="LQ84" i="7"/>
  <c r="LR44" i="7"/>
  <c r="LS38" i="7"/>
  <c r="LR78" i="7"/>
  <c r="AC11" i="3"/>
  <c r="AD51" i="3" s="1"/>
  <c r="DG52" i="2"/>
  <c r="LP79" i="7"/>
  <c r="LQ39" i="7"/>
  <c r="LQ13" i="7"/>
  <c r="LP83" i="7"/>
  <c r="LQ43" i="7"/>
  <c r="LP23" i="7"/>
  <c r="LP12" i="7"/>
  <c r="LP11" i="7"/>
  <c r="LO77" i="7"/>
  <c r="LP37" i="7"/>
  <c r="LN50" i="1"/>
  <c r="LN10" i="7"/>
  <c r="LO50" i="1"/>
  <c r="DF78" i="2"/>
  <c r="DC66" i="2"/>
  <c r="DF106" i="2"/>
  <c r="DC65" i="2"/>
  <c r="DF105" i="2"/>
  <c r="DF52" i="2"/>
  <c r="DC57" i="2"/>
  <c r="DF97" i="2"/>
  <c r="DC56" i="2"/>
  <c r="DF96" i="2"/>
  <c r="LF117" i="1"/>
  <c r="LD51" i="1"/>
  <c r="LM50" i="1"/>
  <c r="DB74" i="2"/>
  <c r="DE114" i="2"/>
  <c r="DB75" i="2"/>
  <c r="DE115" i="2"/>
  <c r="DB73" i="2"/>
  <c r="DE113" i="2"/>
  <c r="DB72" i="2"/>
  <c r="DE112" i="2"/>
  <c r="DB71" i="2"/>
  <c r="DE111" i="2"/>
  <c r="DB70" i="2"/>
  <c r="DE110" i="2"/>
  <c r="LL50" i="1"/>
  <c r="DB69" i="2"/>
  <c r="DE109" i="2"/>
  <c r="DE52" i="2"/>
  <c r="LK50" i="1"/>
  <c r="DE78" i="2"/>
  <c r="LH50" i="1"/>
  <c r="LI50" i="1"/>
  <c r="LJ50" i="1"/>
  <c r="DB65" i="2"/>
  <c r="LG51" i="1"/>
  <c r="LE28" i="7"/>
  <c r="LQ68" i="7" s="1"/>
  <c r="LE27" i="7"/>
  <c r="LQ67" i="7" s="1"/>
  <c r="DC12" i="2"/>
  <c r="LF77" i="1"/>
  <c r="LE77" i="1"/>
  <c r="LD81" i="7"/>
  <c r="LE41" i="7"/>
  <c r="LD78" i="7"/>
  <c r="LE38" i="7"/>
  <c r="LD82" i="7"/>
  <c r="LE42" i="7"/>
  <c r="DC38" i="2"/>
  <c r="DB56" i="2"/>
  <c r="LR90" i="1"/>
  <c r="LF51" i="1"/>
  <c r="LD77" i="1"/>
  <c r="LD117" i="1"/>
  <c r="LC85" i="7"/>
  <c r="LD45" i="7"/>
  <c r="LC86" i="7"/>
  <c r="LD46" i="7"/>
  <c r="LC84" i="7"/>
  <c r="LD44" i="7"/>
  <c r="LC80" i="7"/>
  <c r="LD40" i="7"/>
  <c r="LQ90" i="1"/>
  <c r="LE51" i="1"/>
  <c r="LC16" i="7"/>
  <c r="LO56" i="7" s="1"/>
  <c r="LB55" i="7"/>
  <c r="LC15" i="7"/>
  <c r="LO55" i="7" s="1"/>
  <c r="LC24" i="7"/>
  <c r="LO64" i="7" s="1"/>
  <c r="LC25" i="7"/>
  <c r="LO65" i="7" s="1"/>
  <c r="DA74" i="2"/>
  <c r="LB14" i="7"/>
  <c r="LN54" i="7" s="1"/>
  <c r="LC54" i="1"/>
  <c r="DB15" i="2"/>
  <c r="AB15" i="3"/>
  <c r="AB16" i="3"/>
  <c r="AC56" i="3" s="1"/>
  <c r="AB25" i="3"/>
  <c r="AC65" i="3" s="1"/>
  <c r="LB13" i="7"/>
  <c r="LN53" i="7" s="1"/>
  <c r="DB14" i="2"/>
  <c r="LC53" i="1"/>
  <c r="AB24" i="3"/>
  <c r="LB43" i="7"/>
  <c r="DB44" i="2"/>
  <c r="LC83" i="1"/>
  <c r="DB40" i="2"/>
  <c r="LB39" i="7"/>
  <c r="LN79" i="7" s="1"/>
  <c r="LC79" i="1"/>
  <c r="LB3" i="7"/>
  <c r="LC3" i="7" s="1"/>
  <c r="LD3" i="7" s="1"/>
  <c r="LE3" i="7" s="1"/>
  <c r="LF3" i="7" s="1"/>
  <c r="LG3" i="7" s="1"/>
  <c r="LH3" i="7" s="1"/>
  <c r="LI3" i="7" s="1"/>
  <c r="LJ3" i="7" s="1"/>
  <c r="LK3" i="7" s="1"/>
  <c r="LL3" i="7" s="1"/>
  <c r="LM3" i="7" s="1"/>
  <c r="LB4" i="7"/>
  <c r="LC4" i="7" s="1"/>
  <c r="LD4" i="7" s="1"/>
  <c r="LE4" i="7" s="1"/>
  <c r="LF4" i="7" s="1"/>
  <c r="LG4" i="7" s="1"/>
  <c r="LH4" i="7" s="1"/>
  <c r="LI4" i="7" s="1"/>
  <c r="LJ4" i="7" s="1"/>
  <c r="LK4" i="7" s="1"/>
  <c r="LL4" i="7" s="1"/>
  <c r="LM4" i="7" s="1"/>
  <c r="DB5" i="2"/>
  <c r="LC117" i="1"/>
  <c r="DA73" i="2"/>
  <c r="DB79" i="2"/>
  <c r="DB63" i="2"/>
  <c r="DB85" i="2"/>
  <c r="DB87" i="2"/>
  <c r="KU37" i="1"/>
  <c r="KY37" i="1"/>
  <c r="KQ37" i="1"/>
  <c r="KV37" i="1"/>
  <c r="KT37" i="1"/>
  <c r="KX37" i="1"/>
  <c r="KP37" i="1"/>
  <c r="KU11" i="1"/>
  <c r="KS37" i="1"/>
  <c r="KZ60" i="1"/>
  <c r="KZ66" i="1"/>
  <c r="KW13" i="1"/>
  <c r="LI93" i="1" s="1"/>
  <c r="KZ39" i="1"/>
  <c r="KV26" i="1"/>
  <c r="LH106" i="1" s="1"/>
  <c r="KZ14" i="1"/>
  <c r="LL94" i="1" s="1"/>
  <c r="KQ33" i="7"/>
  <c r="KR33" i="7" s="1"/>
  <c r="KV124" i="1"/>
  <c r="CY22" i="2"/>
  <c r="KX122" i="1"/>
  <c r="KX124" i="1"/>
  <c r="KZ101" i="1"/>
  <c r="LA107" i="1"/>
  <c r="LA85" i="1"/>
  <c r="LB81" i="1"/>
  <c r="KY14" i="1"/>
  <c r="KQ14" i="1"/>
  <c r="KU13" i="1"/>
  <c r="LG93" i="1" s="1"/>
  <c r="LA43" i="1"/>
  <c r="LA39" i="1"/>
  <c r="LB79" i="1" s="1"/>
  <c r="LA23" i="1"/>
  <c r="KW20" i="1"/>
  <c r="LI100" i="1" s="1"/>
  <c r="KS14" i="1"/>
  <c r="KS12" i="1"/>
  <c r="LE92" i="1" s="1"/>
  <c r="KR39" i="1"/>
  <c r="KR37" i="1" s="1"/>
  <c r="KV13" i="1"/>
  <c r="LH93" i="1" s="1"/>
  <c r="KR12" i="1"/>
  <c r="LD92" i="1" s="1"/>
  <c r="LA105" i="1"/>
  <c r="KS32" i="7"/>
  <c r="KT32" i="7" s="1"/>
  <c r="KU32" i="7" s="1"/>
  <c r="KV102" i="1"/>
  <c r="CZ23" i="2"/>
  <c r="DA46" i="2"/>
  <c r="DE126" i="2" s="1"/>
  <c r="LB120" i="1"/>
  <c r="LB67" i="1"/>
  <c r="KT20" i="1"/>
  <c r="LF100" i="1" s="1"/>
  <c r="KX14" i="1"/>
  <c r="LJ94" i="1" s="1"/>
  <c r="KP14" i="1"/>
  <c r="KT13" i="1"/>
  <c r="LF93" i="1" s="1"/>
  <c r="KP12" i="1"/>
  <c r="KP12" i="7" s="1"/>
  <c r="DA26" i="2"/>
  <c r="LA56" i="1"/>
  <c r="KZ43" i="1"/>
  <c r="LA83" i="1" s="1"/>
  <c r="KV20" i="1"/>
  <c r="LH100" i="1" s="1"/>
  <c r="KR14" i="1"/>
  <c r="KZ12" i="1"/>
  <c r="LL92" i="1" s="1"/>
  <c r="CZ25" i="2"/>
  <c r="KW124" i="1"/>
  <c r="DA22" i="2"/>
  <c r="DE102" i="2" s="1"/>
  <c r="KZ96" i="1"/>
  <c r="KZ61" i="1"/>
  <c r="LA101" i="1"/>
  <c r="KW39" i="1"/>
  <c r="KW37" i="1" s="1"/>
  <c r="LA26" i="1"/>
  <c r="LM106" i="1" s="1"/>
  <c r="LA20" i="1"/>
  <c r="KW14" i="1"/>
  <c r="LA13" i="1"/>
  <c r="LA14" i="1"/>
  <c r="LM94" i="1" s="1"/>
  <c r="LA12" i="1"/>
  <c r="LM92" i="1" s="1"/>
  <c r="KT81" i="1"/>
  <c r="KT125" i="1"/>
  <c r="KV84" i="1"/>
  <c r="LA96" i="1"/>
  <c r="LA81" i="1"/>
  <c r="LB108" i="1"/>
  <c r="KV14" i="1"/>
  <c r="LH94" i="1" s="1"/>
  <c r="KZ13" i="1"/>
  <c r="LL93" i="1" s="1"/>
  <c r="KX20" i="1"/>
  <c r="LJ100" i="1" s="1"/>
  <c r="KP20" i="1"/>
  <c r="KR30" i="7"/>
  <c r="KQ70" i="7"/>
  <c r="KR34" i="7"/>
  <c r="KQ74" i="7"/>
  <c r="KS29" i="7"/>
  <c r="KR69" i="7"/>
  <c r="KR73" i="7"/>
  <c r="KS33" i="7"/>
  <c r="KR31" i="7"/>
  <c r="KQ71" i="7"/>
  <c r="KT72" i="7"/>
  <c r="KP74" i="7"/>
  <c r="KQ73" i="7"/>
  <c r="KP70" i="7"/>
  <c r="KQ69" i="7"/>
  <c r="LB100" i="1"/>
  <c r="LB60" i="1"/>
  <c r="LB119" i="1"/>
  <c r="LB93" i="1"/>
  <c r="LB83" i="1"/>
  <c r="LB37" i="1"/>
  <c r="LN117" i="1" s="1"/>
  <c r="LB123" i="1"/>
  <c r="LB68" i="1"/>
  <c r="LB23" i="1"/>
  <c r="LN103" i="1" s="1"/>
  <c r="LB12" i="1"/>
  <c r="LN92" i="1" s="1"/>
  <c r="LB122" i="1"/>
  <c r="LB26" i="1"/>
  <c r="LN106" i="1" s="1"/>
  <c r="DA71" i="2"/>
  <c r="CZ71" i="2"/>
  <c r="DA70" i="2"/>
  <c r="KX64" i="1"/>
  <c r="CX26" i="2"/>
  <c r="DB106" i="2" s="1"/>
  <c r="LA65" i="1"/>
  <c r="LA64" i="1"/>
  <c r="LA104" i="1"/>
  <c r="KZ105" i="1"/>
  <c r="KZ65" i="1"/>
  <c r="LA123" i="1"/>
  <c r="LA60" i="1"/>
  <c r="DA72" i="2"/>
  <c r="CZ70" i="2"/>
  <c r="LA120" i="1"/>
  <c r="CZ42" i="2"/>
  <c r="DA6" i="2"/>
  <c r="DA43" i="2"/>
  <c r="DE123" i="2" s="1"/>
  <c r="KW84" i="1"/>
  <c r="DA42" i="2"/>
  <c r="DE122" i="2" s="1"/>
  <c r="DA41" i="2"/>
  <c r="DE121" i="2" s="1"/>
  <c r="CZ45" i="2"/>
  <c r="KY63" i="1"/>
  <c r="KY55" i="1"/>
  <c r="DA17" i="2"/>
  <c r="DE97" i="2" s="1"/>
  <c r="DA28" i="2"/>
  <c r="CZ28" i="2"/>
  <c r="DD108" i="2" s="1"/>
  <c r="DA75" i="2"/>
  <c r="DA69" i="2"/>
  <c r="KY96" i="1"/>
  <c r="KY64" i="1"/>
  <c r="KY105" i="1"/>
  <c r="CY26" i="2"/>
  <c r="DC106" i="2" s="1"/>
  <c r="KU105" i="1"/>
  <c r="KX104" i="1"/>
  <c r="KY104" i="1"/>
  <c r="KU107" i="1"/>
  <c r="KX68" i="1"/>
  <c r="KY107" i="1"/>
  <c r="KX108" i="1"/>
  <c r="KY108" i="1"/>
  <c r="KY95" i="1"/>
  <c r="CZ16" i="2"/>
  <c r="DD96" i="2" s="1"/>
  <c r="CY17" i="2"/>
  <c r="KW55" i="1"/>
  <c r="KW96" i="1"/>
  <c r="CZ43" i="2"/>
  <c r="KW82" i="1"/>
  <c r="KY85" i="1"/>
  <c r="KY78" i="1"/>
  <c r="KX85" i="1"/>
  <c r="KY82" i="1"/>
  <c r="KY81" i="1"/>
  <c r="KY86" i="1"/>
  <c r="CZ10" i="2"/>
  <c r="KX80" i="1"/>
  <c r="KY80" i="1"/>
  <c r="KX78" i="1"/>
  <c r="KY120" i="1"/>
  <c r="KY79" i="1"/>
  <c r="KY119" i="1"/>
  <c r="CZ72" i="2"/>
  <c r="KY68" i="1"/>
  <c r="KY84" i="1"/>
  <c r="KX56" i="1"/>
  <c r="KX95" i="1"/>
  <c r="KX65" i="1"/>
  <c r="KX120" i="1"/>
  <c r="KX84" i="1"/>
  <c r="KX118" i="1"/>
  <c r="KU124" i="1"/>
  <c r="KV78" i="1"/>
  <c r="KX83" i="1"/>
  <c r="KV81" i="1"/>
  <c r="CZ47" i="2"/>
  <c r="KW81" i="1"/>
  <c r="KX81" i="1"/>
  <c r="KW95" i="1"/>
  <c r="KX96" i="1"/>
  <c r="KX55" i="1"/>
  <c r="KX67" i="1"/>
  <c r="CY28" i="2"/>
  <c r="DC108" i="2" s="1"/>
  <c r="KX107" i="1"/>
  <c r="KX66" i="1"/>
  <c r="KX60" i="1"/>
  <c r="KX123" i="1"/>
  <c r="KX121" i="1"/>
  <c r="KX105" i="1"/>
  <c r="KX119" i="1"/>
  <c r="CZ73" i="2"/>
  <c r="AA7" i="3"/>
  <c r="CY43" i="2"/>
  <c r="DC123" i="2" s="1"/>
  <c r="KU82" i="1"/>
  <c r="KV121" i="1"/>
  <c r="KW80" i="1"/>
  <c r="CZ41" i="2"/>
  <c r="KV120" i="1"/>
  <c r="CZ39" i="2"/>
  <c r="CY39" i="2"/>
  <c r="DC119" i="2" s="1"/>
  <c r="CZ46" i="2"/>
  <c r="DD126" i="2" s="1"/>
  <c r="KV80" i="1"/>
  <c r="KV123" i="1"/>
  <c r="KU118" i="1"/>
  <c r="KT86" i="1"/>
  <c r="CY10" i="2"/>
  <c r="KV82" i="1"/>
  <c r="CY9" i="2"/>
  <c r="KV125" i="1"/>
  <c r="KV105" i="1"/>
  <c r="CY25" i="2"/>
  <c r="DC105" i="2" s="1"/>
  <c r="CZ26" i="2"/>
  <c r="DD106" i="2" s="1"/>
  <c r="KW65" i="1"/>
  <c r="KW64" i="1"/>
  <c r="KT96" i="1"/>
  <c r="KQ15" i="7"/>
  <c r="KR15" i="7" s="1"/>
  <c r="KS15" i="7" s="1"/>
  <c r="KT15" i="7" s="1"/>
  <c r="KW56" i="1"/>
  <c r="KU95" i="1"/>
  <c r="KT95" i="1"/>
  <c r="KV108" i="1"/>
  <c r="KU67" i="1"/>
  <c r="KU108" i="1"/>
  <c r="KW108" i="1"/>
  <c r="KW68" i="1"/>
  <c r="KW60" i="1"/>
  <c r="KW86" i="1"/>
  <c r="KW78" i="1"/>
  <c r="CZ75" i="2"/>
  <c r="KW121" i="1"/>
  <c r="KW105" i="1"/>
  <c r="KW104" i="1"/>
  <c r="KW102" i="1"/>
  <c r="KW62" i="1"/>
  <c r="CZ74" i="2"/>
  <c r="KT108" i="1"/>
  <c r="KV68" i="1"/>
  <c r="KP26" i="7"/>
  <c r="KV55" i="1"/>
  <c r="KP55" i="1"/>
  <c r="KU55" i="1"/>
  <c r="KV95" i="1"/>
  <c r="KV65" i="1"/>
  <c r="KU85" i="1"/>
  <c r="KV119" i="1"/>
  <c r="KV86" i="1"/>
  <c r="KU119" i="1"/>
  <c r="KV85" i="1"/>
  <c r="KV107" i="1"/>
  <c r="KV96" i="1"/>
  <c r="KV67" i="1"/>
  <c r="KV56" i="1"/>
  <c r="KS126" i="1"/>
  <c r="KT82" i="1"/>
  <c r="KT121" i="1"/>
  <c r="KU84" i="1"/>
  <c r="KU81" i="1"/>
  <c r="KU78" i="1"/>
  <c r="KT126" i="1"/>
  <c r="KT118" i="1"/>
  <c r="KU120" i="1"/>
  <c r="KU80" i="1"/>
  <c r="KU86" i="1"/>
  <c r="KU123" i="1"/>
  <c r="KU125" i="1"/>
  <c r="KU64" i="1"/>
  <c r="KT105" i="1"/>
  <c r="KT104" i="1"/>
  <c r="KU104" i="1"/>
  <c r="KU65" i="1"/>
  <c r="KS61" i="1"/>
  <c r="KQ62" i="1"/>
  <c r="KR102" i="1"/>
  <c r="KT61" i="1"/>
  <c r="KU61" i="1"/>
  <c r="KS56" i="1"/>
  <c r="KU96" i="1"/>
  <c r="KU56" i="1"/>
  <c r="CY16" i="2"/>
  <c r="DC96" i="2" s="1"/>
  <c r="KT107" i="1"/>
  <c r="KU68" i="1"/>
  <c r="KS108" i="1"/>
  <c r="KT68" i="1"/>
  <c r="KU60" i="1"/>
  <c r="KV63" i="1"/>
  <c r="KU62" i="1"/>
  <c r="KQ82" i="1"/>
  <c r="CY42" i="2"/>
  <c r="DC122" i="2" s="1"/>
  <c r="KT84" i="1"/>
  <c r="CY6" i="2"/>
  <c r="CY45" i="2"/>
  <c r="DC125" i="2" s="1"/>
  <c r="KT78" i="1"/>
  <c r="KT80" i="1"/>
  <c r="KS85" i="1"/>
  <c r="CY46" i="2"/>
  <c r="DC126" i="2" s="1"/>
  <c r="CY47" i="2"/>
  <c r="DC127" i="2" s="1"/>
  <c r="CY41" i="2"/>
  <c r="DC121" i="2" s="1"/>
  <c r="KT65" i="1"/>
  <c r="KT64" i="1"/>
  <c r="KR65" i="1"/>
  <c r="KS64" i="1"/>
  <c r="KS104" i="1"/>
  <c r="KT66" i="1"/>
  <c r="CY29" i="2"/>
  <c r="KQ108" i="1"/>
  <c r="KT85" i="1"/>
  <c r="KT67" i="1"/>
  <c r="KT56" i="1"/>
  <c r="CY71" i="2"/>
  <c r="CY75" i="2"/>
  <c r="CY73" i="2"/>
  <c r="CY72" i="2"/>
  <c r="CY74" i="2"/>
  <c r="CY70" i="2"/>
  <c r="KR86" i="1"/>
  <c r="KS78" i="1"/>
  <c r="KS80" i="1"/>
  <c r="CX39" i="2"/>
  <c r="DB119" i="2" s="1"/>
  <c r="KS123" i="1"/>
  <c r="KR105" i="1"/>
  <c r="KS55" i="1"/>
  <c r="KR56" i="1"/>
  <c r="KR104" i="1"/>
  <c r="CX16" i="2"/>
  <c r="DB96" i="2" s="1"/>
  <c r="KP14" i="7"/>
  <c r="KQ55" i="1"/>
  <c r="KQ64" i="1"/>
  <c r="KS65" i="1"/>
  <c r="KP65" i="1"/>
  <c r="KR64" i="1"/>
  <c r="KR67" i="1"/>
  <c r="KR108" i="1"/>
  <c r="KR107" i="1"/>
  <c r="KP107" i="1"/>
  <c r="KS68" i="1"/>
  <c r="KS67" i="1"/>
  <c r="KR55" i="1"/>
  <c r="KR96" i="1"/>
  <c r="KR95" i="1"/>
  <c r="KS96" i="1"/>
  <c r="KS95" i="1"/>
  <c r="KR126" i="1"/>
  <c r="CX47" i="2"/>
  <c r="DB127" i="2" s="1"/>
  <c r="KR125" i="1"/>
  <c r="KS118" i="1"/>
  <c r="KR84" i="1"/>
  <c r="KR124" i="1"/>
  <c r="KR82" i="1"/>
  <c r="KP44" i="7"/>
  <c r="KP84" i="7" s="1"/>
  <c r="KR85" i="1"/>
  <c r="KR122" i="1"/>
  <c r="KS125" i="1"/>
  <c r="KS86" i="1"/>
  <c r="KR80" i="1"/>
  <c r="KS124" i="1"/>
  <c r="KS81" i="1"/>
  <c r="KR120" i="1"/>
  <c r="KS84" i="1"/>
  <c r="KQ123" i="1"/>
  <c r="KR78" i="1"/>
  <c r="KS82" i="1"/>
  <c r="KS60" i="1"/>
  <c r="KS121" i="1"/>
  <c r="KS105" i="1"/>
  <c r="KQ28" i="7"/>
  <c r="KQ107" i="1"/>
  <c r="KR68" i="1"/>
  <c r="KQ68" i="1"/>
  <c r="KQ96" i="1"/>
  <c r="KQ95" i="1"/>
  <c r="KP16" i="7"/>
  <c r="KQ16" i="7" s="1"/>
  <c r="KR16" i="7" s="1"/>
  <c r="KS16" i="7" s="1"/>
  <c r="KT16" i="7" s="1"/>
  <c r="KQ56" i="1"/>
  <c r="KQ61" i="1"/>
  <c r="KP22" i="7"/>
  <c r="LB62" i="7" s="1"/>
  <c r="CX22" i="2"/>
  <c r="DB102" i="2" s="1"/>
  <c r="CX23" i="2"/>
  <c r="KP21" i="7"/>
  <c r="KQ65" i="1"/>
  <c r="KP86" i="1"/>
  <c r="KP78" i="1"/>
  <c r="CX6" i="2"/>
  <c r="KP43" i="7"/>
  <c r="KP83" i="7" s="1"/>
  <c r="CX42" i="2"/>
  <c r="DB122" i="2" s="1"/>
  <c r="KR81" i="1"/>
  <c r="CX10" i="2"/>
  <c r="KQ84" i="1"/>
  <c r="KQ122" i="1"/>
  <c r="KQ81" i="1"/>
  <c r="CX29" i="2"/>
  <c r="DB109" i="2" s="1"/>
  <c r="CX28" i="2"/>
  <c r="DB108" i="2" s="1"/>
  <c r="KP108" i="1"/>
  <c r="KQ67" i="1"/>
  <c r="KP27" i="7"/>
  <c r="KP95" i="1"/>
  <c r="KP104" i="1"/>
  <c r="CX25" i="2"/>
  <c r="DB105" i="2" s="1"/>
  <c r="KP25" i="7"/>
  <c r="KQ25" i="7" s="1"/>
  <c r="KR25" i="7" s="1"/>
  <c r="KS25" i="7" s="1"/>
  <c r="KT25" i="7" s="1"/>
  <c r="KQ104" i="1"/>
  <c r="KQ105" i="1"/>
  <c r="KP105" i="1"/>
  <c r="KP24" i="7"/>
  <c r="KQ24" i="7" s="1"/>
  <c r="KR24" i="7" s="1"/>
  <c r="KS24" i="7" s="1"/>
  <c r="KT24" i="7" s="1"/>
  <c r="CX43" i="2"/>
  <c r="DB123" i="2" s="1"/>
  <c r="KP45" i="7"/>
  <c r="KP85" i="7" s="1"/>
  <c r="KQ80" i="1"/>
  <c r="CX45" i="2"/>
  <c r="DB125" i="2" s="1"/>
  <c r="KP38" i="7"/>
  <c r="KP78" i="7" s="1"/>
  <c r="KP46" i="7"/>
  <c r="KP86" i="7" s="1"/>
  <c r="KP5" i="7"/>
  <c r="KQ5" i="7" s="1"/>
  <c r="KR5" i="7" s="1"/>
  <c r="KS5" i="7" s="1"/>
  <c r="KT5" i="7" s="1"/>
  <c r="KU5" i="7" s="1"/>
  <c r="KV5" i="7" s="1"/>
  <c r="KW5" i="7" s="1"/>
  <c r="KX5" i="7" s="1"/>
  <c r="KY5" i="7" s="1"/>
  <c r="KZ5" i="7" s="1"/>
  <c r="LA5" i="7" s="1"/>
  <c r="CX46" i="2"/>
  <c r="DB126" i="2" s="1"/>
  <c r="KP8" i="7"/>
  <c r="KQ8" i="7" s="1"/>
  <c r="KR8" i="7" s="1"/>
  <c r="KS8" i="7" s="1"/>
  <c r="KT8" i="7" s="1"/>
  <c r="KU8" i="7" s="1"/>
  <c r="KV8" i="7" s="1"/>
  <c r="KW8" i="7" s="1"/>
  <c r="KX8" i="7" s="1"/>
  <c r="KY8" i="7" s="1"/>
  <c r="KZ8" i="7" s="1"/>
  <c r="LA8" i="7" s="1"/>
  <c r="KQ86" i="1"/>
  <c r="KQ78" i="1"/>
  <c r="KP9" i="7"/>
  <c r="KQ9" i="7" s="1"/>
  <c r="KR9" i="7" s="1"/>
  <c r="KS9" i="7" s="1"/>
  <c r="KT9" i="7" s="1"/>
  <c r="KU9" i="7" s="1"/>
  <c r="KV9" i="7" s="1"/>
  <c r="KW9" i="7" s="1"/>
  <c r="KX9" i="7" s="1"/>
  <c r="KY9" i="7" s="1"/>
  <c r="KZ9" i="7" s="1"/>
  <c r="LA9" i="7" s="1"/>
  <c r="KP40" i="7"/>
  <c r="KQ85" i="1"/>
  <c r="KP41" i="7"/>
  <c r="KP81" i="7" s="1"/>
  <c r="KP42" i="7"/>
  <c r="KP82" i="7" s="1"/>
  <c r="CX41" i="2"/>
  <c r="DB121" i="2" s="1"/>
  <c r="CX9" i="2"/>
  <c r="CX17" i="2"/>
  <c r="DB97" i="2" s="1"/>
  <c r="KP68" i="1"/>
  <c r="KP67" i="1"/>
  <c r="KP64" i="1"/>
  <c r="KP56" i="1"/>
  <c r="KP96" i="1"/>
  <c r="KP13" i="7"/>
  <c r="KP125" i="1"/>
  <c r="KP85" i="1"/>
  <c r="KP124" i="1"/>
  <c r="KP82" i="1"/>
  <c r="KP81" i="1"/>
  <c r="KP120" i="1"/>
  <c r="KP39" i="7"/>
  <c r="KP79" i="7" s="1"/>
  <c r="KP126" i="1"/>
  <c r="KP118" i="1"/>
  <c r="KP23" i="7"/>
  <c r="KO17" i="7"/>
  <c r="KO18" i="7"/>
  <c r="KO19" i="7"/>
  <c r="KO29" i="7"/>
  <c r="KO30" i="7"/>
  <c r="KO31" i="7"/>
  <c r="KO32" i="7"/>
  <c r="KO72" i="7" s="1"/>
  <c r="KO33" i="7"/>
  <c r="KO34" i="7"/>
  <c r="KO74" i="7" s="1"/>
  <c r="KO35" i="7"/>
  <c r="KO36" i="7"/>
  <c r="KO49" i="7"/>
  <c r="KO69" i="7"/>
  <c r="KO70" i="7"/>
  <c r="KO71" i="7"/>
  <c r="KO73" i="7"/>
  <c r="KO89" i="1"/>
  <c r="KO95" i="1"/>
  <c r="KO96" i="1"/>
  <c r="KO104" i="1"/>
  <c r="KO105" i="1"/>
  <c r="KO107" i="1"/>
  <c r="KO108" i="1"/>
  <c r="KO49" i="1"/>
  <c r="KO55" i="1"/>
  <c r="KO56" i="1"/>
  <c r="KO64" i="1"/>
  <c r="KO65" i="1"/>
  <c r="KO67" i="1"/>
  <c r="KO68" i="1"/>
  <c r="KO69" i="1"/>
  <c r="KO70" i="1"/>
  <c r="KO71" i="1"/>
  <c r="KO72" i="1"/>
  <c r="KO73" i="1"/>
  <c r="KO74" i="1"/>
  <c r="KO14" i="1"/>
  <c r="KO61" i="1"/>
  <c r="KO13" i="1"/>
  <c r="KO23" i="1"/>
  <c r="KO103" i="1" s="1"/>
  <c r="KO26" i="1"/>
  <c r="KO106" i="1" s="1"/>
  <c r="KO118" i="1"/>
  <c r="KO121" i="1"/>
  <c r="KO122" i="1"/>
  <c r="KO124" i="1"/>
  <c r="KO125" i="1"/>
  <c r="KO126" i="1"/>
  <c r="KN49" i="7"/>
  <c r="KN69" i="7"/>
  <c r="KN70" i="7"/>
  <c r="KN71" i="7"/>
  <c r="KN72" i="7"/>
  <c r="KN73" i="7"/>
  <c r="KN74" i="7"/>
  <c r="KN17" i="7"/>
  <c r="KN18" i="7"/>
  <c r="KN19" i="7"/>
  <c r="KN29" i="7"/>
  <c r="KN30" i="7"/>
  <c r="KN31" i="7"/>
  <c r="KN32" i="7"/>
  <c r="KN33" i="7"/>
  <c r="KN34" i="7"/>
  <c r="KN35" i="7"/>
  <c r="KN36" i="7"/>
  <c r="CW90" i="2"/>
  <c r="KN89" i="1"/>
  <c r="KN104" i="1"/>
  <c r="KN105" i="1"/>
  <c r="KN49" i="1"/>
  <c r="KN64" i="1"/>
  <c r="KN65" i="1"/>
  <c r="KN67" i="1"/>
  <c r="KN69" i="1"/>
  <c r="KN70" i="1"/>
  <c r="KN71" i="1"/>
  <c r="KN72" i="1"/>
  <c r="KN73" i="1"/>
  <c r="KN74" i="1"/>
  <c r="KN95" i="1"/>
  <c r="KN14" i="1"/>
  <c r="KN94" i="1" s="1"/>
  <c r="KN101" i="1"/>
  <c r="KN102" i="1"/>
  <c r="KN68" i="1"/>
  <c r="KN118" i="1"/>
  <c r="KN121" i="1"/>
  <c r="KN122" i="1"/>
  <c r="KM89" i="1"/>
  <c r="KM104" i="1"/>
  <c r="KM105" i="1"/>
  <c r="KM108" i="1"/>
  <c r="KM49" i="7"/>
  <c r="KM69" i="7"/>
  <c r="KM70" i="7"/>
  <c r="KM71" i="7"/>
  <c r="KM72" i="7"/>
  <c r="KM73" i="7"/>
  <c r="KM74" i="7"/>
  <c r="KM17" i="7"/>
  <c r="KM18" i="7"/>
  <c r="KM19" i="7"/>
  <c r="KM29" i="7"/>
  <c r="KM30" i="7"/>
  <c r="KM31" i="7"/>
  <c r="KM32" i="7"/>
  <c r="KM33" i="7"/>
  <c r="KM34" i="7"/>
  <c r="KM35" i="7"/>
  <c r="KM36" i="7"/>
  <c r="CW7" i="2"/>
  <c r="CW50" i="2"/>
  <c r="KM49" i="1"/>
  <c r="KM69" i="1"/>
  <c r="KM70" i="1"/>
  <c r="KM71" i="1"/>
  <c r="KM72" i="1"/>
  <c r="KM73" i="1"/>
  <c r="KM74" i="1"/>
  <c r="KM95" i="1"/>
  <c r="KM96" i="1"/>
  <c r="KM20" i="1"/>
  <c r="KM100" i="1" s="1"/>
  <c r="KM102" i="1"/>
  <c r="KM23" i="1"/>
  <c r="KM103" i="1" s="1"/>
  <c r="KM65" i="1"/>
  <c r="CW28" i="2"/>
  <c r="CW29" i="2"/>
  <c r="DA109" i="2" s="1"/>
  <c r="KM120" i="1"/>
  <c r="KM122" i="1"/>
  <c r="KM125" i="1"/>
  <c r="KL17" i="7"/>
  <c r="KL18" i="7"/>
  <c r="KL19" i="7"/>
  <c r="KL29" i="7"/>
  <c r="KL69" i="7" s="1"/>
  <c r="KL30" i="7"/>
  <c r="KL70" i="7" s="1"/>
  <c r="KL31" i="7"/>
  <c r="KL71" i="7" s="1"/>
  <c r="KL32" i="7"/>
  <c r="KL33" i="7"/>
  <c r="KL34" i="7"/>
  <c r="KL35" i="7"/>
  <c r="KL36" i="7"/>
  <c r="KL49" i="7"/>
  <c r="KL72" i="7"/>
  <c r="KL73" i="7"/>
  <c r="KL74" i="7"/>
  <c r="KL89" i="1"/>
  <c r="KL95" i="1"/>
  <c r="KL104" i="1"/>
  <c r="KL107" i="1"/>
  <c r="KL49" i="1"/>
  <c r="KL55" i="1"/>
  <c r="KL64" i="1"/>
  <c r="KL69" i="1"/>
  <c r="KL70" i="1"/>
  <c r="KL71" i="1"/>
  <c r="KL72" i="1"/>
  <c r="KL73" i="1"/>
  <c r="KL74" i="1"/>
  <c r="KL105" i="1"/>
  <c r="KL26" i="1"/>
  <c r="KX106" i="1" s="1"/>
  <c r="KL118" i="1"/>
  <c r="KM84" i="1"/>
  <c r="KL125" i="1"/>
  <c r="KK17" i="7"/>
  <c r="KK18" i="7"/>
  <c r="KK19" i="7"/>
  <c r="KK29" i="7"/>
  <c r="KK69" i="7" s="1"/>
  <c r="KK30" i="7"/>
  <c r="KK31" i="7"/>
  <c r="KK32" i="7"/>
  <c r="KK72" i="7" s="1"/>
  <c r="KK33" i="7"/>
  <c r="KK73" i="7" s="1"/>
  <c r="KK34" i="7"/>
  <c r="KK74" i="7" s="1"/>
  <c r="KK35" i="7"/>
  <c r="KK36" i="7"/>
  <c r="KK49" i="7"/>
  <c r="KK70" i="7"/>
  <c r="KK71" i="7"/>
  <c r="KK101" i="1"/>
  <c r="KK68" i="1"/>
  <c r="KK124" i="1"/>
  <c r="KK49" i="1"/>
  <c r="KK69" i="1"/>
  <c r="KK70" i="1"/>
  <c r="KK71" i="1"/>
  <c r="KK72" i="1"/>
  <c r="KK73" i="1"/>
  <c r="KK74" i="1"/>
  <c r="KK89" i="1"/>
  <c r="KK95" i="1"/>
  <c r="KK104" i="1"/>
  <c r="KK105" i="1"/>
  <c r="KK121" i="1"/>
  <c r="KJ124" i="1"/>
  <c r="KK81" i="1"/>
  <c r="KJ118" i="1"/>
  <c r="KJ102" i="1"/>
  <c r="KU102" i="1"/>
  <c r="KT102" i="1"/>
  <c r="KS102" i="1"/>
  <c r="KQ102" i="1"/>
  <c r="KP102" i="1"/>
  <c r="KU101" i="1"/>
  <c r="KT101" i="1"/>
  <c r="KS101" i="1"/>
  <c r="KR101" i="1"/>
  <c r="KQ101" i="1"/>
  <c r="KP101" i="1"/>
  <c r="KJ96" i="1"/>
  <c r="KJ107" i="1"/>
  <c r="KJ17" i="7"/>
  <c r="KJ18" i="7"/>
  <c r="KJ19" i="7"/>
  <c r="KJ29" i="7"/>
  <c r="KJ69" i="7" s="1"/>
  <c r="KJ30" i="7"/>
  <c r="KJ70" i="7" s="1"/>
  <c r="KJ31" i="7"/>
  <c r="KJ32" i="7"/>
  <c r="KJ33" i="7"/>
  <c r="KJ34" i="7"/>
  <c r="KJ35" i="7"/>
  <c r="KJ36" i="7"/>
  <c r="KJ49" i="7"/>
  <c r="KJ71" i="7"/>
  <c r="KJ72" i="7"/>
  <c r="KJ73" i="7"/>
  <c r="KJ74" i="7"/>
  <c r="CV7" i="2"/>
  <c r="CV50" i="2"/>
  <c r="CV90" i="2"/>
  <c r="KJ49" i="1"/>
  <c r="KJ69" i="1"/>
  <c r="KJ70" i="1"/>
  <c r="KJ71" i="1"/>
  <c r="KJ72" i="1"/>
  <c r="KJ73" i="1"/>
  <c r="KJ74" i="1"/>
  <c r="KJ89" i="1"/>
  <c r="MJ71" i="7" l="1"/>
  <c r="MK31" i="7"/>
  <c r="MK71" i="7" s="1"/>
  <c r="MJ74" i="7"/>
  <c r="MK34" i="7"/>
  <c r="MK74" i="7" s="1"/>
  <c r="MJ60" i="7"/>
  <c r="MK20" i="7"/>
  <c r="MK60" i="7" s="1"/>
  <c r="MK33" i="7"/>
  <c r="MK73" i="7" s="1"/>
  <c r="MJ73" i="7"/>
  <c r="MJ62" i="7"/>
  <c r="MK22" i="7"/>
  <c r="MK62" i="7" s="1"/>
  <c r="AB4" i="3"/>
  <c r="AB3" i="3" s="1"/>
  <c r="DB4" i="2"/>
  <c r="DG92" i="2"/>
  <c r="DC11" i="2"/>
  <c r="MJ55" i="7"/>
  <c r="MK15" i="7"/>
  <c r="MK55" i="7" s="1"/>
  <c r="MJ82" i="7"/>
  <c r="MK42" i="7"/>
  <c r="MK82" i="7" s="1"/>
  <c r="MJ78" i="7"/>
  <c r="MK38" i="7"/>
  <c r="MK78" i="7" s="1"/>
  <c r="MJ85" i="7"/>
  <c r="MK45" i="7"/>
  <c r="MK85" i="7" s="1"/>
  <c r="MJ54" i="7"/>
  <c r="MK14" i="7"/>
  <c r="MK54" i="7" s="1"/>
  <c r="MJ67" i="7"/>
  <c r="MK27" i="7"/>
  <c r="MK67" i="7" s="1"/>
  <c r="MJ56" i="7"/>
  <c r="MK16" i="7"/>
  <c r="MK56" i="7" s="1"/>
  <c r="MJ80" i="7"/>
  <c r="MK40" i="7"/>
  <c r="MK80" i="7" s="1"/>
  <c r="MJ86" i="7"/>
  <c r="MK46" i="7"/>
  <c r="MK86" i="7" s="1"/>
  <c r="MJ84" i="7"/>
  <c r="MK44" i="7"/>
  <c r="MK84" i="7" s="1"/>
  <c r="MJ68" i="7"/>
  <c r="MK28" i="7"/>
  <c r="MK68" i="7" s="1"/>
  <c r="MJ65" i="7"/>
  <c r="MK25" i="7"/>
  <c r="MK65" i="7" s="1"/>
  <c r="MJ81" i="7"/>
  <c r="MK41" i="7"/>
  <c r="MK81" i="7" s="1"/>
  <c r="MI79" i="7"/>
  <c r="MJ39" i="7"/>
  <c r="MI83" i="7"/>
  <c r="MJ43" i="7"/>
  <c r="MI63" i="7"/>
  <c r="MJ23" i="7"/>
  <c r="MI66" i="7"/>
  <c r="MJ26" i="7"/>
  <c r="MI52" i="7"/>
  <c r="MJ12" i="7"/>
  <c r="MI53" i="7"/>
  <c r="MJ13" i="7"/>
  <c r="MH77" i="7"/>
  <c r="MI37" i="7"/>
  <c r="MH51" i="7"/>
  <c r="MI11" i="7"/>
  <c r="MI10" i="7"/>
  <c r="AC64" i="3"/>
  <c r="AB23" i="3"/>
  <c r="LW56" i="7"/>
  <c r="LX16" i="7"/>
  <c r="LW55" i="7"/>
  <c r="LX15" i="7"/>
  <c r="LV54" i="7"/>
  <c r="LW14" i="7"/>
  <c r="KR11" i="1"/>
  <c r="LD94" i="1"/>
  <c r="KQ11" i="1"/>
  <c r="LC94" i="1"/>
  <c r="KY11" i="1"/>
  <c r="LK90" i="1" s="1"/>
  <c r="LK94" i="1"/>
  <c r="KW11" i="1"/>
  <c r="LI91" i="1" s="1"/>
  <c r="LI94" i="1"/>
  <c r="KS11" i="1"/>
  <c r="LE94" i="1"/>
  <c r="LB56" i="7"/>
  <c r="DF101" i="2"/>
  <c r="AB20" i="3"/>
  <c r="AC60" i="3" s="1"/>
  <c r="DC61" i="2"/>
  <c r="DA21" i="2"/>
  <c r="DB61" i="2" s="1"/>
  <c r="LM100" i="1"/>
  <c r="LN60" i="7"/>
  <c r="LC20" i="7"/>
  <c r="KQ21" i="7"/>
  <c r="LB61" i="7"/>
  <c r="KT11" i="1"/>
  <c r="LR61" i="7"/>
  <c r="LG21" i="7"/>
  <c r="LR62" i="7"/>
  <c r="LG22" i="7"/>
  <c r="DA24" i="2"/>
  <c r="DE104" i="2" s="1"/>
  <c r="LM103" i="1"/>
  <c r="LB65" i="7"/>
  <c r="LB64" i="7"/>
  <c r="DE51" i="2"/>
  <c r="LB53" i="1"/>
  <c r="LM93" i="1"/>
  <c r="LE91" i="1"/>
  <c r="KR28" i="7"/>
  <c r="LC68" i="7"/>
  <c r="LK91" i="1"/>
  <c r="LD90" i="1"/>
  <c r="LP90" i="1"/>
  <c r="LI90" i="1"/>
  <c r="KQ27" i="7"/>
  <c r="LB67" i="7"/>
  <c r="LD50" i="1"/>
  <c r="LO90" i="1"/>
  <c r="LF91" i="1"/>
  <c r="LC91" i="1"/>
  <c r="LD91" i="1"/>
  <c r="LG90" i="1"/>
  <c r="LG91" i="1"/>
  <c r="LT24" i="7"/>
  <c r="LU24" i="7" s="1"/>
  <c r="LT25" i="7"/>
  <c r="LU25" i="7" s="1"/>
  <c r="LS81" i="7"/>
  <c r="LT41" i="7"/>
  <c r="LS82" i="7"/>
  <c r="LT42" i="7"/>
  <c r="LS78" i="7"/>
  <c r="LT38" i="7"/>
  <c r="DD78" i="2"/>
  <c r="DG118" i="2"/>
  <c r="LS28" i="7"/>
  <c r="LS27" i="7"/>
  <c r="LR13" i="7"/>
  <c r="LR26" i="7"/>
  <c r="LS46" i="7"/>
  <c r="LR86" i="7"/>
  <c r="LQ83" i="7"/>
  <c r="LR43" i="7"/>
  <c r="LR84" i="7"/>
  <c r="LS44" i="7"/>
  <c r="LR80" i="7"/>
  <c r="LS40" i="7"/>
  <c r="LQ79" i="7"/>
  <c r="LR39" i="7"/>
  <c r="LS45" i="7"/>
  <c r="LR85" i="7"/>
  <c r="DF51" i="2"/>
  <c r="DG51" i="2"/>
  <c r="LQ23" i="7"/>
  <c r="LP77" i="7"/>
  <c r="LQ37" i="7"/>
  <c r="LQ11" i="7"/>
  <c r="LQ12" i="7"/>
  <c r="AC10" i="3"/>
  <c r="AD50" i="3" s="1"/>
  <c r="LO10" i="7"/>
  <c r="MA50" i="7" s="1"/>
  <c r="DC84" i="2"/>
  <c r="DF124" i="2"/>
  <c r="DC80" i="2"/>
  <c r="DF120" i="2"/>
  <c r="DC54" i="2"/>
  <c r="DF94" i="2"/>
  <c r="AC55" i="3"/>
  <c r="DC55" i="2"/>
  <c r="DF95" i="2"/>
  <c r="CY63" i="2"/>
  <c r="DB103" i="2"/>
  <c r="LA106" i="1"/>
  <c r="DB68" i="2"/>
  <c r="DE108" i="2"/>
  <c r="DB66" i="2"/>
  <c r="DE106" i="2"/>
  <c r="DA65" i="2"/>
  <c r="DD105" i="2"/>
  <c r="DD103" i="2"/>
  <c r="DD52" i="2"/>
  <c r="DD127" i="2"/>
  <c r="DD119" i="2"/>
  <c r="DD121" i="2"/>
  <c r="DD123" i="2"/>
  <c r="DD125" i="2"/>
  <c r="DD122" i="2"/>
  <c r="LF27" i="7"/>
  <c r="LR67" i="7" s="1"/>
  <c r="LF28" i="7"/>
  <c r="LR68" i="7" s="1"/>
  <c r="LG50" i="1"/>
  <c r="LE82" i="7"/>
  <c r="LF42" i="7"/>
  <c r="LE78" i="7"/>
  <c r="LF38" i="7"/>
  <c r="LE81" i="7"/>
  <c r="LF41" i="7"/>
  <c r="LD84" i="7"/>
  <c r="LE44" i="7"/>
  <c r="LD86" i="7"/>
  <c r="LE46" i="7"/>
  <c r="LD85" i="7"/>
  <c r="LE45" i="7"/>
  <c r="LD80" i="7"/>
  <c r="LE40" i="7"/>
  <c r="CZ69" i="2"/>
  <c r="DC109" i="2"/>
  <c r="CZ57" i="2"/>
  <c r="DC97" i="2"/>
  <c r="CZ62" i="2"/>
  <c r="DC102" i="2"/>
  <c r="LF50" i="1"/>
  <c r="LF90" i="1"/>
  <c r="LC65" i="7"/>
  <c r="LD25" i="7"/>
  <c r="LP65" i="7" s="1"/>
  <c r="LC64" i="7"/>
  <c r="LD24" i="7"/>
  <c r="LP64" i="7" s="1"/>
  <c r="LC55" i="7"/>
  <c r="LD15" i="7"/>
  <c r="LP55" i="7" s="1"/>
  <c r="LC56" i="7"/>
  <c r="LD16" i="7"/>
  <c r="LP56" i="7" s="1"/>
  <c r="LE50" i="1"/>
  <c r="LE90" i="1"/>
  <c r="LB54" i="7"/>
  <c r="LC14" i="7"/>
  <c r="LO54" i="7" s="1"/>
  <c r="LB79" i="7"/>
  <c r="LC39" i="7"/>
  <c r="LB83" i="7"/>
  <c r="LC43" i="7"/>
  <c r="LB53" i="7"/>
  <c r="LC13" i="7"/>
  <c r="LO53" i="7" s="1"/>
  <c r="CZ63" i="2"/>
  <c r="DB27" i="2"/>
  <c r="LB26" i="7"/>
  <c r="LN66" i="7" s="1"/>
  <c r="LC66" i="1"/>
  <c r="AB14" i="3"/>
  <c r="AC54" i="3" s="1"/>
  <c r="DB24" i="2"/>
  <c r="LB23" i="7"/>
  <c r="LN63" i="7" s="1"/>
  <c r="LC63" i="1"/>
  <c r="DB13" i="2"/>
  <c r="LB12" i="7"/>
  <c r="LN52" i="7" s="1"/>
  <c r="LC52" i="1"/>
  <c r="AB13" i="3"/>
  <c r="AC53" i="3" s="1"/>
  <c r="CZ65" i="2"/>
  <c r="LB37" i="7"/>
  <c r="LN77" i="7" s="1"/>
  <c r="DB38" i="2"/>
  <c r="AB39" i="3"/>
  <c r="AC79" i="3" s="1"/>
  <c r="LC77" i="1"/>
  <c r="AB43" i="3"/>
  <c r="AC83" i="3" s="1"/>
  <c r="DB81" i="2"/>
  <c r="DB82" i="2"/>
  <c r="DB83" i="2"/>
  <c r="DA15" i="2"/>
  <c r="DB57" i="2"/>
  <c r="DB86" i="2"/>
  <c r="LC90" i="1"/>
  <c r="DB62" i="2"/>
  <c r="LA66" i="1"/>
  <c r="KW54" i="1"/>
  <c r="LA53" i="1"/>
  <c r="DA63" i="2"/>
  <c r="CY62" i="2"/>
  <c r="LB11" i="1"/>
  <c r="LN91" i="1" s="1"/>
  <c r="KP11" i="1"/>
  <c r="LB94" i="1"/>
  <c r="KX11" i="1"/>
  <c r="KZ79" i="1"/>
  <c r="KZ119" i="1"/>
  <c r="DA62" i="2"/>
  <c r="KS72" i="7"/>
  <c r="CZ21" i="2"/>
  <c r="LA37" i="1"/>
  <c r="LB77" i="1" s="1"/>
  <c r="KZ123" i="1"/>
  <c r="KZ83" i="1"/>
  <c r="KZ37" i="1"/>
  <c r="LA93" i="1"/>
  <c r="KV11" i="1"/>
  <c r="LA94" i="1"/>
  <c r="LA11" i="1"/>
  <c r="LA54" i="1"/>
  <c r="LB54" i="1"/>
  <c r="KZ94" i="1"/>
  <c r="KZ11" i="1"/>
  <c r="KZ51" i="1" s="1"/>
  <c r="KZ54" i="1"/>
  <c r="KT33" i="7"/>
  <c r="KS73" i="7"/>
  <c r="KS69" i="7"/>
  <c r="KT29" i="7"/>
  <c r="AA21" i="3"/>
  <c r="AB61" i="3" s="1"/>
  <c r="CY66" i="2"/>
  <c r="KU72" i="7"/>
  <c r="KV32" i="7"/>
  <c r="KS34" i="7"/>
  <c r="KR74" i="7"/>
  <c r="CZ82" i="2"/>
  <c r="KS31" i="7"/>
  <c r="KR71" i="7"/>
  <c r="KR70" i="7"/>
  <c r="KS30" i="7"/>
  <c r="LB66" i="1"/>
  <c r="LB106" i="1"/>
  <c r="LB92" i="1"/>
  <c r="LB52" i="1"/>
  <c r="LB103" i="1"/>
  <c r="LB63" i="1"/>
  <c r="LB117" i="1"/>
  <c r="KZ53" i="1"/>
  <c r="KZ52" i="1"/>
  <c r="KZ63" i="1"/>
  <c r="DA85" i="2"/>
  <c r="CZ85" i="2"/>
  <c r="LA52" i="1"/>
  <c r="DA68" i="2"/>
  <c r="LA63" i="1"/>
  <c r="LA103" i="1"/>
  <c r="LA119" i="1"/>
  <c r="LA79" i="1"/>
  <c r="DA82" i="2"/>
  <c r="DA5" i="2"/>
  <c r="DA4" i="2" s="1"/>
  <c r="DA40" i="2"/>
  <c r="DE120" i="2" s="1"/>
  <c r="DA44" i="2"/>
  <c r="DE124" i="2" s="1"/>
  <c r="DA83" i="2"/>
  <c r="DA57" i="2"/>
  <c r="DA14" i="2"/>
  <c r="DA13" i="2"/>
  <c r="DE93" i="2" s="1"/>
  <c r="KQ26" i="7"/>
  <c r="KR26" i="7" s="1"/>
  <c r="KS26" i="7" s="1"/>
  <c r="KT26" i="7" s="1"/>
  <c r="DA108" i="2"/>
  <c r="KS66" i="1"/>
  <c r="CZ68" i="2"/>
  <c r="DA27" i="2"/>
  <c r="DE107" i="2" s="1"/>
  <c r="CY83" i="2"/>
  <c r="CZ15" i="2"/>
  <c r="DD95" i="2" s="1"/>
  <c r="DA56" i="2"/>
  <c r="AA25" i="3"/>
  <c r="AB65" i="3" s="1"/>
  <c r="DA66" i="2"/>
  <c r="DA79" i="2"/>
  <c r="AA27" i="3"/>
  <c r="DA87" i="2"/>
  <c r="DA81" i="2"/>
  <c r="DA86" i="2"/>
  <c r="KP54" i="1"/>
  <c r="KS63" i="1"/>
  <c r="KW53" i="1"/>
  <c r="KY103" i="1"/>
  <c r="CY65" i="2"/>
  <c r="KY53" i="1"/>
  <c r="CY57" i="2"/>
  <c r="KX53" i="1"/>
  <c r="KX54" i="1"/>
  <c r="KY54" i="1"/>
  <c r="KW123" i="1"/>
  <c r="CY5" i="2"/>
  <c r="CY4" i="2" s="1"/>
  <c r="KW117" i="1"/>
  <c r="CZ83" i="2"/>
  <c r="KW83" i="1"/>
  <c r="KY66" i="1"/>
  <c r="KY83" i="1"/>
  <c r="KY123" i="1"/>
  <c r="KY100" i="1"/>
  <c r="KY60" i="1"/>
  <c r="KY52" i="1"/>
  <c r="CY24" i="2"/>
  <c r="DC104" i="2" s="1"/>
  <c r="KX63" i="1"/>
  <c r="KX79" i="1"/>
  <c r="KV54" i="1"/>
  <c r="KW66" i="1"/>
  <c r="KX52" i="1"/>
  <c r="KV66" i="1"/>
  <c r="AA9" i="3"/>
  <c r="AA38" i="3"/>
  <c r="AB78" i="3" s="1"/>
  <c r="CZ79" i="2"/>
  <c r="AA8" i="3"/>
  <c r="CZ86" i="2"/>
  <c r="CZ66" i="2"/>
  <c r="KX117" i="1"/>
  <c r="CZ81" i="2"/>
  <c r="CZ5" i="2"/>
  <c r="CZ4" i="2" s="1"/>
  <c r="CZ40" i="2"/>
  <c r="DD120" i="2" s="1"/>
  <c r="CZ44" i="2"/>
  <c r="DD124" i="2" s="1"/>
  <c r="KV53" i="1"/>
  <c r="CZ24" i="2"/>
  <c r="KQ14" i="7"/>
  <c r="KR14" i="7" s="1"/>
  <c r="KS14" i="7" s="1"/>
  <c r="KT14" i="7" s="1"/>
  <c r="KU14" i="7" s="1"/>
  <c r="KV14" i="7" s="1"/>
  <c r="KW14" i="7" s="1"/>
  <c r="KX14" i="7" s="1"/>
  <c r="KY14" i="7" s="1"/>
  <c r="KZ14" i="7" s="1"/>
  <c r="KU66" i="1"/>
  <c r="CZ27" i="2"/>
  <c r="DD107" i="2" s="1"/>
  <c r="CZ14" i="2"/>
  <c r="DD94" i="2" s="1"/>
  <c r="CZ13" i="2"/>
  <c r="DD93" i="2" s="1"/>
  <c r="AA46" i="3"/>
  <c r="AB86" i="3" s="1"/>
  <c r="CZ87" i="2"/>
  <c r="KW52" i="1"/>
  <c r="KW63" i="1"/>
  <c r="CY15" i="2"/>
  <c r="DC95" i="2" s="1"/>
  <c r="CZ56" i="2"/>
  <c r="KW79" i="1"/>
  <c r="KW119" i="1"/>
  <c r="KV79" i="1"/>
  <c r="KV83" i="1"/>
  <c r="KV52" i="1"/>
  <c r="KV60" i="1"/>
  <c r="KV117" i="1"/>
  <c r="KT119" i="1"/>
  <c r="AA41" i="3"/>
  <c r="AB81" i="3" s="1"/>
  <c r="KU79" i="1"/>
  <c r="KU83" i="1"/>
  <c r="KU117" i="1"/>
  <c r="KT123" i="1"/>
  <c r="AA5" i="3"/>
  <c r="KU25" i="7"/>
  <c r="KV25" i="7" s="1"/>
  <c r="KW25" i="7" s="1"/>
  <c r="KX25" i="7" s="1"/>
  <c r="KY25" i="7" s="1"/>
  <c r="KZ25" i="7" s="1"/>
  <c r="LA25" i="7" s="1"/>
  <c r="KU24" i="7"/>
  <c r="KV24" i="7" s="1"/>
  <c r="KW24" i="7" s="1"/>
  <c r="KX24" i="7" s="1"/>
  <c r="KY24" i="7" s="1"/>
  <c r="KZ24" i="7" s="1"/>
  <c r="LA24" i="7" s="1"/>
  <c r="KT63" i="1"/>
  <c r="KU52" i="1"/>
  <c r="KR63" i="1"/>
  <c r="KN62" i="1"/>
  <c r="AA22" i="3"/>
  <c r="AB62" i="3" s="1"/>
  <c r="CX21" i="2"/>
  <c r="DB101" i="2" s="1"/>
  <c r="KT60" i="1"/>
  <c r="CY21" i="2"/>
  <c r="DC101" i="2" s="1"/>
  <c r="KO101" i="1"/>
  <c r="KU16" i="7"/>
  <c r="KV16" i="7" s="1"/>
  <c r="KW16" i="7" s="1"/>
  <c r="KX16" i="7" s="1"/>
  <c r="KY16" i="7" s="1"/>
  <c r="KZ16" i="7" s="1"/>
  <c r="KU15" i="7"/>
  <c r="KV15" i="7" s="1"/>
  <c r="KW15" i="7" s="1"/>
  <c r="KX15" i="7" s="1"/>
  <c r="KY15" i="7" s="1"/>
  <c r="KZ15" i="7" s="1"/>
  <c r="KU54" i="1"/>
  <c r="AA15" i="3"/>
  <c r="KU53" i="1"/>
  <c r="KU63" i="1"/>
  <c r="CY85" i="2"/>
  <c r="CY81" i="2"/>
  <c r="KQ42" i="7"/>
  <c r="KQ82" i="7" s="1"/>
  <c r="AA44" i="3"/>
  <c r="AB84" i="3" s="1"/>
  <c r="CY79" i="2"/>
  <c r="CY82" i="2"/>
  <c r="KS119" i="1"/>
  <c r="CY40" i="2"/>
  <c r="DC120" i="2" s="1"/>
  <c r="KT79" i="1"/>
  <c r="AA42" i="3"/>
  <c r="AB82" i="3" s="1"/>
  <c r="KS83" i="1"/>
  <c r="CY44" i="2"/>
  <c r="DC124" i="2" s="1"/>
  <c r="KT83" i="1"/>
  <c r="AA45" i="3"/>
  <c r="AB85" i="3" s="1"/>
  <c r="AA40" i="3"/>
  <c r="AB80" i="3" s="1"/>
  <c r="AA24" i="3"/>
  <c r="KT54" i="1"/>
  <c r="AA16" i="3"/>
  <c r="CY13" i="2"/>
  <c r="DC93" i="2" s="1"/>
  <c r="KT52" i="1"/>
  <c r="CY27" i="2"/>
  <c r="DC107" i="2" s="1"/>
  <c r="AA28" i="3"/>
  <c r="AB68" i="3" s="1"/>
  <c r="CY14" i="2"/>
  <c r="DC94" i="2" s="1"/>
  <c r="KT53" i="1"/>
  <c r="CY69" i="2"/>
  <c r="CY68" i="2"/>
  <c r="CY86" i="2"/>
  <c r="CY56" i="2"/>
  <c r="CY87" i="2"/>
  <c r="KS117" i="1"/>
  <c r="KQ79" i="1"/>
  <c r="KQ44" i="7"/>
  <c r="KS52" i="1"/>
  <c r="KS54" i="1"/>
  <c r="KS53" i="1"/>
  <c r="KQ117" i="1"/>
  <c r="KQ119" i="1"/>
  <c r="KR119" i="1"/>
  <c r="KQ38" i="7"/>
  <c r="KR123" i="1"/>
  <c r="KS79" i="1"/>
  <c r="CX68" i="2"/>
  <c r="KR66" i="1"/>
  <c r="KR54" i="1"/>
  <c r="KP61" i="1"/>
  <c r="KR60" i="1"/>
  <c r="KQ60" i="1"/>
  <c r="KO62" i="1"/>
  <c r="KQ22" i="7"/>
  <c r="KO12" i="1"/>
  <c r="KO92" i="1" s="1"/>
  <c r="KQ12" i="7"/>
  <c r="KR12" i="7" s="1"/>
  <c r="KS12" i="7" s="1"/>
  <c r="KT12" i="7" s="1"/>
  <c r="KP62" i="1"/>
  <c r="KO102" i="1"/>
  <c r="KP20" i="7"/>
  <c r="KQ20" i="7" s="1"/>
  <c r="KR20" i="7" s="1"/>
  <c r="KQ13" i="7"/>
  <c r="KR13" i="7" s="1"/>
  <c r="KS13" i="7" s="1"/>
  <c r="KT13" i="7" s="1"/>
  <c r="KQ23" i="7"/>
  <c r="KR23" i="7" s="1"/>
  <c r="KS23" i="7" s="1"/>
  <c r="KT23" i="7" s="1"/>
  <c r="KR52" i="1"/>
  <c r="KR53" i="1"/>
  <c r="CX44" i="2"/>
  <c r="DB124" i="2" s="1"/>
  <c r="KQ43" i="7"/>
  <c r="KQ83" i="7" s="1"/>
  <c r="KP80" i="7"/>
  <c r="KQ40" i="7"/>
  <c r="KQ39" i="7"/>
  <c r="KQ79" i="7" s="1"/>
  <c r="CX40" i="2"/>
  <c r="DB120" i="2" s="1"/>
  <c r="KQ45" i="7"/>
  <c r="KQ46" i="7"/>
  <c r="KQ41" i="7"/>
  <c r="KQ83" i="1"/>
  <c r="KR83" i="1"/>
  <c r="KR79" i="1"/>
  <c r="CX5" i="2"/>
  <c r="CX27" i="2"/>
  <c r="KQ66" i="1"/>
  <c r="CX69" i="2"/>
  <c r="KQ54" i="1"/>
  <c r="CX24" i="2"/>
  <c r="KQ63" i="1"/>
  <c r="CX14" i="2"/>
  <c r="DB94" i="2" s="1"/>
  <c r="KQ53" i="1"/>
  <c r="CX13" i="2"/>
  <c r="KQ52" i="1"/>
  <c r="KP37" i="7"/>
  <c r="KP77" i="7" s="1"/>
  <c r="KP3" i="7"/>
  <c r="KP4" i="7"/>
  <c r="KQ4" i="7" s="1"/>
  <c r="KR4" i="7" s="1"/>
  <c r="KS4" i="7" s="1"/>
  <c r="KT4" i="7" s="1"/>
  <c r="KU4" i="7" s="1"/>
  <c r="KV4" i="7" s="1"/>
  <c r="KW4" i="7" s="1"/>
  <c r="KX4" i="7" s="1"/>
  <c r="KY4" i="7" s="1"/>
  <c r="KZ4" i="7" s="1"/>
  <c r="LA4" i="7" s="1"/>
  <c r="CX15" i="2"/>
  <c r="DB95" i="2" s="1"/>
  <c r="KP66" i="1"/>
  <c r="KP53" i="1"/>
  <c r="KO54" i="1"/>
  <c r="KO94" i="1"/>
  <c r="KO93" i="1"/>
  <c r="KP63" i="1"/>
  <c r="KN4" i="1"/>
  <c r="KJ121" i="1"/>
  <c r="CW8" i="2"/>
  <c r="KN43" i="1"/>
  <c r="KO39" i="1"/>
  <c r="KP79" i="1" s="1"/>
  <c r="KL80" i="1"/>
  <c r="CW42" i="2"/>
  <c r="DA122" i="2" s="1"/>
  <c r="KM78" i="1"/>
  <c r="KO80" i="1"/>
  <c r="KO82" i="1"/>
  <c r="KN82" i="1"/>
  <c r="KN80" i="1"/>
  <c r="KO4" i="1"/>
  <c r="KO81" i="1"/>
  <c r="KL86" i="1"/>
  <c r="KM86" i="1"/>
  <c r="KN81" i="1"/>
  <c r="KN120" i="1"/>
  <c r="KO120" i="1"/>
  <c r="CW45" i="2"/>
  <c r="DA125" i="2" s="1"/>
  <c r="KN78" i="1"/>
  <c r="KO86" i="1"/>
  <c r="KO78" i="1"/>
  <c r="KL82" i="1"/>
  <c r="KO85" i="1"/>
  <c r="KL81" i="1"/>
  <c r="KN86" i="1"/>
  <c r="KN126" i="1"/>
  <c r="KO84" i="1"/>
  <c r="KM124" i="1"/>
  <c r="KN85" i="1"/>
  <c r="KN125" i="1"/>
  <c r="KO43" i="1"/>
  <c r="KP83" i="1" s="1"/>
  <c r="KO20" i="1"/>
  <c r="LA100" i="1" s="1"/>
  <c r="KJ39" i="1"/>
  <c r="KJ119" i="1" s="1"/>
  <c r="KK120" i="1"/>
  <c r="KK39" i="1"/>
  <c r="KM126" i="1"/>
  <c r="KM118" i="1"/>
  <c r="CV42" i="2"/>
  <c r="CZ122" i="2" s="1"/>
  <c r="CW10" i="2"/>
  <c r="KL126" i="1"/>
  <c r="KN124" i="1"/>
  <c r="CV9" i="2"/>
  <c r="KL122" i="1"/>
  <c r="CW43" i="2"/>
  <c r="CX83" i="2" s="1"/>
  <c r="KM121" i="1"/>
  <c r="KN39" i="1"/>
  <c r="KN37" i="1" s="1"/>
  <c r="KN84" i="1"/>
  <c r="CV22" i="2"/>
  <c r="CZ102" i="2" s="1"/>
  <c r="KL61" i="1"/>
  <c r="KN61" i="1"/>
  <c r="KN12" i="1"/>
  <c r="KZ92" i="1" s="1"/>
  <c r="KL101" i="1"/>
  <c r="KM101" i="1"/>
  <c r="KN56" i="1"/>
  <c r="CV16" i="2"/>
  <c r="CZ96" i="2" s="1"/>
  <c r="KL56" i="1"/>
  <c r="KN55" i="1"/>
  <c r="CW16" i="2"/>
  <c r="DA96" i="2" s="1"/>
  <c r="KN96" i="1"/>
  <c r="CW17" i="2"/>
  <c r="CX57" i="2" s="1"/>
  <c r="KN108" i="1"/>
  <c r="KL67" i="1"/>
  <c r="KM107" i="1"/>
  <c r="KN26" i="1"/>
  <c r="KZ106" i="1" s="1"/>
  <c r="KN107" i="1"/>
  <c r="KN13" i="1"/>
  <c r="KO53" i="1" s="1"/>
  <c r="KN20" i="1"/>
  <c r="KZ100" i="1" s="1"/>
  <c r="CW23" i="2"/>
  <c r="DA103" i="2" s="1"/>
  <c r="CW25" i="2"/>
  <c r="DA105" i="2" s="1"/>
  <c r="KN23" i="1"/>
  <c r="KZ103" i="1" s="1"/>
  <c r="KL4" i="1"/>
  <c r="KL78" i="1"/>
  <c r="KL121" i="1"/>
  <c r="CW9" i="2"/>
  <c r="CW46" i="2"/>
  <c r="CX86" i="2" s="1"/>
  <c r="KM39" i="1"/>
  <c r="KM119" i="1" s="1"/>
  <c r="CV8" i="2"/>
  <c r="KL85" i="1"/>
  <c r="KL120" i="1"/>
  <c r="KM82" i="1"/>
  <c r="CW39" i="2"/>
  <c r="CW47" i="2"/>
  <c r="DA127" i="2" s="1"/>
  <c r="KM85" i="1"/>
  <c r="KL43" i="1"/>
  <c r="CV6" i="2"/>
  <c r="KK122" i="1"/>
  <c r="KK82" i="1"/>
  <c r="KL84" i="1"/>
  <c r="KM81" i="1"/>
  <c r="KM80" i="1"/>
  <c r="KK85" i="1"/>
  <c r="KM43" i="1"/>
  <c r="KM4" i="1"/>
  <c r="CW41" i="2"/>
  <c r="CX81" i="2" s="1"/>
  <c r="KL124" i="1"/>
  <c r="CW6" i="2"/>
  <c r="KJ23" i="1"/>
  <c r="CW26" i="2"/>
  <c r="DA106" i="2" s="1"/>
  <c r="KM64" i="1"/>
  <c r="KL65" i="1"/>
  <c r="KM62" i="1"/>
  <c r="KL12" i="1"/>
  <c r="KL62" i="1"/>
  <c r="KM61" i="1"/>
  <c r="KL102" i="1"/>
  <c r="CW22" i="2"/>
  <c r="CX62" i="2" s="1"/>
  <c r="KK56" i="1"/>
  <c r="KL96" i="1"/>
  <c r="KM56" i="1"/>
  <c r="KM55" i="1"/>
  <c r="KL106" i="1"/>
  <c r="KM68" i="1"/>
  <c r="KL68" i="1"/>
  <c r="KM67" i="1"/>
  <c r="CV28" i="2"/>
  <c r="CZ108" i="2" s="1"/>
  <c r="CV29" i="2"/>
  <c r="CZ109" i="2" s="1"/>
  <c r="KM13" i="1"/>
  <c r="KM12" i="1"/>
  <c r="KY92" i="1" s="1"/>
  <c r="KL108" i="1"/>
  <c r="KM26" i="1"/>
  <c r="KM106" i="1" s="1"/>
  <c r="KM14" i="1"/>
  <c r="CV17" i="2"/>
  <c r="CZ97" i="2" s="1"/>
  <c r="KJ14" i="1"/>
  <c r="KV94" i="1" s="1"/>
  <c r="KK96" i="1"/>
  <c r="KK14" i="1"/>
  <c r="KW94" i="1" s="1"/>
  <c r="KK12" i="1"/>
  <c r="KK92" i="1" s="1"/>
  <c r="KK26" i="1"/>
  <c r="KK108" i="1"/>
  <c r="KK107" i="1"/>
  <c r="KK67" i="1"/>
  <c r="KK61" i="1"/>
  <c r="KL20" i="1"/>
  <c r="KX100" i="1" s="1"/>
  <c r="CV26" i="2"/>
  <c r="CZ106" i="2" s="1"/>
  <c r="KL13" i="1"/>
  <c r="KX93" i="1" s="1"/>
  <c r="KK65" i="1"/>
  <c r="KK23" i="1"/>
  <c r="KW103" i="1" s="1"/>
  <c r="KK64" i="1"/>
  <c r="KK13" i="1"/>
  <c r="KW93" i="1" s="1"/>
  <c r="KL23" i="1"/>
  <c r="KJ122" i="1"/>
  <c r="KK125" i="1"/>
  <c r="KK86" i="1"/>
  <c r="KK84" i="1"/>
  <c r="KK4" i="1"/>
  <c r="KL39" i="1"/>
  <c r="CV10" i="2"/>
  <c r="CV43" i="2"/>
  <c r="CZ123" i="2" s="1"/>
  <c r="KK80" i="1"/>
  <c r="KK78" i="1"/>
  <c r="KL14" i="1"/>
  <c r="KX94" i="1" s="1"/>
  <c r="CV23" i="2"/>
  <c r="CZ103" i="2" s="1"/>
  <c r="KK55" i="1"/>
  <c r="KK20" i="1"/>
  <c r="KW100" i="1" s="1"/>
  <c r="KK43" i="1"/>
  <c r="CV41" i="2"/>
  <c r="CZ121" i="2" s="1"/>
  <c r="KK126" i="1"/>
  <c r="KK118" i="1"/>
  <c r="KK102" i="1"/>
  <c r="KK62" i="1"/>
  <c r="CV47" i="2"/>
  <c r="CZ127" i="2" s="1"/>
  <c r="CV39" i="2"/>
  <c r="CZ119" i="2" s="1"/>
  <c r="KJ4" i="1"/>
  <c r="KJ126" i="1"/>
  <c r="KJ125" i="1"/>
  <c r="CV45" i="2"/>
  <c r="CZ125" i="2" s="1"/>
  <c r="CV46" i="2"/>
  <c r="CZ126" i="2" s="1"/>
  <c r="KJ120" i="1"/>
  <c r="KJ105" i="1"/>
  <c r="KJ104" i="1"/>
  <c r="CV25" i="2"/>
  <c r="CZ105" i="2" s="1"/>
  <c r="KJ62" i="1"/>
  <c r="KJ20" i="1"/>
  <c r="KV100" i="1" s="1"/>
  <c r="KJ101" i="1"/>
  <c r="KJ12" i="1"/>
  <c r="KJ92" i="1" s="1"/>
  <c r="KJ95" i="1"/>
  <c r="KJ68" i="1"/>
  <c r="KJ108" i="1"/>
  <c r="KJ26" i="1"/>
  <c r="KV106" i="1" s="1"/>
  <c r="KJ13" i="1"/>
  <c r="KV93" i="1" s="1"/>
  <c r="KJ43" i="1"/>
  <c r="KI17" i="7"/>
  <c r="KI18" i="7"/>
  <c r="KI19" i="7"/>
  <c r="KI29" i="7"/>
  <c r="KI30" i="7"/>
  <c r="KI70" i="7" s="1"/>
  <c r="KI31" i="7"/>
  <c r="KI32" i="7"/>
  <c r="KI33" i="7"/>
  <c r="KI34" i="7"/>
  <c r="KI74" i="7" s="1"/>
  <c r="KI35" i="7"/>
  <c r="KI36" i="7"/>
  <c r="KI49" i="7"/>
  <c r="KI69" i="7"/>
  <c r="KI71" i="7"/>
  <c r="KI72" i="7"/>
  <c r="KI73" i="7"/>
  <c r="KJ55" i="1"/>
  <c r="KI96" i="1"/>
  <c r="KI61" i="1"/>
  <c r="KJ64" i="1"/>
  <c r="KI105" i="1"/>
  <c r="KI107" i="1"/>
  <c r="KI68" i="1"/>
  <c r="KJ80" i="1"/>
  <c r="KI124" i="1"/>
  <c r="KI125" i="1"/>
  <c r="KJ86" i="1"/>
  <c r="KI49" i="1"/>
  <c r="KI69" i="1"/>
  <c r="KI70" i="1"/>
  <c r="KI71" i="1"/>
  <c r="KI72" i="1"/>
  <c r="KI73" i="1"/>
  <c r="KI74" i="1"/>
  <c r="KI89" i="1"/>
  <c r="KI104" i="1"/>
  <c r="KH17" i="7"/>
  <c r="KH18" i="7"/>
  <c r="KH19" i="7"/>
  <c r="KH29" i="7"/>
  <c r="KH30" i="7"/>
  <c r="KH70" i="7" s="1"/>
  <c r="KH31" i="7"/>
  <c r="KH32" i="7"/>
  <c r="KH33" i="7"/>
  <c r="KH34" i="7"/>
  <c r="KH74" i="7" s="1"/>
  <c r="KH35" i="7"/>
  <c r="KH36" i="7"/>
  <c r="KH49" i="7"/>
  <c r="KH69" i="7"/>
  <c r="KH71" i="7"/>
  <c r="KH72" i="7"/>
  <c r="KH73" i="7"/>
  <c r="KI55" i="1"/>
  <c r="KH105" i="1"/>
  <c r="KH124" i="1"/>
  <c r="KH125" i="1"/>
  <c r="KH49" i="1"/>
  <c r="KH69" i="1"/>
  <c r="KH70" i="1"/>
  <c r="KH71" i="1"/>
  <c r="KH72" i="1"/>
  <c r="KH73" i="1"/>
  <c r="KH74" i="1"/>
  <c r="KH89" i="1"/>
  <c r="KH95" i="1"/>
  <c r="KH96" i="1"/>
  <c r="KH107" i="1"/>
  <c r="KH120" i="1"/>
  <c r="KF89" i="1"/>
  <c r="KG89" i="1"/>
  <c r="KG49" i="1"/>
  <c r="KG69" i="1"/>
  <c r="KG70" i="1"/>
  <c r="KG71" i="1"/>
  <c r="KG72" i="1"/>
  <c r="KG73" i="1"/>
  <c r="KG74" i="1"/>
  <c r="KG17" i="7"/>
  <c r="KG18" i="7"/>
  <c r="KG19" i="7"/>
  <c r="KG29" i="7"/>
  <c r="KG30" i="7"/>
  <c r="KG31" i="7"/>
  <c r="KG32" i="7"/>
  <c r="KG33" i="7"/>
  <c r="KG73" i="7" s="1"/>
  <c r="KG34" i="7"/>
  <c r="KG35" i="7"/>
  <c r="KG36" i="7"/>
  <c r="KG49" i="7"/>
  <c r="KG69" i="7"/>
  <c r="KG70" i="7"/>
  <c r="KG71" i="7"/>
  <c r="KG72" i="7"/>
  <c r="KG74" i="7"/>
  <c r="CU7" i="2"/>
  <c r="CU90" i="2"/>
  <c r="CU50" i="2"/>
  <c r="CU8" i="2"/>
  <c r="KH55" i="1"/>
  <c r="KG96" i="1"/>
  <c r="KG101" i="1"/>
  <c r="KG102" i="1"/>
  <c r="KH80" i="1"/>
  <c r="KG124" i="1"/>
  <c r="KF49" i="1"/>
  <c r="KF69" i="1"/>
  <c r="KF70" i="1"/>
  <c r="KF71" i="1"/>
  <c r="KF72" i="1"/>
  <c r="KF73" i="1"/>
  <c r="KF74" i="1"/>
  <c r="KF17" i="7"/>
  <c r="KF18" i="7"/>
  <c r="KF19" i="7"/>
  <c r="KF29" i="7"/>
  <c r="KF30" i="7"/>
  <c r="KF31" i="7"/>
  <c r="KF32" i="7"/>
  <c r="KF33" i="7"/>
  <c r="KF73" i="7" s="1"/>
  <c r="KF34" i="7"/>
  <c r="KF35" i="7"/>
  <c r="KF36" i="7"/>
  <c r="KF49" i="7"/>
  <c r="KF69" i="7"/>
  <c r="KF70" i="7"/>
  <c r="KF71" i="7"/>
  <c r="KF72" i="7"/>
  <c r="KF74" i="7"/>
  <c r="KF95" i="1"/>
  <c r="KF96" i="1"/>
  <c r="KF102" i="1"/>
  <c r="KF104" i="1"/>
  <c r="KF105" i="1"/>
  <c r="KF108" i="1"/>
  <c r="KF122" i="1"/>
  <c r="KF125" i="1"/>
  <c r="KE36" i="7"/>
  <c r="KE35" i="7"/>
  <c r="KE34" i="7"/>
  <c r="KE33" i="7"/>
  <c r="KE32" i="7"/>
  <c r="KE31" i="7"/>
  <c r="KE71" i="7" s="1"/>
  <c r="KE30" i="7"/>
  <c r="KE70" i="7" s="1"/>
  <c r="KE29" i="7"/>
  <c r="KE69" i="7" s="1"/>
  <c r="KE19" i="7"/>
  <c r="KE18" i="7"/>
  <c r="KE17" i="7"/>
  <c r="KE6" i="7"/>
  <c r="KF6" i="7" s="1"/>
  <c r="KG6" i="7" s="1"/>
  <c r="KH6" i="7" s="1"/>
  <c r="KI6" i="7" s="1"/>
  <c r="KJ6" i="7" s="1"/>
  <c r="KK6" i="7" s="1"/>
  <c r="KL6" i="7" s="1"/>
  <c r="KM6" i="7" s="1"/>
  <c r="KN6" i="7" s="1"/>
  <c r="KO6" i="7" s="1"/>
  <c r="KE49" i="7"/>
  <c r="KE72" i="7"/>
  <c r="KE73" i="7"/>
  <c r="KE74" i="7"/>
  <c r="CT7" i="2"/>
  <c r="KE95" i="1"/>
  <c r="KE96" i="1"/>
  <c r="KE101" i="1"/>
  <c r="KE105" i="1"/>
  <c r="KE108" i="1"/>
  <c r="KE118" i="1"/>
  <c r="KE121" i="1"/>
  <c r="KE122" i="1"/>
  <c r="KE126" i="1"/>
  <c r="KE49" i="1"/>
  <c r="KE69" i="1"/>
  <c r="KE70" i="1"/>
  <c r="KE71" i="1"/>
  <c r="KE72" i="1"/>
  <c r="KE73" i="1"/>
  <c r="KE74" i="1"/>
  <c r="KE89" i="1"/>
  <c r="KD46" i="7"/>
  <c r="KD45" i="7"/>
  <c r="KD84" i="1"/>
  <c r="KD42" i="7"/>
  <c r="KD81" i="1"/>
  <c r="KE78" i="1"/>
  <c r="KD25" i="7"/>
  <c r="KP65" i="7" s="1"/>
  <c r="KD64" i="1"/>
  <c r="KD61" i="1"/>
  <c r="KD15" i="7"/>
  <c r="KP55" i="7" s="1"/>
  <c r="KD9" i="7"/>
  <c r="KD8" i="7"/>
  <c r="KD7" i="7"/>
  <c r="KD5" i="7"/>
  <c r="KD49" i="7"/>
  <c r="CT90" i="2"/>
  <c r="CT50" i="2"/>
  <c r="KD49" i="1"/>
  <c r="KD69" i="1"/>
  <c r="KD70" i="1"/>
  <c r="KD71" i="1"/>
  <c r="KD72" i="1"/>
  <c r="KD73" i="1"/>
  <c r="KD74" i="1"/>
  <c r="KD89" i="1"/>
  <c r="KC49" i="7"/>
  <c r="CS7" i="2"/>
  <c r="KC89" i="1"/>
  <c r="KC49" i="1"/>
  <c r="KC69" i="1"/>
  <c r="KC70" i="1"/>
  <c r="KC71" i="1"/>
  <c r="KC72" i="1"/>
  <c r="KC73" i="1"/>
  <c r="KC74" i="1"/>
  <c r="KC20" i="1"/>
  <c r="KC26" i="1"/>
  <c r="KC43" i="1"/>
  <c r="KB49" i="7"/>
  <c r="MJ63" i="7" l="1"/>
  <c r="MK23" i="7"/>
  <c r="MK63" i="7" s="1"/>
  <c r="MJ53" i="7"/>
  <c r="MK13" i="7"/>
  <c r="MK53" i="7" s="1"/>
  <c r="MJ83" i="7"/>
  <c r="MK43" i="7"/>
  <c r="MK83" i="7" s="1"/>
  <c r="MJ52" i="7"/>
  <c r="MK12" i="7"/>
  <c r="MK52" i="7" s="1"/>
  <c r="MJ79" i="7"/>
  <c r="MK39" i="7"/>
  <c r="MK79" i="7" s="1"/>
  <c r="MJ66" i="7"/>
  <c r="MK26" i="7"/>
  <c r="MK66" i="7" s="1"/>
  <c r="MI77" i="7"/>
  <c r="MJ37" i="7"/>
  <c r="MJ10" i="7"/>
  <c r="MI51" i="7"/>
  <c r="MJ11" i="7"/>
  <c r="AB67" i="3"/>
  <c r="AA26" i="3"/>
  <c r="AB64" i="3"/>
  <c r="AA23" i="3"/>
  <c r="LX55" i="7"/>
  <c r="LY15" i="7"/>
  <c r="LX56" i="7"/>
  <c r="LY16" i="7"/>
  <c r="LW54" i="7"/>
  <c r="LX14" i="7"/>
  <c r="DA126" i="2"/>
  <c r="LU65" i="7"/>
  <c r="LV25" i="7"/>
  <c r="LU64" i="7"/>
  <c r="LV24" i="7"/>
  <c r="LT82" i="7"/>
  <c r="LU42" i="7"/>
  <c r="LT78" i="7"/>
  <c r="LU38" i="7"/>
  <c r="LT81" i="7"/>
  <c r="LU41" i="7"/>
  <c r="DE101" i="2"/>
  <c r="LO60" i="7"/>
  <c r="LC60" i="7"/>
  <c r="LD20" i="7"/>
  <c r="KR22" i="7"/>
  <c r="LD62" i="7" s="1"/>
  <c r="LC62" i="7"/>
  <c r="LB60" i="7"/>
  <c r="LS62" i="7"/>
  <c r="LH22" i="7"/>
  <c r="LS61" i="7"/>
  <c r="LH21" i="7"/>
  <c r="KM60" i="1"/>
  <c r="KR21" i="7"/>
  <c r="LC61" i="7"/>
  <c r="KS28" i="7"/>
  <c r="LD68" i="7"/>
  <c r="LJ90" i="1"/>
  <c r="LJ91" i="1"/>
  <c r="KR27" i="7"/>
  <c r="LC67" i="7"/>
  <c r="LL90" i="1"/>
  <c r="LL91" i="1"/>
  <c r="LM90" i="1"/>
  <c r="LM91" i="1"/>
  <c r="LH90" i="1"/>
  <c r="LH91" i="1"/>
  <c r="LR23" i="7"/>
  <c r="LS80" i="7"/>
  <c r="LT40" i="7"/>
  <c r="LS84" i="7"/>
  <c r="LT44" i="7"/>
  <c r="LS85" i="7"/>
  <c r="LT45" i="7"/>
  <c r="LT27" i="7"/>
  <c r="LU27" i="7" s="1"/>
  <c r="LT28" i="7"/>
  <c r="LU28" i="7" s="1"/>
  <c r="LS86" i="7"/>
  <c r="LT46" i="7"/>
  <c r="DD51" i="2"/>
  <c r="DG91" i="2"/>
  <c r="LS26" i="7"/>
  <c r="LR12" i="7"/>
  <c r="LS13" i="7"/>
  <c r="LR11" i="7"/>
  <c r="LS43" i="7"/>
  <c r="LR83" i="7"/>
  <c r="LQ77" i="7"/>
  <c r="LR37" i="7"/>
  <c r="LS39" i="7"/>
  <c r="LR79" i="7"/>
  <c r="LP10" i="7"/>
  <c r="MB50" i="7" s="1"/>
  <c r="DC78" i="2"/>
  <c r="DF118" i="2"/>
  <c r="DC67" i="2"/>
  <c r="DF107" i="2"/>
  <c r="DC64" i="2"/>
  <c r="DF104" i="2"/>
  <c r="DC53" i="2"/>
  <c r="DF93" i="2"/>
  <c r="DA123" i="2"/>
  <c r="CX85" i="2"/>
  <c r="CX87" i="2"/>
  <c r="DA102" i="2"/>
  <c r="CX79" i="2"/>
  <c r="DA119" i="2"/>
  <c r="DA121" i="2"/>
  <c r="DB55" i="2"/>
  <c r="DE95" i="2"/>
  <c r="DB54" i="2"/>
  <c r="DE94" i="2"/>
  <c r="DA64" i="2"/>
  <c r="DD104" i="2"/>
  <c r="DD101" i="2"/>
  <c r="LG28" i="7"/>
  <c r="LS68" i="7" s="1"/>
  <c r="LG27" i="7"/>
  <c r="LS67" i="7" s="1"/>
  <c r="LF82" i="7"/>
  <c r="LG42" i="7"/>
  <c r="LF81" i="7"/>
  <c r="LG41" i="7"/>
  <c r="LF78" i="7"/>
  <c r="LG38" i="7"/>
  <c r="LE84" i="7"/>
  <c r="LF44" i="7"/>
  <c r="LE80" i="7"/>
  <c r="LF40" i="7"/>
  <c r="LE85" i="7"/>
  <c r="LF45" i="7"/>
  <c r="LE86" i="7"/>
  <c r="LF46" i="7"/>
  <c r="LD56" i="7"/>
  <c r="LE16" i="7"/>
  <c r="LQ56" i="7" s="1"/>
  <c r="LD55" i="7"/>
  <c r="LE15" i="7"/>
  <c r="LQ55" i="7" s="1"/>
  <c r="LD64" i="7"/>
  <c r="LE24" i="7"/>
  <c r="LQ64" i="7" s="1"/>
  <c r="LD65" i="7"/>
  <c r="LE25" i="7"/>
  <c r="LQ65" i="7" s="1"/>
  <c r="LC53" i="7"/>
  <c r="LD13" i="7"/>
  <c r="LP53" i="7" s="1"/>
  <c r="DB53" i="2"/>
  <c r="LC54" i="7"/>
  <c r="LD14" i="7"/>
  <c r="LP54" i="7" s="1"/>
  <c r="LC79" i="7"/>
  <c r="LD39" i="7"/>
  <c r="LC83" i="7"/>
  <c r="LD43" i="7"/>
  <c r="LB66" i="7"/>
  <c r="LC26" i="7"/>
  <c r="LO66" i="7" s="1"/>
  <c r="LB77" i="7"/>
  <c r="LC37" i="7"/>
  <c r="LB52" i="7"/>
  <c r="LC12" i="7"/>
  <c r="LO52" i="7" s="1"/>
  <c r="LB63" i="7"/>
  <c r="LC23" i="7"/>
  <c r="LO63" i="7" s="1"/>
  <c r="DB67" i="2"/>
  <c r="AC66" i="3"/>
  <c r="DB107" i="2"/>
  <c r="LB11" i="7"/>
  <c r="LN51" i="7" s="1"/>
  <c r="DB12" i="2"/>
  <c r="DB11" i="2" s="1"/>
  <c r="LC51" i="1"/>
  <c r="AB12" i="3"/>
  <c r="AC52" i="3" s="1"/>
  <c r="DB93" i="2"/>
  <c r="DB104" i="2"/>
  <c r="AC63" i="3"/>
  <c r="DB64" i="2"/>
  <c r="AB37" i="3"/>
  <c r="AC77" i="3" s="1"/>
  <c r="DA55" i="2"/>
  <c r="DB80" i="2"/>
  <c r="DB84" i="2"/>
  <c r="AB56" i="3"/>
  <c r="AB55" i="3"/>
  <c r="LA117" i="1"/>
  <c r="LA77" i="1"/>
  <c r="LB51" i="1"/>
  <c r="LN90" i="1"/>
  <c r="KZ117" i="1"/>
  <c r="KZ77" i="1"/>
  <c r="LA51" i="1"/>
  <c r="DA61" i="2"/>
  <c r="LB91" i="1"/>
  <c r="KV72" i="7"/>
  <c r="KW32" i="7"/>
  <c r="KT31" i="7"/>
  <c r="KS71" i="7"/>
  <c r="KU29" i="7"/>
  <c r="KT69" i="7"/>
  <c r="LA14" i="7"/>
  <c r="DA53" i="2"/>
  <c r="LA15" i="7"/>
  <c r="KS70" i="7"/>
  <c r="KT30" i="7"/>
  <c r="LA16" i="7"/>
  <c r="KT34" i="7"/>
  <c r="KS74" i="7"/>
  <c r="KT73" i="7"/>
  <c r="KU33" i="7"/>
  <c r="DA67" i="2"/>
  <c r="LA92" i="1"/>
  <c r="KZ93" i="1"/>
  <c r="CY64" i="2"/>
  <c r="DA54" i="2"/>
  <c r="DA38" i="2"/>
  <c r="DE118" i="2" s="1"/>
  <c r="KX77" i="1"/>
  <c r="DA97" i="2"/>
  <c r="DA12" i="2"/>
  <c r="CZ55" i="2"/>
  <c r="DA84" i="2"/>
  <c r="DA80" i="2"/>
  <c r="KY106" i="1"/>
  <c r="CZ67" i="2"/>
  <c r="KV51" i="1"/>
  <c r="KM94" i="1"/>
  <c r="KY94" i="1"/>
  <c r="KM93" i="1"/>
  <c r="KY93" i="1"/>
  <c r="KW77" i="1"/>
  <c r="KY51" i="1"/>
  <c r="KZ50" i="1"/>
  <c r="CZ54" i="2"/>
  <c r="KY117" i="1"/>
  <c r="KY77" i="1"/>
  <c r="KM63" i="1"/>
  <c r="KX103" i="1"/>
  <c r="CZ12" i="2"/>
  <c r="KL92" i="1"/>
  <c r="KX92" i="1"/>
  <c r="KX51" i="1"/>
  <c r="CZ84" i="2"/>
  <c r="AA4" i="3"/>
  <c r="AA3" i="3" s="1"/>
  <c r="KR42" i="7"/>
  <c r="KS42" i="7" s="1"/>
  <c r="CZ38" i="2"/>
  <c r="DD118" i="2" s="1"/>
  <c r="CZ53" i="2"/>
  <c r="CZ64" i="2"/>
  <c r="KT51" i="1"/>
  <c r="KK106" i="1"/>
  <c r="KW106" i="1"/>
  <c r="KW92" i="1"/>
  <c r="CY55" i="2"/>
  <c r="AA39" i="3"/>
  <c r="AB79" i="3" s="1"/>
  <c r="CZ80" i="2"/>
  <c r="AA20" i="3"/>
  <c r="AB60" i="3" s="1"/>
  <c r="CZ61" i="2"/>
  <c r="KW51" i="1"/>
  <c r="KJ103" i="1"/>
  <c r="KV103" i="1"/>
  <c r="KV92" i="1"/>
  <c r="KU51" i="1"/>
  <c r="KU77" i="1"/>
  <c r="CY84" i="2"/>
  <c r="KV77" i="1"/>
  <c r="KT117" i="1"/>
  <c r="KU23" i="7"/>
  <c r="KV23" i="7" s="1"/>
  <c r="KW23" i="7" s="1"/>
  <c r="KX23" i="7" s="1"/>
  <c r="KY23" i="7" s="1"/>
  <c r="KZ23" i="7" s="1"/>
  <c r="LA23" i="7" s="1"/>
  <c r="KS20" i="7"/>
  <c r="CY12" i="2"/>
  <c r="CY61" i="2"/>
  <c r="KS22" i="7"/>
  <c r="LE62" i="7" s="1"/>
  <c r="KS51" i="1"/>
  <c r="KU50" i="1"/>
  <c r="KU13" i="7"/>
  <c r="KV13" i="7" s="1"/>
  <c r="KW13" i="7" s="1"/>
  <c r="KX13" i="7" s="1"/>
  <c r="KY13" i="7" s="1"/>
  <c r="KZ13" i="7" s="1"/>
  <c r="LA13" i="7" s="1"/>
  <c r="KU26" i="7"/>
  <c r="KV26" i="7" s="1"/>
  <c r="KW26" i="7" s="1"/>
  <c r="KX26" i="7" s="1"/>
  <c r="KY26" i="7" s="1"/>
  <c r="KZ26" i="7" s="1"/>
  <c r="KU12" i="7"/>
  <c r="KV12" i="7" s="1"/>
  <c r="KW12" i="7" s="1"/>
  <c r="KX12" i="7" s="1"/>
  <c r="KY12" i="7" s="1"/>
  <c r="KZ12" i="7" s="1"/>
  <c r="LA12" i="7" s="1"/>
  <c r="CY38" i="2"/>
  <c r="DC118" i="2" s="1"/>
  <c r="KT77" i="1"/>
  <c r="AA43" i="3"/>
  <c r="AB83" i="3" s="1"/>
  <c r="CY80" i="2"/>
  <c r="KS77" i="1"/>
  <c r="KT50" i="1"/>
  <c r="AA13" i="3"/>
  <c r="AB53" i="3" s="1"/>
  <c r="AA14" i="3"/>
  <c r="AB54" i="3" s="1"/>
  <c r="CY54" i="2"/>
  <c r="AA12" i="3"/>
  <c r="CY53" i="2"/>
  <c r="CX82" i="2"/>
  <c r="CY67" i="2"/>
  <c r="KQ84" i="7"/>
  <c r="KR44" i="7"/>
  <c r="CW65" i="2"/>
  <c r="KR51" i="1"/>
  <c r="KR77" i="1"/>
  <c r="KR117" i="1"/>
  <c r="KQ80" i="7"/>
  <c r="KR40" i="7"/>
  <c r="KQ78" i="7"/>
  <c r="KR38" i="7"/>
  <c r="KQ81" i="7"/>
  <c r="KR41" i="7"/>
  <c r="KR39" i="7"/>
  <c r="KQ86" i="7"/>
  <c r="KR46" i="7"/>
  <c r="KQ85" i="7"/>
  <c r="KR45" i="7"/>
  <c r="KR43" i="7"/>
  <c r="KP52" i="1"/>
  <c r="CW63" i="2"/>
  <c r="KO60" i="1"/>
  <c r="KO100" i="1"/>
  <c r="CX63" i="2"/>
  <c r="KO11" i="1"/>
  <c r="KP60" i="1"/>
  <c r="KQ37" i="7"/>
  <c r="KQ77" i="7" s="1"/>
  <c r="KQ77" i="1"/>
  <c r="CX38" i="2"/>
  <c r="DB118" i="2" s="1"/>
  <c r="KQ3" i="7"/>
  <c r="KR3" i="7" s="1"/>
  <c r="KS3" i="7" s="1"/>
  <c r="KT3" i="7" s="1"/>
  <c r="KU3" i="7" s="1"/>
  <c r="KV3" i="7" s="1"/>
  <c r="KW3" i="7" s="1"/>
  <c r="KX3" i="7" s="1"/>
  <c r="KY3" i="7" s="1"/>
  <c r="KZ3" i="7" s="1"/>
  <c r="LA3" i="7" s="1"/>
  <c r="CX56" i="2"/>
  <c r="CX66" i="2"/>
  <c r="CX65" i="2"/>
  <c r="KP10" i="7"/>
  <c r="KP11" i="7"/>
  <c r="KQ11" i="7" s="1"/>
  <c r="KR11" i="7" s="1"/>
  <c r="KS11" i="7" s="1"/>
  <c r="KT11" i="7" s="1"/>
  <c r="CX12" i="2"/>
  <c r="KQ51" i="1"/>
  <c r="KL66" i="1"/>
  <c r="CV27" i="2"/>
  <c r="CZ107" i="2" s="1"/>
  <c r="CW56" i="2"/>
  <c r="CW24" i="2"/>
  <c r="DA104" i="2" s="1"/>
  <c r="KN63" i="1"/>
  <c r="KN103" i="1"/>
  <c r="KO63" i="1"/>
  <c r="KN54" i="1"/>
  <c r="KK54" i="1"/>
  <c r="KO66" i="1"/>
  <c r="KN92" i="1"/>
  <c r="KO52" i="1"/>
  <c r="KO119" i="1"/>
  <c r="CW82" i="2"/>
  <c r="CW5" i="2"/>
  <c r="KK79" i="1"/>
  <c r="KO37" i="1"/>
  <c r="KP77" i="1" s="1"/>
  <c r="KO83" i="1"/>
  <c r="KO123" i="1"/>
  <c r="KO79" i="1"/>
  <c r="CW62" i="2"/>
  <c r="CW15" i="2"/>
  <c r="DA95" i="2" s="1"/>
  <c r="KK119" i="1"/>
  <c r="CW87" i="2"/>
  <c r="KN79" i="1"/>
  <c r="KN119" i="1"/>
  <c r="CV5" i="2"/>
  <c r="KN83" i="1"/>
  <c r="KN11" i="1"/>
  <c r="KZ91" i="1" s="1"/>
  <c r="KN100" i="1"/>
  <c r="KN60" i="1"/>
  <c r="KM92" i="1"/>
  <c r="KN52" i="1"/>
  <c r="KN93" i="1"/>
  <c r="KN53" i="1"/>
  <c r="KN66" i="1"/>
  <c r="KN106" i="1"/>
  <c r="CW69" i="2"/>
  <c r="CW21" i="2"/>
  <c r="DA101" i="2" s="1"/>
  <c r="KL83" i="1"/>
  <c r="KM79" i="1"/>
  <c r="CW40" i="2"/>
  <c r="DA120" i="2" s="1"/>
  <c r="KL119" i="1"/>
  <c r="KL79" i="1"/>
  <c r="KM37" i="1"/>
  <c r="CW44" i="2"/>
  <c r="CX84" i="2" s="1"/>
  <c r="KM83" i="1"/>
  <c r="CW86" i="2"/>
  <c r="CV40" i="2"/>
  <c r="CZ120" i="2" s="1"/>
  <c r="CW79" i="2"/>
  <c r="KL37" i="1"/>
  <c r="CW83" i="2"/>
  <c r="CW81" i="2"/>
  <c r="CW85" i="2"/>
  <c r="CW66" i="2"/>
  <c r="KL63" i="1"/>
  <c r="KL103" i="1"/>
  <c r="KL60" i="1"/>
  <c r="KL100" i="1"/>
  <c r="KK94" i="1"/>
  <c r="KL11" i="1"/>
  <c r="KX91" i="1" s="1"/>
  <c r="KL94" i="1"/>
  <c r="KL54" i="1"/>
  <c r="KM11" i="1"/>
  <c r="KM54" i="1"/>
  <c r="CW57" i="2"/>
  <c r="KM52" i="1"/>
  <c r="CW13" i="2"/>
  <c r="DA93" i="2" s="1"/>
  <c r="KM53" i="1"/>
  <c r="CW14" i="2"/>
  <c r="DA94" i="2" s="1"/>
  <c r="KL52" i="1"/>
  <c r="KL93" i="1"/>
  <c r="KL53" i="1"/>
  <c r="CW27" i="2"/>
  <c r="CX67" i="2" s="1"/>
  <c r="KM66" i="1"/>
  <c r="CW68" i="2"/>
  <c r="CV15" i="2"/>
  <c r="CZ95" i="2" s="1"/>
  <c r="KK53" i="1"/>
  <c r="KK66" i="1"/>
  <c r="CV21" i="2"/>
  <c r="CZ101" i="2" s="1"/>
  <c r="KK63" i="1"/>
  <c r="KK103" i="1"/>
  <c r="KK52" i="1"/>
  <c r="KK11" i="1"/>
  <c r="CV24" i="2"/>
  <c r="CZ104" i="2" s="1"/>
  <c r="KK93" i="1"/>
  <c r="KK83" i="1"/>
  <c r="KK37" i="1"/>
  <c r="KK60" i="1"/>
  <c r="KK100" i="1"/>
  <c r="CV13" i="2"/>
  <c r="CZ93" i="2" s="1"/>
  <c r="KG85" i="1"/>
  <c r="KI78" i="1"/>
  <c r="KJ78" i="1"/>
  <c r="KF78" i="1"/>
  <c r="KG82" i="1"/>
  <c r="KI84" i="1"/>
  <c r="KJ84" i="1"/>
  <c r="KF86" i="1"/>
  <c r="KG81" i="1"/>
  <c r="KG121" i="1"/>
  <c r="KH84" i="1"/>
  <c r="KI122" i="1"/>
  <c r="KJ82" i="1"/>
  <c r="KI121" i="1"/>
  <c r="KJ81" i="1"/>
  <c r="CV44" i="2"/>
  <c r="CZ124" i="2" s="1"/>
  <c r="KI80" i="1"/>
  <c r="KJ85" i="1"/>
  <c r="KG65" i="1"/>
  <c r="KJ65" i="1"/>
  <c r="KI62" i="1"/>
  <c r="KJ61" i="1"/>
  <c r="KJ100" i="1"/>
  <c r="KI56" i="1"/>
  <c r="KJ56" i="1"/>
  <c r="KF67" i="1"/>
  <c r="KE68" i="1"/>
  <c r="CV14" i="2"/>
  <c r="CZ94" i="2" s="1"/>
  <c r="KJ67" i="1"/>
  <c r="KH67" i="1"/>
  <c r="KJ94" i="1"/>
  <c r="KJ11" i="1"/>
  <c r="KJ37" i="1"/>
  <c r="KJ93" i="1"/>
  <c r="KJ106" i="1"/>
  <c r="CU42" i="2"/>
  <c r="KE5" i="7"/>
  <c r="KF5" i="7" s="1"/>
  <c r="KG5" i="7" s="1"/>
  <c r="KH5" i="7" s="1"/>
  <c r="KI5" i="7" s="1"/>
  <c r="KJ5" i="7" s="1"/>
  <c r="KK5" i="7" s="1"/>
  <c r="KL5" i="7" s="1"/>
  <c r="KM5" i="7" s="1"/>
  <c r="KN5" i="7" s="1"/>
  <c r="KO5" i="7" s="1"/>
  <c r="KI82" i="1"/>
  <c r="KF43" i="1"/>
  <c r="KH82" i="1"/>
  <c r="KI81" i="1"/>
  <c r="KG78" i="1"/>
  <c r="KH81" i="1"/>
  <c r="KI86" i="1"/>
  <c r="KI39" i="1"/>
  <c r="KI119" i="1" s="1"/>
  <c r="KF81" i="1"/>
  <c r="KF126" i="1"/>
  <c r="KE45" i="7"/>
  <c r="KF85" i="1"/>
  <c r="KG86" i="1"/>
  <c r="CU9" i="2"/>
  <c r="KI120" i="1"/>
  <c r="KI4" i="1"/>
  <c r="KI23" i="1"/>
  <c r="KU103" i="1" s="1"/>
  <c r="KH23" i="1"/>
  <c r="KI65" i="1"/>
  <c r="KG64" i="1"/>
  <c r="KI64" i="1"/>
  <c r="KG105" i="1"/>
  <c r="KI12" i="1"/>
  <c r="KU92" i="1" s="1"/>
  <c r="KF62" i="1"/>
  <c r="KF61" i="1"/>
  <c r="KG55" i="1"/>
  <c r="KG95" i="1"/>
  <c r="KI95" i="1"/>
  <c r="KI67" i="1"/>
  <c r="KG68" i="1"/>
  <c r="KI85" i="1"/>
  <c r="KI20" i="1"/>
  <c r="KI43" i="1"/>
  <c r="KJ83" i="1" s="1"/>
  <c r="KI126" i="1"/>
  <c r="KI118" i="1"/>
  <c r="KI102" i="1"/>
  <c r="KI26" i="1"/>
  <c r="KI101" i="1"/>
  <c r="KI14" i="1"/>
  <c r="KI108" i="1"/>
  <c r="KI13" i="1"/>
  <c r="KF80" i="1"/>
  <c r="CU41" i="2"/>
  <c r="KG84" i="1"/>
  <c r="KG126" i="1"/>
  <c r="KG122" i="1"/>
  <c r="KG118" i="1"/>
  <c r="KH4" i="1"/>
  <c r="KF118" i="1"/>
  <c r="CU43" i="2"/>
  <c r="KG125" i="1"/>
  <c r="KF121" i="1"/>
  <c r="KH122" i="1"/>
  <c r="KH39" i="1"/>
  <c r="KH119" i="1" s="1"/>
  <c r="KE125" i="1"/>
  <c r="KG43" i="1"/>
  <c r="KG4" i="1"/>
  <c r="KG80" i="1"/>
  <c r="KG120" i="1"/>
  <c r="KH121" i="1"/>
  <c r="KH78" i="1"/>
  <c r="KE9" i="7"/>
  <c r="KF9" i="7" s="1"/>
  <c r="KG9" i="7" s="1"/>
  <c r="KH9" i="7" s="1"/>
  <c r="KI9" i="7" s="1"/>
  <c r="KJ9" i="7" s="1"/>
  <c r="KK9" i="7" s="1"/>
  <c r="KL9" i="7" s="1"/>
  <c r="KM9" i="7" s="1"/>
  <c r="KN9" i="7" s="1"/>
  <c r="KO9" i="7" s="1"/>
  <c r="CU6" i="2"/>
  <c r="KF124" i="1"/>
  <c r="KF120" i="1"/>
  <c r="KF82" i="1"/>
  <c r="KH86" i="1"/>
  <c r="CU10" i="2"/>
  <c r="CU25" i="2"/>
  <c r="KG104" i="1"/>
  <c r="CU26" i="2"/>
  <c r="KH65" i="1"/>
  <c r="KH64" i="1"/>
  <c r="KH104" i="1"/>
  <c r="KH12" i="1"/>
  <c r="KT92" i="1" s="1"/>
  <c r="KF101" i="1"/>
  <c r="KH61" i="1"/>
  <c r="KG62" i="1"/>
  <c r="KG20" i="1"/>
  <c r="KS100" i="1" s="1"/>
  <c r="KG61" i="1"/>
  <c r="KG56" i="1"/>
  <c r="KF56" i="1"/>
  <c r="CU16" i="2"/>
  <c r="CY96" i="2" s="1"/>
  <c r="KF55" i="1"/>
  <c r="CU17" i="2"/>
  <c r="KH56" i="1"/>
  <c r="CT28" i="2"/>
  <c r="CX108" i="2" s="1"/>
  <c r="KF68" i="1"/>
  <c r="KG26" i="1"/>
  <c r="KS106" i="1" s="1"/>
  <c r="KG108" i="1"/>
  <c r="KH68" i="1"/>
  <c r="CU28" i="2"/>
  <c r="KG107" i="1"/>
  <c r="KF107" i="1"/>
  <c r="KG67" i="1"/>
  <c r="KH13" i="1"/>
  <c r="KH85" i="1"/>
  <c r="KH20" i="1"/>
  <c r="KT100" i="1" s="1"/>
  <c r="KH43" i="1"/>
  <c r="CU29" i="2"/>
  <c r="CU45" i="2"/>
  <c r="KH126" i="1"/>
  <c r="KH118" i="1"/>
  <c r="KH102" i="1"/>
  <c r="KH26" i="1"/>
  <c r="KT106" i="1" s="1"/>
  <c r="CU22" i="2"/>
  <c r="CU46" i="2"/>
  <c r="CY126" i="2" s="1"/>
  <c r="KH101" i="1"/>
  <c r="KH62" i="1"/>
  <c r="KH14" i="1"/>
  <c r="KT94" i="1" s="1"/>
  <c r="CU23" i="2"/>
  <c r="CY103" i="2" s="1"/>
  <c r="CU39" i="2"/>
  <c r="CU47" i="2"/>
  <c r="CY127" i="2" s="1"/>
  <c r="KH108" i="1"/>
  <c r="KG23" i="1"/>
  <c r="KS103" i="1" s="1"/>
  <c r="KF65" i="1"/>
  <c r="KF64" i="1"/>
  <c r="KG12" i="1"/>
  <c r="KS92" i="1" s="1"/>
  <c r="KG13" i="1"/>
  <c r="KS93" i="1" s="1"/>
  <c r="CT41" i="2"/>
  <c r="CX121" i="2" s="1"/>
  <c r="KF84" i="1"/>
  <c r="KG39" i="1"/>
  <c r="KE8" i="7"/>
  <c r="KF8" i="7" s="1"/>
  <c r="KG8" i="7" s="1"/>
  <c r="KH8" i="7" s="1"/>
  <c r="KI8" i="7" s="1"/>
  <c r="KJ8" i="7" s="1"/>
  <c r="KK8" i="7" s="1"/>
  <c r="KL8" i="7" s="1"/>
  <c r="KM8" i="7" s="1"/>
  <c r="KN8" i="7" s="1"/>
  <c r="KO8" i="7" s="1"/>
  <c r="KE7" i="7"/>
  <c r="KF7" i="7" s="1"/>
  <c r="KG7" i="7" s="1"/>
  <c r="KH7" i="7" s="1"/>
  <c r="KI7" i="7" s="1"/>
  <c r="KJ7" i="7" s="1"/>
  <c r="KK7" i="7" s="1"/>
  <c r="KL7" i="7" s="1"/>
  <c r="KM7" i="7" s="1"/>
  <c r="KN7" i="7" s="1"/>
  <c r="KO7" i="7" s="1"/>
  <c r="KF4" i="1"/>
  <c r="CT6" i="2"/>
  <c r="KE61" i="1"/>
  <c r="KG14" i="1"/>
  <c r="KS94" i="1" s="1"/>
  <c r="KE56" i="1"/>
  <c r="CT16" i="2"/>
  <c r="CX96" i="2" s="1"/>
  <c r="KD68" i="1"/>
  <c r="CT29" i="2"/>
  <c r="CX109" i="2" s="1"/>
  <c r="KE42" i="7"/>
  <c r="KE82" i="7" s="1"/>
  <c r="KE80" i="1"/>
  <c r="CT8" i="2"/>
  <c r="Z7" i="3" s="1"/>
  <c r="CT42" i="2"/>
  <c r="CX122" i="2" s="1"/>
  <c r="CT9" i="2"/>
  <c r="KF39" i="1"/>
  <c r="KF119" i="1" s="1"/>
  <c r="KD38" i="7"/>
  <c r="KE38" i="7" s="1"/>
  <c r="KE78" i="7" s="1"/>
  <c r="CT39" i="2"/>
  <c r="CX119" i="2" s="1"/>
  <c r="CT10" i="2"/>
  <c r="CT43" i="2"/>
  <c r="CX123" i="2" s="1"/>
  <c r="CT47" i="2"/>
  <c r="CX127" i="2" s="1"/>
  <c r="KE46" i="7"/>
  <c r="KE86" i="7" s="1"/>
  <c r="KE43" i="1"/>
  <c r="CT45" i="2"/>
  <c r="CX125" i="2" s="1"/>
  <c r="CT46" i="2"/>
  <c r="CX126" i="2" s="1"/>
  <c r="KF23" i="1"/>
  <c r="KE25" i="7"/>
  <c r="CT26" i="2"/>
  <c r="CX106" i="2" s="1"/>
  <c r="KF14" i="1"/>
  <c r="CT17" i="2"/>
  <c r="CX97" i="2" s="1"/>
  <c r="KE15" i="7"/>
  <c r="KF13" i="1"/>
  <c r="KE12" i="1"/>
  <c r="KQ92" i="1" s="1"/>
  <c r="KE107" i="1"/>
  <c r="KF12" i="1"/>
  <c r="KE26" i="1"/>
  <c r="KF26" i="1"/>
  <c r="KR106" i="1" s="1"/>
  <c r="KF20" i="1"/>
  <c r="CT22" i="2"/>
  <c r="CX102" i="2" s="1"/>
  <c r="CT23" i="2"/>
  <c r="CT25" i="2"/>
  <c r="CX105" i="2" s="1"/>
  <c r="KE67" i="1"/>
  <c r="KE14" i="1"/>
  <c r="KQ94" i="1" s="1"/>
  <c r="KD62" i="1"/>
  <c r="KE13" i="1"/>
  <c r="KQ93" i="1" s="1"/>
  <c r="KE104" i="1"/>
  <c r="KE65" i="1"/>
  <c r="KE23" i="1"/>
  <c r="KQ103" i="1" s="1"/>
  <c r="KE39" i="1"/>
  <c r="KE124" i="1"/>
  <c r="KE82" i="1"/>
  <c r="KE81" i="1"/>
  <c r="KE86" i="1"/>
  <c r="KE85" i="1"/>
  <c r="KE120" i="1"/>
  <c r="KE4" i="1"/>
  <c r="KE84" i="1"/>
  <c r="KE55" i="1"/>
  <c r="KE20" i="1"/>
  <c r="KQ100" i="1" s="1"/>
  <c r="KE64" i="1"/>
  <c r="KE102" i="1"/>
  <c r="KE62" i="1"/>
  <c r="KD22" i="7"/>
  <c r="KD40" i="7"/>
  <c r="KE40" i="7" s="1"/>
  <c r="KD28" i="7"/>
  <c r="KD41" i="7"/>
  <c r="KE41" i="7" s="1"/>
  <c r="KD21" i="7"/>
  <c r="KD27" i="7"/>
  <c r="KD16" i="7"/>
  <c r="KD24" i="7"/>
  <c r="KD82" i="1"/>
  <c r="KD44" i="7"/>
  <c r="KE44" i="7" s="1"/>
  <c r="KE84" i="7" s="1"/>
  <c r="KD43" i="1"/>
  <c r="KP123" i="1" s="1"/>
  <c r="KD85" i="1"/>
  <c r="KD80" i="1"/>
  <c r="KD4" i="1"/>
  <c r="KD23" i="1"/>
  <c r="KP103" i="1" s="1"/>
  <c r="KD39" i="1"/>
  <c r="KP119" i="1" s="1"/>
  <c r="KC4" i="1"/>
  <c r="KD86" i="1"/>
  <c r="KD78" i="1"/>
  <c r="KD65" i="1"/>
  <c r="KD20" i="1"/>
  <c r="KP100" i="1" s="1"/>
  <c r="KC13" i="1"/>
  <c r="KD12" i="1"/>
  <c r="KP92" i="1" s="1"/>
  <c r="KD56" i="1"/>
  <c r="KD26" i="1"/>
  <c r="KP106" i="1" s="1"/>
  <c r="KD67" i="1"/>
  <c r="KD55" i="1"/>
  <c r="KD14" i="1"/>
  <c r="KD13" i="1"/>
  <c r="KP93" i="1" s="1"/>
  <c r="KC80" i="1"/>
  <c r="KC39" i="1"/>
  <c r="KC37" i="1" s="1"/>
  <c r="KC12" i="1"/>
  <c r="KC23" i="1"/>
  <c r="KC14" i="1"/>
  <c r="KC65" i="1"/>
  <c r="KC78" i="1"/>
  <c r="KC82" i="1"/>
  <c r="KC84" i="1"/>
  <c r="KB49" i="1"/>
  <c r="KB69" i="1"/>
  <c r="KB70" i="1"/>
  <c r="KB71" i="1"/>
  <c r="KB72" i="1"/>
  <c r="KB73" i="1"/>
  <c r="KB74" i="1"/>
  <c r="KB89" i="1"/>
  <c r="KB109" i="1"/>
  <c r="KB110" i="1"/>
  <c r="KB111" i="1"/>
  <c r="KB112" i="1"/>
  <c r="KB113" i="1"/>
  <c r="KB114" i="1"/>
  <c r="DD92" i="2" l="1"/>
  <c r="CZ11" i="2"/>
  <c r="DD91" i="2" s="1"/>
  <c r="DC92" i="2"/>
  <c r="CY11" i="2"/>
  <c r="DC91" i="2" s="1"/>
  <c r="DE92" i="2"/>
  <c r="DA11" i="2"/>
  <c r="DE91" i="2" s="1"/>
  <c r="MK10" i="7"/>
  <c r="MJ77" i="7"/>
  <c r="MK37" i="7"/>
  <c r="MK77" i="7" s="1"/>
  <c r="MJ51" i="7"/>
  <c r="MK11" i="7"/>
  <c r="MK51" i="7" s="1"/>
  <c r="LX54" i="7"/>
  <c r="LY14" i="7"/>
  <c r="LY56" i="7"/>
  <c r="LZ56" i="7"/>
  <c r="LY55" i="7"/>
  <c r="LZ55" i="7"/>
  <c r="LW24" i="7"/>
  <c r="LV64" i="7"/>
  <c r="LW25" i="7"/>
  <c r="LV65" i="7"/>
  <c r="LV27" i="7"/>
  <c r="LU67" i="7"/>
  <c r="LV28" i="7"/>
  <c r="LU68" i="7"/>
  <c r="LT85" i="7"/>
  <c r="LU45" i="7"/>
  <c r="LV41" i="7"/>
  <c r="LU81" i="7"/>
  <c r="LT84" i="7"/>
  <c r="LU44" i="7"/>
  <c r="LV38" i="7"/>
  <c r="LU78" i="7"/>
  <c r="LT86" i="7"/>
  <c r="LU46" i="7"/>
  <c r="LT80" i="7"/>
  <c r="LU40" i="7"/>
  <c r="LU82" i="7"/>
  <c r="LV42" i="7"/>
  <c r="KX50" i="1"/>
  <c r="LD61" i="7"/>
  <c r="KS21" i="7"/>
  <c r="LT61" i="7"/>
  <c r="LI21" i="7"/>
  <c r="LP60" i="7"/>
  <c r="LD60" i="7"/>
  <c r="LE20" i="7"/>
  <c r="LT62" i="7"/>
  <c r="LI22" i="7"/>
  <c r="LA50" i="1"/>
  <c r="KT28" i="7"/>
  <c r="LE68" i="7"/>
  <c r="KS27" i="7"/>
  <c r="LD67" i="7"/>
  <c r="LS23" i="7"/>
  <c r="LT26" i="7"/>
  <c r="LU26" i="7" s="1"/>
  <c r="LS83" i="7"/>
  <c r="LT43" i="7"/>
  <c r="LS79" i="7"/>
  <c r="LT39" i="7"/>
  <c r="LT13" i="7"/>
  <c r="LU13" i="7" s="1"/>
  <c r="LS11" i="7"/>
  <c r="LS12" i="7"/>
  <c r="LS37" i="7"/>
  <c r="LR77" i="7"/>
  <c r="LQ10" i="7"/>
  <c r="MC50" i="7" s="1"/>
  <c r="DC52" i="2"/>
  <c r="DF92" i="2"/>
  <c r="DA124" i="2"/>
  <c r="LH27" i="7"/>
  <c r="LT67" i="7" s="1"/>
  <c r="LH28" i="7"/>
  <c r="LT68" i="7" s="1"/>
  <c r="LG81" i="7"/>
  <c r="LH41" i="7"/>
  <c r="LG82" i="7"/>
  <c r="LH42" i="7"/>
  <c r="LG78" i="7"/>
  <c r="LH38" i="7"/>
  <c r="LF86" i="7"/>
  <c r="LG46" i="7"/>
  <c r="LF84" i="7"/>
  <c r="LG44" i="7"/>
  <c r="LF85" i="7"/>
  <c r="LG45" i="7"/>
  <c r="LF80" i="7"/>
  <c r="LG40" i="7"/>
  <c r="LE56" i="7"/>
  <c r="LF16" i="7"/>
  <c r="LR56" i="7" s="1"/>
  <c r="LE55" i="7"/>
  <c r="LF15" i="7"/>
  <c r="LR55" i="7" s="1"/>
  <c r="LE65" i="7"/>
  <c r="LF25" i="7"/>
  <c r="LR65" i="7" s="1"/>
  <c r="LE64" i="7"/>
  <c r="LF24" i="7"/>
  <c r="LR64" i="7" s="1"/>
  <c r="LD54" i="7"/>
  <c r="LE14" i="7"/>
  <c r="LQ54" i="7" s="1"/>
  <c r="LD53" i="7"/>
  <c r="LE13" i="7"/>
  <c r="LQ53" i="7" s="1"/>
  <c r="LD79" i="7"/>
  <c r="LE39" i="7"/>
  <c r="LD83" i="7"/>
  <c r="LE43" i="7"/>
  <c r="LC63" i="7"/>
  <c r="LD23" i="7"/>
  <c r="LP63" i="7" s="1"/>
  <c r="LC66" i="7"/>
  <c r="LD26" i="7"/>
  <c r="LP66" i="7" s="1"/>
  <c r="LC52" i="7"/>
  <c r="LD12" i="7"/>
  <c r="LP52" i="7" s="1"/>
  <c r="LC77" i="7"/>
  <c r="LD37" i="7"/>
  <c r="AB63" i="3"/>
  <c r="LB51" i="7"/>
  <c r="LC11" i="7"/>
  <c r="LO51" i="7" s="1"/>
  <c r="AB66" i="3"/>
  <c r="AB52" i="3"/>
  <c r="LB50" i="1"/>
  <c r="LB10" i="7"/>
  <c r="LN50" i="7" s="1"/>
  <c r="LC50" i="1"/>
  <c r="DB52" i="2"/>
  <c r="DB92" i="2"/>
  <c r="AB11" i="3"/>
  <c r="AC51" i="3" s="1"/>
  <c r="DB78" i="2"/>
  <c r="KR82" i="7"/>
  <c r="LB90" i="1"/>
  <c r="KT71" i="7"/>
  <c r="KU31" i="7"/>
  <c r="KU69" i="7"/>
  <c r="KV29" i="7"/>
  <c r="LA26" i="7"/>
  <c r="KT74" i="7"/>
  <c r="KU34" i="7"/>
  <c r="KX32" i="7"/>
  <c r="KW72" i="7"/>
  <c r="KU73" i="7"/>
  <c r="KV33" i="7"/>
  <c r="KT70" i="7"/>
  <c r="KU30" i="7"/>
  <c r="LA90" i="1"/>
  <c r="LA91" i="1"/>
  <c r="DA107" i="2"/>
  <c r="DA52" i="2"/>
  <c r="DA78" i="2"/>
  <c r="KY91" i="1"/>
  <c r="KY50" i="1"/>
  <c r="KY90" i="1"/>
  <c r="CZ78" i="2"/>
  <c r="KW91" i="1"/>
  <c r="AA11" i="3"/>
  <c r="CZ52" i="2"/>
  <c r="KW50" i="1"/>
  <c r="KW90" i="1"/>
  <c r="KV50" i="1"/>
  <c r="KV90" i="1"/>
  <c r="KV91" i="1"/>
  <c r="KS82" i="7"/>
  <c r="KT42" i="7"/>
  <c r="KH103" i="1"/>
  <c r="KT103" i="1"/>
  <c r="KJ60" i="1"/>
  <c r="KU100" i="1"/>
  <c r="KS50" i="1"/>
  <c r="KT22" i="7"/>
  <c r="LF62" i="7" s="1"/>
  <c r="KT20" i="7"/>
  <c r="KF100" i="1"/>
  <c r="KR100" i="1"/>
  <c r="KJ54" i="1"/>
  <c r="KU94" i="1"/>
  <c r="KU11" i="7"/>
  <c r="KV11" i="7" s="1"/>
  <c r="KW11" i="7" s="1"/>
  <c r="KX11" i="7" s="1"/>
  <c r="KY11" i="7" s="1"/>
  <c r="KZ11" i="7" s="1"/>
  <c r="LA11" i="7" s="1"/>
  <c r="KJ66" i="1"/>
  <c r="KU106" i="1"/>
  <c r="KJ53" i="1"/>
  <c r="KU93" i="1"/>
  <c r="KH93" i="1"/>
  <c r="KT93" i="1"/>
  <c r="CY78" i="2"/>
  <c r="KR80" i="7"/>
  <c r="KS40" i="7"/>
  <c r="KR84" i="7"/>
  <c r="KS44" i="7"/>
  <c r="KR86" i="7"/>
  <c r="KS46" i="7"/>
  <c r="KR79" i="7"/>
  <c r="KS39" i="7"/>
  <c r="KR85" i="7"/>
  <c r="KS45" i="7"/>
  <c r="KR81" i="7"/>
  <c r="KS41" i="7"/>
  <c r="AA37" i="3"/>
  <c r="AB77" i="3" s="1"/>
  <c r="KR83" i="7"/>
  <c r="KS43" i="7"/>
  <c r="KR78" i="7"/>
  <c r="KS38" i="7"/>
  <c r="KR50" i="1"/>
  <c r="CV68" i="2"/>
  <c r="CY108" i="2"/>
  <c r="CY121" i="2"/>
  <c r="CY52" i="2"/>
  <c r="CV69" i="2"/>
  <c r="CY109" i="2"/>
  <c r="CV62" i="2"/>
  <c r="CY102" i="2"/>
  <c r="CV83" i="2"/>
  <c r="CY123" i="2"/>
  <c r="CX80" i="2"/>
  <c r="CV79" i="2"/>
  <c r="CY119" i="2"/>
  <c r="CV66" i="2"/>
  <c r="CY106" i="2"/>
  <c r="CV82" i="2"/>
  <c r="CY122" i="2"/>
  <c r="CV85" i="2"/>
  <c r="CY125" i="2"/>
  <c r="CV57" i="2"/>
  <c r="CY97" i="2"/>
  <c r="CV65" i="2"/>
  <c r="CY105" i="2"/>
  <c r="KQ10" i="7"/>
  <c r="KR10" i="7" s="1"/>
  <c r="KS10" i="7" s="1"/>
  <c r="KT10" i="7" s="1"/>
  <c r="KF103" i="1"/>
  <c r="KR103" i="1"/>
  <c r="KF93" i="1"/>
  <c r="KR93" i="1"/>
  <c r="KF92" i="1"/>
  <c r="KR92" i="1"/>
  <c r="KF94" i="1"/>
  <c r="KR94" i="1"/>
  <c r="KR37" i="7"/>
  <c r="KE55" i="7"/>
  <c r="KQ55" i="7"/>
  <c r="KO91" i="1"/>
  <c r="KE22" i="7"/>
  <c r="KP62" i="7"/>
  <c r="CU63" i="2"/>
  <c r="CX103" i="2"/>
  <c r="KP51" i="1"/>
  <c r="CW101" i="2"/>
  <c r="CW61" i="2"/>
  <c r="CX61" i="2"/>
  <c r="KE21" i="7"/>
  <c r="KQ61" i="7" s="1"/>
  <c r="KP61" i="7"/>
  <c r="KE65" i="7"/>
  <c r="KQ65" i="7"/>
  <c r="CW64" i="2"/>
  <c r="KE27" i="7"/>
  <c r="KF27" i="7" s="1"/>
  <c r="KR67" i="7" s="1"/>
  <c r="KP67" i="7"/>
  <c r="KE106" i="1"/>
  <c r="KQ106" i="1"/>
  <c r="KE28" i="7"/>
  <c r="KQ68" i="7" s="1"/>
  <c r="KP68" i="7"/>
  <c r="KQ50" i="1"/>
  <c r="KE16" i="7"/>
  <c r="KF16" i="7" s="1"/>
  <c r="KR56" i="7" s="1"/>
  <c r="KP56" i="7"/>
  <c r="CX55" i="2"/>
  <c r="CX64" i="2"/>
  <c r="CX54" i="2"/>
  <c r="KE24" i="7"/>
  <c r="KF24" i="7" s="1"/>
  <c r="KR64" i="7" s="1"/>
  <c r="KP64" i="7"/>
  <c r="CX53" i="2"/>
  <c r="CU24" i="2"/>
  <c r="KD14" i="7"/>
  <c r="KP54" i="7" s="1"/>
  <c r="KP94" i="1"/>
  <c r="KL91" i="1"/>
  <c r="KO51" i="1"/>
  <c r="KN77" i="1"/>
  <c r="KO117" i="1"/>
  <c r="KO77" i="1"/>
  <c r="CW67" i="2"/>
  <c r="Z8" i="3"/>
  <c r="CW84" i="2"/>
  <c r="KN91" i="1"/>
  <c r="Z27" i="3"/>
  <c r="AA67" i="3" s="1"/>
  <c r="KM90" i="1"/>
  <c r="KM91" i="1"/>
  <c r="KN51" i="1"/>
  <c r="CW38" i="2"/>
  <c r="CX78" i="2" s="1"/>
  <c r="KM77" i="1"/>
  <c r="KL77" i="1"/>
  <c r="CW80" i="2"/>
  <c r="KL51" i="1"/>
  <c r="KM51" i="1"/>
  <c r="CW12" i="2"/>
  <c r="CW54" i="2"/>
  <c r="CW55" i="2"/>
  <c r="CW53" i="2"/>
  <c r="CU68" i="2"/>
  <c r="KK91" i="1"/>
  <c r="KK51" i="1"/>
  <c r="Z25" i="3"/>
  <c r="AA65" i="3" s="1"/>
  <c r="KK90" i="1"/>
  <c r="KK77" i="1"/>
  <c r="CU40" i="2"/>
  <c r="Z5" i="3"/>
  <c r="CV86" i="2"/>
  <c r="KI79" i="1"/>
  <c r="KJ79" i="1"/>
  <c r="Z42" i="3"/>
  <c r="AA82" i="3" s="1"/>
  <c r="CV87" i="2"/>
  <c r="Z40" i="3"/>
  <c r="AA80" i="3" s="1"/>
  <c r="CV81" i="2"/>
  <c r="CV38" i="2"/>
  <c r="CZ118" i="2" s="1"/>
  <c r="KI63" i="1"/>
  <c r="KJ63" i="1"/>
  <c r="KI103" i="1"/>
  <c r="KI52" i="1"/>
  <c r="CU65" i="2"/>
  <c r="CV63" i="2"/>
  <c r="Z15" i="3"/>
  <c r="AA55" i="3" s="1"/>
  <c r="CV56" i="2"/>
  <c r="CT15" i="2"/>
  <c r="CX95" i="2" s="1"/>
  <c r="KI92" i="1"/>
  <c r="KJ52" i="1"/>
  <c r="CV12" i="2"/>
  <c r="KJ91" i="1"/>
  <c r="KF45" i="7"/>
  <c r="Z46" i="3"/>
  <c r="AA86" i="3" s="1"/>
  <c r="CU81" i="2"/>
  <c r="KF46" i="7"/>
  <c r="Z38" i="3"/>
  <c r="AA78" i="3" s="1"/>
  <c r="KF83" i="1"/>
  <c r="CU85" i="2"/>
  <c r="KF25" i="7"/>
  <c r="KH52" i="1"/>
  <c r="KH92" i="1"/>
  <c r="KI60" i="1"/>
  <c r="KI100" i="1"/>
  <c r="KI54" i="1"/>
  <c r="KI11" i="1"/>
  <c r="KU91" i="1" s="1"/>
  <c r="KI94" i="1"/>
  <c r="KI106" i="1"/>
  <c r="KI66" i="1"/>
  <c r="KI53" i="1"/>
  <c r="KI93" i="1"/>
  <c r="KI83" i="1"/>
  <c r="KI37" i="1"/>
  <c r="KJ77" i="1" s="1"/>
  <c r="KG83" i="1"/>
  <c r="KE83" i="1"/>
  <c r="KG37" i="1"/>
  <c r="KG119" i="1"/>
  <c r="KG79" i="1"/>
  <c r="KF38" i="7"/>
  <c r="KF37" i="1"/>
  <c r="Z9" i="3"/>
  <c r="KH79" i="1"/>
  <c r="CU5" i="2"/>
  <c r="KG103" i="1"/>
  <c r="KG63" i="1"/>
  <c r="KH63" i="1"/>
  <c r="CU14" i="2"/>
  <c r="KG100" i="1"/>
  <c r="KG60" i="1"/>
  <c r="KG11" i="1"/>
  <c r="KG54" i="1"/>
  <c r="KG94" i="1"/>
  <c r="Z28" i="3"/>
  <c r="AA68" i="3" s="1"/>
  <c r="KG53" i="1"/>
  <c r="KG93" i="1"/>
  <c r="KG66" i="1"/>
  <c r="KG106" i="1"/>
  <c r="KG92" i="1"/>
  <c r="KG52" i="1"/>
  <c r="CU13" i="2"/>
  <c r="KF66" i="1"/>
  <c r="KF106" i="1"/>
  <c r="KH53" i="1"/>
  <c r="KH94" i="1"/>
  <c r="KH54" i="1"/>
  <c r="KH11" i="1"/>
  <c r="Z45" i="3"/>
  <c r="AA85" i="3" s="1"/>
  <c r="CU69" i="2"/>
  <c r="KH60" i="1"/>
  <c r="KH100" i="1"/>
  <c r="CU21" i="2"/>
  <c r="Z21" i="3"/>
  <c r="AA61" i="3" s="1"/>
  <c r="CU44" i="2"/>
  <c r="CY124" i="2" s="1"/>
  <c r="KH83" i="1"/>
  <c r="KH37" i="1"/>
  <c r="CU27" i="2"/>
  <c r="KH66" i="1"/>
  <c r="KH106" i="1"/>
  <c r="CU66" i="2"/>
  <c r="KF63" i="1"/>
  <c r="KE37" i="1"/>
  <c r="CU83" i="2"/>
  <c r="KF79" i="1"/>
  <c r="CU82" i="2"/>
  <c r="CU87" i="2"/>
  <c r="CU79" i="2"/>
  <c r="CT44" i="2"/>
  <c r="CX124" i="2" s="1"/>
  <c r="CU86" i="2"/>
  <c r="KF60" i="1"/>
  <c r="Z22" i="3"/>
  <c r="AA62" i="3" s="1"/>
  <c r="CU62" i="2"/>
  <c r="CU15" i="2"/>
  <c r="CY95" i="2" s="1"/>
  <c r="CU57" i="2"/>
  <c r="KF54" i="1"/>
  <c r="CU56" i="2"/>
  <c r="KE92" i="1"/>
  <c r="KF53" i="1"/>
  <c r="KE53" i="1"/>
  <c r="KF52" i="1"/>
  <c r="KF40" i="7"/>
  <c r="KE80" i="7"/>
  <c r="KF44" i="7"/>
  <c r="KF41" i="7"/>
  <c r="KE81" i="7"/>
  <c r="CT40" i="2"/>
  <c r="CX120" i="2" s="1"/>
  <c r="KF42" i="7"/>
  <c r="CT24" i="2"/>
  <c r="KE61" i="7"/>
  <c r="KF21" i="7"/>
  <c r="KR61" i="7" s="1"/>
  <c r="CT21" i="2"/>
  <c r="CX101" i="2" s="1"/>
  <c r="KF22" i="7"/>
  <c r="KR62" i="7" s="1"/>
  <c r="KE54" i="1"/>
  <c r="KE52" i="1"/>
  <c r="KF15" i="7"/>
  <c r="KR55" i="7" s="1"/>
  <c r="KE93" i="1"/>
  <c r="CT14" i="2"/>
  <c r="CX94" i="2" s="1"/>
  <c r="CT13" i="2"/>
  <c r="CX93" i="2" s="1"/>
  <c r="CT27" i="2"/>
  <c r="CX107" i="2" s="1"/>
  <c r="KE66" i="1"/>
  <c r="KF11" i="1"/>
  <c r="KR91" i="1" s="1"/>
  <c r="KE94" i="1"/>
  <c r="KE103" i="1"/>
  <c r="KE63" i="1"/>
  <c r="KE79" i="1"/>
  <c r="KE119" i="1"/>
  <c r="KE60" i="1"/>
  <c r="KE100" i="1"/>
  <c r="KE11" i="1"/>
  <c r="Z16" i="3"/>
  <c r="AA56" i="3" s="1"/>
  <c r="Z44" i="3"/>
  <c r="AA84" i="3" s="1"/>
  <c r="Z24" i="3"/>
  <c r="AA64" i="3" s="1"/>
  <c r="Z41" i="3"/>
  <c r="AA81" i="3" s="1"/>
  <c r="KD83" i="1"/>
  <c r="KD43" i="7"/>
  <c r="KE43" i="7" s="1"/>
  <c r="KD37" i="1"/>
  <c r="KP117" i="1" s="1"/>
  <c r="KD39" i="7"/>
  <c r="KE39" i="7" s="1"/>
  <c r="KD26" i="7"/>
  <c r="KD23" i="7"/>
  <c r="KD20" i="7"/>
  <c r="KD12" i="7"/>
  <c r="KD13" i="7"/>
  <c r="KD3" i="7"/>
  <c r="CT5" i="2"/>
  <c r="KD4" i="7"/>
  <c r="KE4" i="7" s="1"/>
  <c r="KF4" i="7" s="1"/>
  <c r="KG4" i="7" s="1"/>
  <c r="KH4" i="7" s="1"/>
  <c r="KI4" i="7" s="1"/>
  <c r="KJ4" i="7" s="1"/>
  <c r="KK4" i="7" s="1"/>
  <c r="KL4" i="7" s="1"/>
  <c r="KM4" i="7" s="1"/>
  <c r="KN4" i="7" s="1"/>
  <c r="KO4" i="7" s="1"/>
  <c r="KD63" i="1"/>
  <c r="KD79" i="1"/>
  <c r="KD60" i="1"/>
  <c r="KD52" i="1"/>
  <c r="KD66" i="1"/>
  <c r="KD54" i="1"/>
  <c r="KD11" i="1"/>
  <c r="KD53" i="1"/>
  <c r="KC86" i="1"/>
  <c r="KB43" i="1"/>
  <c r="KN123" i="1" s="1"/>
  <c r="KC81" i="1"/>
  <c r="KC85" i="1"/>
  <c r="KC64" i="1"/>
  <c r="KC62" i="1"/>
  <c r="KC61" i="1"/>
  <c r="KB14" i="1"/>
  <c r="KC56" i="1"/>
  <c r="KC55" i="1"/>
  <c r="KC11" i="1"/>
  <c r="KB26" i="1"/>
  <c r="KC68" i="1"/>
  <c r="KC67" i="1"/>
  <c r="KB4" i="1"/>
  <c r="KB13" i="1"/>
  <c r="KB39" i="1"/>
  <c r="KC79" i="1" s="1"/>
  <c r="KB23" i="1"/>
  <c r="KB12" i="1"/>
  <c r="KB20" i="1"/>
  <c r="KA49" i="7"/>
  <c r="LY54" i="7" l="1"/>
  <c r="LZ54" i="7"/>
  <c r="LW65" i="7"/>
  <c r="LX25" i="7"/>
  <c r="LW64" i="7"/>
  <c r="LX24" i="7"/>
  <c r="DA118" i="2"/>
  <c r="LU66" i="7"/>
  <c r="LV26" i="7"/>
  <c r="LV68" i="7"/>
  <c r="LW28" i="7"/>
  <c r="LV67" i="7"/>
  <c r="LW27" i="7"/>
  <c r="LV78" i="7"/>
  <c r="LW38" i="7"/>
  <c r="LV82" i="7"/>
  <c r="LW42" i="7"/>
  <c r="LV81" i="7"/>
  <c r="LW41" i="7"/>
  <c r="LU84" i="7"/>
  <c r="LV44" i="7"/>
  <c r="LV13" i="7"/>
  <c r="LU53" i="7"/>
  <c r="LU80" i="7"/>
  <c r="LV40" i="7"/>
  <c r="LT79" i="7"/>
  <c r="LU39" i="7"/>
  <c r="LU86" i="7"/>
  <c r="LV46" i="7"/>
  <c r="LU85" i="7"/>
  <c r="LV45" i="7"/>
  <c r="LT83" i="7"/>
  <c r="LU43" i="7"/>
  <c r="LJ21" i="7"/>
  <c r="LJ22" i="7"/>
  <c r="LE61" i="7"/>
  <c r="KT21" i="7"/>
  <c r="LQ60" i="7"/>
  <c r="LE60" i="7"/>
  <c r="LF20" i="7"/>
  <c r="CX51" i="2"/>
  <c r="KU28" i="7"/>
  <c r="LF68" i="7"/>
  <c r="KP50" i="1"/>
  <c r="KO90" i="1"/>
  <c r="KT27" i="7"/>
  <c r="LE67" i="7"/>
  <c r="LT23" i="7"/>
  <c r="LU23" i="7" s="1"/>
  <c r="LS77" i="7"/>
  <c r="LT37" i="7"/>
  <c r="LT12" i="7"/>
  <c r="LU12" i="7" s="1"/>
  <c r="LT11" i="7"/>
  <c r="LU11" i="7" s="1"/>
  <c r="LR10" i="7"/>
  <c r="MD50" i="7" s="1"/>
  <c r="DC51" i="2"/>
  <c r="DF91" i="2"/>
  <c r="LI28" i="7"/>
  <c r="LI27" i="7"/>
  <c r="LH82" i="7"/>
  <c r="LI42" i="7"/>
  <c r="LH81" i="7"/>
  <c r="LI41" i="7"/>
  <c r="LH78" i="7"/>
  <c r="LI38" i="7"/>
  <c r="LG86" i="7"/>
  <c r="LH46" i="7"/>
  <c r="LG80" i="7"/>
  <c r="LH40" i="7"/>
  <c r="LG85" i="7"/>
  <c r="LH45" i="7"/>
  <c r="LG84" i="7"/>
  <c r="LH44" i="7"/>
  <c r="LF55" i="7"/>
  <c r="LG15" i="7"/>
  <c r="LS55" i="7" s="1"/>
  <c r="LF56" i="7"/>
  <c r="LG16" i="7"/>
  <c r="LS56" i="7" s="1"/>
  <c r="LF64" i="7"/>
  <c r="LG24" i="7"/>
  <c r="LS64" i="7" s="1"/>
  <c r="LF65" i="7"/>
  <c r="LG25" i="7"/>
  <c r="LS65" i="7" s="1"/>
  <c r="LE54" i="7"/>
  <c r="LF14" i="7"/>
  <c r="LR54" i="7" s="1"/>
  <c r="LE53" i="7"/>
  <c r="LF13" i="7"/>
  <c r="LR53" i="7" s="1"/>
  <c r="LE83" i="7"/>
  <c r="LF43" i="7"/>
  <c r="LE79" i="7"/>
  <c r="LF39" i="7"/>
  <c r="LD66" i="7"/>
  <c r="LE26" i="7"/>
  <c r="LQ66" i="7" s="1"/>
  <c r="LD63" i="7"/>
  <c r="LE23" i="7"/>
  <c r="LQ63" i="7" s="1"/>
  <c r="LD52" i="7"/>
  <c r="LE12" i="7"/>
  <c r="LQ52" i="7" s="1"/>
  <c r="LD77" i="7"/>
  <c r="LE37" i="7"/>
  <c r="LC51" i="7"/>
  <c r="LD11" i="7"/>
  <c r="LP51" i="7" s="1"/>
  <c r="LB50" i="7"/>
  <c r="LC10" i="7"/>
  <c r="LO50" i="7" s="1"/>
  <c r="AB51" i="3"/>
  <c r="AB10" i="3"/>
  <c r="AC50" i="3" s="1"/>
  <c r="DB91" i="2"/>
  <c r="DB51" i="2"/>
  <c r="KV73" i="7"/>
  <c r="KW33" i="7"/>
  <c r="KW29" i="7"/>
  <c r="KV69" i="7"/>
  <c r="KV30" i="7"/>
  <c r="KU70" i="7"/>
  <c r="KU71" i="7"/>
  <c r="KV31" i="7"/>
  <c r="KU74" i="7"/>
  <c r="KV34" i="7"/>
  <c r="KY32" i="7"/>
  <c r="KX72" i="7"/>
  <c r="KN90" i="1"/>
  <c r="KZ90" i="1"/>
  <c r="DA51" i="2"/>
  <c r="DA91" i="2"/>
  <c r="DA92" i="2"/>
  <c r="CZ51" i="2"/>
  <c r="KL90" i="1"/>
  <c r="KX90" i="1"/>
  <c r="CZ91" i="2"/>
  <c r="CZ92" i="2"/>
  <c r="CY51" i="2"/>
  <c r="KK50" i="1"/>
  <c r="KS85" i="7"/>
  <c r="KT45" i="7"/>
  <c r="KS80" i="7"/>
  <c r="KT40" i="7"/>
  <c r="KS78" i="7"/>
  <c r="KT38" i="7"/>
  <c r="KS79" i="7"/>
  <c r="KT39" i="7"/>
  <c r="KS83" i="7"/>
  <c r="KT43" i="7"/>
  <c r="KS86" i="7"/>
  <c r="KT46" i="7"/>
  <c r="KS81" i="7"/>
  <c r="KT41" i="7"/>
  <c r="KS84" i="7"/>
  <c r="KT44" i="7"/>
  <c r="KT82" i="7"/>
  <c r="KU42" i="7"/>
  <c r="KU20" i="7"/>
  <c r="KV20" i="7" s="1"/>
  <c r="KU22" i="7"/>
  <c r="KU10" i="7"/>
  <c r="KV10" i="7" s="1"/>
  <c r="KW10" i="7" s="1"/>
  <c r="KX10" i="7" s="1"/>
  <c r="KY10" i="7" s="1"/>
  <c r="KZ10" i="7" s="1"/>
  <c r="LA10" i="7" s="1"/>
  <c r="KT90" i="1"/>
  <c r="KT91" i="1"/>
  <c r="KR77" i="7"/>
  <c r="KS37" i="7"/>
  <c r="AA10" i="3"/>
  <c r="CY101" i="2"/>
  <c r="CY94" i="2"/>
  <c r="CV80" i="2"/>
  <c r="CY120" i="2"/>
  <c r="CY104" i="2"/>
  <c r="CV53" i="2"/>
  <c r="CY93" i="2"/>
  <c r="CY107" i="2"/>
  <c r="KF65" i="7"/>
  <c r="KR65" i="7"/>
  <c r="KS90" i="1"/>
  <c r="KS91" i="1"/>
  <c r="KF28" i="7"/>
  <c r="KE68" i="7"/>
  <c r="KE67" i="7"/>
  <c r="KQ67" i="7"/>
  <c r="KE56" i="7"/>
  <c r="KQ56" i="7"/>
  <c r="KE14" i="7"/>
  <c r="KF14" i="7" s="1"/>
  <c r="KE62" i="7"/>
  <c r="KQ62" i="7"/>
  <c r="KE20" i="7"/>
  <c r="KQ60" i="7" s="1"/>
  <c r="KP60" i="7"/>
  <c r="KE64" i="7"/>
  <c r="KQ64" i="7"/>
  <c r="KE26" i="7"/>
  <c r="KP66" i="7"/>
  <c r="KE12" i="7"/>
  <c r="KF12" i="7" s="1"/>
  <c r="KR52" i="7" s="1"/>
  <c r="KP52" i="7"/>
  <c r="KQ90" i="1"/>
  <c r="KQ91" i="1"/>
  <c r="KO50" i="1"/>
  <c r="KE13" i="7"/>
  <c r="KP53" i="7"/>
  <c r="CU64" i="2"/>
  <c r="CX104" i="2"/>
  <c r="KE23" i="7"/>
  <c r="KQ63" i="7" s="1"/>
  <c r="KP63" i="7"/>
  <c r="CX52" i="2"/>
  <c r="CT12" i="2"/>
  <c r="KP90" i="1"/>
  <c r="KP91" i="1"/>
  <c r="KF91" i="1"/>
  <c r="KR90" i="1"/>
  <c r="KJ51" i="1"/>
  <c r="Z4" i="3"/>
  <c r="CW78" i="2"/>
  <c r="KM50" i="1"/>
  <c r="KL50" i="1"/>
  <c r="CW52" i="2"/>
  <c r="KN50" i="1"/>
  <c r="KF77" i="1"/>
  <c r="CU80" i="2"/>
  <c r="CV67" i="2"/>
  <c r="CV84" i="2"/>
  <c r="CV64" i="2"/>
  <c r="CV54" i="2"/>
  <c r="CV61" i="2"/>
  <c r="CU61" i="2"/>
  <c r="Z14" i="3"/>
  <c r="AA54" i="3" s="1"/>
  <c r="CV55" i="2"/>
  <c r="KJ90" i="1"/>
  <c r="KG45" i="7"/>
  <c r="KF86" i="7"/>
  <c r="KG46" i="7"/>
  <c r="KG25" i="7"/>
  <c r="CU67" i="2"/>
  <c r="KI77" i="1"/>
  <c r="KI51" i="1"/>
  <c r="KI91" i="1"/>
  <c r="KF82" i="7"/>
  <c r="KG42" i="7"/>
  <c r="KF80" i="7"/>
  <c r="KG40" i="7"/>
  <c r="CU84" i="2"/>
  <c r="KF81" i="7"/>
  <c r="KG41" i="7"/>
  <c r="KF78" i="7"/>
  <c r="KG38" i="7"/>
  <c r="KF84" i="7"/>
  <c r="KG44" i="7"/>
  <c r="KG77" i="1"/>
  <c r="KF64" i="7"/>
  <c r="KG24" i="7"/>
  <c r="KS64" i="7" s="1"/>
  <c r="KF61" i="7"/>
  <c r="KG21" i="7"/>
  <c r="KS61" i="7" s="1"/>
  <c r="KF62" i="7"/>
  <c r="KG22" i="7"/>
  <c r="KS62" i="7" s="1"/>
  <c r="KF55" i="7"/>
  <c r="KG15" i="7"/>
  <c r="KS55" i="7" s="1"/>
  <c r="KG91" i="1"/>
  <c r="KF56" i="7"/>
  <c r="KG16" i="7"/>
  <c r="KS56" i="7" s="1"/>
  <c r="KG51" i="1"/>
  <c r="KF67" i="7"/>
  <c r="KG27" i="7"/>
  <c r="KS67" i="7" s="1"/>
  <c r="CU38" i="2"/>
  <c r="KH77" i="1"/>
  <c r="CU12" i="2"/>
  <c r="KH51" i="1"/>
  <c r="KH91" i="1"/>
  <c r="KE77" i="1"/>
  <c r="CU54" i="2"/>
  <c r="KF51" i="1"/>
  <c r="CU55" i="2"/>
  <c r="CU53" i="2"/>
  <c r="KE79" i="7"/>
  <c r="KF39" i="7"/>
  <c r="KF43" i="7"/>
  <c r="KE3" i="7"/>
  <c r="KF3" i="7" s="1"/>
  <c r="KG3" i="7" s="1"/>
  <c r="KH3" i="7" s="1"/>
  <c r="KI3" i="7" s="1"/>
  <c r="KJ3" i="7" s="1"/>
  <c r="KK3" i="7" s="1"/>
  <c r="KL3" i="7" s="1"/>
  <c r="KM3" i="7" s="1"/>
  <c r="KN3" i="7" s="1"/>
  <c r="KO3" i="7" s="1"/>
  <c r="KF26" i="7"/>
  <c r="KR66" i="7" s="1"/>
  <c r="KE51" i="1"/>
  <c r="KE91" i="1"/>
  <c r="Z43" i="3"/>
  <c r="AA83" i="3" s="1"/>
  <c r="Z39" i="3"/>
  <c r="AA79" i="3" s="1"/>
  <c r="KD37" i="7"/>
  <c r="KE37" i="7" s="1"/>
  <c r="KD77" i="1"/>
  <c r="AA66" i="3"/>
  <c r="AA63" i="3"/>
  <c r="Z20" i="3"/>
  <c r="AA60" i="3" s="1"/>
  <c r="Z13" i="3"/>
  <c r="AA53" i="3" s="1"/>
  <c r="KD11" i="7"/>
  <c r="Z12" i="3"/>
  <c r="AA52" i="3" s="1"/>
  <c r="KD51" i="1"/>
  <c r="KB37" i="1"/>
  <c r="KN117" i="1" s="1"/>
  <c r="KC83" i="1"/>
  <c r="KC63" i="1"/>
  <c r="KC60" i="1"/>
  <c r="KC54" i="1"/>
  <c r="KC52" i="1"/>
  <c r="KC53" i="1"/>
  <c r="KC66" i="1"/>
  <c r="KB11" i="1"/>
  <c r="LX64" i="7" l="1"/>
  <c r="LY24" i="7"/>
  <c r="LX65" i="7"/>
  <c r="LY25" i="7"/>
  <c r="LW67" i="7"/>
  <c r="LX27" i="7"/>
  <c r="LW68" i="7"/>
  <c r="LX28" i="7"/>
  <c r="LW81" i="7"/>
  <c r="LX41" i="7"/>
  <c r="LW82" i="7"/>
  <c r="LX42" i="7"/>
  <c r="LW78" i="7"/>
  <c r="LX38" i="7"/>
  <c r="LU63" i="7"/>
  <c r="LV23" i="7"/>
  <c r="LV66" i="7"/>
  <c r="LW26" i="7"/>
  <c r="LV53" i="7"/>
  <c r="LW13" i="7"/>
  <c r="LV84" i="7"/>
  <c r="LW44" i="7"/>
  <c r="LV80" i="7"/>
  <c r="LW40" i="7"/>
  <c r="LV85" i="7"/>
  <c r="LW45" i="7"/>
  <c r="LV86" i="7"/>
  <c r="LW46" i="7"/>
  <c r="LV12" i="7"/>
  <c r="LU52" i="7"/>
  <c r="LV39" i="7"/>
  <c r="LU79" i="7"/>
  <c r="LT77" i="7"/>
  <c r="LU37" i="7"/>
  <c r="LV43" i="7"/>
  <c r="LU83" i="7"/>
  <c r="LV11" i="7"/>
  <c r="LU51" i="7"/>
  <c r="KV22" i="7"/>
  <c r="LH62" i="7" s="1"/>
  <c r="LG62" i="7"/>
  <c r="LF61" i="7"/>
  <c r="KU21" i="7"/>
  <c r="LK22" i="7"/>
  <c r="LK21" i="7"/>
  <c r="LR60" i="7"/>
  <c r="LG20" i="7"/>
  <c r="LF60" i="7"/>
  <c r="KV28" i="7"/>
  <c r="LG68" i="7"/>
  <c r="KU27" i="7"/>
  <c r="LF67" i="7"/>
  <c r="LS10" i="7"/>
  <c r="ME50" i="7" s="1"/>
  <c r="LJ27" i="7"/>
  <c r="LJ28" i="7"/>
  <c r="LH86" i="7"/>
  <c r="LI46" i="7"/>
  <c r="LI78" i="7"/>
  <c r="LJ38" i="7"/>
  <c r="LH84" i="7"/>
  <c r="LI44" i="7"/>
  <c r="LH85" i="7"/>
  <c r="LI45" i="7"/>
  <c r="LI81" i="7"/>
  <c r="LJ41" i="7"/>
  <c r="LH80" i="7"/>
  <c r="LI40" i="7"/>
  <c r="LI82" i="7"/>
  <c r="LJ42" i="7"/>
  <c r="LG56" i="7"/>
  <c r="LH16" i="7"/>
  <c r="LT56" i="7" s="1"/>
  <c r="LG55" i="7"/>
  <c r="LH15" i="7"/>
  <c r="LT55" i="7" s="1"/>
  <c r="LG64" i="7"/>
  <c r="LH24" i="7"/>
  <c r="LT64" i="7" s="1"/>
  <c r="LG65" i="7"/>
  <c r="LH25" i="7"/>
  <c r="LT65" i="7" s="1"/>
  <c r="LF54" i="7"/>
  <c r="LG14" i="7"/>
  <c r="LS54" i="7" s="1"/>
  <c r="LF53" i="7"/>
  <c r="LG13" i="7"/>
  <c r="LS53" i="7" s="1"/>
  <c r="LF83" i="7"/>
  <c r="LG43" i="7"/>
  <c r="LF79" i="7"/>
  <c r="LG39" i="7"/>
  <c r="LE66" i="7"/>
  <c r="LF26" i="7"/>
  <c r="LR66" i="7" s="1"/>
  <c r="LE52" i="7"/>
  <c r="LF12" i="7"/>
  <c r="LR52" i="7" s="1"/>
  <c r="LE63" i="7"/>
  <c r="LF23" i="7"/>
  <c r="LR63" i="7" s="1"/>
  <c r="LE77" i="7"/>
  <c r="LF37" i="7"/>
  <c r="LD51" i="7"/>
  <c r="LE11" i="7"/>
  <c r="LQ51" i="7" s="1"/>
  <c r="LC50" i="7"/>
  <c r="LD10" i="7"/>
  <c r="LP50" i="7" s="1"/>
  <c r="AB50" i="3"/>
  <c r="KW20" i="7"/>
  <c r="KZ32" i="7"/>
  <c r="KY72" i="7"/>
  <c r="KX29" i="7"/>
  <c r="KW69" i="7"/>
  <c r="KV70" i="7"/>
  <c r="KW30" i="7"/>
  <c r="KW22" i="7"/>
  <c r="LI62" i="7" s="1"/>
  <c r="KV74" i="7"/>
  <c r="KW34" i="7"/>
  <c r="KW73" i="7"/>
  <c r="KX33" i="7"/>
  <c r="KV71" i="7"/>
  <c r="KW31" i="7"/>
  <c r="CW51" i="2"/>
  <c r="KU82" i="7"/>
  <c r="KV42" i="7"/>
  <c r="KT84" i="7"/>
  <c r="KU44" i="7"/>
  <c r="KT79" i="7"/>
  <c r="KU39" i="7"/>
  <c r="KT81" i="7"/>
  <c r="KU41" i="7"/>
  <c r="KT78" i="7"/>
  <c r="KU38" i="7"/>
  <c r="KS77" i="7"/>
  <c r="KT37" i="7"/>
  <c r="KT86" i="7"/>
  <c r="KU46" i="7"/>
  <c r="KT80" i="7"/>
  <c r="KU40" i="7"/>
  <c r="KT83" i="7"/>
  <c r="KU43" i="7"/>
  <c r="KT85" i="7"/>
  <c r="KU45" i="7"/>
  <c r="KE60" i="7"/>
  <c r="KF20" i="7"/>
  <c r="KR60" i="7" s="1"/>
  <c r="KF90" i="1"/>
  <c r="KJ50" i="1"/>
  <c r="KU90" i="1"/>
  <c r="KG65" i="7"/>
  <c r="KS65" i="7"/>
  <c r="CV78" i="2"/>
  <c r="CY118" i="2"/>
  <c r="CY91" i="2"/>
  <c r="CY92" i="2"/>
  <c r="KE63" i="7"/>
  <c r="KF23" i="7"/>
  <c r="KR63" i="7" s="1"/>
  <c r="KG90" i="1"/>
  <c r="KF68" i="7"/>
  <c r="KR68" i="7"/>
  <c r="KF54" i="7"/>
  <c r="KR54" i="7"/>
  <c r="KE66" i="7"/>
  <c r="KQ66" i="7"/>
  <c r="KG28" i="7"/>
  <c r="KS68" i="7" s="1"/>
  <c r="KE54" i="7"/>
  <c r="KQ54" i="7"/>
  <c r="KF13" i="7"/>
  <c r="KR53" i="7" s="1"/>
  <c r="KQ53" i="7"/>
  <c r="KE52" i="7"/>
  <c r="KQ52" i="7"/>
  <c r="KE53" i="7"/>
  <c r="CX91" i="2"/>
  <c r="CX92" i="2"/>
  <c r="KE11" i="7"/>
  <c r="KQ51" i="7" s="1"/>
  <c r="KP51" i="7"/>
  <c r="KD10" i="7"/>
  <c r="KP50" i="7" s="1"/>
  <c r="CT38" i="2"/>
  <c r="KG14" i="7"/>
  <c r="CV52" i="2"/>
  <c r="KG86" i="7"/>
  <c r="KH46" i="7"/>
  <c r="KH45" i="7"/>
  <c r="KH25" i="7"/>
  <c r="KT65" i="7" s="1"/>
  <c r="KI50" i="1"/>
  <c r="KI90" i="1"/>
  <c r="KG43" i="7"/>
  <c r="KG78" i="7"/>
  <c r="KH38" i="7"/>
  <c r="KF79" i="7"/>
  <c r="KG39" i="7"/>
  <c r="KG84" i="7"/>
  <c r="KH44" i="7"/>
  <c r="KG80" i="7"/>
  <c r="KH40" i="7"/>
  <c r="KG82" i="7"/>
  <c r="KH42" i="7"/>
  <c r="KG81" i="7"/>
  <c r="KH41" i="7"/>
  <c r="KG64" i="7"/>
  <c r="KH24" i="7"/>
  <c r="KT64" i="7" s="1"/>
  <c r="KG61" i="7"/>
  <c r="KH21" i="7"/>
  <c r="KT61" i="7" s="1"/>
  <c r="KF60" i="7"/>
  <c r="KG50" i="1"/>
  <c r="KG62" i="7"/>
  <c r="KH22" i="7"/>
  <c r="KT62" i="7" s="1"/>
  <c r="KG56" i="7"/>
  <c r="KH16" i="7"/>
  <c r="KT56" i="7" s="1"/>
  <c r="KG55" i="7"/>
  <c r="KH15" i="7"/>
  <c r="KT55" i="7" s="1"/>
  <c r="KF52" i="7"/>
  <c r="KG12" i="7"/>
  <c r="KS52" i="7" s="1"/>
  <c r="KG67" i="7"/>
  <c r="KH27" i="7"/>
  <c r="KT67" i="7" s="1"/>
  <c r="KF66" i="7"/>
  <c r="KG26" i="7"/>
  <c r="KS66" i="7" s="1"/>
  <c r="KH50" i="1"/>
  <c r="KH90" i="1"/>
  <c r="KF50" i="1"/>
  <c r="CU52" i="2"/>
  <c r="KF37" i="7"/>
  <c r="KE50" i="1"/>
  <c r="KE90" i="1"/>
  <c r="Z11" i="3"/>
  <c r="AA51" i="3" s="1"/>
  <c r="KD50" i="1"/>
  <c r="KC77" i="1"/>
  <c r="KC51" i="1"/>
  <c r="CS50" i="2"/>
  <c r="CS90" i="2"/>
  <c r="KA49" i="1"/>
  <c r="KA69" i="1"/>
  <c r="KA70" i="1"/>
  <c r="KA71" i="1"/>
  <c r="KA72" i="1"/>
  <c r="KA73" i="1"/>
  <c r="KA74" i="1"/>
  <c r="KA89" i="1"/>
  <c r="KA109" i="1"/>
  <c r="KA110" i="1"/>
  <c r="KA111" i="1"/>
  <c r="KA112" i="1"/>
  <c r="KA113" i="1"/>
  <c r="KA114" i="1"/>
  <c r="LX82" i="7" l="1"/>
  <c r="LY42" i="7"/>
  <c r="LX81" i="7"/>
  <c r="LY41" i="7"/>
  <c r="LX78" i="7"/>
  <c r="LY38" i="7"/>
  <c r="LX68" i="7"/>
  <c r="LY28" i="7"/>
  <c r="LX67" i="7"/>
  <c r="LY27" i="7"/>
  <c r="LY65" i="7"/>
  <c r="LZ65" i="7"/>
  <c r="LY64" i="7"/>
  <c r="LZ64" i="7"/>
  <c r="LW66" i="7"/>
  <c r="LX26" i="7"/>
  <c r="LW53" i="7"/>
  <c r="LX13" i="7"/>
  <c r="LW85" i="7"/>
  <c r="LX45" i="7"/>
  <c r="LW80" i="7"/>
  <c r="LX40" i="7"/>
  <c r="LW84" i="7"/>
  <c r="LX44" i="7"/>
  <c r="LW86" i="7"/>
  <c r="LX46" i="7"/>
  <c r="LW23" i="7"/>
  <c r="LV63" i="7"/>
  <c r="LV51" i="7"/>
  <c r="LW11" i="7"/>
  <c r="LV52" i="7"/>
  <c r="LW12" i="7"/>
  <c r="LV83" i="7"/>
  <c r="LW43" i="7"/>
  <c r="LV79" i="7"/>
  <c r="LW39" i="7"/>
  <c r="LV37" i="7"/>
  <c r="LU77" i="7"/>
  <c r="LL21" i="7"/>
  <c r="KV21" i="7"/>
  <c r="LG61" i="7"/>
  <c r="LS60" i="7"/>
  <c r="LG60" i="7"/>
  <c r="LH20" i="7"/>
  <c r="LL22" i="7"/>
  <c r="KG20" i="7"/>
  <c r="KS60" i="7" s="1"/>
  <c r="KW28" i="7"/>
  <c r="LH68" i="7"/>
  <c r="KV27" i="7"/>
  <c r="LG67" i="7"/>
  <c r="LT10" i="7"/>
  <c r="LK28" i="7"/>
  <c r="LK27" i="7"/>
  <c r="LH56" i="7"/>
  <c r="LI16" i="7"/>
  <c r="LH55" i="7"/>
  <c r="LI15" i="7"/>
  <c r="LH64" i="7"/>
  <c r="LI24" i="7"/>
  <c r="LH65" i="7"/>
  <c r="LI25" i="7"/>
  <c r="LI85" i="7"/>
  <c r="LJ45" i="7"/>
  <c r="LJ82" i="7"/>
  <c r="LK42" i="7"/>
  <c r="LI84" i="7"/>
  <c r="LJ44" i="7"/>
  <c r="LI80" i="7"/>
  <c r="LJ40" i="7"/>
  <c r="LJ78" i="7"/>
  <c r="LK38" i="7"/>
  <c r="LJ81" i="7"/>
  <c r="LK41" i="7"/>
  <c r="LI86" i="7"/>
  <c r="LJ46" i="7"/>
  <c r="LG54" i="7"/>
  <c r="LH14" i="7"/>
  <c r="LT54" i="7" s="1"/>
  <c r="LG53" i="7"/>
  <c r="LH13" i="7"/>
  <c r="LT53" i="7" s="1"/>
  <c r="LG79" i="7"/>
  <c r="LH39" i="7"/>
  <c r="LG83" i="7"/>
  <c r="LH43" i="7"/>
  <c r="LF66" i="7"/>
  <c r="LG26" i="7"/>
  <c r="LS66" i="7" s="1"/>
  <c r="LF63" i="7"/>
  <c r="LG23" i="7"/>
  <c r="LS63" i="7" s="1"/>
  <c r="LF52" i="7"/>
  <c r="LG12" i="7"/>
  <c r="LS52" i="7" s="1"/>
  <c r="LF77" i="7"/>
  <c r="LG37" i="7"/>
  <c r="LE51" i="7"/>
  <c r="LF11" i="7"/>
  <c r="LR51" i="7" s="1"/>
  <c r="LD50" i="7"/>
  <c r="LE10" i="7"/>
  <c r="LQ50" i="7" s="1"/>
  <c r="KG23" i="7"/>
  <c r="KS63" i="7" s="1"/>
  <c r="KW70" i="7"/>
  <c r="KX30" i="7"/>
  <c r="KY29" i="7"/>
  <c r="KX69" i="7"/>
  <c r="KW74" i="7"/>
  <c r="KX34" i="7"/>
  <c r="LA32" i="7"/>
  <c r="LA72" i="7" s="1"/>
  <c r="KZ72" i="7"/>
  <c r="KY33" i="7"/>
  <c r="KX73" i="7"/>
  <c r="KX20" i="7"/>
  <c r="KX31" i="7"/>
  <c r="KW71" i="7"/>
  <c r="KX22" i="7"/>
  <c r="LJ62" i="7" s="1"/>
  <c r="KV82" i="7"/>
  <c r="KW42" i="7"/>
  <c r="KU78" i="7"/>
  <c r="KV38" i="7"/>
  <c r="KU80" i="7"/>
  <c r="KV40" i="7"/>
  <c r="KU81" i="7"/>
  <c r="KV41" i="7"/>
  <c r="KU79" i="7"/>
  <c r="KV39" i="7"/>
  <c r="KU84" i="7"/>
  <c r="KV44" i="7"/>
  <c r="KU86" i="7"/>
  <c r="KV46" i="7"/>
  <c r="KU85" i="7"/>
  <c r="KV45" i="7"/>
  <c r="KU83" i="7"/>
  <c r="KV43" i="7"/>
  <c r="KH28" i="7"/>
  <c r="KT68" i="7" s="1"/>
  <c r="KG68" i="7"/>
  <c r="KT77" i="7"/>
  <c r="KU37" i="7"/>
  <c r="KF63" i="7"/>
  <c r="KG54" i="7"/>
  <c r="KS54" i="7"/>
  <c r="KE10" i="7"/>
  <c r="KQ50" i="7" s="1"/>
  <c r="Z37" i="3"/>
  <c r="AA77" i="3" s="1"/>
  <c r="CX118" i="2"/>
  <c r="CV51" i="2"/>
  <c r="KG13" i="7"/>
  <c r="KF53" i="7"/>
  <c r="KE51" i="7"/>
  <c r="KF11" i="7"/>
  <c r="Z10" i="3"/>
  <c r="AA50" i="3" s="1"/>
  <c r="CU78" i="2"/>
  <c r="KH14" i="7"/>
  <c r="KH84" i="7"/>
  <c r="KI44" i="7"/>
  <c r="KH81" i="7"/>
  <c r="KI41" i="7"/>
  <c r="KI45" i="7"/>
  <c r="KH82" i="7"/>
  <c r="KI42" i="7"/>
  <c r="KH78" i="7"/>
  <c r="KI38" i="7"/>
  <c r="KH86" i="7"/>
  <c r="KI46" i="7"/>
  <c r="KH80" i="7"/>
  <c r="KI40" i="7"/>
  <c r="KH65" i="7"/>
  <c r="KI25" i="7"/>
  <c r="KU65" i="7" s="1"/>
  <c r="KH64" i="7"/>
  <c r="KI24" i="7"/>
  <c r="KU64" i="7" s="1"/>
  <c r="KH61" i="7"/>
  <c r="KI21" i="7"/>
  <c r="KU61" i="7" s="1"/>
  <c r="KH62" i="7"/>
  <c r="KI22" i="7"/>
  <c r="KU62" i="7" s="1"/>
  <c r="KH56" i="7"/>
  <c r="KI16" i="7"/>
  <c r="KU56" i="7" s="1"/>
  <c r="KI14" i="7"/>
  <c r="KU54" i="7" s="1"/>
  <c r="KH55" i="7"/>
  <c r="KI15" i="7"/>
  <c r="KU55" i="7" s="1"/>
  <c r="KH67" i="7"/>
  <c r="KI27" i="7"/>
  <c r="KU67" i="7" s="1"/>
  <c r="KG79" i="7"/>
  <c r="KH39" i="7"/>
  <c r="KG37" i="7"/>
  <c r="KH43" i="7"/>
  <c r="KH23" i="7"/>
  <c r="KT63" i="7" s="1"/>
  <c r="KG60" i="7"/>
  <c r="KH20" i="7"/>
  <c r="KT60" i="7" s="1"/>
  <c r="KG52" i="7"/>
  <c r="KH12" i="7"/>
  <c r="KT52" i="7" s="1"/>
  <c r="KG66" i="7"/>
  <c r="KH26" i="7"/>
  <c r="KT66" i="7" s="1"/>
  <c r="CU51" i="2"/>
  <c r="KC50" i="1"/>
  <c r="CS10" i="2"/>
  <c r="KB86" i="1"/>
  <c r="CS9" i="2"/>
  <c r="CS46" i="2"/>
  <c r="CW126" i="2" s="1"/>
  <c r="KB85" i="1"/>
  <c r="CS8" i="2"/>
  <c r="KB78" i="1"/>
  <c r="KB84" i="1"/>
  <c r="CS6" i="2"/>
  <c r="KB80" i="1"/>
  <c r="CS43" i="2"/>
  <c r="CW123" i="2" s="1"/>
  <c r="KB82" i="1"/>
  <c r="CS42" i="2"/>
  <c r="CW122" i="2" s="1"/>
  <c r="KB81" i="1"/>
  <c r="KB65" i="1"/>
  <c r="CS25" i="2"/>
  <c r="KB64" i="1"/>
  <c r="KB62" i="1"/>
  <c r="KB61" i="1"/>
  <c r="CS22" i="2"/>
  <c r="CW102" i="2" s="1"/>
  <c r="CS16" i="2"/>
  <c r="CW96" i="2" s="1"/>
  <c r="KB55" i="1"/>
  <c r="KA14" i="1"/>
  <c r="KB56" i="1"/>
  <c r="KA26" i="1"/>
  <c r="KB67" i="1"/>
  <c r="KB68" i="1"/>
  <c r="KA43" i="1"/>
  <c r="KM123" i="1" s="1"/>
  <c r="KA39" i="1"/>
  <c r="CS41" i="2"/>
  <c r="CW121" i="2" s="1"/>
  <c r="KA4" i="1"/>
  <c r="CS45" i="2"/>
  <c r="CS39" i="2"/>
  <c r="CW119" i="2" s="1"/>
  <c r="CS47" i="2"/>
  <c r="CS26" i="2"/>
  <c r="CW106" i="2" s="1"/>
  <c r="CS23" i="2"/>
  <c r="CW103" i="2" s="1"/>
  <c r="CS17" i="2"/>
  <c r="CS28" i="2"/>
  <c r="CW108" i="2" s="1"/>
  <c r="CS29" i="2"/>
  <c r="CW109" i="2" s="1"/>
  <c r="KA12" i="1"/>
  <c r="KA13" i="1"/>
  <c r="KA20" i="1"/>
  <c r="KA23" i="1"/>
  <c r="LU10" i="7" l="1"/>
  <c r="MG50" i="7" s="1"/>
  <c r="MF50" i="7"/>
  <c r="LX84" i="7"/>
  <c r="LY44" i="7"/>
  <c r="LX85" i="7"/>
  <c r="LY45" i="7"/>
  <c r="LX86" i="7"/>
  <c r="LY46" i="7"/>
  <c r="LX80" i="7"/>
  <c r="LY40" i="7"/>
  <c r="LY81" i="7"/>
  <c r="LZ81" i="7"/>
  <c r="LY82" i="7"/>
  <c r="LZ82" i="7"/>
  <c r="LY78" i="7"/>
  <c r="LZ78" i="7"/>
  <c r="LY67" i="7"/>
  <c r="LZ67" i="7"/>
  <c r="LX66" i="7"/>
  <c r="LY26" i="7"/>
  <c r="LY68" i="7"/>
  <c r="LZ68" i="7"/>
  <c r="LX53" i="7"/>
  <c r="LY13" i="7"/>
  <c r="LW63" i="7"/>
  <c r="LW52" i="7"/>
  <c r="LX12" i="7"/>
  <c r="LW51" i="7"/>
  <c r="LX11" i="7"/>
  <c r="LW79" i="7"/>
  <c r="LX39" i="7"/>
  <c r="LW83" i="7"/>
  <c r="LX43" i="7"/>
  <c r="LV77" i="7"/>
  <c r="LW37" i="7"/>
  <c r="LT60" i="7"/>
  <c r="LH60" i="7"/>
  <c r="LI20" i="7"/>
  <c r="LH61" i="7"/>
  <c r="KW21" i="7"/>
  <c r="LM21" i="7"/>
  <c r="LM22" i="7"/>
  <c r="KH68" i="7"/>
  <c r="KX28" i="7"/>
  <c r="LI68" i="7"/>
  <c r="KW27" i="7"/>
  <c r="LH67" i="7"/>
  <c r="LK81" i="7"/>
  <c r="LL41" i="7"/>
  <c r="LK82" i="7"/>
  <c r="LL42" i="7"/>
  <c r="LK78" i="7"/>
  <c r="LL38" i="7"/>
  <c r="LL27" i="7"/>
  <c r="LL28" i="7"/>
  <c r="LJ15" i="7"/>
  <c r="LI55" i="7"/>
  <c r="LH54" i="7"/>
  <c r="LI14" i="7"/>
  <c r="LI56" i="7"/>
  <c r="LJ16" i="7"/>
  <c r="LH53" i="7"/>
  <c r="LI13" i="7"/>
  <c r="LI65" i="7"/>
  <c r="LJ25" i="7"/>
  <c r="LI64" i="7"/>
  <c r="LJ24" i="7"/>
  <c r="LJ85" i="7"/>
  <c r="LK45" i="7"/>
  <c r="LJ80" i="7"/>
  <c r="LK40" i="7"/>
  <c r="LJ86" i="7"/>
  <c r="LK46" i="7"/>
  <c r="LJ84" i="7"/>
  <c r="LK44" i="7"/>
  <c r="LH79" i="7"/>
  <c r="LI39" i="7"/>
  <c r="LH83" i="7"/>
  <c r="LI43" i="7"/>
  <c r="LG66" i="7"/>
  <c r="LH26" i="7"/>
  <c r="LT66" i="7" s="1"/>
  <c r="LG52" i="7"/>
  <c r="LH12" i="7"/>
  <c r="LT52" i="7" s="1"/>
  <c r="LG63" i="7"/>
  <c r="LH23" i="7"/>
  <c r="LT63" i="7" s="1"/>
  <c r="LG77" i="7"/>
  <c r="LH37" i="7"/>
  <c r="LF51" i="7"/>
  <c r="LG11" i="7"/>
  <c r="LS51" i="7" s="1"/>
  <c r="LE50" i="7"/>
  <c r="LF10" i="7"/>
  <c r="LR50" i="7" s="1"/>
  <c r="KG63" i="7"/>
  <c r="KX71" i="7"/>
  <c r="KY31" i="7"/>
  <c r="KY20" i="7"/>
  <c r="KY69" i="7"/>
  <c r="KZ29" i="7"/>
  <c r="KX74" i="7"/>
  <c r="KY34" i="7"/>
  <c r="KY22" i="7"/>
  <c r="LK62" i="7" s="1"/>
  <c r="KX70" i="7"/>
  <c r="KY30" i="7"/>
  <c r="KY73" i="7"/>
  <c r="KZ33" i="7"/>
  <c r="KW82" i="7"/>
  <c r="KX42" i="7"/>
  <c r="KV85" i="7"/>
  <c r="KW45" i="7"/>
  <c r="KV81" i="7"/>
  <c r="KW41" i="7"/>
  <c r="KV80" i="7"/>
  <c r="KW40" i="7"/>
  <c r="KV86" i="7"/>
  <c r="KW46" i="7"/>
  <c r="KV84" i="7"/>
  <c r="KW44" i="7"/>
  <c r="KV78" i="7"/>
  <c r="KW38" i="7"/>
  <c r="KV83" i="7"/>
  <c r="KW43" i="7"/>
  <c r="KV79" i="7"/>
  <c r="KW39" i="7"/>
  <c r="KI28" i="7"/>
  <c r="KU68" i="7" s="1"/>
  <c r="KU77" i="7"/>
  <c r="KV37" i="7"/>
  <c r="KF10" i="7"/>
  <c r="KR50" i="7" s="1"/>
  <c r="KH54" i="7"/>
  <c r="KT54" i="7"/>
  <c r="KG53" i="7"/>
  <c r="KS53" i="7"/>
  <c r="CT85" i="2"/>
  <c r="CW125" i="2"/>
  <c r="CT65" i="2"/>
  <c r="CW105" i="2"/>
  <c r="CT57" i="2"/>
  <c r="CW97" i="2"/>
  <c r="CT87" i="2"/>
  <c r="CW127" i="2"/>
  <c r="KH13" i="7"/>
  <c r="KF51" i="7"/>
  <c r="KR51" i="7"/>
  <c r="KG11" i="7"/>
  <c r="KI82" i="7"/>
  <c r="KJ42" i="7"/>
  <c r="KJ45" i="7"/>
  <c r="KI80" i="7"/>
  <c r="KJ40" i="7"/>
  <c r="KI81" i="7"/>
  <c r="KJ41" i="7"/>
  <c r="KI78" i="7"/>
  <c r="KJ38" i="7"/>
  <c r="KI84" i="7"/>
  <c r="KJ44" i="7"/>
  <c r="KI86" i="7"/>
  <c r="KJ46" i="7"/>
  <c r="KI65" i="7"/>
  <c r="KJ25" i="7"/>
  <c r="KV65" i="7" s="1"/>
  <c r="KI64" i="7"/>
  <c r="KJ24" i="7"/>
  <c r="KV64" i="7" s="1"/>
  <c r="KI61" i="7"/>
  <c r="KJ21" i="7"/>
  <c r="KV61" i="7" s="1"/>
  <c r="KI62" i="7"/>
  <c r="KJ22" i="7"/>
  <c r="KV62" i="7" s="1"/>
  <c r="KI56" i="7"/>
  <c r="KJ16" i="7"/>
  <c r="KV56" i="7" s="1"/>
  <c r="KI55" i="7"/>
  <c r="KJ15" i="7"/>
  <c r="KV55" i="7" s="1"/>
  <c r="KI54" i="7"/>
  <c r="KJ14" i="7"/>
  <c r="KV54" i="7" s="1"/>
  <c r="KI67" i="7"/>
  <c r="KJ27" i="7"/>
  <c r="KV67" i="7" s="1"/>
  <c r="KI43" i="7"/>
  <c r="KH79" i="7"/>
  <c r="KI39" i="7"/>
  <c r="KH63" i="7"/>
  <c r="KI23" i="7"/>
  <c r="KU63" i="7" s="1"/>
  <c r="KH60" i="7"/>
  <c r="KI20" i="7"/>
  <c r="KU60" i="7" s="1"/>
  <c r="KH66" i="7"/>
  <c r="KI26" i="7"/>
  <c r="KU66" i="7" s="1"/>
  <c r="KH52" i="7"/>
  <c r="KI12" i="7"/>
  <c r="KU52" i="7" s="1"/>
  <c r="KH37" i="7"/>
  <c r="CT63" i="2"/>
  <c r="CT68" i="2"/>
  <c r="CT81" i="2"/>
  <c r="CT56" i="2"/>
  <c r="CT66" i="2"/>
  <c r="CT69" i="2"/>
  <c r="CT79" i="2"/>
  <c r="CT62" i="2"/>
  <c r="CT82" i="2"/>
  <c r="CT86" i="2"/>
  <c r="CT83" i="2"/>
  <c r="KA37" i="1"/>
  <c r="CS40" i="2"/>
  <c r="CW120" i="2" s="1"/>
  <c r="KB79" i="1"/>
  <c r="CS44" i="2"/>
  <c r="CW124" i="2" s="1"/>
  <c r="KB83" i="1"/>
  <c r="CS24" i="2"/>
  <c r="CW104" i="2" s="1"/>
  <c r="KB63" i="1"/>
  <c r="KA11" i="1"/>
  <c r="CS12" i="2" s="1"/>
  <c r="KB60" i="1"/>
  <c r="KB54" i="1"/>
  <c r="CS13" i="2"/>
  <c r="CW93" i="2" s="1"/>
  <c r="KB52" i="1"/>
  <c r="CS14" i="2"/>
  <c r="CW94" i="2" s="1"/>
  <c r="KB53" i="1"/>
  <c r="CS27" i="2"/>
  <c r="CW107" i="2" s="1"/>
  <c r="KB66" i="1"/>
  <c r="CS15" i="2"/>
  <c r="JZ49" i="7"/>
  <c r="KA55" i="1"/>
  <c r="KA61" i="1"/>
  <c r="KA62" i="1"/>
  <c r="KA65" i="1"/>
  <c r="KA67" i="1"/>
  <c r="KA68" i="1"/>
  <c r="KA78" i="1"/>
  <c r="KA80" i="1"/>
  <c r="KA81" i="1"/>
  <c r="KA82" i="1"/>
  <c r="KA86" i="1"/>
  <c r="JZ49" i="1"/>
  <c r="JZ69" i="1"/>
  <c r="JZ70" i="1"/>
  <c r="JZ71" i="1"/>
  <c r="JZ72" i="1"/>
  <c r="JZ73" i="1"/>
  <c r="JZ74" i="1"/>
  <c r="JZ89" i="1"/>
  <c r="JZ109" i="1"/>
  <c r="JZ110" i="1"/>
  <c r="JZ111" i="1"/>
  <c r="JZ112" i="1"/>
  <c r="JZ113" i="1"/>
  <c r="JZ114" i="1"/>
  <c r="LV10" i="7" l="1"/>
  <c r="MH50" i="7" s="1"/>
  <c r="LX83" i="7"/>
  <c r="LY43" i="7"/>
  <c r="LY86" i="7"/>
  <c r="LZ86" i="7"/>
  <c r="LY85" i="7"/>
  <c r="LZ85" i="7"/>
  <c r="LY84" i="7"/>
  <c r="LZ84" i="7"/>
  <c r="LX79" i="7"/>
  <c r="LY39" i="7"/>
  <c r="LY80" i="7"/>
  <c r="LZ80" i="7"/>
  <c r="LY66" i="7"/>
  <c r="LZ66" i="7"/>
  <c r="LX63" i="7"/>
  <c r="LY23" i="7"/>
  <c r="LX51" i="7"/>
  <c r="LY11" i="7"/>
  <c r="LX52" i="7"/>
  <c r="LY12" i="7"/>
  <c r="LY53" i="7"/>
  <c r="LZ53" i="7"/>
  <c r="LW77" i="7"/>
  <c r="LX37" i="7"/>
  <c r="LW10" i="7"/>
  <c r="MI50" i="7" s="1"/>
  <c r="LI61" i="7"/>
  <c r="KX21" i="7"/>
  <c r="LJ20" i="7"/>
  <c r="LI60" i="7"/>
  <c r="KY28" i="7"/>
  <c r="LJ68" i="7"/>
  <c r="KX27" i="7"/>
  <c r="LI67" i="7"/>
  <c r="LK84" i="7"/>
  <c r="LL44" i="7"/>
  <c r="LL78" i="7"/>
  <c r="LM38" i="7"/>
  <c r="LM78" i="7" s="1"/>
  <c r="LK85" i="7"/>
  <c r="LL45" i="7"/>
  <c r="LK86" i="7"/>
  <c r="LL46" i="7"/>
  <c r="LL82" i="7"/>
  <c r="LM42" i="7"/>
  <c r="LM82" i="7" s="1"/>
  <c r="LK80" i="7"/>
  <c r="LL40" i="7"/>
  <c r="LL81" i="7"/>
  <c r="LM41" i="7"/>
  <c r="LM81" i="7" s="1"/>
  <c r="LM28" i="7"/>
  <c r="LM27" i="7"/>
  <c r="LH66" i="7"/>
  <c r="LI26" i="7"/>
  <c r="LJ56" i="7"/>
  <c r="LK16" i="7"/>
  <c r="LI54" i="7"/>
  <c r="LJ14" i="7"/>
  <c r="LJ55" i="7"/>
  <c r="LK15" i="7"/>
  <c r="LH52" i="7"/>
  <c r="LI12" i="7"/>
  <c r="LJ64" i="7"/>
  <c r="LK24" i="7"/>
  <c r="LH63" i="7"/>
  <c r="LI23" i="7"/>
  <c r="LJ65" i="7"/>
  <c r="LK25" i="7"/>
  <c r="LI53" i="7"/>
  <c r="LJ13" i="7"/>
  <c r="LH77" i="7"/>
  <c r="LI37" i="7"/>
  <c r="LI83" i="7"/>
  <c r="LJ43" i="7"/>
  <c r="LI79" i="7"/>
  <c r="LJ39" i="7"/>
  <c r="LG51" i="7"/>
  <c r="LH11" i="7"/>
  <c r="LT51" i="7" s="1"/>
  <c r="LF50" i="7"/>
  <c r="LG10" i="7"/>
  <c r="LS50" i="7" s="1"/>
  <c r="KZ69" i="7"/>
  <c r="LA29" i="7"/>
  <c r="LA69" i="7" s="1"/>
  <c r="KZ20" i="7"/>
  <c r="LA33" i="7"/>
  <c r="LA73" i="7" s="1"/>
  <c r="KZ73" i="7"/>
  <c r="KY70" i="7"/>
  <c r="KZ30" i="7"/>
  <c r="KZ22" i="7"/>
  <c r="LL62" i="7" s="1"/>
  <c r="KY71" i="7"/>
  <c r="KZ31" i="7"/>
  <c r="KZ34" i="7"/>
  <c r="KY74" i="7"/>
  <c r="KX82" i="7"/>
  <c r="KY42" i="7"/>
  <c r="KJ28" i="7"/>
  <c r="KV68" i="7" s="1"/>
  <c r="KW83" i="7"/>
  <c r="KX43" i="7"/>
  <c r="KW80" i="7"/>
  <c r="KX40" i="7"/>
  <c r="KW84" i="7"/>
  <c r="KX44" i="7"/>
  <c r="KW85" i="7"/>
  <c r="KX45" i="7"/>
  <c r="KW81" i="7"/>
  <c r="KX41" i="7"/>
  <c r="KW79" i="7"/>
  <c r="KX39" i="7"/>
  <c r="KW86" i="7"/>
  <c r="KX46" i="7"/>
  <c r="KW78" i="7"/>
  <c r="KX38" i="7"/>
  <c r="KV77" i="7"/>
  <c r="KW37" i="7"/>
  <c r="KI68" i="7"/>
  <c r="KG10" i="7"/>
  <c r="KS50" i="7" s="1"/>
  <c r="KH53" i="7"/>
  <c r="KT53" i="7"/>
  <c r="KG51" i="7"/>
  <c r="KS51" i="7"/>
  <c r="CT55" i="2"/>
  <c r="CW95" i="2"/>
  <c r="CT52" i="2"/>
  <c r="CW91" i="2"/>
  <c r="CW92" i="2"/>
  <c r="KI13" i="7"/>
  <c r="KH11" i="7"/>
  <c r="CS38" i="2"/>
  <c r="CW118" i="2" s="1"/>
  <c r="KM117" i="1"/>
  <c r="KJ54" i="7"/>
  <c r="KK14" i="7"/>
  <c r="KW54" i="7" s="1"/>
  <c r="KJ55" i="7"/>
  <c r="KK15" i="7"/>
  <c r="KW55" i="7" s="1"/>
  <c r="KJ56" i="7"/>
  <c r="KK16" i="7"/>
  <c r="KW56" i="7" s="1"/>
  <c r="KJ67" i="7"/>
  <c r="KK27" i="7"/>
  <c r="KW67" i="7" s="1"/>
  <c r="KK28" i="7"/>
  <c r="KW68" i="7" s="1"/>
  <c r="KJ62" i="7"/>
  <c r="KK22" i="7"/>
  <c r="KW62" i="7" s="1"/>
  <c r="KJ61" i="7"/>
  <c r="KK21" i="7"/>
  <c r="KW61" i="7" s="1"/>
  <c r="KJ65" i="7"/>
  <c r="KK25" i="7"/>
  <c r="KW65" i="7" s="1"/>
  <c r="KJ64" i="7"/>
  <c r="KK24" i="7"/>
  <c r="KW64" i="7" s="1"/>
  <c r="KJ86" i="7"/>
  <c r="KK46" i="7"/>
  <c r="KJ80" i="7"/>
  <c r="KK40" i="7"/>
  <c r="KJ84" i="7"/>
  <c r="KK44" i="7"/>
  <c r="KK45" i="7"/>
  <c r="KJ81" i="7"/>
  <c r="KK41" i="7"/>
  <c r="KJ78" i="7"/>
  <c r="KK38" i="7"/>
  <c r="KJ82" i="7"/>
  <c r="KK42" i="7"/>
  <c r="KI79" i="7"/>
  <c r="KJ39" i="7"/>
  <c r="KJ43" i="7"/>
  <c r="KI63" i="7"/>
  <c r="KJ23" i="7"/>
  <c r="KV63" i="7" s="1"/>
  <c r="KI60" i="7"/>
  <c r="KJ20" i="7"/>
  <c r="KV60" i="7" s="1"/>
  <c r="KI66" i="7"/>
  <c r="KJ26" i="7"/>
  <c r="KV66" i="7" s="1"/>
  <c r="KI52" i="7"/>
  <c r="KJ12" i="7"/>
  <c r="KV52" i="7" s="1"/>
  <c r="KI37" i="7"/>
  <c r="CT54" i="2"/>
  <c r="CT84" i="2"/>
  <c r="CT53" i="2"/>
  <c r="CT80" i="2"/>
  <c r="CT67" i="2"/>
  <c r="CT64" i="2"/>
  <c r="KB77" i="1"/>
  <c r="KB51" i="1"/>
  <c r="KA85" i="1"/>
  <c r="JZ43" i="1"/>
  <c r="KL123" i="1" s="1"/>
  <c r="KA84" i="1"/>
  <c r="JZ4" i="1"/>
  <c r="JZ23" i="1"/>
  <c r="KA64" i="1"/>
  <c r="KA56" i="1"/>
  <c r="JZ39" i="1"/>
  <c r="JZ13" i="1"/>
  <c r="JZ12" i="1"/>
  <c r="JZ14" i="1"/>
  <c r="JZ20" i="1"/>
  <c r="JZ26" i="1"/>
  <c r="JY49" i="7"/>
  <c r="JZ56" i="1"/>
  <c r="JZ65" i="1"/>
  <c r="JZ78" i="1"/>
  <c r="JZ80" i="1"/>
  <c r="JZ84" i="1"/>
  <c r="JZ85" i="1"/>
  <c r="JZ86" i="1"/>
  <c r="JY49" i="1"/>
  <c r="JY69" i="1"/>
  <c r="JY70" i="1"/>
  <c r="JY71" i="1"/>
  <c r="JY72" i="1"/>
  <c r="JY73" i="1"/>
  <c r="JY74" i="1"/>
  <c r="JY89" i="1"/>
  <c r="JY109" i="1"/>
  <c r="JY110" i="1"/>
  <c r="JY111" i="1"/>
  <c r="JY112" i="1"/>
  <c r="JY113" i="1"/>
  <c r="JY114" i="1"/>
  <c r="LY83" i="7" l="1"/>
  <c r="LZ83" i="7"/>
  <c r="LX77" i="7"/>
  <c r="LY37" i="7"/>
  <c r="LY79" i="7"/>
  <c r="LZ79" i="7"/>
  <c r="LY63" i="7"/>
  <c r="LZ63" i="7"/>
  <c r="LY52" i="7"/>
  <c r="LZ52" i="7"/>
  <c r="LY51" i="7"/>
  <c r="LZ51" i="7"/>
  <c r="LX10" i="7"/>
  <c r="MJ50" i="7" s="1"/>
  <c r="LJ60" i="7"/>
  <c r="LK20" i="7"/>
  <c r="LJ61" i="7"/>
  <c r="KY21" i="7"/>
  <c r="KZ28" i="7"/>
  <c r="LK68" i="7"/>
  <c r="KY27" i="7"/>
  <c r="LJ67" i="7"/>
  <c r="LL86" i="7"/>
  <c r="LM46" i="7"/>
  <c r="LM86" i="7" s="1"/>
  <c r="LL85" i="7"/>
  <c r="LM45" i="7"/>
  <c r="LM85" i="7" s="1"/>
  <c r="LL80" i="7"/>
  <c r="LM40" i="7"/>
  <c r="LM80" i="7" s="1"/>
  <c r="LL84" i="7"/>
  <c r="LM44" i="7"/>
  <c r="LM84" i="7" s="1"/>
  <c r="LK64" i="7"/>
  <c r="LL24" i="7"/>
  <c r="LK65" i="7"/>
  <c r="LL25" i="7"/>
  <c r="LK55" i="7"/>
  <c r="LL15" i="7"/>
  <c r="LK56" i="7"/>
  <c r="LL16" i="7"/>
  <c r="KJ68" i="7"/>
  <c r="LI66" i="7"/>
  <c r="LJ26" i="7"/>
  <c r="LJ54" i="7"/>
  <c r="LK14" i="7"/>
  <c r="LI63" i="7"/>
  <c r="LJ23" i="7"/>
  <c r="LH51" i="7"/>
  <c r="LI11" i="7"/>
  <c r="LJ53" i="7"/>
  <c r="LK13" i="7"/>
  <c r="LI52" i="7"/>
  <c r="LJ12" i="7"/>
  <c r="LJ79" i="7"/>
  <c r="LK39" i="7"/>
  <c r="LJ83" i="7"/>
  <c r="LK43" i="7"/>
  <c r="LI77" i="7"/>
  <c r="LJ37" i="7"/>
  <c r="LG50" i="7"/>
  <c r="LH10" i="7"/>
  <c r="LT50" i="7" s="1"/>
  <c r="KZ74" i="7"/>
  <c r="LA34" i="7"/>
  <c r="LA74" i="7" s="1"/>
  <c r="LA31" i="7"/>
  <c r="LA71" i="7" s="1"/>
  <c r="KZ71" i="7"/>
  <c r="LA20" i="7"/>
  <c r="LA30" i="7"/>
  <c r="LA70" i="7" s="1"/>
  <c r="KZ70" i="7"/>
  <c r="KY82" i="7"/>
  <c r="KZ42" i="7"/>
  <c r="LA22" i="7"/>
  <c r="KX79" i="7"/>
  <c r="KY39" i="7"/>
  <c r="KX80" i="7"/>
  <c r="KY40" i="7"/>
  <c r="KX83" i="7"/>
  <c r="KY43" i="7"/>
  <c r="KX81" i="7"/>
  <c r="KY41" i="7"/>
  <c r="KX78" i="7"/>
  <c r="KY38" i="7"/>
  <c r="KX85" i="7"/>
  <c r="KY45" i="7"/>
  <c r="KX86" i="7"/>
  <c r="KY46" i="7"/>
  <c r="KX84" i="7"/>
  <c r="KY44" i="7"/>
  <c r="KW77" i="7"/>
  <c r="KX37" i="7"/>
  <c r="KH10" i="7"/>
  <c r="KT50" i="7" s="1"/>
  <c r="KI11" i="7"/>
  <c r="KU51" i="7" s="1"/>
  <c r="KT51" i="7"/>
  <c r="KJ13" i="7"/>
  <c r="KK13" i="7" s="1"/>
  <c r="KW53" i="7" s="1"/>
  <c r="KU53" i="7"/>
  <c r="KI53" i="7"/>
  <c r="CT78" i="2"/>
  <c r="KH51" i="7"/>
  <c r="KK84" i="7"/>
  <c r="KL44" i="7"/>
  <c r="KK80" i="7"/>
  <c r="KL40" i="7"/>
  <c r="KK81" i="7"/>
  <c r="KL41" i="7"/>
  <c r="KK86" i="7"/>
  <c r="KL46" i="7"/>
  <c r="KK82" i="7"/>
  <c r="KL42" i="7"/>
  <c r="KK78" i="7"/>
  <c r="KL38" i="7"/>
  <c r="KL45" i="7"/>
  <c r="KK65" i="7"/>
  <c r="KL25" i="7"/>
  <c r="KX65" i="7" s="1"/>
  <c r="KK64" i="7"/>
  <c r="KL24" i="7"/>
  <c r="KX64" i="7" s="1"/>
  <c r="KK61" i="7"/>
  <c r="KL21" i="7"/>
  <c r="KX61" i="7" s="1"/>
  <c r="KK62" i="7"/>
  <c r="KL22" i="7"/>
  <c r="KX62" i="7" s="1"/>
  <c r="KK56" i="7"/>
  <c r="KL16" i="7"/>
  <c r="KX56" i="7" s="1"/>
  <c r="KK55" i="7"/>
  <c r="KL15" i="7"/>
  <c r="KX55" i="7" s="1"/>
  <c r="KK54" i="7"/>
  <c r="KL14" i="7"/>
  <c r="KX54" i="7" s="1"/>
  <c r="KK68" i="7"/>
  <c r="KL28" i="7"/>
  <c r="KX68" i="7" s="1"/>
  <c r="KK67" i="7"/>
  <c r="KL27" i="7"/>
  <c r="KX67" i="7" s="1"/>
  <c r="KJ66" i="7"/>
  <c r="KK26" i="7"/>
  <c r="KW66" i="7" s="1"/>
  <c r="KJ60" i="7"/>
  <c r="KK20" i="7"/>
  <c r="KW60" i="7" s="1"/>
  <c r="KJ52" i="7"/>
  <c r="KK12" i="7"/>
  <c r="KW52" i="7" s="1"/>
  <c r="KJ63" i="7"/>
  <c r="KK23" i="7"/>
  <c r="KW63" i="7" s="1"/>
  <c r="KJ79" i="7"/>
  <c r="KK39" i="7"/>
  <c r="KK43" i="7"/>
  <c r="KJ37" i="7"/>
  <c r="CT51" i="2"/>
  <c r="KB50" i="1"/>
  <c r="JZ37" i="1"/>
  <c r="KL117" i="1" s="1"/>
  <c r="KA79" i="1"/>
  <c r="KA83" i="1"/>
  <c r="JY4" i="1"/>
  <c r="JY23" i="1"/>
  <c r="KA63" i="1"/>
  <c r="JZ61" i="1"/>
  <c r="KA60" i="1"/>
  <c r="JZ62" i="1"/>
  <c r="KA54" i="1"/>
  <c r="KA66" i="1"/>
  <c r="KA52" i="1"/>
  <c r="KA53" i="1"/>
  <c r="JZ81" i="1"/>
  <c r="JZ82" i="1"/>
  <c r="JY43" i="1"/>
  <c r="KK123" i="1" s="1"/>
  <c r="JZ64" i="1"/>
  <c r="JZ63" i="1"/>
  <c r="JY14" i="1"/>
  <c r="JZ55" i="1"/>
  <c r="JZ54" i="1"/>
  <c r="JY26" i="1"/>
  <c r="JZ66" i="1" s="1"/>
  <c r="JZ67" i="1"/>
  <c r="JZ68" i="1"/>
  <c r="JZ11" i="1"/>
  <c r="JY39" i="1"/>
  <c r="JY13" i="1"/>
  <c r="JY20" i="1"/>
  <c r="JY12" i="1"/>
  <c r="J36" i="8"/>
  <c r="I36" i="8"/>
  <c r="J19" i="8"/>
  <c r="I19" i="8"/>
  <c r="J18" i="8"/>
  <c r="I18" i="8"/>
  <c r="J6" i="8"/>
  <c r="I6" i="8"/>
  <c r="C46" i="8"/>
  <c r="C45" i="8"/>
  <c r="C44" i="8"/>
  <c r="C42" i="8"/>
  <c r="C41" i="8"/>
  <c r="C40" i="8"/>
  <c r="C38" i="8"/>
  <c r="E36" i="8"/>
  <c r="C36" i="8"/>
  <c r="B36" i="8"/>
  <c r="E34" i="8"/>
  <c r="C34" i="8"/>
  <c r="B34" i="8"/>
  <c r="E33" i="8"/>
  <c r="C33" i="8"/>
  <c r="B33" i="8"/>
  <c r="E32" i="8"/>
  <c r="C32" i="8"/>
  <c r="B32" i="8"/>
  <c r="E31" i="8"/>
  <c r="C31" i="8"/>
  <c r="B31" i="8"/>
  <c r="E30" i="8"/>
  <c r="C30" i="8"/>
  <c r="B30" i="8"/>
  <c r="C28" i="8"/>
  <c r="C27" i="8"/>
  <c r="C25" i="8"/>
  <c r="C24" i="8"/>
  <c r="C22" i="8"/>
  <c r="C21" i="8"/>
  <c r="E19" i="8"/>
  <c r="C19" i="8"/>
  <c r="B19" i="8"/>
  <c r="E18" i="8"/>
  <c r="C18" i="8"/>
  <c r="B18" i="8"/>
  <c r="C16" i="8"/>
  <c r="C15" i="8"/>
  <c r="C9" i="8"/>
  <c r="C8" i="8"/>
  <c r="C7" i="8"/>
  <c r="E6" i="8"/>
  <c r="C6" i="8"/>
  <c r="B6" i="8"/>
  <c r="C5" i="8"/>
  <c r="JX49" i="7"/>
  <c r="CR7" i="2"/>
  <c r="CQ7" i="2"/>
  <c r="CP7" i="2"/>
  <c r="CR50" i="2"/>
  <c r="CR90" i="2"/>
  <c r="B5" i="8"/>
  <c r="B7" i="8"/>
  <c r="CR9" i="2"/>
  <c r="CR10" i="2"/>
  <c r="JY55" i="1"/>
  <c r="CR22" i="2"/>
  <c r="CR23" i="2"/>
  <c r="JY64" i="1"/>
  <c r="CR28" i="2"/>
  <c r="CV108" i="2" s="1"/>
  <c r="JY68" i="1"/>
  <c r="JY78" i="1"/>
  <c r="JY80" i="1"/>
  <c r="JY81" i="1"/>
  <c r="CR43" i="2"/>
  <c r="CV123" i="2" s="1"/>
  <c r="CR45" i="2"/>
  <c r="B45" i="8"/>
  <c r="B46" i="8"/>
  <c r="JX49" i="1"/>
  <c r="JX69" i="1"/>
  <c r="JX70" i="1"/>
  <c r="JX71" i="1"/>
  <c r="JX72" i="1"/>
  <c r="JX73" i="1"/>
  <c r="JX74" i="1"/>
  <c r="JX89" i="1"/>
  <c r="JX109" i="1"/>
  <c r="JX110" i="1"/>
  <c r="JX111" i="1"/>
  <c r="JX112" i="1"/>
  <c r="JX113" i="1"/>
  <c r="JX114" i="1"/>
  <c r="LY77" i="7" l="1"/>
  <c r="LZ77" i="7"/>
  <c r="LY10" i="7"/>
  <c r="MK50" i="7" s="1"/>
  <c r="LK61" i="7"/>
  <c r="KZ21" i="7"/>
  <c r="LK60" i="7"/>
  <c r="LL20" i="7"/>
  <c r="LM62" i="7"/>
  <c r="LA28" i="7"/>
  <c r="LM68" i="7" s="1"/>
  <c r="LL68" i="7"/>
  <c r="KZ27" i="7"/>
  <c r="LK67" i="7"/>
  <c r="LK79" i="7"/>
  <c r="LL39" i="7"/>
  <c r="LK83" i="7"/>
  <c r="LL43" i="7"/>
  <c r="LL65" i="7"/>
  <c r="LM25" i="7"/>
  <c r="LM65" i="7" s="1"/>
  <c r="LL64" i="7"/>
  <c r="LM24" i="7"/>
  <c r="LM64" i="7" s="1"/>
  <c r="LL56" i="7"/>
  <c r="LM16" i="7"/>
  <c r="LM56" i="7" s="1"/>
  <c r="LL55" i="7"/>
  <c r="LM15" i="7"/>
  <c r="LM55" i="7" s="1"/>
  <c r="LK54" i="7"/>
  <c r="LL14" i="7"/>
  <c r="LK53" i="7"/>
  <c r="LL13" i="7"/>
  <c r="LJ66" i="7"/>
  <c r="LK26" i="7"/>
  <c r="LH50" i="7"/>
  <c r="LI10" i="7"/>
  <c r="LU50" i="7" s="1"/>
  <c r="LJ52" i="7"/>
  <c r="LK12" i="7"/>
  <c r="LI51" i="7"/>
  <c r="LJ11" i="7"/>
  <c r="LJ63" i="7"/>
  <c r="LK23" i="7"/>
  <c r="LJ77" i="7"/>
  <c r="LK37" i="7"/>
  <c r="KI10" i="7"/>
  <c r="KU50" i="7" s="1"/>
  <c r="KY85" i="7"/>
  <c r="KZ45" i="7"/>
  <c r="KY80" i="7"/>
  <c r="KZ40" i="7"/>
  <c r="KY78" i="7"/>
  <c r="KZ38" i="7"/>
  <c r="KY79" i="7"/>
  <c r="KZ39" i="7"/>
  <c r="KY84" i="7"/>
  <c r="KZ44" i="7"/>
  <c r="KY81" i="7"/>
  <c r="KZ41" i="7"/>
  <c r="KY86" i="7"/>
  <c r="KZ46" i="7"/>
  <c r="KY83" i="7"/>
  <c r="KZ43" i="7"/>
  <c r="KZ82" i="7"/>
  <c r="LA42" i="7"/>
  <c r="LA82" i="7" s="1"/>
  <c r="KX77" i="7"/>
  <c r="KY37" i="7"/>
  <c r="KJ53" i="7"/>
  <c r="KV53" i="7"/>
  <c r="KJ11" i="7"/>
  <c r="KV51" i="7" s="1"/>
  <c r="KI51" i="7"/>
  <c r="CS85" i="2"/>
  <c r="CV125" i="2"/>
  <c r="CS63" i="2"/>
  <c r="CV103" i="2"/>
  <c r="CS62" i="2"/>
  <c r="CV102" i="2"/>
  <c r="KL43" i="7"/>
  <c r="KM45" i="7"/>
  <c r="KL81" i="7"/>
  <c r="KM41" i="7"/>
  <c r="KL86" i="7"/>
  <c r="KM46" i="7"/>
  <c r="KK79" i="7"/>
  <c r="KL39" i="7"/>
  <c r="KL78" i="7"/>
  <c r="KM38" i="7"/>
  <c r="KL80" i="7"/>
  <c r="KM40" i="7"/>
  <c r="KL82" i="7"/>
  <c r="KM42" i="7"/>
  <c r="KL84" i="7"/>
  <c r="KM44" i="7"/>
  <c r="KK63" i="7"/>
  <c r="KL23" i="7"/>
  <c r="KX63" i="7" s="1"/>
  <c r="KL64" i="7"/>
  <c r="KM24" i="7"/>
  <c r="KY64" i="7" s="1"/>
  <c r="KL65" i="7"/>
  <c r="KM25" i="7"/>
  <c r="KY65" i="7" s="1"/>
  <c r="KL62" i="7"/>
  <c r="KM22" i="7"/>
  <c r="KY62" i="7" s="1"/>
  <c r="KK60" i="7"/>
  <c r="KL20" i="7"/>
  <c r="KX60" i="7" s="1"/>
  <c r="KL61" i="7"/>
  <c r="KM21" i="7"/>
  <c r="KY61" i="7" s="1"/>
  <c r="KL54" i="7"/>
  <c r="KM14" i="7"/>
  <c r="KY54" i="7" s="1"/>
  <c r="KL55" i="7"/>
  <c r="KM15" i="7"/>
  <c r="KY55" i="7" s="1"/>
  <c r="KL56" i="7"/>
  <c r="KM16" i="7"/>
  <c r="KY56" i="7" s="1"/>
  <c r="KK66" i="7"/>
  <c r="KL26" i="7"/>
  <c r="KX66" i="7" s="1"/>
  <c r="KK53" i="7"/>
  <c r="KL13" i="7"/>
  <c r="KX53" i="7" s="1"/>
  <c r="KL67" i="7"/>
  <c r="KM27" i="7"/>
  <c r="KY67" i="7" s="1"/>
  <c r="KK52" i="7"/>
  <c r="KL12" i="7"/>
  <c r="KX52" i="7" s="1"/>
  <c r="KL68" i="7"/>
  <c r="KM28" i="7"/>
  <c r="KY68" i="7" s="1"/>
  <c r="KK37" i="7"/>
  <c r="JY11" i="1"/>
  <c r="JY37" i="1"/>
  <c r="CS83" i="2"/>
  <c r="KA77" i="1"/>
  <c r="CS5" i="2"/>
  <c r="JZ60" i="1"/>
  <c r="CT61" i="2"/>
  <c r="CS68" i="2"/>
  <c r="KA51" i="1"/>
  <c r="CR8" i="2"/>
  <c r="JZ79" i="1"/>
  <c r="JZ83" i="1"/>
  <c r="CR29" i="2"/>
  <c r="CV109" i="2" s="1"/>
  <c r="JZ53" i="1"/>
  <c r="JZ52" i="1"/>
  <c r="B9" i="8"/>
  <c r="B38" i="8"/>
  <c r="B41" i="8"/>
  <c r="B44" i="8"/>
  <c r="B42" i="8"/>
  <c r="JY82" i="1"/>
  <c r="B8" i="8"/>
  <c r="JY84" i="1"/>
  <c r="CR47" i="2"/>
  <c r="CV127" i="2" s="1"/>
  <c r="JY86" i="1"/>
  <c r="CR46" i="2"/>
  <c r="JY85" i="1"/>
  <c r="B40" i="8"/>
  <c r="CR26" i="2"/>
  <c r="JY65" i="1"/>
  <c r="B24" i="8"/>
  <c r="B25" i="8"/>
  <c r="B21" i="8"/>
  <c r="B22" i="8"/>
  <c r="JY61" i="1"/>
  <c r="JY62" i="1"/>
  <c r="JY67" i="1"/>
  <c r="B27" i="8"/>
  <c r="JX12" i="1"/>
  <c r="CR13" i="2" s="1"/>
  <c r="CV93" i="2" s="1"/>
  <c r="B28" i="8"/>
  <c r="B16" i="8"/>
  <c r="JY56" i="1"/>
  <c r="CR16" i="2"/>
  <c r="CV96" i="2" s="1"/>
  <c r="B15" i="8"/>
  <c r="CR25" i="2"/>
  <c r="CR41" i="2"/>
  <c r="CR39" i="2"/>
  <c r="CR42" i="2"/>
  <c r="CV122" i="2" s="1"/>
  <c r="JX4" i="1"/>
  <c r="CR6" i="2"/>
  <c r="JX43" i="1"/>
  <c r="KJ123" i="1" s="1"/>
  <c r="JX39" i="1"/>
  <c r="B39" i="8" s="1"/>
  <c r="CR17" i="2"/>
  <c r="CV97" i="2" s="1"/>
  <c r="JX14" i="1"/>
  <c r="JY54" i="1" s="1"/>
  <c r="JX13" i="1"/>
  <c r="JX20" i="1"/>
  <c r="JY60" i="1" s="1"/>
  <c r="JX26" i="1"/>
  <c r="JY66" i="1" s="1"/>
  <c r="JX23" i="1"/>
  <c r="JY63" i="1" s="1"/>
  <c r="LZ50" i="7" l="1"/>
  <c r="LL60" i="7"/>
  <c r="LM20" i="7"/>
  <c r="LM60" i="7" s="1"/>
  <c r="LL61" i="7"/>
  <c r="LA21" i="7"/>
  <c r="LA27" i="7"/>
  <c r="LM67" i="7" s="1"/>
  <c r="LL67" i="7"/>
  <c r="LK77" i="7"/>
  <c r="LL37" i="7"/>
  <c r="LL83" i="7"/>
  <c r="LM43" i="7"/>
  <c r="LM83" i="7" s="1"/>
  <c r="LL79" i="7"/>
  <c r="LM39" i="7"/>
  <c r="LM79" i="7" s="1"/>
  <c r="LK63" i="7"/>
  <c r="LL23" i="7"/>
  <c r="LL54" i="7"/>
  <c r="LM14" i="7"/>
  <c r="LM54" i="7" s="1"/>
  <c r="LK52" i="7"/>
  <c r="LL12" i="7"/>
  <c r="LK66" i="7"/>
  <c r="LL26" i="7"/>
  <c r="LL53" i="7"/>
  <c r="LM13" i="7"/>
  <c r="LM53" i="7" s="1"/>
  <c r="KJ10" i="7"/>
  <c r="KV50" i="7" s="1"/>
  <c r="LJ51" i="7"/>
  <c r="LK11" i="7"/>
  <c r="LI50" i="7"/>
  <c r="LJ10" i="7"/>
  <c r="LV50" i="7" s="1"/>
  <c r="LA39" i="7"/>
  <c r="LA79" i="7" s="1"/>
  <c r="KZ79" i="7"/>
  <c r="LA46" i="7"/>
  <c r="LA86" i="7" s="1"/>
  <c r="KZ86" i="7"/>
  <c r="LA38" i="7"/>
  <c r="LA78" i="7" s="1"/>
  <c r="KZ78" i="7"/>
  <c r="KY77" i="7"/>
  <c r="KZ37" i="7"/>
  <c r="KZ81" i="7"/>
  <c r="LA41" i="7"/>
  <c r="LA81" i="7" s="1"/>
  <c r="KZ80" i="7"/>
  <c r="LA40" i="7"/>
  <c r="LA80" i="7" s="1"/>
  <c r="KZ83" i="7"/>
  <c r="LA43" i="7"/>
  <c r="LA83" i="7" s="1"/>
  <c r="KZ84" i="7"/>
  <c r="LA44" i="7"/>
  <c r="LA84" i="7" s="1"/>
  <c r="KZ85" i="7"/>
  <c r="LA45" i="7"/>
  <c r="LA85" i="7" s="1"/>
  <c r="KK11" i="7"/>
  <c r="KW51" i="7" s="1"/>
  <c r="KJ51" i="7"/>
  <c r="CS79" i="2"/>
  <c r="CV119" i="2"/>
  <c r="CS66" i="2"/>
  <c r="CV106" i="2"/>
  <c r="CS81" i="2"/>
  <c r="CV121" i="2"/>
  <c r="CS65" i="2"/>
  <c r="CV105" i="2"/>
  <c r="KM62" i="7"/>
  <c r="KN22" i="7"/>
  <c r="KZ62" i="7" s="1"/>
  <c r="KM61" i="7"/>
  <c r="KN21" i="7"/>
  <c r="KZ61" i="7" s="1"/>
  <c r="KM65" i="7"/>
  <c r="KN25" i="7"/>
  <c r="KZ65" i="7" s="1"/>
  <c r="KM64" i="7"/>
  <c r="KN24" i="7"/>
  <c r="KZ64" i="7" s="1"/>
  <c r="KM55" i="7"/>
  <c r="KN15" i="7"/>
  <c r="KZ55" i="7" s="1"/>
  <c r="KM54" i="7"/>
  <c r="KN14" i="7"/>
  <c r="KZ54" i="7" s="1"/>
  <c r="KM56" i="7"/>
  <c r="KN16" i="7"/>
  <c r="KZ56" i="7" s="1"/>
  <c r="KM67" i="7"/>
  <c r="KN27" i="7"/>
  <c r="KZ67" i="7" s="1"/>
  <c r="KM68" i="7"/>
  <c r="KN28" i="7"/>
  <c r="KZ68" i="7" s="1"/>
  <c r="CS86" i="2"/>
  <c r="CV126" i="2"/>
  <c r="JZ77" i="1"/>
  <c r="KK117" i="1"/>
  <c r="KM82" i="7"/>
  <c r="KN42" i="7"/>
  <c r="KM86" i="7"/>
  <c r="KN46" i="7"/>
  <c r="KM80" i="7"/>
  <c r="KN40" i="7"/>
  <c r="KM81" i="7"/>
  <c r="KN41" i="7"/>
  <c r="KM78" i="7"/>
  <c r="KN38" i="7"/>
  <c r="KN45" i="7"/>
  <c r="KM84" i="7"/>
  <c r="KN44" i="7"/>
  <c r="KL37" i="7"/>
  <c r="KL79" i="7"/>
  <c r="KM39" i="7"/>
  <c r="KM43" i="7"/>
  <c r="KL63" i="7"/>
  <c r="KM23" i="7"/>
  <c r="KY63" i="7" s="1"/>
  <c r="KL60" i="7"/>
  <c r="KM20" i="7"/>
  <c r="KY60" i="7" s="1"/>
  <c r="KL66" i="7"/>
  <c r="KM26" i="7"/>
  <c r="KY66" i="7" s="1"/>
  <c r="KL52" i="7"/>
  <c r="KM12" i="7"/>
  <c r="KY52" i="7" s="1"/>
  <c r="KL53" i="7"/>
  <c r="KM13" i="7"/>
  <c r="KY53" i="7" s="1"/>
  <c r="JZ51" i="1"/>
  <c r="JZ50" i="1"/>
  <c r="CS87" i="2"/>
  <c r="CS82" i="2"/>
  <c r="CS56" i="2"/>
  <c r="CR15" i="2"/>
  <c r="CV95" i="2" s="1"/>
  <c r="CS57" i="2"/>
  <c r="KA50" i="1"/>
  <c r="CS53" i="2"/>
  <c r="CS69" i="2"/>
  <c r="JX37" i="1"/>
  <c r="B37" i="8"/>
  <c r="B43" i="8"/>
  <c r="JY83" i="1"/>
  <c r="JY79" i="1"/>
  <c r="JY52" i="1"/>
  <c r="JY53" i="1"/>
  <c r="CR24" i="2"/>
  <c r="B3" i="8"/>
  <c r="CR5" i="2"/>
  <c r="CR40" i="2"/>
  <c r="CR44" i="2"/>
  <c r="CR21" i="2"/>
  <c r="CR27" i="2"/>
  <c r="CR14" i="2"/>
  <c r="JX11" i="1"/>
  <c r="JY51" i="1" s="1"/>
  <c r="JT49" i="7"/>
  <c r="JU49" i="7"/>
  <c r="JV49" i="7"/>
  <c r="JW49" i="7"/>
  <c r="CQ50" i="2"/>
  <c r="CQ90" i="2"/>
  <c r="JX56" i="1"/>
  <c r="JX61" i="1"/>
  <c r="JX64" i="1"/>
  <c r="JX68" i="1"/>
  <c r="JX78" i="1"/>
  <c r="JX84" i="1"/>
  <c r="JU49" i="1"/>
  <c r="JV49" i="1"/>
  <c r="JW49" i="1"/>
  <c r="JU69" i="1"/>
  <c r="JV69" i="1"/>
  <c r="JW69" i="1"/>
  <c r="JU70" i="1"/>
  <c r="JV70" i="1"/>
  <c r="JW70" i="1"/>
  <c r="JU71" i="1"/>
  <c r="JV71" i="1"/>
  <c r="JW71" i="1"/>
  <c r="JU72" i="1"/>
  <c r="JV72" i="1"/>
  <c r="JW72" i="1"/>
  <c r="JU73" i="1"/>
  <c r="JV73" i="1"/>
  <c r="JW73" i="1"/>
  <c r="JU74" i="1"/>
  <c r="JV74" i="1"/>
  <c r="JW74" i="1"/>
  <c r="JU89" i="1"/>
  <c r="JV89" i="1"/>
  <c r="JW89" i="1"/>
  <c r="JU109" i="1"/>
  <c r="JV109" i="1"/>
  <c r="JW109" i="1"/>
  <c r="JU110" i="1"/>
  <c r="JV110" i="1"/>
  <c r="JW110" i="1"/>
  <c r="JU111" i="1"/>
  <c r="JV111" i="1"/>
  <c r="JW111" i="1"/>
  <c r="JU112" i="1"/>
  <c r="JV112" i="1"/>
  <c r="JW112" i="1"/>
  <c r="JU113" i="1"/>
  <c r="JV113" i="1"/>
  <c r="JW113" i="1"/>
  <c r="JU114" i="1"/>
  <c r="JV114" i="1"/>
  <c r="JW114" i="1"/>
  <c r="JT109" i="1"/>
  <c r="JT110" i="1"/>
  <c r="JT111" i="1"/>
  <c r="JT112" i="1"/>
  <c r="JT113" i="1"/>
  <c r="JT114" i="1"/>
  <c r="JT89" i="1"/>
  <c r="JT49" i="1"/>
  <c r="JT69" i="1"/>
  <c r="JT70" i="1"/>
  <c r="JT71" i="1"/>
  <c r="JT72" i="1"/>
  <c r="JT73" i="1"/>
  <c r="JT74" i="1"/>
  <c r="LM61" i="7" l="1"/>
  <c r="LL77" i="7"/>
  <c r="LM37" i="7"/>
  <c r="LM77" i="7" s="1"/>
  <c r="LL63" i="7"/>
  <c r="LM23" i="7"/>
  <c r="LM63" i="7" s="1"/>
  <c r="LL66" i="7"/>
  <c r="LM26" i="7"/>
  <c r="LM66" i="7" s="1"/>
  <c r="LL52" i="7"/>
  <c r="LM12" i="7"/>
  <c r="LM52" i="7" s="1"/>
  <c r="LK51" i="7"/>
  <c r="LL11" i="7"/>
  <c r="KK10" i="7"/>
  <c r="KW50" i="7" s="1"/>
  <c r="LJ50" i="7"/>
  <c r="LK10" i="7"/>
  <c r="LW50" i="7" s="1"/>
  <c r="KZ77" i="7"/>
  <c r="LA37" i="7"/>
  <c r="LA77" i="7" s="1"/>
  <c r="KL11" i="7"/>
  <c r="KX51" i="7" s="1"/>
  <c r="KK51" i="7"/>
  <c r="CS64" i="2"/>
  <c r="CV104" i="2"/>
  <c r="CS54" i="2"/>
  <c r="CV94" i="2"/>
  <c r="CS67" i="2"/>
  <c r="CV107" i="2"/>
  <c r="CS61" i="2"/>
  <c r="CV101" i="2"/>
  <c r="CS80" i="2"/>
  <c r="CV120" i="2"/>
  <c r="KN61" i="7"/>
  <c r="KO21" i="7"/>
  <c r="KO61" i="7" s="1"/>
  <c r="KM60" i="7"/>
  <c r="KN20" i="7"/>
  <c r="KZ60" i="7" s="1"/>
  <c r="KN62" i="7"/>
  <c r="KO22" i="7"/>
  <c r="KM63" i="7"/>
  <c r="KN23" i="7"/>
  <c r="KZ63" i="7" s="1"/>
  <c r="KN64" i="7"/>
  <c r="KO24" i="7"/>
  <c r="KO25" i="7"/>
  <c r="KN65" i="7"/>
  <c r="KN56" i="7"/>
  <c r="KO16" i="7"/>
  <c r="KN54" i="7"/>
  <c r="KO14" i="7"/>
  <c r="KN55" i="7"/>
  <c r="KO15" i="7"/>
  <c r="KN68" i="7"/>
  <c r="KO28" i="7"/>
  <c r="KN67" i="7"/>
  <c r="KO27" i="7"/>
  <c r="KM66" i="7"/>
  <c r="KN26" i="7"/>
  <c r="KZ66" i="7" s="1"/>
  <c r="KM53" i="7"/>
  <c r="KN13" i="7"/>
  <c r="KZ53" i="7" s="1"/>
  <c r="KM52" i="7"/>
  <c r="KN12" i="7"/>
  <c r="KZ52" i="7" s="1"/>
  <c r="JY77" i="1"/>
  <c r="KJ117" i="1"/>
  <c r="CS84" i="2"/>
  <c r="CV124" i="2"/>
  <c r="KN78" i="7"/>
  <c r="KO38" i="7"/>
  <c r="KO78" i="7" s="1"/>
  <c r="KN82" i="7"/>
  <c r="KO42" i="7"/>
  <c r="KO82" i="7" s="1"/>
  <c r="KN81" i="7"/>
  <c r="KO41" i="7"/>
  <c r="KO81" i="7" s="1"/>
  <c r="KN80" i="7"/>
  <c r="KO40" i="7"/>
  <c r="KO80" i="7" s="1"/>
  <c r="KO45" i="7"/>
  <c r="KN86" i="7"/>
  <c r="KO46" i="7"/>
  <c r="KO86" i="7" s="1"/>
  <c r="KN84" i="7"/>
  <c r="KO44" i="7"/>
  <c r="KO84" i="7" s="1"/>
  <c r="KM79" i="7"/>
  <c r="KN39" i="7"/>
  <c r="KN43" i="7"/>
  <c r="KM37" i="7"/>
  <c r="KL10" i="7"/>
  <c r="KX50" i="7" s="1"/>
  <c r="JV26" i="1"/>
  <c r="JV85" i="1"/>
  <c r="JV78" i="1"/>
  <c r="JW84" i="1"/>
  <c r="CR38" i="2"/>
  <c r="CS55" i="2"/>
  <c r="JV65" i="1"/>
  <c r="CQ46" i="2"/>
  <c r="CQ8" i="2"/>
  <c r="JU78" i="1"/>
  <c r="JV86" i="1"/>
  <c r="JU64" i="1"/>
  <c r="CQ22" i="2"/>
  <c r="JU62" i="1"/>
  <c r="JW67" i="1"/>
  <c r="JU23" i="1"/>
  <c r="CQ25" i="2"/>
  <c r="JW65" i="1"/>
  <c r="JX65" i="1"/>
  <c r="JU65" i="1"/>
  <c r="CQ26" i="2"/>
  <c r="JV81" i="1"/>
  <c r="JW39" i="1"/>
  <c r="JX79" i="1" s="1"/>
  <c r="JX80" i="1"/>
  <c r="CQ10" i="2"/>
  <c r="JW78" i="1"/>
  <c r="JW86" i="1"/>
  <c r="JX86" i="1"/>
  <c r="JU84" i="1"/>
  <c r="CQ45" i="2"/>
  <c r="JU4" i="1"/>
  <c r="CQ6" i="2"/>
  <c r="JW82" i="1"/>
  <c r="JX82" i="1"/>
  <c r="CQ47" i="2"/>
  <c r="CQ9" i="2"/>
  <c r="JT4" i="1"/>
  <c r="JX85" i="1"/>
  <c r="JU82" i="1"/>
  <c r="CQ43" i="2"/>
  <c r="JU39" i="1"/>
  <c r="CQ41" i="2"/>
  <c r="JT43" i="1"/>
  <c r="KF123" i="1" s="1"/>
  <c r="JU86" i="1"/>
  <c r="JW81" i="1"/>
  <c r="JX81" i="1"/>
  <c r="CQ39" i="2"/>
  <c r="JU80" i="1"/>
  <c r="CQ42" i="2"/>
  <c r="JU20" i="1"/>
  <c r="JX62" i="1"/>
  <c r="JT20" i="1"/>
  <c r="CQ23" i="2"/>
  <c r="JV20" i="1"/>
  <c r="CQ16" i="2"/>
  <c r="CU96" i="2" s="1"/>
  <c r="JW56" i="1"/>
  <c r="CQ17" i="2"/>
  <c r="JW14" i="1"/>
  <c r="JX54" i="1" s="1"/>
  <c r="JX55" i="1"/>
  <c r="JV68" i="1"/>
  <c r="CR12" i="2"/>
  <c r="JU68" i="1"/>
  <c r="CQ29" i="2"/>
  <c r="JW26" i="1"/>
  <c r="JX66" i="1" s="1"/>
  <c r="JX67" i="1"/>
  <c r="JU26" i="1"/>
  <c r="JV66" i="1" s="1"/>
  <c r="CQ28" i="2"/>
  <c r="JU55" i="1"/>
  <c r="JU81" i="1"/>
  <c r="JU43" i="1"/>
  <c r="KG123" i="1" s="1"/>
  <c r="JV39" i="1"/>
  <c r="JU85" i="1"/>
  <c r="JW80" i="1"/>
  <c r="JV4" i="1"/>
  <c r="JW4" i="1"/>
  <c r="JV82" i="1"/>
  <c r="JV84" i="1"/>
  <c r="JV23" i="1"/>
  <c r="JW23" i="1"/>
  <c r="JX63" i="1" s="1"/>
  <c r="JW62" i="1"/>
  <c r="JV62" i="1"/>
  <c r="JW20" i="1"/>
  <c r="JX60" i="1" s="1"/>
  <c r="JV61" i="1"/>
  <c r="JU61" i="1"/>
  <c r="JW55" i="1"/>
  <c r="JV55" i="1"/>
  <c r="JV14" i="1"/>
  <c r="JT12" i="1"/>
  <c r="JW13" i="1"/>
  <c r="JU13" i="1"/>
  <c r="JW12" i="1"/>
  <c r="JV12" i="1"/>
  <c r="JW85" i="1"/>
  <c r="JV80" i="1"/>
  <c r="JV67" i="1"/>
  <c r="JW64" i="1"/>
  <c r="JV56" i="1"/>
  <c r="JW43" i="1"/>
  <c r="JU14" i="1"/>
  <c r="JU12" i="1"/>
  <c r="JU67" i="1"/>
  <c r="JV64" i="1"/>
  <c r="JW61" i="1"/>
  <c r="JU56" i="1"/>
  <c r="JV43" i="1"/>
  <c r="KH123" i="1" s="1"/>
  <c r="JV13" i="1"/>
  <c r="JW68" i="1"/>
  <c r="JT39" i="1"/>
  <c r="JT13" i="1"/>
  <c r="JT26" i="1"/>
  <c r="JT23" i="1"/>
  <c r="JT14" i="1"/>
  <c r="JS49" i="7"/>
  <c r="JS114" i="1"/>
  <c r="JS113" i="1"/>
  <c r="JS112" i="1"/>
  <c r="JS111" i="1"/>
  <c r="JS110" i="1"/>
  <c r="JS109" i="1"/>
  <c r="JS89" i="1"/>
  <c r="JS74" i="1"/>
  <c r="JS73" i="1"/>
  <c r="JS72" i="1"/>
  <c r="JS71" i="1"/>
  <c r="JS70" i="1"/>
  <c r="JS69" i="1"/>
  <c r="JS49" i="1"/>
  <c r="JT86" i="1"/>
  <c r="KD126" i="1"/>
  <c r="KD125" i="1"/>
  <c r="KD124" i="1"/>
  <c r="KD122" i="1"/>
  <c r="KD121" i="1"/>
  <c r="KD120" i="1"/>
  <c r="KD118" i="1"/>
  <c r="KD108" i="1"/>
  <c r="KD107" i="1"/>
  <c r="KD105" i="1"/>
  <c r="KD104" i="1"/>
  <c r="KO55" i="7" l="1"/>
  <c r="LA55" i="7"/>
  <c r="KO54" i="7"/>
  <c r="LA54" i="7"/>
  <c r="KO56" i="7"/>
  <c r="LA56" i="7"/>
  <c r="KO62" i="7"/>
  <c r="LA62" i="7"/>
  <c r="LA61" i="7"/>
  <c r="KM11" i="7"/>
  <c r="KY51" i="7" s="1"/>
  <c r="KL51" i="7"/>
  <c r="LL51" i="7"/>
  <c r="LM11" i="7"/>
  <c r="LM51" i="7" s="1"/>
  <c r="LK50" i="7"/>
  <c r="LL10" i="7"/>
  <c r="KO67" i="7"/>
  <c r="LA67" i="7"/>
  <c r="KO68" i="7"/>
  <c r="LA68" i="7"/>
  <c r="KO64" i="7"/>
  <c r="LA64" i="7"/>
  <c r="KO65" i="7"/>
  <c r="LA65" i="7"/>
  <c r="CR57" i="2"/>
  <c r="CU97" i="2"/>
  <c r="CR65" i="2"/>
  <c r="CU105" i="2"/>
  <c r="CR82" i="2"/>
  <c r="CU122" i="2"/>
  <c r="CR83" i="2"/>
  <c r="CU123" i="2"/>
  <c r="CR81" i="2"/>
  <c r="CU121" i="2"/>
  <c r="CR69" i="2"/>
  <c r="CU109" i="2"/>
  <c r="CR79" i="2"/>
  <c r="CU119" i="2"/>
  <c r="CR85" i="2"/>
  <c r="CU125" i="2"/>
  <c r="CS52" i="2"/>
  <c r="CV91" i="2"/>
  <c r="CV92" i="2"/>
  <c r="CR63" i="2"/>
  <c r="CU103" i="2"/>
  <c r="CR66" i="2"/>
  <c r="CU106" i="2"/>
  <c r="CR62" i="2"/>
  <c r="CU102" i="2"/>
  <c r="CR68" i="2"/>
  <c r="CU108" i="2"/>
  <c r="CR87" i="2"/>
  <c r="CU127" i="2"/>
  <c r="KN60" i="7"/>
  <c r="KO20" i="7"/>
  <c r="KO23" i="7"/>
  <c r="KN63" i="7"/>
  <c r="KN53" i="7"/>
  <c r="KO13" i="7"/>
  <c r="KN52" i="7"/>
  <c r="KO12" i="7"/>
  <c r="KM51" i="7"/>
  <c r="KN11" i="7"/>
  <c r="KZ51" i="7" s="1"/>
  <c r="KN66" i="7"/>
  <c r="KO26" i="7"/>
  <c r="JX83" i="1"/>
  <c r="KI123" i="1"/>
  <c r="CR86" i="2"/>
  <c r="CU126" i="2"/>
  <c r="CS78" i="2"/>
  <c r="CV118" i="2"/>
  <c r="KN79" i="7"/>
  <c r="KO39" i="7"/>
  <c r="KO79" i="7" s="1"/>
  <c r="KO43" i="7"/>
  <c r="KN37" i="7"/>
  <c r="KM10" i="7"/>
  <c r="KY50" i="7" s="1"/>
  <c r="CP42" i="2"/>
  <c r="CT122" i="2" s="1"/>
  <c r="CQ15" i="2"/>
  <c r="JU60" i="1"/>
  <c r="CP29" i="2"/>
  <c r="CT109" i="2" s="1"/>
  <c r="JU79" i="1"/>
  <c r="CP43" i="2"/>
  <c r="CT123" i="2" s="1"/>
  <c r="CP25" i="2"/>
  <c r="CT105" i="2" s="1"/>
  <c r="JV60" i="1"/>
  <c r="JU83" i="1"/>
  <c r="CP39" i="2"/>
  <c r="CT119" i="2" s="1"/>
  <c r="JU63" i="1"/>
  <c r="JV63" i="1"/>
  <c r="B10" i="8"/>
  <c r="JY50" i="1"/>
  <c r="JW63" i="1"/>
  <c r="JU53" i="1"/>
  <c r="CP26" i="2"/>
  <c r="CT106" i="2" s="1"/>
  <c r="CQ24" i="2"/>
  <c r="JS80" i="1"/>
  <c r="CP41" i="2"/>
  <c r="CT121" i="2" s="1"/>
  <c r="JT37" i="1"/>
  <c r="KF117" i="1" s="1"/>
  <c r="CP46" i="2"/>
  <c r="CT126" i="2" s="1"/>
  <c r="CP45" i="2"/>
  <c r="CT125" i="2" s="1"/>
  <c r="JU37" i="1"/>
  <c r="KG117" i="1" s="1"/>
  <c r="CQ44" i="2"/>
  <c r="CP47" i="2"/>
  <c r="CT127" i="2" s="1"/>
  <c r="CQ40" i="2"/>
  <c r="CQ5" i="2"/>
  <c r="CQ21" i="2"/>
  <c r="CR56" i="2"/>
  <c r="JW54" i="1"/>
  <c r="CQ13" i="2"/>
  <c r="JX52" i="1"/>
  <c r="CQ14" i="2"/>
  <c r="JX53" i="1"/>
  <c r="CQ27" i="2"/>
  <c r="JW52" i="1"/>
  <c r="CP28" i="2"/>
  <c r="CT108" i="2" s="1"/>
  <c r="JW66" i="1"/>
  <c r="JV11" i="1"/>
  <c r="JS39" i="1"/>
  <c r="JV79" i="1"/>
  <c r="JS81" i="1"/>
  <c r="JS4" i="1"/>
  <c r="JS43" i="1"/>
  <c r="JW79" i="1"/>
  <c r="JW11" i="1"/>
  <c r="JX51" i="1" s="1"/>
  <c r="JW60" i="1"/>
  <c r="JS20" i="1"/>
  <c r="JT60" i="1" s="1"/>
  <c r="JS12" i="1"/>
  <c r="JS26" i="1"/>
  <c r="JT66" i="1" s="1"/>
  <c r="JT68" i="1"/>
  <c r="JU66" i="1"/>
  <c r="JU52" i="1"/>
  <c r="JV53" i="1"/>
  <c r="JV54" i="1"/>
  <c r="JU11" i="1"/>
  <c r="JU54" i="1"/>
  <c r="JV37" i="1"/>
  <c r="KH117" i="1" s="1"/>
  <c r="JV83" i="1"/>
  <c r="JV52" i="1"/>
  <c r="JW83" i="1"/>
  <c r="JW37" i="1"/>
  <c r="JW53" i="1"/>
  <c r="JT78" i="1"/>
  <c r="JT61" i="1"/>
  <c r="JT62" i="1"/>
  <c r="JT55" i="1"/>
  <c r="JS23" i="1"/>
  <c r="JT64" i="1"/>
  <c r="JT84" i="1"/>
  <c r="JT65" i="1"/>
  <c r="JT11" i="1"/>
  <c r="JT85" i="1"/>
  <c r="JT81" i="1"/>
  <c r="JS13" i="1"/>
  <c r="JT56" i="1"/>
  <c r="JT80" i="1"/>
  <c r="JT67" i="1"/>
  <c r="JT82" i="1"/>
  <c r="JS14" i="1"/>
  <c r="JS64" i="1"/>
  <c r="JS82" i="1"/>
  <c r="JS65" i="1"/>
  <c r="JS84" i="1"/>
  <c r="JS67" i="1"/>
  <c r="JS85" i="1"/>
  <c r="JS68" i="1"/>
  <c r="JS78" i="1"/>
  <c r="JS86" i="1"/>
  <c r="LM10" i="7" l="1"/>
  <c r="LY50" i="7" s="1"/>
  <c r="LX50" i="7"/>
  <c r="KO60" i="7"/>
  <c r="LA60" i="7"/>
  <c r="LL50" i="7"/>
  <c r="LM50" i="7"/>
  <c r="KO66" i="7"/>
  <c r="LA66" i="7"/>
  <c r="KO53" i="7"/>
  <c r="LA53" i="7"/>
  <c r="KO63" i="7"/>
  <c r="LA63" i="7"/>
  <c r="KO52" i="7"/>
  <c r="LA52" i="7"/>
  <c r="CR80" i="2"/>
  <c r="CU120" i="2"/>
  <c r="CR55" i="2"/>
  <c r="CU95" i="2"/>
  <c r="CR64" i="2"/>
  <c r="CU104" i="2"/>
  <c r="CR53" i="2"/>
  <c r="CU93" i="2"/>
  <c r="CR67" i="2"/>
  <c r="CU107" i="2"/>
  <c r="CR54" i="2"/>
  <c r="CU94" i="2"/>
  <c r="CR61" i="2"/>
  <c r="CU101" i="2"/>
  <c r="KN51" i="7"/>
  <c r="KO11" i="7"/>
  <c r="JX77" i="1"/>
  <c r="KI117" i="1"/>
  <c r="CR84" i="2"/>
  <c r="CU124" i="2"/>
  <c r="JT83" i="1"/>
  <c r="KE123" i="1"/>
  <c r="KO37" i="7"/>
  <c r="KN10" i="7"/>
  <c r="KZ50" i="7" s="1"/>
  <c r="CS51" i="2"/>
  <c r="JS37" i="1"/>
  <c r="JU77" i="1"/>
  <c r="CQ38" i="2"/>
  <c r="JW51" i="1"/>
  <c r="JX50" i="1"/>
  <c r="JV51" i="1"/>
  <c r="CQ12" i="2"/>
  <c r="JT79" i="1"/>
  <c r="JT53" i="1"/>
  <c r="JT52" i="1"/>
  <c r="JT54" i="1"/>
  <c r="JV77" i="1"/>
  <c r="JW77" i="1"/>
  <c r="JU51" i="1"/>
  <c r="JT63" i="1"/>
  <c r="JS11" i="1"/>
  <c r="KO51" i="7" l="1"/>
  <c r="LA51" i="7"/>
  <c r="CR52" i="2"/>
  <c r="CU91" i="2"/>
  <c r="CU92" i="2"/>
  <c r="CR78" i="2"/>
  <c r="CU118" i="2"/>
  <c r="JT77" i="1"/>
  <c r="KE117" i="1"/>
  <c r="KO10" i="7"/>
  <c r="LA50" i="7" s="1"/>
  <c r="JW50" i="1"/>
  <c r="JV50" i="1"/>
  <c r="JT51" i="1"/>
  <c r="JU50" i="1"/>
  <c r="JT50" i="1"/>
  <c r="CR51" i="2" l="1"/>
  <c r="KD102" i="1"/>
  <c r="KD101" i="1"/>
  <c r="JS61" i="1" l="1"/>
  <c r="CP22" i="2"/>
  <c r="CT102" i="2" s="1"/>
  <c r="JS62" i="1"/>
  <c r="CP23" i="2"/>
  <c r="CT103" i="2" s="1"/>
  <c r="KD96" i="1"/>
  <c r="KD95" i="1"/>
  <c r="JS55" i="1" l="1"/>
  <c r="CP16" i="2"/>
  <c r="CT96" i="2" s="1"/>
  <c r="JS56" i="1"/>
  <c r="CP17" i="2"/>
  <c r="CT97" i="2" s="1"/>
  <c r="CP10" i="2"/>
  <c r="CP9" i="2"/>
  <c r="CP8" i="2"/>
  <c r="CP6" i="2"/>
  <c r="CP15" i="2" l="1"/>
  <c r="CT95" i="2" s="1"/>
  <c r="JR49" i="7"/>
  <c r="JR45" i="7"/>
  <c r="JR44" i="7"/>
  <c r="JR34" i="7"/>
  <c r="J34" i="8" s="1"/>
  <c r="JR33" i="7"/>
  <c r="J33" i="8" s="1"/>
  <c r="JR32" i="7"/>
  <c r="J32" i="8" s="1"/>
  <c r="JR31" i="7"/>
  <c r="J31" i="8" s="1"/>
  <c r="JR30" i="7"/>
  <c r="J30" i="8" s="1"/>
  <c r="JR29" i="7"/>
  <c r="JS29" i="7" s="1"/>
  <c r="JT29" i="7" s="1"/>
  <c r="JR8" i="7"/>
  <c r="JR7" i="7"/>
  <c r="CQ81" i="2"/>
  <c r="CP90" i="2"/>
  <c r="CP50" i="2"/>
  <c r="CQ87" i="2"/>
  <c r="CQ86" i="2"/>
  <c r="CQ85" i="2"/>
  <c r="JR42" i="7"/>
  <c r="JR41" i="7"/>
  <c r="JR40" i="7"/>
  <c r="CQ79" i="2"/>
  <c r="Y9" i="3"/>
  <c r="Y8" i="3"/>
  <c r="Y7" i="3"/>
  <c r="JR5" i="7"/>
  <c r="KD81" i="7" l="1"/>
  <c r="J41" i="8"/>
  <c r="KD84" i="7"/>
  <c r="J44" i="8"/>
  <c r="KD80" i="7"/>
  <c r="J40" i="8"/>
  <c r="JS7" i="7"/>
  <c r="JT7" i="7" s="1"/>
  <c r="JU7" i="7" s="1"/>
  <c r="JV7" i="7" s="1"/>
  <c r="JW7" i="7" s="1"/>
  <c r="JX7" i="7" s="1"/>
  <c r="J7" i="8"/>
  <c r="KD82" i="7"/>
  <c r="J42" i="8"/>
  <c r="JS8" i="7"/>
  <c r="JT8" i="7" s="1"/>
  <c r="JU8" i="7" s="1"/>
  <c r="JV8" i="7" s="1"/>
  <c r="JW8" i="7" s="1"/>
  <c r="JX8" i="7" s="1"/>
  <c r="J8" i="8"/>
  <c r="KD85" i="7"/>
  <c r="JS5" i="7"/>
  <c r="JT5" i="7" s="1"/>
  <c r="JU5" i="7" s="1"/>
  <c r="JV5" i="7" s="1"/>
  <c r="JW5" i="7" s="1"/>
  <c r="JX5" i="7" s="1"/>
  <c r="J5" i="8"/>
  <c r="JU29" i="7"/>
  <c r="I7" i="8"/>
  <c r="JY7" i="7"/>
  <c r="JZ7" i="7" s="1"/>
  <c r="KA7" i="7" s="1"/>
  <c r="KB7" i="7" s="1"/>
  <c r="KC7" i="7" s="1"/>
  <c r="I8" i="8"/>
  <c r="JY8" i="7"/>
  <c r="JZ8" i="7" s="1"/>
  <c r="KA8" i="7" s="1"/>
  <c r="KB8" i="7" s="1"/>
  <c r="KC8" i="7" s="1"/>
  <c r="I5" i="8"/>
  <c r="JY5" i="7"/>
  <c r="JZ5" i="7" s="1"/>
  <c r="KA5" i="7" s="1"/>
  <c r="KB5" i="7" s="1"/>
  <c r="KC5" i="7" s="1"/>
  <c r="JS31" i="7"/>
  <c r="JT31" i="7" s="1"/>
  <c r="JS30" i="7"/>
  <c r="JT30" i="7" s="1"/>
  <c r="JS32" i="7"/>
  <c r="JT32" i="7" s="1"/>
  <c r="JS33" i="7"/>
  <c r="JT33" i="7" s="1"/>
  <c r="JS34" i="7"/>
  <c r="JT34" i="7" s="1"/>
  <c r="JS44" i="7"/>
  <c r="JS45" i="7"/>
  <c r="KE85" i="7" s="1"/>
  <c r="JS40" i="7"/>
  <c r="JS42" i="7"/>
  <c r="JS41" i="7"/>
  <c r="Y46" i="3"/>
  <c r="Z86" i="3" s="1"/>
  <c r="Y44" i="3"/>
  <c r="Z84" i="3" s="1"/>
  <c r="Y45" i="3"/>
  <c r="Z85" i="3" s="1"/>
  <c r="Y38" i="3"/>
  <c r="Z78" i="3" s="1"/>
  <c r="Y5" i="3"/>
  <c r="CQ83" i="2"/>
  <c r="JR9" i="7"/>
  <c r="JR38" i="7"/>
  <c r="JR46" i="7"/>
  <c r="CQ82" i="2"/>
  <c r="Y40" i="3"/>
  <c r="Z80" i="3" s="1"/>
  <c r="JT40" i="7" l="1"/>
  <c r="JT45" i="7"/>
  <c r="KF85" i="7" s="1"/>
  <c r="JU34" i="7"/>
  <c r="JT44" i="7"/>
  <c r="JU44" i="7" s="1"/>
  <c r="JU33" i="7"/>
  <c r="KD86" i="7"/>
  <c r="J46" i="8"/>
  <c r="JU32" i="7"/>
  <c r="KD78" i="7"/>
  <c r="J38" i="8"/>
  <c r="JT41" i="7"/>
  <c r="JU30" i="7"/>
  <c r="JS9" i="7"/>
  <c r="JT9" i="7" s="1"/>
  <c r="JU9" i="7" s="1"/>
  <c r="JV9" i="7" s="1"/>
  <c r="JW9" i="7" s="1"/>
  <c r="JX9" i="7" s="1"/>
  <c r="J9" i="8"/>
  <c r="JT42" i="7"/>
  <c r="JU31" i="7"/>
  <c r="JV29" i="7"/>
  <c r="I9" i="8"/>
  <c r="JY9" i="7"/>
  <c r="JZ9" i="7" s="1"/>
  <c r="KA9" i="7" s="1"/>
  <c r="KB9" i="7" s="1"/>
  <c r="KC9" i="7" s="1"/>
  <c r="JU41" i="7"/>
  <c r="JU40" i="7"/>
  <c r="JU42" i="7"/>
  <c r="JS38" i="7"/>
  <c r="JS46" i="7"/>
  <c r="Y42" i="3"/>
  <c r="Z82" i="3" s="1"/>
  <c r="Y41" i="3"/>
  <c r="Z81" i="3" s="1"/>
  <c r="JU45" i="7" l="1"/>
  <c r="KG85" i="7" s="1"/>
  <c r="JV32" i="7"/>
  <c r="JV34" i="7"/>
  <c r="JW29" i="7"/>
  <c r="JV30" i="7"/>
  <c r="JT46" i="7"/>
  <c r="JT38" i="7"/>
  <c r="JV31" i="7"/>
  <c r="JV33" i="7"/>
  <c r="JV41" i="7"/>
  <c r="JV45" i="7"/>
  <c r="KH85" i="7" s="1"/>
  <c r="JU38" i="7"/>
  <c r="JV40" i="7"/>
  <c r="JV42" i="7"/>
  <c r="JV44" i="7"/>
  <c r="JU46" i="7"/>
  <c r="CQ68" i="2"/>
  <c r="JR27" i="7"/>
  <c r="CQ69" i="2"/>
  <c r="JR28" i="7"/>
  <c r="CQ66" i="2"/>
  <c r="JR25" i="7"/>
  <c r="CQ65" i="2"/>
  <c r="JR24" i="7"/>
  <c r="JR21" i="7"/>
  <c r="CQ62" i="2"/>
  <c r="JR22" i="7"/>
  <c r="CQ63" i="2"/>
  <c r="CQ57" i="2"/>
  <c r="JR16" i="7"/>
  <c r="CQ56" i="2"/>
  <c r="JR15" i="7"/>
  <c r="JR14" i="1"/>
  <c r="JR114" i="1"/>
  <c r="JR113" i="1"/>
  <c r="JR112" i="1"/>
  <c r="JR111" i="1"/>
  <c r="JR110" i="1"/>
  <c r="JR109" i="1"/>
  <c r="JR89" i="1"/>
  <c r="JR74" i="1"/>
  <c r="JR73" i="1"/>
  <c r="JR72" i="1"/>
  <c r="JR71" i="1"/>
  <c r="JR70" i="1"/>
  <c r="JR69" i="1"/>
  <c r="JR49" i="1"/>
  <c r="JR43" i="1"/>
  <c r="JR26" i="1"/>
  <c r="KD106" i="1" s="1"/>
  <c r="JR23" i="1"/>
  <c r="KD103" i="1" s="1"/>
  <c r="JR20" i="1"/>
  <c r="KD100" i="1" s="1"/>
  <c r="JR13" i="1"/>
  <c r="KD93" i="1" s="1"/>
  <c r="JR12" i="1"/>
  <c r="KD92" i="1" s="1"/>
  <c r="KD61" i="7" l="1"/>
  <c r="J21" i="8"/>
  <c r="JW30" i="7"/>
  <c r="JW31" i="7"/>
  <c r="KD55" i="7"/>
  <c r="J15" i="8"/>
  <c r="KD56" i="7"/>
  <c r="J16" i="8"/>
  <c r="KD65" i="7"/>
  <c r="J25" i="8"/>
  <c r="JX29" i="7"/>
  <c r="JW34" i="7"/>
  <c r="KD64" i="7"/>
  <c r="J24" i="8"/>
  <c r="KD68" i="7"/>
  <c r="J28" i="8"/>
  <c r="KD62" i="7"/>
  <c r="J22" i="8"/>
  <c r="JW32" i="7"/>
  <c r="KD123" i="1"/>
  <c r="C43" i="8"/>
  <c r="KD67" i="7"/>
  <c r="J27" i="8"/>
  <c r="JW33" i="7"/>
  <c r="JS54" i="1"/>
  <c r="KD94" i="1"/>
  <c r="JS63" i="1"/>
  <c r="CP24" i="2"/>
  <c r="JS83" i="1"/>
  <c r="CP44" i="2"/>
  <c r="CT124" i="2" s="1"/>
  <c r="JS60" i="1"/>
  <c r="CP21" i="2"/>
  <c r="JS66" i="1"/>
  <c r="CP27" i="2"/>
  <c r="JS53" i="1"/>
  <c r="CP14" i="2"/>
  <c r="JS52" i="1"/>
  <c r="CP13" i="2"/>
  <c r="JW40" i="7"/>
  <c r="JW41" i="7"/>
  <c r="JV46" i="7"/>
  <c r="JV38" i="7"/>
  <c r="JW44" i="7"/>
  <c r="JW45" i="7"/>
  <c r="KI85" i="7" s="1"/>
  <c r="JW42" i="7"/>
  <c r="JS22" i="7"/>
  <c r="JS28" i="7"/>
  <c r="JS27" i="7"/>
  <c r="JS21" i="7"/>
  <c r="JS15" i="7"/>
  <c r="JS24" i="7"/>
  <c r="JS25" i="7"/>
  <c r="JS16" i="7"/>
  <c r="Y28" i="3"/>
  <c r="Z68" i="3" s="1"/>
  <c r="JR26" i="7"/>
  <c r="KD66" i="7" s="1"/>
  <c r="Y27" i="3"/>
  <c r="Z67" i="3" s="1"/>
  <c r="JR23" i="7"/>
  <c r="KD63" i="7" s="1"/>
  <c r="Y24" i="3"/>
  <c r="Z64" i="3" s="1"/>
  <c r="Y25" i="3"/>
  <c r="Z65" i="3" s="1"/>
  <c r="JR20" i="7"/>
  <c r="KD60" i="7" s="1"/>
  <c r="Y22" i="3"/>
  <c r="Z62" i="3" s="1"/>
  <c r="Y21" i="3"/>
  <c r="Z61" i="3" s="1"/>
  <c r="CQ55" i="2"/>
  <c r="JR14" i="7"/>
  <c r="KD54" i="7" s="1"/>
  <c r="Y15" i="3"/>
  <c r="Z55" i="3" s="1"/>
  <c r="JR12" i="7"/>
  <c r="KD52" i="7" s="1"/>
  <c r="JR13" i="7"/>
  <c r="KD53" i="7" s="1"/>
  <c r="Y16" i="3"/>
  <c r="Z56" i="3" s="1"/>
  <c r="JR43" i="7"/>
  <c r="JR39" i="1"/>
  <c r="C39" i="8" s="1"/>
  <c r="JR4" i="1"/>
  <c r="JR11" i="1"/>
  <c r="KD91" i="1" s="1"/>
  <c r="J13" i="8" l="1"/>
  <c r="J12" i="8"/>
  <c r="JT16" i="7"/>
  <c r="CQ54" i="2"/>
  <c r="CT94" i="2"/>
  <c r="JT24" i="7"/>
  <c r="KD83" i="7"/>
  <c r="CQ67" i="2"/>
  <c r="CT107" i="2"/>
  <c r="JX34" i="7"/>
  <c r="JY29" i="7"/>
  <c r="JX31" i="7"/>
  <c r="CQ64" i="2"/>
  <c r="CT104" i="2"/>
  <c r="JT15" i="7"/>
  <c r="JX32" i="7"/>
  <c r="JT21" i="7"/>
  <c r="JU21" i="7" s="1"/>
  <c r="CQ61" i="2"/>
  <c r="CT101" i="2"/>
  <c r="JT27" i="7"/>
  <c r="JX33" i="7"/>
  <c r="JX30" i="7"/>
  <c r="JT28" i="7"/>
  <c r="CQ53" i="2"/>
  <c r="CT93" i="2"/>
  <c r="CQ84" i="2"/>
  <c r="JT22" i="7"/>
  <c r="JT25" i="7"/>
  <c r="JU25" i="7" s="1"/>
  <c r="JR37" i="1"/>
  <c r="KD119" i="1"/>
  <c r="JX42" i="7"/>
  <c r="JY42" i="7" s="1"/>
  <c r="JX45" i="7"/>
  <c r="JX41" i="7"/>
  <c r="JY41" i="7" s="1"/>
  <c r="JX40" i="7"/>
  <c r="JY40" i="7" s="1"/>
  <c r="JX44" i="7"/>
  <c r="JY44" i="7" s="1"/>
  <c r="JS79" i="1"/>
  <c r="CP40" i="2"/>
  <c r="JS51" i="1"/>
  <c r="CP12" i="2"/>
  <c r="JW46" i="7"/>
  <c r="JW38" i="7"/>
  <c r="JU24" i="7"/>
  <c r="JU22" i="7"/>
  <c r="JU15" i="7"/>
  <c r="JU16" i="7"/>
  <c r="JU27" i="7"/>
  <c r="JU28" i="7"/>
  <c r="JS14" i="7"/>
  <c r="JS20" i="7"/>
  <c r="JS26" i="7"/>
  <c r="JS13" i="7"/>
  <c r="JS43" i="7"/>
  <c r="KE83" i="7" s="1"/>
  <c r="JS23" i="7"/>
  <c r="JS12" i="7"/>
  <c r="Z66" i="3"/>
  <c r="Z63" i="3"/>
  <c r="Y20" i="3"/>
  <c r="Z60" i="3" s="1"/>
  <c r="Y13" i="3"/>
  <c r="Z53" i="3" s="1"/>
  <c r="Y14" i="3"/>
  <c r="Z54" i="3" s="1"/>
  <c r="JR11" i="7"/>
  <c r="KD51" i="7" s="1"/>
  <c r="Y12" i="3"/>
  <c r="Z52" i="3" s="1"/>
  <c r="JR37" i="7"/>
  <c r="Y43" i="3"/>
  <c r="Z83" i="3" s="1"/>
  <c r="JR39" i="7"/>
  <c r="JR4" i="7"/>
  <c r="JS4" i="7" s="1"/>
  <c r="JT4" i="7" s="1"/>
  <c r="JU4" i="7" s="1"/>
  <c r="JV4" i="7" s="1"/>
  <c r="JW4" i="7" s="1"/>
  <c r="JX4" i="7" s="1"/>
  <c r="JY4" i="7" s="1"/>
  <c r="JZ4" i="7" s="1"/>
  <c r="KA4" i="7" s="1"/>
  <c r="KB4" i="7" s="1"/>
  <c r="KC4" i="7" s="1"/>
  <c r="CP5" i="2"/>
  <c r="JY45" i="7" l="1"/>
  <c r="KK85" i="7" s="1"/>
  <c r="KJ85" i="7"/>
  <c r="JR3" i="7"/>
  <c r="JT14" i="7"/>
  <c r="JY33" i="7"/>
  <c r="JY32" i="7"/>
  <c r="JZ29" i="7"/>
  <c r="JY30" i="7"/>
  <c r="JT20" i="7"/>
  <c r="KD77" i="7"/>
  <c r="JT12" i="7"/>
  <c r="JY34" i="7"/>
  <c r="JY31" i="7"/>
  <c r="JT23" i="7"/>
  <c r="CQ80" i="2"/>
  <c r="CT120" i="2"/>
  <c r="KD79" i="7"/>
  <c r="J39" i="8"/>
  <c r="KD90" i="1"/>
  <c r="C10" i="8"/>
  <c r="JT43" i="7"/>
  <c r="KD117" i="1"/>
  <c r="C37" i="8"/>
  <c r="JT26" i="7"/>
  <c r="JT13" i="7"/>
  <c r="JU13" i="7" s="1"/>
  <c r="CQ52" i="2"/>
  <c r="CT92" i="2"/>
  <c r="JS77" i="1"/>
  <c r="CP38" i="2"/>
  <c r="Y37" i="3" s="1"/>
  <c r="Z77" i="3" s="1"/>
  <c r="JZ41" i="7"/>
  <c r="JZ44" i="7"/>
  <c r="JZ45" i="7"/>
  <c r="KL85" i="7" s="1"/>
  <c r="JZ40" i="7"/>
  <c r="JZ42" i="7"/>
  <c r="JX38" i="7"/>
  <c r="JY38" i="7" s="1"/>
  <c r="JX46" i="7"/>
  <c r="JY46" i="7" s="1"/>
  <c r="JV24" i="7"/>
  <c r="JU23" i="7"/>
  <c r="JV25" i="7"/>
  <c r="JU20" i="7"/>
  <c r="JV22" i="7"/>
  <c r="JV21" i="7"/>
  <c r="JV16" i="7"/>
  <c r="JU14" i="7"/>
  <c r="JV15" i="7"/>
  <c r="JU12" i="7"/>
  <c r="JV28" i="7"/>
  <c r="JU26" i="7"/>
  <c r="JV27" i="7"/>
  <c r="JR10" i="7"/>
  <c r="JS50" i="1"/>
  <c r="JS11" i="7"/>
  <c r="JS37" i="7"/>
  <c r="KE77" i="7" s="1"/>
  <c r="JS39" i="7"/>
  <c r="Y11" i="3"/>
  <c r="Z51" i="3" s="1"/>
  <c r="Y39" i="3"/>
  <c r="Z79" i="3" s="1"/>
  <c r="Y4" i="3"/>
  <c r="JU43" i="7" l="1"/>
  <c r="KG83" i="7" s="1"/>
  <c r="KF83" i="7"/>
  <c r="JS10" i="7"/>
  <c r="KE50" i="7" s="1"/>
  <c r="KD50" i="7"/>
  <c r="JZ32" i="7"/>
  <c r="JZ33" i="7"/>
  <c r="JZ34" i="7"/>
  <c r="JZ30" i="7"/>
  <c r="JZ31" i="7"/>
  <c r="CQ51" i="2"/>
  <c r="CT91" i="2"/>
  <c r="JT39" i="7"/>
  <c r="JU39" i="7" s="1"/>
  <c r="CQ78" i="2"/>
  <c r="CT118" i="2"/>
  <c r="JT37" i="7"/>
  <c r="KF77" i="7" s="1"/>
  <c r="KA29" i="7"/>
  <c r="JT11" i="7"/>
  <c r="JS3" i="7"/>
  <c r="JT3" i="7" s="1"/>
  <c r="JU3" i="7" s="1"/>
  <c r="JV3" i="7" s="1"/>
  <c r="JW3" i="7" s="1"/>
  <c r="JX3" i="7" s="1"/>
  <c r="JY3" i="7" s="1"/>
  <c r="JZ3" i="7" s="1"/>
  <c r="KA3" i="7" s="1"/>
  <c r="KB3" i="7" s="1"/>
  <c r="KC3" i="7" s="1"/>
  <c r="J3" i="8"/>
  <c r="KA40" i="7"/>
  <c r="KA45" i="7"/>
  <c r="KA44" i="7"/>
  <c r="KB44" i="7" s="1"/>
  <c r="KA41" i="7"/>
  <c r="KB41" i="7" s="1"/>
  <c r="KA42" i="7"/>
  <c r="KB42" i="7" s="1"/>
  <c r="JZ38" i="7"/>
  <c r="JZ46" i="7"/>
  <c r="JW25" i="7"/>
  <c r="JV23" i="7"/>
  <c r="JW24" i="7"/>
  <c r="JV20" i="7"/>
  <c r="JW21" i="7"/>
  <c r="JW22" i="7"/>
  <c r="JW15" i="7"/>
  <c r="JV14" i="7"/>
  <c r="JW16" i="7"/>
  <c r="JW28" i="7"/>
  <c r="JV12" i="7"/>
  <c r="JV26" i="7"/>
  <c r="JU11" i="7"/>
  <c r="JW27" i="7"/>
  <c r="JV13" i="7"/>
  <c r="Y10" i="3"/>
  <c r="Z50" i="3" s="1"/>
  <c r="JQ49" i="7"/>
  <c r="JQ114" i="1"/>
  <c r="JQ113" i="1"/>
  <c r="JQ112" i="1"/>
  <c r="JQ111" i="1"/>
  <c r="JQ110" i="1"/>
  <c r="JQ109" i="1"/>
  <c r="JQ89" i="1"/>
  <c r="JQ74" i="1"/>
  <c r="JQ73" i="1"/>
  <c r="JQ72" i="1"/>
  <c r="JQ71" i="1"/>
  <c r="JQ70" i="1"/>
  <c r="JQ69" i="1"/>
  <c r="JQ49" i="1"/>
  <c r="KC96" i="1"/>
  <c r="KC95" i="1"/>
  <c r="KB45" i="7" l="1"/>
  <c r="KN85" i="7" s="1"/>
  <c r="KM85" i="7"/>
  <c r="JV43" i="7"/>
  <c r="KH83" i="7" s="1"/>
  <c r="JU37" i="7"/>
  <c r="KG77" i="7" s="1"/>
  <c r="JR65" i="1"/>
  <c r="KC105" i="1"/>
  <c r="JR80" i="1"/>
  <c r="KC120" i="1"/>
  <c r="KA34" i="7"/>
  <c r="JR81" i="1"/>
  <c r="KC121" i="1"/>
  <c r="KB29" i="7"/>
  <c r="KA33" i="7"/>
  <c r="JR62" i="1"/>
  <c r="KC102" i="1"/>
  <c r="JR82" i="1"/>
  <c r="KC122" i="1"/>
  <c r="JR61" i="1"/>
  <c r="KC101" i="1"/>
  <c r="JR64" i="1"/>
  <c r="KC104" i="1"/>
  <c r="JR84" i="1"/>
  <c r="KC124" i="1"/>
  <c r="KA31" i="7"/>
  <c r="KA32" i="7"/>
  <c r="JR85" i="1"/>
  <c r="KC125" i="1"/>
  <c r="JR86" i="1"/>
  <c r="KC126" i="1"/>
  <c r="KA30" i="7"/>
  <c r="JR68" i="1"/>
  <c r="KC108" i="1"/>
  <c r="JR67" i="1"/>
  <c r="KC107" i="1"/>
  <c r="JR78" i="1"/>
  <c r="KC118" i="1"/>
  <c r="JT10" i="7"/>
  <c r="KF50" i="7" s="1"/>
  <c r="KC44" i="7"/>
  <c r="KC45" i="7"/>
  <c r="KC41" i="7"/>
  <c r="KC42" i="7"/>
  <c r="KB40" i="7"/>
  <c r="KA46" i="7"/>
  <c r="KB46" i="7" s="1"/>
  <c r="I44" i="8"/>
  <c r="KA38" i="7"/>
  <c r="KB38" i="7" s="1"/>
  <c r="I41" i="8"/>
  <c r="I45" i="8"/>
  <c r="I42" i="8"/>
  <c r="JX24" i="7"/>
  <c r="JY24" i="7" s="1"/>
  <c r="JX25" i="7"/>
  <c r="JY25" i="7" s="1"/>
  <c r="JX21" i="7"/>
  <c r="JY21" i="7" s="1"/>
  <c r="JX22" i="7"/>
  <c r="JY22" i="7" s="1"/>
  <c r="JX15" i="7"/>
  <c r="JY15" i="7" s="1"/>
  <c r="JX16" i="7"/>
  <c r="JY16" i="7" s="1"/>
  <c r="JX27" i="7"/>
  <c r="JY27" i="7" s="1"/>
  <c r="JX28" i="7"/>
  <c r="JY28" i="7" s="1"/>
  <c r="JW43" i="7"/>
  <c r="KI83" i="7" s="1"/>
  <c r="JV37" i="7"/>
  <c r="KH77" i="7" s="1"/>
  <c r="JV39" i="7"/>
  <c r="JW23" i="7"/>
  <c r="JW20" i="7"/>
  <c r="JW14" i="7"/>
  <c r="JW26" i="7"/>
  <c r="JW13" i="7"/>
  <c r="JW12" i="7"/>
  <c r="JV11" i="7"/>
  <c r="JQ26" i="1"/>
  <c r="JQ12" i="1"/>
  <c r="JR55" i="1"/>
  <c r="JQ13" i="1"/>
  <c r="JR56" i="1"/>
  <c r="JQ14" i="1"/>
  <c r="JQ4" i="1"/>
  <c r="JQ39" i="1"/>
  <c r="JQ23" i="1"/>
  <c r="JQ43" i="1"/>
  <c r="JQ20" i="1"/>
  <c r="JP49" i="7"/>
  <c r="KO85" i="7" l="1"/>
  <c r="J45" i="8"/>
  <c r="JR83" i="1"/>
  <c r="KC123" i="1"/>
  <c r="JR60" i="1"/>
  <c r="KC100" i="1"/>
  <c r="JU10" i="7"/>
  <c r="KG50" i="7" s="1"/>
  <c r="KB30" i="7"/>
  <c r="KB31" i="7"/>
  <c r="JR63" i="1"/>
  <c r="KC103" i="1"/>
  <c r="JR66" i="1"/>
  <c r="KC106" i="1"/>
  <c r="KB34" i="7"/>
  <c r="KB32" i="7"/>
  <c r="KB33" i="7"/>
  <c r="JR79" i="1"/>
  <c r="KC119" i="1"/>
  <c r="JR54" i="1"/>
  <c r="KC94" i="1"/>
  <c r="KC29" i="7"/>
  <c r="JR52" i="1"/>
  <c r="KC92" i="1"/>
  <c r="JR53" i="1"/>
  <c r="KC93" i="1"/>
  <c r="KC46" i="7"/>
  <c r="KC38" i="7"/>
  <c r="KC40" i="7"/>
  <c r="I40" i="8"/>
  <c r="I38" i="8"/>
  <c r="I46" i="8"/>
  <c r="JZ25" i="7"/>
  <c r="JZ24" i="7"/>
  <c r="JZ22" i="7"/>
  <c r="JZ21" i="7"/>
  <c r="JZ16" i="7"/>
  <c r="JZ15" i="7"/>
  <c r="JZ27" i="7"/>
  <c r="JZ28" i="7"/>
  <c r="JX23" i="7"/>
  <c r="JX43" i="7"/>
  <c r="JX20" i="7"/>
  <c r="JX14" i="7"/>
  <c r="JX12" i="7"/>
  <c r="JX13" i="7"/>
  <c r="JX26" i="7"/>
  <c r="JW39" i="7"/>
  <c r="JW37" i="7"/>
  <c r="KI77" i="7" s="1"/>
  <c r="JW11" i="7"/>
  <c r="JQ37" i="1"/>
  <c r="JQ11" i="1"/>
  <c r="JP114" i="1"/>
  <c r="JP113" i="1"/>
  <c r="JP112" i="1"/>
  <c r="JP111" i="1"/>
  <c r="JP110" i="1"/>
  <c r="JP109" i="1"/>
  <c r="JP89" i="1"/>
  <c r="JP74" i="1"/>
  <c r="JP73" i="1"/>
  <c r="JP72" i="1"/>
  <c r="JP71" i="1"/>
  <c r="JP70" i="1"/>
  <c r="JP69" i="1"/>
  <c r="JP49" i="1"/>
  <c r="JY43" i="7" l="1"/>
  <c r="KK83" i="7" s="1"/>
  <c r="KJ83" i="7"/>
  <c r="JQ81" i="1"/>
  <c r="KB121" i="1"/>
  <c r="JQ62" i="1"/>
  <c r="KB102" i="1"/>
  <c r="JQ82" i="1"/>
  <c r="KB122" i="1"/>
  <c r="KC34" i="7"/>
  <c r="JQ84" i="1"/>
  <c r="KB124" i="1"/>
  <c r="JQ85" i="1"/>
  <c r="KB125" i="1"/>
  <c r="JR51" i="1"/>
  <c r="KC91" i="1"/>
  <c r="KC33" i="7"/>
  <c r="JV10" i="7"/>
  <c r="KH50" i="7" s="1"/>
  <c r="JQ65" i="1"/>
  <c r="KB105" i="1"/>
  <c r="JQ67" i="1"/>
  <c r="KB107" i="1"/>
  <c r="JR77" i="1"/>
  <c r="KC117" i="1"/>
  <c r="JQ68" i="1"/>
  <c r="KB108" i="1"/>
  <c r="KD29" i="7"/>
  <c r="JQ64" i="1"/>
  <c r="KB104" i="1"/>
  <c r="KC30" i="7"/>
  <c r="JQ86" i="1"/>
  <c r="KB126" i="1"/>
  <c r="JQ55" i="1"/>
  <c r="KB95" i="1"/>
  <c r="JQ78" i="1"/>
  <c r="KB118" i="1"/>
  <c r="JQ56" i="1"/>
  <c r="KB96" i="1"/>
  <c r="JQ80" i="1"/>
  <c r="KB120" i="1"/>
  <c r="KC32" i="7"/>
  <c r="KC31" i="7"/>
  <c r="JQ61" i="1"/>
  <c r="KB101" i="1"/>
  <c r="KA24" i="7"/>
  <c r="KB24" i="7" s="1"/>
  <c r="KA25" i="7"/>
  <c r="KB25" i="7" s="1"/>
  <c r="KA21" i="7"/>
  <c r="KB21" i="7" s="1"/>
  <c r="KA22" i="7"/>
  <c r="KB22" i="7" s="1"/>
  <c r="KA15" i="7"/>
  <c r="KB15" i="7" s="1"/>
  <c r="KA16" i="7"/>
  <c r="KB16" i="7" s="1"/>
  <c r="KA28" i="7"/>
  <c r="KB28" i="7" s="1"/>
  <c r="KA27" i="7"/>
  <c r="KB27" i="7" s="1"/>
  <c r="JZ43" i="7"/>
  <c r="KL83" i="7" s="1"/>
  <c r="JY23" i="7"/>
  <c r="JY20" i="7"/>
  <c r="JY14" i="7"/>
  <c r="JY26" i="7"/>
  <c r="JY13" i="7"/>
  <c r="JY12" i="7"/>
  <c r="JX37" i="7"/>
  <c r="JX39" i="7"/>
  <c r="JY39" i="7" s="1"/>
  <c r="JX11" i="7"/>
  <c r="JP43" i="1"/>
  <c r="JP20" i="1"/>
  <c r="JP23" i="1"/>
  <c r="JP26" i="1"/>
  <c r="JP14" i="1"/>
  <c r="JP4" i="1"/>
  <c r="JP13" i="1"/>
  <c r="JP12" i="1"/>
  <c r="JP39" i="1"/>
  <c r="JY37" i="7" l="1"/>
  <c r="KK77" i="7" s="1"/>
  <c r="KJ77" i="7"/>
  <c r="JQ54" i="1"/>
  <c r="KB94" i="1"/>
  <c r="JQ66" i="1"/>
  <c r="KB106" i="1"/>
  <c r="KD32" i="7"/>
  <c r="KD69" i="7"/>
  <c r="JQ63" i="1"/>
  <c r="KB103" i="1"/>
  <c r="KD30" i="7"/>
  <c r="JR50" i="1"/>
  <c r="KC90" i="1"/>
  <c r="JQ79" i="1"/>
  <c r="KB119" i="1"/>
  <c r="JQ60" i="1"/>
  <c r="KB100" i="1"/>
  <c r="JQ52" i="1"/>
  <c r="KB92" i="1"/>
  <c r="JQ83" i="1"/>
  <c r="KB123" i="1"/>
  <c r="JW10" i="7"/>
  <c r="KI50" i="7" s="1"/>
  <c r="JQ53" i="1"/>
  <c r="KB93" i="1"/>
  <c r="KD33" i="7"/>
  <c r="KD31" i="7"/>
  <c r="KD34" i="7"/>
  <c r="KC25" i="7"/>
  <c r="KC24" i="7"/>
  <c r="KC22" i="7"/>
  <c r="KC21" i="7"/>
  <c r="KC16" i="7"/>
  <c r="KC15" i="7"/>
  <c r="KC28" i="7"/>
  <c r="KC27" i="7"/>
  <c r="KA43" i="7"/>
  <c r="I24" i="8"/>
  <c r="I25" i="8"/>
  <c r="I22" i="8"/>
  <c r="I21" i="8"/>
  <c r="I16" i="8"/>
  <c r="I15" i="8"/>
  <c r="I27" i="8"/>
  <c r="I28" i="8"/>
  <c r="JZ39" i="7"/>
  <c r="JZ23" i="7"/>
  <c r="JZ20" i="7"/>
  <c r="JZ14" i="7"/>
  <c r="JZ26" i="7"/>
  <c r="JZ12" i="7"/>
  <c r="JZ13" i="7"/>
  <c r="JY11" i="7"/>
  <c r="JP11" i="1"/>
  <c r="JP37" i="1"/>
  <c r="JO49" i="7"/>
  <c r="CO8" i="2"/>
  <c r="CO90" i="2"/>
  <c r="CO50" i="2"/>
  <c r="JZ37" i="7" l="1"/>
  <c r="KL77" i="7" s="1"/>
  <c r="KB43" i="7"/>
  <c r="KN83" i="7" s="1"/>
  <c r="KM83" i="7"/>
  <c r="JQ50" i="1"/>
  <c r="KB90" i="1"/>
  <c r="JX10" i="7"/>
  <c r="KJ50" i="7" s="1"/>
  <c r="KD74" i="7"/>
  <c r="I34" i="8"/>
  <c r="KD71" i="7"/>
  <c r="I31" i="8"/>
  <c r="KD72" i="7"/>
  <c r="I32" i="8"/>
  <c r="JQ77" i="1"/>
  <c r="KB117" i="1"/>
  <c r="KD73" i="7"/>
  <c r="I33" i="8"/>
  <c r="KD70" i="7"/>
  <c r="I30" i="8"/>
  <c r="JQ51" i="1"/>
  <c r="KB91" i="1"/>
  <c r="KC43" i="7"/>
  <c r="KA37" i="7"/>
  <c r="KA39" i="7"/>
  <c r="KB39" i="7" s="1"/>
  <c r="I43" i="8"/>
  <c r="KA23" i="7"/>
  <c r="KA20" i="7"/>
  <c r="KA14" i="7"/>
  <c r="KA26" i="7"/>
  <c r="KA13" i="7"/>
  <c r="KA12" i="7"/>
  <c r="JZ11" i="7"/>
  <c r="JO114" i="1"/>
  <c r="JO113" i="1"/>
  <c r="JO112" i="1"/>
  <c r="JO111" i="1"/>
  <c r="JO110" i="1"/>
  <c r="JO109" i="1"/>
  <c r="JO89" i="1"/>
  <c r="JO74" i="1"/>
  <c r="JO73" i="1"/>
  <c r="JO72" i="1"/>
  <c r="JO71" i="1"/>
  <c r="JO70" i="1"/>
  <c r="JO69" i="1"/>
  <c r="JO49" i="1"/>
  <c r="KB37" i="7" l="1"/>
  <c r="KN77" i="7" s="1"/>
  <c r="KM77" i="7"/>
  <c r="KO83" i="7"/>
  <c r="J43" i="8"/>
  <c r="JP64" i="1"/>
  <c r="KA104" i="1"/>
  <c r="JP84" i="1"/>
  <c r="KA124" i="1"/>
  <c r="JY10" i="7"/>
  <c r="KK50" i="7" s="1"/>
  <c r="JP61" i="1"/>
  <c r="KA101" i="1"/>
  <c r="JP62" i="1"/>
  <c r="KA102" i="1"/>
  <c r="JP65" i="1"/>
  <c r="KA105" i="1"/>
  <c r="JP68" i="1"/>
  <c r="KA108" i="1"/>
  <c r="JP86" i="1"/>
  <c r="KA126" i="1"/>
  <c r="JP55" i="1"/>
  <c r="KA95" i="1"/>
  <c r="JP78" i="1"/>
  <c r="KA118" i="1"/>
  <c r="JP81" i="1"/>
  <c r="KA121" i="1"/>
  <c r="JP85" i="1"/>
  <c r="KA125" i="1"/>
  <c r="JP67" i="1"/>
  <c r="KA107" i="1"/>
  <c r="JP56" i="1"/>
  <c r="KA96" i="1"/>
  <c r="JP80" i="1"/>
  <c r="KA120" i="1"/>
  <c r="JP82" i="1"/>
  <c r="KA122" i="1"/>
  <c r="KC39" i="7"/>
  <c r="KC37" i="7"/>
  <c r="KB23" i="7"/>
  <c r="KB20" i="7"/>
  <c r="KB14" i="7"/>
  <c r="KB13" i="7"/>
  <c r="KB26" i="7"/>
  <c r="KB12" i="7"/>
  <c r="I39" i="8"/>
  <c r="I37" i="8"/>
  <c r="I10" i="8"/>
  <c r="KA11" i="7"/>
  <c r="JO4" i="1"/>
  <c r="CO17" i="2"/>
  <c r="CO22" i="2"/>
  <c r="CO23" i="2"/>
  <c r="JO23" i="1"/>
  <c r="CO25" i="2"/>
  <c r="CO6" i="2"/>
  <c r="JO13" i="1"/>
  <c r="CO26" i="2"/>
  <c r="CO9" i="2"/>
  <c r="CO28" i="2"/>
  <c r="CO10" i="2"/>
  <c r="CO29" i="2"/>
  <c r="JO14" i="1"/>
  <c r="CO16" i="2"/>
  <c r="CO45" i="2"/>
  <c r="JO39" i="1"/>
  <c r="CO41" i="2"/>
  <c r="CO46" i="2"/>
  <c r="CO42" i="2"/>
  <c r="CO47" i="2"/>
  <c r="CO39" i="2"/>
  <c r="CO43" i="2"/>
  <c r="CO5" i="2"/>
  <c r="JO26" i="1"/>
  <c r="JO12" i="1"/>
  <c r="JO20" i="1"/>
  <c r="JO43" i="1"/>
  <c r="JN49" i="7"/>
  <c r="JN114" i="1"/>
  <c r="JN113" i="1"/>
  <c r="JN112" i="1"/>
  <c r="JN111" i="1"/>
  <c r="JN110" i="1"/>
  <c r="JN109" i="1"/>
  <c r="JN89" i="1"/>
  <c r="JN74" i="1"/>
  <c r="JN73" i="1"/>
  <c r="JN72" i="1"/>
  <c r="JN71" i="1"/>
  <c r="JN70" i="1"/>
  <c r="JN69" i="1"/>
  <c r="JN49" i="1"/>
  <c r="JZ124" i="1"/>
  <c r="JZ108" i="1"/>
  <c r="KO77" i="7" l="1"/>
  <c r="J37" i="8"/>
  <c r="CP79" i="2"/>
  <c r="CS119" i="2"/>
  <c r="JP54" i="1"/>
  <c r="KA94" i="1"/>
  <c r="CP65" i="2"/>
  <c r="CS105" i="2"/>
  <c r="JO67" i="1"/>
  <c r="JZ107" i="1"/>
  <c r="JO86" i="1"/>
  <c r="JZ126" i="1"/>
  <c r="JP83" i="1"/>
  <c r="KA123" i="1"/>
  <c r="CP87" i="2"/>
  <c r="CS127" i="2"/>
  <c r="CP69" i="2"/>
  <c r="CS109" i="2"/>
  <c r="JP63" i="1"/>
  <c r="KA103" i="1"/>
  <c r="JO85" i="1"/>
  <c r="JZ125" i="1"/>
  <c r="JP60" i="1"/>
  <c r="KA100" i="1"/>
  <c r="CP82" i="2"/>
  <c r="CS122" i="2"/>
  <c r="CP63" i="2"/>
  <c r="CS103" i="2"/>
  <c r="JO55" i="1"/>
  <c r="JZ95" i="1"/>
  <c r="JO78" i="1"/>
  <c r="JZ118" i="1"/>
  <c r="JP52" i="1"/>
  <c r="KA92" i="1"/>
  <c r="CP86" i="2"/>
  <c r="CS126" i="2"/>
  <c r="CP68" i="2"/>
  <c r="CS108" i="2"/>
  <c r="CP62" i="2"/>
  <c r="CS102" i="2"/>
  <c r="JZ10" i="7"/>
  <c r="KL50" i="7" s="1"/>
  <c r="JO56" i="1"/>
  <c r="JZ96" i="1"/>
  <c r="JO81" i="1"/>
  <c r="JZ121" i="1"/>
  <c r="JP79" i="1"/>
  <c r="KA119" i="1"/>
  <c r="CP66" i="2"/>
  <c r="CS106" i="2"/>
  <c r="JO80" i="1"/>
  <c r="JZ120" i="1"/>
  <c r="CP81" i="2"/>
  <c r="CS121" i="2"/>
  <c r="JO62" i="1"/>
  <c r="JZ102" i="1"/>
  <c r="CP85" i="2"/>
  <c r="CS125" i="2"/>
  <c r="JP53" i="1"/>
  <c r="KA93" i="1"/>
  <c r="JO65" i="1"/>
  <c r="JZ105" i="1"/>
  <c r="JP66" i="1"/>
  <c r="KA106" i="1"/>
  <c r="CP57" i="2"/>
  <c r="CS97" i="2"/>
  <c r="JO61" i="1"/>
  <c r="JZ101" i="1"/>
  <c r="JO82" i="1"/>
  <c r="JZ122" i="1"/>
  <c r="JO64" i="1"/>
  <c r="JZ104" i="1"/>
  <c r="CP83" i="2"/>
  <c r="CS123" i="2"/>
  <c r="CP56" i="2"/>
  <c r="CS96" i="2"/>
  <c r="KC23" i="7"/>
  <c r="KC20" i="7"/>
  <c r="KC14" i="7"/>
  <c r="KC12" i="7"/>
  <c r="KB11" i="7"/>
  <c r="KC26" i="7"/>
  <c r="KC13" i="7"/>
  <c r="JO11" i="1"/>
  <c r="CO14" i="2"/>
  <c r="CO15" i="2"/>
  <c r="CO27" i="2"/>
  <c r="JN43" i="1"/>
  <c r="CO21" i="2"/>
  <c r="CO24" i="2"/>
  <c r="CO13" i="2"/>
  <c r="CO44" i="2"/>
  <c r="JO84" i="1"/>
  <c r="CO40" i="2"/>
  <c r="JN26" i="1"/>
  <c r="JO68" i="1"/>
  <c r="JN14" i="1"/>
  <c r="JO37" i="1"/>
  <c r="JN12" i="1"/>
  <c r="JN39" i="1"/>
  <c r="JN13" i="1"/>
  <c r="JN4" i="1"/>
  <c r="JN23" i="1"/>
  <c r="JN20" i="1"/>
  <c r="JM49" i="7"/>
  <c r="JM114" i="1"/>
  <c r="JM113" i="1"/>
  <c r="JM112" i="1"/>
  <c r="JM111" i="1"/>
  <c r="JM110" i="1"/>
  <c r="JM109" i="1"/>
  <c r="JM89" i="1"/>
  <c r="JM74" i="1"/>
  <c r="JM73" i="1"/>
  <c r="JM72" i="1"/>
  <c r="JM71" i="1"/>
  <c r="JM70" i="1"/>
  <c r="JM69" i="1"/>
  <c r="JM49" i="1"/>
  <c r="JY120" i="1"/>
  <c r="JY104" i="1"/>
  <c r="JO54" i="1" l="1"/>
  <c r="JZ94" i="1"/>
  <c r="CP61" i="2"/>
  <c r="CS101" i="2"/>
  <c r="JO60" i="1"/>
  <c r="JZ100" i="1"/>
  <c r="JO83" i="1"/>
  <c r="JZ123" i="1"/>
  <c r="JN86" i="1"/>
  <c r="JY126" i="1"/>
  <c r="JN68" i="1"/>
  <c r="JY108" i="1"/>
  <c r="JO63" i="1"/>
  <c r="JZ103" i="1"/>
  <c r="JO66" i="1"/>
  <c r="JZ106" i="1"/>
  <c r="CP67" i="2"/>
  <c r="CS107" i="2"/>
  <c r="JN55" i="1"/>
  <c r="JY95" i="1"/>
  <c r="JN78" i="1"/>
  <c r="JY118" i="1"/>
  <c r="CP80" i="2"/>
  <c r="CS120" i="2"/>
  <c r="CP55" i="2"/>
  <c r="CS95" i="2"/>
  <c r="JN65" i="1"/>
  <c r="JY105" i="1"/>
  <c r="JN56" i="1"/>
  <c r="JY96" i="1"/>
  <c r="JO53" i="1"/>
  <c r="JZ93" i="1"/>
  <c r="CP54" i="2"/>
  <c r="CS94" i="2"/>
  <c r="JN85" i="1"/>
  <c r="JY125" i="1"/>
  <c r="JN61" i="1"/>
  <c r="JY101" i="1"/>
  <c r="JN81" i="1"/>
  <c r="JY121" i="1"/>
  <c r="JO79" i="1"/>
  <c r="JZ119" i="1"/>
  <c r="CP84" i="2"/>
  <c r="CS124" i="2"/>
  <c r="JP51" i="1"/>
  <c r="KA91" i="1"/>
  <c r="JN67" i="1"/>
  <c r="JY107" i="1"/>
  <c r="JN62" i="1"/>
  <c r="JY102" i="1"/>
  <c r="JN82" i="1"/>
  <c r="JY122" i="1"/>
  <c r="JO52" i="1"/>
  <c r="JZ92" i="1"/>
  <c r="CP53" i="2"/>
  <c r="CS93" i="2"/>
  <c r="JN84" i="1"/>
  <c r="JY124" i="1"/>
  <c r="JP77" i="1"/>
  <c r="KA117" i="1"/>
  <c r="CP64" i="2"/>
  <c r="CS104" i="2"/>
  <c r="KA10" i="7"/>
  <c r="KM50" i="7" s="1"/>
  <c r="KC11" i="7"/>
  <c r="CO12" i="2"/>
  <c r="CO38" i="2"/>
  <c r="JM23" i="1"/>
  <c r="JM4" i="1"/>
  <c r="JM39" i="1"/>
  <c r="JN37" i="1"/>
  <c r="JN80" i="1"/>
  <c r="JM13" i="1"/>
  <c r="JN64" i="1"/>
  <c r="JM20" i="1"/>
  <c r="JN11" i="1"/>
  <c r="JM43" i="1"/>
  <c r="JM12" i="1"/>
  <c r="JM14" i="1"/>
  <c r="JM26" i="1"/>
  <c r="JL49" i="7"/>
  <c r="CN90" i="2"/>
  <c r="CN50" i="2"/>
  <c r="JL114" i="1"/>
  <c r="JL113" i="1"/>
  <c r="JL112" i="1"/>
  <c r="JL111" i="1"/>
  <c r="JL110" i="1"/>
  <c r="JL109" i="1"/>
  <c r="JL89" i="1"/>
  <c r="JL74" i="1"/>
  <c r="JL73" i="1"/>
  <c r="JL72" i="1"/>
  <c r="JL71" i="1"/>
  <c r="JL70" i="1"/>
  <c r="JL69" i="1"/>
  <c r="JL49" i="1"/>
  <c r="JX101" i="1"/>
  <c r="CN10" i="2"/>
  <c r="CN9" i="2"/>
  <c r="CN8" i="2"/>
  <c r="CN6" i="2"/>
  <c r="CS92" i="2" l="1"/>
  <c r="JM56" i="1"/>
  <c r="JX96" i="1"/>
  <c r="JM80" i="1"/>
  <c r="JX120" i="1"/>
  <c r="JN54" i="1"/>
  <c r="JY94" i="1"/>
  <c r="JN52" i="1"/>
  <c r="JY92" i="1"/>
  <c r="JO77" i="1"/>
  <c r="JZ117" i="1"/>
  <c r="JM62" i="1"/>
  <c r="JX102" i="1"/>
  <c r="CN43" i="2"/>
  <c r="JX122" i="1"/>
  <c r="JN83" i="1"/>
  <c r="JY123" i="1"/>
  <c r="JN79" i="1"/>
  <c r="JY119" i="1"/>
  <c r="JM81" i="1"/>
  <c r="JX121" i="1"/>
  <c r="CN25" i="2"/>
  <c r="JX104" i="1"/>
  <c r="JM84" i="1"/>
  <c r="JX124" i="1"/>
  <c r="JO51" i="1"/>
  <c r="JZ91" i="1"/>
  <c r="KB10" i="7"/>
  <c r="KN50" i="7" s="1"/>
  <c r="CN26" i="2"/>
  <c r="JX105" i="1"/>
  <c r="JM85" i="1"/>
  <c r="JX125" i="1"/>
  <c r="JN60" i="1"/>
  <c r="JY100" i="1"/>
  <c r="JN63" i="1"/>
  <c r="JY103" i="1"/>
  <c r="JM67" i="1"/>
  <c r="JX107" i="1"/>
  <c r="JM86" i="1"/>
  <c r="JX126" i="1"/>
  <c r="CP78" i="2"/>
  <c r="CS118" i="2"/>
  <c r="JN53" i="1"/>
  <c r="JY93" i="1"/>
  <c r="JM68" i="1"/>
  <c r="JX108" i="1"/>
  <c r="JM55" i="1"/>
  <c r="JX95" i="1"/>
  <c r="JM78" i="1"/>
  <c r="JX118" i="1"/>
  <c r="JN66" i="1"/>
  <c r="JY106" i="1"/>
  <c r="JP50" i="1"/>
  <c r="KA90" i="1"/>
  <c r="CP52" i="2"/>
  <c r="JM64" i="1"/>
  <c r="JL20" i="1"/>
  <c r="JM37" i="1"/>
  <c r="JM82" i="1"/>
  <c r="JM11" i="1"/>
  <c r="JM61" i="1"/>
  <c r="JL12" i="1"/>
  <c r="JM65" i="1"/>
  <c r="JL4" i="1"/>
  <c r="JL23" i="1"/>
  <c r="JL13" i="1"/>
  <c r="JX93" i="1" s="1"/>
  <c r="JL39" i="1"/>
  <c r="JL43" i="1"/>
  <c r="CN42" i="2"/>
  <c r="CN45" i="2"/>
  <c r="CN41" i="2"/>
  <c r="CN46" i="2"/>
  <c r="CN39" i="2"/>
  <c r="CN47" i="2"/>
  <c r="CN17" i="2"/>
  <c r="CN28" i="2"/>
  <c r="CN16" i="2"/>
  <c r="CN29" i="2"/>
  <c r="CN22" i="2"/>
  <c r="CN23" i="2"/>
  <c r="JL14" i="1"/>
  <c r="JL26" i="1"/>
  <c r="JK49" i="7"/>
  <c r="JK114" i="1"/>
  <c r="JK113" i="1"/>
  <c r="JK112" i="1"/>
  <c r="JK111" i="1"/>
  <c r="JK110" i="1"/>
  <c r="JK109" i="1"/>
  <c r="JK89" i="1"/>
  <c r="JK74" i="1"/>
  <c r="JK73" i="1"/>
  <c r="JK72" i="1"/>
  <c r="JK71" i="1"/>
  <c r="JK70" i="1"/>
  <c r="JK69" i="1"/>
  <c r="JK49" i="1"/>
  <c r="JW120" i="1"/>
  <c r="JW101" i="1"/>
  <c r="JL82" i="1" l="1"/>
  <c r="JW122" i="1"/>
  <c r="CO56" i="2"/>
  <c r="CR96" i="2"/>
  <c r="CO82" i="2"/>
  <c r="CR122" i="2"/>
  <c r="CP51" i="2"/>
  <c r="CS91" i="2"/>
  <c r="JL84" i="1"/>
  <c r="JW124" i="1"/>
  <c r="CO68" i="2"/>
  <c r="CR108" i="2"/>
  <c r="JM83" i="1"/>
  <c r="JX123" i="1"/>
  <c r="JN51" i="1"/>
  <c r="JY91" i="1"/>
  <c r="JL85" i="1"/>
  <c r="JW125" i="1"/>
  <c r="CO57" i="2"/>
  <c r="CR97" i="2"/>
  <c r="JM79" i="1"/>
  <c r="JX119" i="1"/>
  <c r="CO66" i="2"/>
  <c r="CR106" i="2"/>
  <c r="CO65" i="2"/>
  <c r="CR105" i="2"/>
  <c r="CO83" i="2"/>
  <c r="CR123" i="2"/>
  <c r="JL64" i="1"/>
  <c r="JW104" i="1"/>
  <c r="JL65" i="1"/>
  <c r="JW105" i="1"/>
  <c r="JL67" i="1"/>
  <c r="JW107" i="1"/>
  <c r="JL86" i="1"/>
  <c r="JW126" i="1"/>
  <c r="JM66" i="1"/>
  <c r="JX106" i="1"/>
  <c r="CO87" i="2"/>
  <c r="CR127" i="2"/>
  <c r="JN77" i="1"/>
  <c r="JY117" i="1"/>
  <c r="JL62" i="1"/>
  <c r="JW102" i="1"/>
  <c r="JL68" i="1"/>
  <c r="JW108" i="1"/>
  <c r="JM54" i="1"/>
  <c r="JX94" i="1"/>
  <c r="CO79" i="2"/>
  <c r="CR119" i="2"/>
  <c r="JM63" i="1"/>
  <c r="JX103" i="1"/>
  <c r="JM60" i="1"/>
  <c r="JX100" i="1"/>
  <c r="KC10" i="7"/>
  <c r="JL55" i="1"/>
  <c r="JW95" i="1"/>
  <c r="JL78" i="1"/>
  <c r="JW118" i="1"/>
  <c r="CO63" i="2"/>
  <c r="CR103" i="2"/>
  <c r="CO86" i="2"/>
  <c r="CR126" i="2"/>
  <c r="JL56" i="1"/>
  <c r="JW96" i="1"/>
  <c r="CO62" i="2"/>
  <c r="CR102" i="2"/>
  <c r="CO81" i="2"/>
  <c r="CR121" i="2"/>
  <c r="JO50" i="1"/>
  <c r="JZ90" i="1"/>
  <c r="JL81" i="1"/>
  <c r="JW121" i="1"/>
  <c r="CO69" i="2"/>
  <c r="CR109" i="2"/>
  <c r="CO85" i="2"/>
  <c r="CR125" i="2"/>
  <c r="CN13" i="2"/>
  <c r="JX92" i="1"/>
  <c r="JK20" i="1"/>
  <c r="JK26" i="1"/>
  <c r="CN21" i="2"/>
  <c r="CN40" i="2"/>
  <c r="JL37" i="1"/>
  <c r="JK43" i="1"/>
  <c r="JM52" i="1"/>
  <c r="CN14" i="2"/>
  <c r="JM53" i="1"/>
  <c r="JL11" i="1"/>
  <c r="CN24" i="2"/>
  <c r="CN5" i="2"/>
  <c r="JK39" i="1"/>
  <c r="JL80" i="1"/>
  <c r="CN44" i="2"/>
  <c r="JL61" i="1"/>
  <c r="JK14" i="1"/>
  <c r="CN27" i="2"/>
  <c r="JK4" i="1"/>
  <c r="CN15" i="2"/>
  <c r="JK23" i="1"/>
  <c r="JK12" i="1"/>
  <c r="JK13" i="1"/>
  <c r="JJ49" i="7"/>
  <c r="JJ114" i="1"/>
  <c r="JJ113" i="1"/>
  <c r="JJ112" i="1"/>
  <c r="JJ111" i="1"/>
  <c r="JJ110" i="1"/>
  <c r="JJ109" i="1"/>
  <c r="JJ89" i="1"/>
  <c r="JJ74" i="1"/>
  <c r="JJ73" i="1"/>
  <c r="JJ72" i="1"/>
  <c r="JJ71" i="1"/>
  <c r="JJ70" i="1"/>
  <c r="JJ69" i="1"/>
  <c r="JJ49" i="1"/>
  <c r="JV104" i="1"/>
  <c r="JV101" i="1"/>
  <c r="JV96" i="1"/>
  <c r="KO50" i="7" l="1"/>
  <c r="J10" i="8"/>
  <c r="JL52" i="1"/>
  <c r="JW92" i="1"/>
  <c r="CO54" i="2"/>
  <c r="CR94" i="2"/>
  <c r="CO53" i="2"/>
  <c r="CR93" i="2"/>
  <c r="JL63" i="1"/>
  <c r="JW103" i="1"/>
  <c r="JK80" i="1"/>
  <c r="JV120" i="1"/>
  <c r="CO55" i="2"/>
  <c r="CR95" i="2"/>
  <c r="JL83" i="1"/>
  <c r="JW123" i="1"/>
  <c r="JL79" i="1"/>
  <c r="JW119" i="1"/>
  <c r="JK81" i="1"/>
  <c r="JV121" i="1"/>
  <c r="JM77" i="1"/>
  <c r="JX117" i="1"/>
  <c r="JK62" i="1"/>
  <c r="JV102" i="1"/>
  <c r="JK82" i="1"/>
  <c r="JV122" i="1"/>
  <c r="CO67" i="2"/>
  <c r="CR107" i="2"/>
  <c r="CO64" i="2"/>
  <c r="CR104" i="2"/>
  <c r="CO80" i="2"/>
  <c r="CR120" i="2"/>
  <c r="JK84" i="1"/>
  <c r="JV124" i="1"/>
  <c r="JL54" i="1"/>
  <c r="JW94" i="1"/>
  <c r="JX90" i="1"/>
  <c r="JX91" i="1"/>
  <c r="CO61" i="2"/>
  <c r="CR101" i="2"/>
  <c r="JK68" i="1"/>
  <c r="JV108" i="1"/>
  <c r="JK55" i="1"/>
  <c r="JV95" i="1"/>
  <c r="JK78" i="1"/>
  <c r="JV118" i="1"/>
  <c r="JK65" i="1"/>
  <c r="JV105" i="1"/>
  <c r="JK85" i="1"/>
  <c r="JV125" i="1"/>
  <c r="JN50" i="1"/>
  <c r="JY90" i="1"/>
  <c r="JL66" i="1"/>
  <c r="JW106" i="1"/>
  <c r="JK67" i="1"/>
  <c r="JV107" i="1"/>
  <c r="JK86" i="1"/>
  <c r="JV126" i="1"/>
  <c r="JL53" i="1"/>
  <c r="JW93" i="1"/>
  <c r="CO84" i="2"/>
  <c r="CR124" i="2"/>
  <c r="JL60" i="1"/>
  <c r="JW100" i="1"/>
  <c r="CN12" i="2"/>
  <c r="CN38" i="2"/>
  <c r="JK37" i="1"/>
  <c r="JM50" i="1"/>
  <c r="JM51" i="1"/>
  <c r="JJ13" i="1"/>
  <c r="JJ20" i="1"/>
  <c r="JK11" i="1"/>
  <c r="JJ23" i="1"/>
  <c r="JK64" i="1"/>
  <c r="JK61" i="1"/>
  <c r="JJ12" i="1"/>
  <c r="JK56" i="1"/>
  <c r="JJ4" i="1"/>
  <c r="JJ39" i="1"/>
  <c r="JJ14" i="1"/>
  <c r="JV94" i="1" s="1"/>
  <c r="JJ26" i="1"/>
  <c r="JJ43" i="1"/>
  <c r="JI49" i="7"/>
  <c r="CM90" i="2"/>
  <c r="CM50" i="2"/>
  <c r="CR92" i="2" l="1"/>
  <c r="JK66" i="1"/>
  <c r="JV106" i="1"/>
  <c r="JW91" i="1"/>
  <c r="JK79" i="1"/>
  <c r="JV119" i="1"/>
  <c r="JK60" i="1"/>
  <c r="JV100" i="1"/>
  <c r="JK53" i="1"/>
  <c r="JV93" i="1"/>
  <c r="JK63" i="1"/>
  <c r="JV103" i="1"/>
  <c r="JK52" i="1"/>
  <c r="JV92" i="1"/>
  <c r="JL77" i="1"/>
  <c r="JW117" i="1"/>
  <c r="JK83" i="1"/>
  <c r="JV123" i="1"/>
  <c r="CO78" i="2"/>
  <c r="CR118" i="2"/>
  <c r="CO52" i="2"/>
  <c r="JL51" i="1"/>
  <c r="JJ11" i="1"/>
  <c r="JV91" i="1" s="1"/>
  <c r="JK54" i="1"/>
  <c r="JJ37" i="1"/>
  <c r="CO51" i="2" l="1"/>
  <c r="CR91" i="2"/>
  <c r="JL50" i="1"/>
  <c r="JW90" i="1"/>
  <c r="JK77" i="1"/>
  <c r="JV117" i="1"/>
  <c r="JK51" i="1"/>
  <c r="JI114" i="1"/>
  <c r="JI113" i="1"/>
  <c r="JI112" i="1"/>
  <c r="JI111" i="1"/>
  <c r="JI110" i="1"/>
  <c r="JI109" i="1"/>
  <c r="JI89" i="1"/>
  <c r="JI74" i="1"/>
  <c r="JI73" i="1"/>
  <c r="JI72" i="1"/>
  <c r="JI71" i="1"/>
  <c r="JI70" i="1"/>
  <c r="JI69" i="1"/>
  <c r="JI49" i="1"/>
  <c r="JJ86" i="1" l="1"/>
  <c r="JU126" i="1"/>
  <c r="JJ85" i="1"/>
  <c r="JU125" i="1"/>
  <c r="JJ67" i="1"/>
  <c r="JU107" i="1"/>
  <c r="JJ68" i="1"/>
  <c r="JU108" i="1"/>
  <c r="JJ65" i="1"/>
  <c r="JU105" i="1"/>
  <c r="JJ55" i="1"/>
  <c r="JU95" i="1"/>
  <c r="JJ80" i="1"/>
  <c r="JU120" i="1"/>
  <c r="JK50" i="1"/>
  <c r="JV90" i="1"/>
  <c r="JJ78" i="1"/>
  <c r="JU118" i="1"/>
  <c r="JJ81" i="1"/>
  <c r="JU121" i="1"/>
  <c r="JJ62" i="1"/>
  <c r="JU102" i="1"/>
  <c r="JJ82" i="1"/>
  <c r="JU122" i="1"/>
  <c r="JJ56" i="1"/>
  <c r="JU96" i="1"/>
  <c r="JJ61" i="1"/>
  <c r="JU101" i="1"/>
  <c r="JJ64" i="1"/>
  <c r="JU104" i="1"/>
  <c r="JJ84" i="1"/>
  <c r="JU124" i="1"/>
  <c r="CM47" i="2"/>
  <c r="CM26" i="2"/>
  <c r="CM41" i="2"/>
  <c r="CM46" i="2"/>
  <c r="JI26" i="1"/>
  <c r="CM28" i="2"/>
  <c r="CM16" i="2"/>
  <c r="CM17" i="2"/>
  <c r="CM22" i="2"/>
  <c r="CM42" i="2"/>
  <c r="CM8" i="2"/>
  <c r="CM10" i="2"/>
  <c r="CM39" i="2"/>
  <c r="CM23" i="2"/>
  <c r="CM43" i="2"/>
  <c r="CM9" i="2"/>
  <c r="CM29" i="2"/>
  <c r="JI4" i="1"/>
  <c r="CM6" i="2"/>
  <c r="JI23" i="1"/>
  <c r="CM25" i="2"/>
  <c r="CM45" i="2"/>
  <c r="JI14" i="1"/>
  <c r="JI43" i="1"/>
  <c r="JI20" i="1"/>
  <c r="JI39" i="1"/>
  <c r="JI12" i="1"/>
  <c r="JI13" i="1"/>
  <c r="JS122" i="1"/>
  <c r="JJ83" i="1" l="1"/>
  <c r="JU123" i="1"/>
  <c r="JJ54" i="1"/>
  <c r="JU94" i="1"/>
  <c r="CN85" i="2"/>
  <c r="CQ125" i="2"/>
  <c r="CN63" i="2"/>
  <c r="CQ103" i="2"/>
  <c r="CN68" i="2"/>
  <c r="CQ108" i="2"/>
  <c r="CN57" i="2"/>
  <c r="CQ97" i="2"/>
  <c r="CN65" i="2"/>
  <c r="CQ105" i="2"/>
  <c r="CN79" i="2"/>
  <c r="CQ119" i="2"/>
  <c r="JJ66" i="1"/>
  <c r="JU106" i="1"/>
  <c r="CN56" i="2"/>
  <c r="CQ96" i="2"/>
  <c r="JR120" i="1"/>
  <c r="E40" i="8"/>
  <c r="JJ63" i="1"/>
  <c r="JU103" i="1"/>
  <c r="CN86" i="2"/>
  <c r="CQ126" i="2"/>
  <c r="JR126" i="1"/>
  <c r="E46" i="8"/>
  <c r="CN83" i="2"/>
  <c r="CQ123" i="2"/>
  <c r="JR118" i="1"/>
  <c r="E38" i="8"/>
  <c r="JR121" i="1"/>
  <c r="E41" i="8"/>
  <c r="CN81" i="2"/>
  <c r="CQ121" i="2"/>
  <c r="JR122" i="1"/>
  <c r="E42" i="8"/>
  <c r="JJ53" i="1"/>
  <c r="JU93" i="1"/>
  <c r="JR124" i="1"/>
  <c r="E44" i="8"/>
  <c r="JJ79" i="1"/>
  <c r="JU119" i="1"/>
  <c r="CN82" i="2"/>
  <c r="CQ122" i="2"/>
  <c r="CN66" i="2"/>
  <c r="CQ106" i="2"/>
  <c r="JI82" i="1"/>
  <c r="JT122" i="1"/>
  <c r="JJ52" i="1"/>
  <c r="JU92" i="1"/>
  <c r="JR125" i="1"/>
  <c r="E45" i="8"/>
  <c r="JJ60" i="1"/>
  <c r="JU100" i="1"/>
  <c r="CN69" i="2"/>
  <c r="CQ109" i="2"/>
  <c r="CN62" i="2"/>
  <c r="CQ102" i="2"/>
  <c r="CN87" i="2"/>
  <c r="CQ127" i="2"/>
  <c r="CM14" i="2"/>
  <c r="CM40" i="2"/>
  <c r="CM21" i="2"/>
  <c r="CM24" i="2"/>
  <c r="CM44" i="2"/>
  <c r="CM13" i="2"/>
  <c r="CM15" i="2"/>
  <c r="CM5" i="2"/>
  <c r="CM27" i="2"/>
  <c r="JI11" i="1"/>
  <c r="JI37" i="1"/>
  <c r="JH49" i="7"/>
  <c r="CN67" i="2" l="1"/>
  <c r="CQ107" i="2"/>
  <c r="CN54" i="2"/>
  <c r="CQ94" i="2"/>
  <c r="CN55" i="2"/>
  <c r="CQ95" i="2"/>
  <c r="CN80" i="2"/>
  <c r="CQ120" i="2"/>
  <c r="CN53" i="2"/>
  <c r="CQ93" i="2"/>
  <c r="CN84" i="2"/>
  <c r="CQ124" i="2"/>
  <c r="JJ77" i="1"/>
  <c r="JU117" i="1"/>
  <c r="CN64" i="2"/>
  <c r="CQ104" i="2"/>
  <c r="JJ51" i="1"/>
  <c r="JU91" i="1"/>
  <c r="CN61" i="2"/>
  <c r="CQ101" i="2"/>
  <c r="CM12" i="2"/>
  <c r="CM38" i="2"/>
  <c r="JH114" i="1"/>
  <c r="JH113" i="1"/>
  <c r="JH112" i="1"/>
  <c r="JH111" i="1"/>
  <c r="JH110" i="1"/>
  <c r="JH109" i="1"/>
  <c r="JH89" i="1"/>
  <c r="JH74" i="1"/>
  <c r="JH73" i="1"/>
  <c r="JH72" i="1"/>
  <c r="JH71" i="1"/>
  <c r="JH70" i="1"/>
  <c r="JH69" i="1"/>
  <c r="JH49" i="1"/>
  <c r="JT107" i="1"/>
  <c r="JI84" i="1" l="1"/>
  <c r="JT124" i="1"/>
  <c r="CN78" i="2"/>
  <c r="CQ118" i="2"/>
  <c r="JI65" i="1"/>
  <c r="JT105" i="1"/>
  <c r="JI86" i="1"/>
  <c r="JT126" i="1"/>
  <c r="CN52" i="2"/>
  <c r="CQ92" i="2"/>
  <c r="JJ50" i="1"/>
  <c r="JU90" i="1"/>
  <c r="JI85" i="1"/>
  <c r="JT125" i="1"/>
  <c r="JI68" i="1"/>
  <c r="JT108" i="1"/>
  <c r="JI62" i="1"/>
  <c r="JT102" i="1"/>
  <c r="JI64" i="1"/>
  <c r="JT104" i="1"/>
  <c r="JI78" i="1"/>
  <c r="JT118" i="1"/>
  <c r="JI80" i="1"/>
  <c r="JT120" i="1"/>
  <c r="JI55" i="1"/>
  <c r="JT95" i="1"/>
  <c r="JI56" i="1"/>
  <c r="JT96" i="1"/>
  <c r="JI61" i="1"/>
  <c r="JT101" i="1"/>
  <c r="JI81" i="1"/>
  <c r="JT121" i="1"/>
  <c r="JH14" i="1"/>
  <c r="JH26" i="1"/>
  <c r="JI67" i="1"/>
  <c r="JH13" i="1"/>
  <c r="JH23" i="1"/>
  <c r="JH20" i="1"/>
  <c r="JH39" i="1"/>
  <c r="JH43" i="1"/>
  <c r="JH4" i="1"/>
  <c r="JH12" i="1"/>
  <c r="JI63" i="1" l="1"/>
  <c r="JT103" i="1"/>
  <c r="JI60" i="1"/>
  <c r="JT100" i="1"/>
  <c r="JI53" i="1"/>
  <c r="JT93" i="1"/>
  <c r="JI79" i="1"/>
  <c r="JT119" i="1"/>
  <c r="JI52" i="1"/>
  <c r="JT92" i="1"/>
  <c r="JI66" i="1"/>
  <c r="JT106" i="1"/>
  <c r="JI54" i="1"/>
  <c r="JT94" i="1"/>
  <c r="JI83" i="1"/>
  <c r="JT123" i="1"/>
  <c r="CN51" i="2"/>
  <c r="CQ91" i="2"/>
  <c r="JH11" i="1"/>
  <c r="JH37" i="1"/>
  <c r="JS126" i="1"/>
  <c r="JS125" i="1"/>
  <c r="JS124" i="1"/>
  <c r="JS121" i="1"/>
  <c r="JS120" i="1"/>
  <c r="JS118" i="1"/>
  <c r="JI77" i="1" l="1"/>
  <c r="JT117" i="1"/>
  <c r="JI51" i="1"/>
  <c r="JT91" i="1"/>
  <c r="JH61" i="1"/>
  <c r="JS101" i="1"/>
  <c r="JH64" i="1"/>
  <c r="JS104" i="1"/>
  <c r="JH56" i="1"/>
  <c r="JS96" i="1"/>
  <c r="JH65" i="1"/>
  <c r="JS105" i="1"/>
  <c r="JH67" i="1"/>
  <c r="JS107" i="1"/>
  <c r="JH68" i="1"/>
  <c r="JS108" i="1"/>
  <c r="JH62" i="1"/>
  <c r="JS102" i="1"/>
  <c r="JH55" i="1"/>
  <c r="JS95" i="1"/>
  <c r="JH86" i="1"/>
  <c r="JH78" i="1"/>
  <c r="JH85" i="1"/>
  <c r="JH80" i="1"/>
  <c r="JH81" i="1"/>
  <c r="JH82" i="1"/>
  <c r="JH84" i="1"/>
  <c r="JG4" i="1"/>
  <c r="JG49" i="7"/>
  <c r="JG114" i="1"/>
  <c r="JG113" i="1"/>
  <c r="JG112" i="1"/>
  <c r="JG111" i="1"/>
  <c r="JG110" i="1"/>
  <c r="JG109" i="1"/>
  <c r="JG89" i="1"/>
  <c r="JG84" i="1"/>
  <c r="JG81" i="1"/>
  <c r="JG80" i="1"/>
  <c r="JG74" i="1"/>
  <c r="JG73" i="1"/>
  <c r="JG72" i="1"/>
  <c r="JG71" i="1"/>
  <c r="JG70" i="1"/>
  <c r="JG69" i="1"/>
  <c r="JG49" i="1"/>
  <c r="JG43" i="1"/>
  <c r="JS123" i="1" s="1"/>
  <c r="JG39" i="1"/>
  <c r="JS119" i="1" s="1"/>
  <c r="JG23" i="1"/>
  <c r="JI50" i="1" l="1"/>
  <c r="JT90" i="1"/>
  <c r="JH63" i="1"/>
  <c r="JS103" i="1"/>
  <c r="JH83" i="1"/>
  <c r="JH79" i="1"/>
  <c r="JG14" i="1"/>
  <c r="JG13" i="1"/>
  <c r="JG26" i="1"/>
  <c r="JG37" i="1"/>
  <c r="JS117" i="1" s="1"/>
  <c r="JG82" i="1"/>
  <c r="JG20" i="1"/>
  <c r="JG85" i="1"/>
  <c r="JG12" i="1"/>
  <c r="JG78" i="1"/>
  <c r="JG86" i="1"/>
  <c r="JH53" i="1" l="1"/>
  <c r="JS93" i="1"/>
  <c r="JH66" i="1"/>
  <c r="JS106" i="1"/>
  <c r="JH54" i="1"/>
  <c r="JS94" i="1"/>
  <c r="JH60" i="1"/>
  <c r="JS100" i="1"/>
  <c r="JH52" i="1"/>
  <c r="JS92" i="1"/>
  <c r="JH77" i="1"/>
  <c r="JG11" i="1"/>
  <c r="JH51" i="1" l="1"/>
  <c r="JS91" i="1"/>
  <c r="JH50" i="1" l="1"/>
  <c r="JS90" i="1"/>
  <c r="JF29" i="7"/>
  <c r="JF30" i="7"/>
  <c r="JF31" i="7"/>
  <c r="JF32" i="7"/>
  <c r="JF33" i="7"/>
  <c r="JF34" i="7"/>
  <c r="JR74" i="7" s="1"/>
  <c r="JF49" i="7"/>
  <c r="CL90" i="2"/>
  <c r="CL50" i="2"/>
  <c r="JG31" i="7" l="1"/>
  <c r="JS71" i="7" s="1"/>
  <c r="JR71" i="7"/>
  <c r="JG30" i="7"/>
  <c r="JS70" i="7" s="1"/>
  <c r="JR70" i="7"/>
  <c r="JG33" i="7"/>
  <c r="JS73" i="7" s="1"/>
  <c r="JR73" i="7"/>
  <c r="JG32" i="7"/>
  <c r="JS72" i="7" s="1"/>
  <c r="JR72" i="7"/>
  <c r="JG29" i="7"/>
  <c r="JS69" i="7" s="1"/>
  <c r="JR69" i="7"/>
  <c r="JH30" i="7"/>
  <c r="JG34" i="7"/>
  <c r="JS74" i="7" s="1"/>
  <c r="JH31" i="7"/>
  <c r="JH29" i="7"/>
  <c r="JI29" i="7" l="1"/>
  <c r="JU69" i="7" s="1"/>
  <c r="JT69" i="7"/>
  <c r="JI30" i="7"/>
  <c r="JU70" i="7" s="1"/>
  <c r="JT70" i="7"/>
  <c r="JI31" i="7"/>
  <c r="JU71" i="7" s="1"/>
  <c r="JT71" i="7"/>
  <c r="JH33" i="7"/>
  <c r="JH32" i="7"/>
  <c r="JJ29" i="7"/>
  <c r="JV69" i="7" s="1"/>
  <c r="JJ31" i="7"/>
  <c r="JV71" i="7" s="1"/>
  <c r="JH34" i="7"/>
  <c r="E28" i="8"/>
  <c r="E27" i="8"/>
  <c r="E25" i="8"/>
  <c r="E24" i="8"/>
  <c r="E22" i="8"/>
  <c r="E21" i="8"/>
  <c r="E16" i="8"/>
  <c r="E15" i="8"/>
  <c r="JI32" i="7" l="1"/>
  <c r="JT72" i="7"/>
  <c r="JI33" i="7"/>
  <c r="JT73" i="7"/>
  <c r="JI34" i="7"/>
  <c r="JU74" i="7" s="1"/>
  <c r="JT74" i="7"/>
  <c r="JJ30" i="7"/>
  <c r="JV70" i="7" s="1"/>
  <c r="JG55" i="1"/>
  <c r="JR95" i="1"/>
  <c r="JG61" i="1"/>
  <c r="JR101" i="1"/>
  <c r="JG56" i="1"/>
  <c r="JR96" i="1"/>
  <c r="JG62" i="1"/>
  <c r="JR102" i="1"/>
  <c r="JG65" i="1"/>
  <c r="JR105" i="1"/>
  <c r="JG64" i="1"/>
  <c r="JR104" i="1"/>
  <c r="JG67" i="1"/>
  <c r="JR107" i="1"/>
  <c r="JG68" i="1"/>
  <c r="JR108" i="1"/>
  <c r="JK31" i="7"/>
  <c r="JW71" i="7" s="1"/>
  <c r="JJ34" i="7"/>
  <c r="JV74" i="7" s="1"/>
  <c r="JK29" i="7"/>
  <c r="JW69" i="7" s="1"/>
  <c r="JF40" i="7"/>
  <c r="CL41" i="2"/>
  <c r="CL23" i="2"/>
  <c r="JF22" i="7"/>
  <c r="CL43" i="2"/>
  <c r="JF42" i="7"/>
  <c r="CL25" i="2"/>
  <c r="JF24" i="7"/>
  <c r="JF44" i="7"/>
  <c r="CL45" i="2"/>
  <c r="JF28" i="7"/>
  <c r="CL29" i="2"/>
  <c r="JF38" i="7"/>
  <c r="CL39" i="2"/>
  <c r="CL42" i="2"/>
  <c r="JF41" i="7"/>
  <c r="CL26" i="2"/>
  <c r="JF25" i="7"/>
  <c r="CL47" i="2"/>
  <c r="JF46" i="7"/>
  <c r="JF15" i="7"/>
  <c r="CL16" i="2"/>
  <c r="JF16" i="7"/>
  <c r="CL17" i="2"/>
  <c r="JF21" i="7"/>
  <c r="CL22" i="2"/>
  <c r="JF27" i="7"/>
  <c r="CL28" i="2"/>
  <c r="CL46" i="2"/>
  <c r="JF45" i="7"/>
  <c r="E5" i="8"/>
  <c r="E8" i="8"/>
  <c r="JU73" i="7" l="1"/>
  <c r="JJ33" i="7"/>
  <c r="JK30" i="7"/>
  <c r="JW70" i="7" s="1"/>
  <c r="JU72" i="7"/>
  <c r="JJ32" i="7"/>
  <c r="CM85" i="2"/>
  <c r="CP125" i="2"/>
  <c r="CM66" i="2"/>
  <c r="CP106" i="2"/>
  <c r="JG24" i="7"/>
  <c r="JR64" i="7"/>
  <c r="CM82" i="2"/>
  <c r="CP122" i="2"/>
  <c r="CM65" i="2"/>
  <c r="CP105" i="2"/>
  <c r="JG40" i="7"/>
  <c r="JR80" i="7"/>
  <c r="JG45" i="7"/>
  <c r="JR85" i="7"/>
  <c r="CM79" i="2"/>
  <c r="CP119" i="2"/>
  <c r="JG42" i="7"/>
  <c r="JR82" i="7"/>
  <c r="JG25" i="7"/>
  <c r="JR65" i="7"/>
  <c r="CM56" i="2"/>
  <c r="CP96" i="2"/>
  <c r="CM86" i="2"/>
  <c r="CP126" i="2"/>
  <c r="JG15" i="7"/>
  <c r="JR55" i="7"/>
  <c r="JG38" i="7"/>
  <c r="JR78" i="7"/>
  <c r="CM83" i="2"/>
  <c r="CP123" i="2"/>
  <c r="CM62" i="2"/>
  <c r="CP102" i="2"/>
  <c r="JG21" i="7"/>
  <c r="JR61" i="7"/>
  <c r="CM57" i="2"/>
  <c r="CP97" i="2"/>
  <c r="CM68" i="2"/>
  <c r="CP108" i="2"/>
  <c r="JG46" i="7"/>
  <c r="JR86" i="7"/>
  <c r="CM69" i="2"/>
  <c r="CP109" i="2"/>
  <c r="JG22" i="7"/>
  <c r="JR62" i="7"/>
  <c r="CM81" i="2"/>
  <c r="CP121" i="2"/>
  <c r="JG44" i="7"/>
  <c r="JR84" i="7"/>
  <c r="JG41" i="7"/>
  <c r="JR81" i="7"/>
  <c r="JG16" i="7"/>
  <c r="JR56" i="7"/>
  <c r="JG27" i="7"/>
  <c r="JR67" i="7"/>
  <c r="CM87" i="2"/>
  <c r="CP127" i="2"/>
  <c r="JG28" i="7"/>
  <c r="JR68" i="7"/>
  <c r="CM63" i="2"/>
  <c r="CP103" i="2"/>
  <c r="JL30" i="7"/>
  <c r="JX70" i="7" s="1"/>
  <c r="JL31" i="7"/>
  <c r="JX71" i="7" s="1"/>
  <c r="JL29" i="7"/>
  <c r="JX69" i="7" s="1"/>
  <c r="JK34" i="7"/>
  <c r="JW74" i="7" s="1"/>
  <c r="CL6" i="2"/>
  <c r="X5" i="3" s="1"/>
  <c r="JF5" i="7"/>
  <c r="JG5" i="7" s="1"/>
  <c r="JH5" i="7" s="1"/>
  <c r="JI5" i="7" s="1"/>
  <c r="JJ5" i="7" s="1"/>
  <c r="JK5" i="7" s="1"/>
  <c r="JL5" i="7" s="1"/>
  <c r="JM5" i="7" s="1"/>
  <c r="JN5" i="7" s="1"/>
  <c r="JO5" i="7" s="1"/>
  <c r="JP5" i="7" s="1"/>
  <c r="JQ5" i="7" s="1"/>
  <c r="X41" i="3"/>
  <c r="Y81" i="3" s="1"/>
  <c r="X24" i="3"/>
  <c r="Y64" i="3" s="1"/>
  <c r="X16" i="3"/>
  <c r="Y56" i="3" s="1"/>
  <c r="X38" i="3"/>
  <c r="Y78" i="3" s="1"/>
  <c r="JF8" i="7"/>
  <c r="JG8" i="7" s="1"/>
  <c r="JH8" i="7" s="1"/>
  <c r="JI8" i="7" s="1"/>
  <c r="JJ8" i="7" s="1"/>
  <c r="JK8" i="7" s="1"/>
  <c r="JL8" i="7" s="1"/>
  <c r="JM8" i="7" s="1"/>
  <c r="JN8" i="7" s="1"/>
  <c r="JO8" i="7" s="1"/>
  <c r="JP8" i="7" s="1"/>
  <c r="JQ8" i="7" s="1"/>
  <c r="CL9" i="2"/>
  <c r="X8" i="3" s="1"/>
  <c r="X42" i="3"/>
  <c r="Y82" i="3" s="1"/>
  <c r="X45" i="3"/>
  <c r="Y85" i="3" s="1"/>
  <c r="X46" i="3"/>
  <c r="Y86" i="3" s="1"/>
  <c r="X22" i="3"/>
  <c r="Y62" i="3" s="1"/>
  <c r="X15" i="3"/>
  <c r="Y55" i="3" s="1"/>
  <c r="X27" i="3"/>
  <c r="Y67" i="3" s="1"/>
  <c r="X28" i="3"/>
  <c r="Y68" i="3" s="1"/>
  <c r="X21" i="3"/>
  <c r="Y61" i="3" s="1"/>
  <c r="X44" i="3"/>
  <c r="Y84" i="3" s="1"/>
  <c r="X40" i="3"/>
  <c r="Y80" i="3" s="1"/>
  <c r="X25" i="3"/>
  <c r="Y65" i="3" s="1"/>
  <c r="E9" i="8"/>
  <c r="E7" i="8"/>
  <c r="JV72" i="7" l="1"/>
  <c r="JK32" i="7"/>
  <c r="JV73" i="7"/>
  <c r="JK33" i="7"/>
  <c r="JH44" i="7"/>
  <c r="JS84" i="7"/>
  <c r="JH46" i="7"/>
  <c r="JS86" i="7"/>
  <c r="JH27" i="7"/>
  <c r="JS67" i="7"/>
  <c r="JH45" i="7"/>
  <c r="JS85" i="7"/>
  <c r="JH24" i="7"/>
  <c r="JS64" i="7"/>
  <c r="JH16" i="7"/>
  <c r="JS56" i="7"/>
  <c r="JH22" i="7"/>
  <c r="JS62" i="7"/>
  <c r="JH38" i="7"/>
  <c r="JS78" i="7"/>
  <c r="JH25" i="7"/>
  <c r="JS65" i="7"/>
  <c r="JH40" i="7"/>
  <c r="JS80" i="7"/>
  <c r="JH28" i="7"/>
  <c r="JS68" i="7"/>
  <c r="JH41" i="7"/>
  <c r="JS81" i="7"/>
  <c r="JH21" i="7"/>
  <c r="JS61" i="7"/>
  <c r="JH15" i="7"/>
  <c r="JS55" i="7"/>
  <c r="JH42" i="7"/>
  <c r="JS82" i="7"/>
  <c r="JM29" i="7"/>
  <c r="JY69" i="7" s="1"/>
  <c r="JM31" i="7"/>
  <c r="JY71" i="7" s="1"/>
  <c r="JM30" i="7"/>
  <c r="JY70" i="7" s="1"/>
  <c r="JL34" i="7"/>
  <c r="JX74" i="7" s="1"/>
  <c r="JF7" i="7"/>
  <c r="JG7" i="7" s="1"/>
  <c r="JH7" i="7" s="1"/>
  <c r="JI7" i="7" s="1"/>
  <c r="JJ7" i="7" s="1"/>
  <c r="JK7" i="7" s="1"/>
  <c r="JL7" i="7" s="1"/>
  <c r="JM7" i="7" s="1"/>
  <c r="JN7" i="7" s="1"/>
  <c r="JO7" i="7" s="1"/>
  <c r="JP7" i="7" s="1"/>
  <c r="JQ7" i="7" s="1"/>
  <c r="CL8" i="2"/>
  <c r="X7" i="3" s="1"/>
  <c r="JF9" i="7"/>
  <c r="JG9" i="7" s="1"/>
  <c r="JH9" i="7" s="1"/>
  <c r="JI9" i="7" s="1"/>
  <c r="JJ9" i="7" s="1"/>
  <c r="JK9" i="7" s="1"/>
  <c r="JL9" i="7" s="1"/>
  <c r="JM9" i="7" s="1"/>
  <c r="JN9" i="7" s="1"/>
  <c r="JO9" i="7" s="1"/>
  <c r="JP9" i="7" s="1"/>
  <c r="JQ9" i="7" s="1"/>
  <c r="CL10" i="2"/>
  <c r="X9" i="3" s="1"/>
  <c r="JF114" i="1"/>
  <c r="JF113" i="1"/>
  <c r="JF112" i="1"/>
  <c r="JF111" i="1"/>
  <c r="JF110" i="1"/>
  <c r="JF109" i="1"/>
  <c r="JF89" i="1"/>
  <c r="JF74" i="1"/>
  <c r="JF73" i="1"/>
  <c r="JF72" i="1"/>
  <c r="JF71" i="1"/>
  <c r="JF70" i="1"/>
  <c r="JF69" i="1"/>
  <c r="JF49" i="1"/>
  <c r="JF43" i="1"/>
  <c r="E43" i="8" s="1"/>
  <c r="JF39" i="1"/>
  <c r="E39" i="8" s="1"/>
  <c r="JF26" i="1"/>
  <c r="JF20" i="1"/>
  <c r="JF14" i="1"/>
  <c r="JI15" i="7" l="1"/>
  <c r="JT55" i="7"/>
  <c r="JI40" i="7"/>
  <c r="JT80" i="7"/>
  <c r="JI16" i="7"/>
  <c r="JT56" i="7"/>
  <c r="JI46" i="7"/>
  <c r="JT86" i="7"/>
  <c r="JI21" i="7"/>
  <c r="JT61" i="7"/>
  <c r="JI25" i="7"/>
  <c r="JT65" i="7"/>
  <c r="JI24" i="7"/>
  <c r="JT64" i="7"/>
  <c r="JI44" i="7"/>
  <c r="JT84" i="7"/>
  <c r="JW73" i="7"/>
  <c r="JL33" i="7"/>
  <c r="JI41" i="7"/>
  <c r="JT81" i="7"/>
  <c r="JI38" i="7"/>
  <c r="JT78" i="7"/>
  <c r="JI45" i="7"/>
  <c r="JT85" i="7"/>
  <c r="JW72" i="7"/>
  <c r="JL32" i="7"/>
  <c r="JI42" i="7"/>
  <c r="JT82" i="7"/>
  <c r="JI28" i="7"/>
  <c r="JT68" i="7"/>
  <c r="JI22" i="7"/>
  <c r="JT62" i="7"/>
  <c r="JI27" i="7"/>
  <c r="JT67" i="7"/>
  <c r="JG83" i="1"/>
  <c r="JR123" i="1"/>
  <c r="JG79" i="1"/>
  <c r="JR119" i="1"/>
  <c r="JG66" i="1"/>
  <c r="JR106" i="1"/>
  <c r="JG54" i="1"/>
  <c r="JR94" i="1"/>
  <c r="JG60" i="1"/>
  <c r="JR100" i="1"/>
  <c r="JN30" i="7"/>
  <c r="JZ70" i="7" s="1"/>
  <c r="JN31" i="7"/>
  <c r="JZ71" i="7" s="1"/>
  <c r="JM34" i="7"/>
  <c r="JY74" i="7" s="1"/>
  <c r="JN29" i="7"/>
  <c r="JZ69" i="7" s="1"/>
  <c r="JF26" i="7"/>
  <c r="CL27" i="2"/>
  <c r="JF39" i="7"/>
  <c r="CL40" i="2"/>
  <c r="JF43" i="7"/>
  <c r="CL44" i="2"/>
  <c r="JF20" i="7"/>
  <c r="CL21" i="2"/>
  <c r="CL15" i="2"/>
  <c r="JF14" i="7"/>
  <c r="JF4" i="1"/>
  <c r="JF23" i="1"/>
  <c r="JF12" i="1"/>
  <c r="JF13" i="1"/>
  <c r="JF37" i="1"/>
  <c r="E37" i="8" s="1"/>
  <c r="JE49" i="7"/>
  <c r="JE114" i="1"/>
  <c r="JE113" i="1"/>
  <c r="JE112" i="1"/>
  <c r="JE111" i="1"/>
  <c r="JE110" i="1"/>
  <c r="JE109" i="1"/>
  <c r="JE89" i="1"/>
  <c r="JE74" i="1"/>
  <c r="JE73" i="1"/>
  <c r="JE72" i="1"/>
  <c r="JE71" i="1"/>
  <c r="JE70" i="1"/>
  <c r="JE69" i="1"/>
  <c r="JE49" i="1"/>
  <c r="JQ107" i="1"/>
  <c r="JQ101" i="1"/>
  <c r="JJ22" i="7" l="1"/>
  <c r="JU62" i="7"/>
  <c r="JJ45" i="7"/>
  <c r="JU85" i="7"/>
  <c r="JJ44" i="7"/>
  <c r="JU84" i="7"/>
  <c r="JJ46" i="7"/>
  <c r="JU86" i="7"/>
  <c r="JJ28" i="7"/>
  <c r="JU68" i="7"/>
  <c r="JJ38" i="7"/>
  <c r="JU78" i="7"/>
  <c r="JJ24" i="7"/>
  <c r="JU64" i="7"/>
  <c r="JJ16" i="7"/>
  <c r="JU56" i="7"/>
  <c r="JJ42" i="7"/>
  <c r="JU82" i="7"/>
  <c r="JJ41" i="7"/>
  <c r="JU81" i="7"/>
  <c r="JJ25" i="7"/>
  <c r="JU65" i="7"/>
  <c r="JJ40" i="7"/>
  <c r="JU80" i="7"/>
  <c r="JX72" i="7"/>
  <c r="JM32" i="7"/>
  <c r="JX73" i="7"/>
  <c r="JM33" i="7"/>
  <c r="JJ27" i="7"/>
  <c r="JU67" i="7"/>
  <c r="JJ21" i="7"/>
  <c r="JU61" i="7"/>
  <c r="JJ15" i="7"/>
  <c r="JU55" i="7"/>
  <c r="JG77" i="1"/>
  <c r="JR117" i="1"/>
  <c r="JG53" i="1"/>
  <c r="JR93" i="1"/>
  <c r="JG52" i="1"/>
  <c r="JR92" i="1"/>
  <c r="JG63" i="1"/>
  <c r="JR103" i="1"/>
  <c r="JG26" i="7"/>
  <c r="JR66" i="7"/>
  <c r="CM61" i="2"/>
  <c r="CP101" i="2"/>
  <c r="JG20" i="7"/>
  <c r="JR60" i="7"/>
  <c r="CM84" i="2"/>
  <c r="CP124" i="2"/>
  <c r="CM55" i="2"/>
  <c r="CP95" i="2"/>
  <c r="JG43" i="7"/>
  <c r="JR83" i="7"/>
  <c r="JG14" i="7"/>
  <c r="JR54" i="7"/>
  <c r="CM80" i="2"/>
  <c r="CP120" i="2"/>
  <c r="CM67" i="2"/>
  <c r="CP107" i="2"/>
  <c r="JG39" i="7"/>
  <c r="JR79" i="7"/>
  <c r="JF85" i="1"/>
  <c r="JQ125" i="1"/>
  <c r="JF86" i="1"/>
  <c r="JQ126" i="1"/>
  <c r="JF62" i="1"/>
  <c r="JQ102" i="1"/>
  <c r="JF64" i="1"/>
  <c r="JQ104" i="1"/>
  <c r="JF84" i="1"/>
  <c r="JQ124" i="1"/>
  <c r="JF65" i="1"/>
  <c r="JQ105" i="1"/>
  <c r="JF55" i="1"/>
  <c r="JQ95" i="1"/>
  <c r="JF56" i="1"/>
  <c r="JQ96" i="1"/>
  <c r="JF68" i="1"/>
  <c r="JQ108" i="1"/>
  <c r="JF78" i="1"/>
  <c r="JQ118" i="1"/>
  <c r="JF80" i="1"/>
  <c r="JQ120" i="1"/>
  <c r="JF82" i="1"/>
  <c r="JQ122" i="1"/>
  <c r="JF81" i="1"/>
  <c r="JQ121" i="1"/>
  <c r="JN34" i="7"/>
  <c r="JZ74" i="7" s="1"/>
  <c r="JO31" i="7"/>
  <c r="JO30" i="7"/>
  <c r="JO29" i="7"/>
  <c r="JF13" i="7"/>
  <c r="CL14" i="2"/>
  <c r="X43" i="3"/>
  <c r="Y83" i="3" s="1"/>
  <c r="JF12" i="7"/>
  <c r="CL13" i="2"/>
  <c r="E3" i="8"/>
  <c r="CL5" i="2"/>
  <c r="JF4" i="7"/>
  <c r="JG4" i="7" s="1"/>
  <c r="JH4" i="7" s="1"/>
  <c r="JI4" i="7" s="1"/>
  <c r="JJ4" i="7" s="1"/>
  <c r="JK4" i="7" s="1"/>
  <c r="JL4" i="7" s="1"/>
  <c r="JM4" i="7" s="1"/>
  <c r="JN4" i="7" s="1"/>
  <c r="JO4" i="7" s="1"/>
  <c r="JP4" i="7" s="1"/>
  <c r="JQ4" i="7" s="1"/>
  <c r="X39" i="3"/>
  <c r="Y79" i="3" s="1"/>
  <c r="JF11" i="1"/>
  <c r="JF23" i="7"/>
  <c r="CL24" i="2"/>
  <c r="JF37" i="7"/>
  <c r="CL38" i="2"/>
  <c r="X14" i="3"/>
  <c r="Y54" i="3" s="1"/>
  <c r="Y66" i="3"/>
  <c r="JE26" i="1"/>
  <c r="X20" i="3"/>
  <c r="Y60" i="3" s="1"/>
  <c r="JF67" i="1"/>
  <c r="JE20" i="1"/>
  <c r="JF61" i="1"/>
  <c r="JE4" i="1"/>
  <c r="JE39" i="1"/>
  <c r="JE43" i="1"/>
  <c r="JE17" i="1"/>
  <c r="JE23" i="1"/>
  <c r="JE12" i="1"/>
  <c r="JE13" i="1"/>
  <c r="JE14" i="1"/>
  <c r="JO126" i="1"/>
  <c r="JO125" i="1"/>
  <c r="JO124" i="1"/>
  <c r="JO122" i="1"/>
  <c r="JO121" i="1"/>
  <c r="JO120" i="1"/>
  <c r="JO118" i="1"/>
  <c r="JK16" i="7" l="1"/>
  <c r="JV56" i="7"/>
  <c r="JK27" i="7"/>
  <c r="JV67" i="7"/>
  <c r="JK25" i="7"/>
  <c r="JV65" i="7"/>
  <c r="JK24" i="7"/>
  <c r="JV64" i="7"/>
  <c r="JK44" i="7"/>
  <c r="JV84" i="7"/>
  <c r="JP29" i="7"/>
  <c r="KB69" i="7" s="1"/>
  <c r="KA69" i="7"/>
  <c r="JY73" i="7"/>
  <c r="JN33" i="7"/>
  <c r="JK40" i="7"/>
  <c r="JV80" i="7"/>
  <c r="JP30" i="7"/>
  <c r="KB70" i="7" s="1"/>
  <c r="KA70" i="7"/>
  <c r="JK41" i="7"/>
  <c r="JV81" i="7"/>
  <c r="JK38" i="7"/>
  <c r="JV78" i="7"/>
  <c r="JK45" i="7"/>
  <c r="JV85" i="7"/>
  <c r="JK21" i="7"/>
  <c r="JV61" i="7"/>
  <c r="JP31" i="7"/>
  <c r="KB71" i="7" s="1"/>
  <c r="KA71" i="7"/>
  <c r="JY72" i="7"/>
  <c r="JN32" i="7"/>
  <c r="JK46" i="7"/>
  <c r="JV86" i="7"/>
  <c r="JK15" i="7"/>
  <c r="JV55" i="7"/>
  <c r="JK42" i="7"/>
  <c r="JV82" i="7"/>
  <c r="JK28" i="7"/>
  <c r="JV68" i="7"/>
  <c r="JK22" i="7"/>
  <c r="JV62" i="7"/>
  <c r="JG51" i="1"/>
  <c r="JR91" i="1"/>
  <c r="JG12" i="7"/>
  <c r="JR52" i="7"/>
  <c r="CM54" i="2"/>
  <c r="CP94" i="2"/>
  <c r="JG23" i="7"/>
  <c r="JR63" i="7"/>
  <c r="JG13" i="7"/>
  <c r="JR53" i="7"/>
  <c r="JH14" i="7"/>
  <c r="JS54" i="7"/>
  <c r="JH20" i="7"/>
  <c r="JS60" i="7"/>
  <c r="CM64" i="2"/>
  <c r="CP104" i="2"/>
  <c r="JH39" i="7"/>
  <c r="JS79" i="7"/>
  <c r="JH43" i="7"/>
  <c r="JS83" i="7"/>
  <c r="JQ31" i="7"/>
  <c r="KC71" i="7" s="1"/>
  <c r="CM78" i="2"/>
  <c r="CP118" i="2"/>
  <c r="JQ29" i="7"/>
  <c r="KC69" i="7" s="1"/>
  <c r="JG37" i="7"/>
  <c r="JR77" i="7"/>
  <c r="CM53" i="2"/>
  <c r="CP93" i="2"/>
  <c r="JQ30" i="7"/>
  <c r="KC70" i="7" s="1"/>
  <c r="JH26" i="7"/>
  <c r="JS66" i="7"/>
  <c r="JF63" i="1"/>
  <c r="JQ103" i="1"/>
  <c r="JF79" i="1"/>
  <c r="JQ119" i="1"/>
  <c r="JF52" i="1"/>
  <c r="JQ92" i="1"/>
  <c r="JF83" i="1"/>
  <c r="JQ123" i="1"/>
  <c r="JF66" i="1"/>
  <c r="JQ106" i="1"/>
  <c r="JF54" i="1"/>
  <c r="JQ94" i="1"/>
  <c r="JF53" i="1"/>
  <c r="JQ93" i="1"/>
  <c r="JF60" i="1"/>
  <c r="JQ100" i="1"/>
  <c r="JO34" i="7"/>
  <c r="X12" i="3"/>
  <c r="Y52" i="3" s="1"/>
  <c r="X37" i="3"/>
  <c r="Y77" i="3" s="1"/>
  <c r="Y63" i="3"/>
  <c r="X4" i="3"/>
  <c r="CL12" i="2"/>
  <c r="JF11" i="7"/>
  <c r="JF3" i="7"/>
  <c r="JG3" i="7" s="1"/>
  <c r="JH3" i="7" s="1"/>
  <c r="JI3" i="7" s="1"/>
  <c r="JJ3" i="7" s="1"/>
  <c r="JK3" i="7" s="1"/>
  <c r="JL3" i="7" s="1"/>
  <c r="JM3" i="7" s="1"/>
  <c r="JN3" i="7" s="1"/>
  <c r="JO3" i="7" s="1"/>
  <c r="JP3" i="7" s="1"/>
  <c r="JQ3" i="7" s="1"/>
  <c r="X13" i="3"/>
  <c r="Y53" i="3" s="1"/>
  <c r="JE37" i="1"/>
  <c r="JE11" i="1"/>
  <c r="JD49" i="7"/>
  <c r="JI26" i="7" l="1"/>
  <c r="JT66" i="7"/>
  <c r="JL22" i="7"/>
  <c r="JW62" i="7"/>
  <c r="JZ72" i="7"/>
  <c r="JO32" i="7"/>
  <c r="JZ73" i="7"/>
  <c r="JO33" i="7"/>
  <c r="JL40" i="7"/>
  <c r="JW80" i="7"/>
  <c r="JI43" i="7"/>
  <c r="JT83" i="7"/>
  <c r="JI20" i="7"/>
  <c r="JT60" i="7"/>
  <c r="JL28" i="7"/>
  <c r="JW68" i="7"/>
  <c r="JL38" i="7"/>
  <c r="JW78" i="7"/>
  <c r="JL25" i="7"/>
  <c r="JW65" i="7"/>
  <c r="JL46" i="7"/>
  <c r="JW86" i="7"/>
  <c r="JR90" i="1"/>
  <c r="E10" i="8"/>
  <c r="JI39" i="7"/>
  <c r="JT79" i="7"/>
  <c r="JI14" i="7"/>
  <c r="JT54" i="7"/>
  <c r="JL42" i="7"/>
  <c r="JW82" i="7"/>
  <c r="JL41" i="7"/>
  <c r="JW81" i="7"/>
  <c r="JL27" i="7"/>
  <c r="JW67" i="7"/>
  <c r="JL24" i="7"/>
  <c r="JW64" i="7"/>
  <c r="JP34" i="7"/>
  <c r="KB74" i="7" s="1"/>
  <c r="KA74" i="7"/>
  <c r="JL45" i="7"/>
  <c r="JW85" i="7"/>
  <c r="JL15" i="7"/>
  <c r="JW55" i="7"/>
  <c r="JL21" i="7"/>
  <c r="JW61" i="7"/>
  <c r="JL44" i="7"/>
  <c r="JW84" i="7"/>
  <c r="JL16" i="7"/>
  <c r="JW56" i="7"/>
  <c r="JH13" i="7"/>
  <c r="JS53" i="7"/>
  <c r="JH23" i="7"/>
  <c r="JS63" i="7"/>
  <c r="JG11" i="7"/>
  <c r="JR51" i="7"/>
  <c r="JH37" i="7"/>
  <c r="JS77" i="7"/>
  <c r="CM52" i="2"/>
  <c r="CP92" i="2"/>
  <c r="JH12" i="7"/>
  <c r="JS52" i="7"/>
  <c r="JF51" i="1"/>
  <c r="JQ91" i="1"/>
  <c r="JF77" i="1"/>
  <c r="JQ117" i="1"/>
  <c r="JE80" i="1"/>
  <c r="JP120" i="1"/>
  <c r="JE84" i="1"/>
  <c r="JP124" i="1"/>
  <c r="JE85" i="1"/>
  <c r="JP125" i="1"/>
  <c r="JE81" i="1"/>
  <c r="JP121" i="1"/>
  <c r="JE82" i="1"/>
  <c r="JP122" i="1"/>
  <c r="JE86" i="1"/>
  <c r="JP126" i="1"/>
  <c r="JE78" i="1"/>
  <c r="JP118" i="1"/>
  <c r="JF10" i="7"/>
  <c r="JG50" i="1"/>
  <c r="X11" i="3"/>
  <c r="Y51" i="3" s="1"/>
  <c r="JP33" i="7" l="1"/>
  <c r="KA73" i="7"/>
  <c r="JP32" i="7"/>
  <c r="KA72" i="7"/>
  <c r="JM28" i="7"/>
  <c r="JX68" i="7"/>
  <c r="JM44" i="7"/>
  <c r="JX84" i="7"/>
  <c r="JM42" i="7"/>
  <c r="JX82" i="7"/>
  <c r="JM46" i="7"/>
  <c r="JX86" i="7"/>
  <c r="JJ20" i="7"/>
  <c r="JU60" i="7"/>
  <c r="JI12" i="7"/>
  <c r="JT52" i="7"/>
  <c r="JI23" i="7"/>
  <c r="JT63" i="7"/>
  <c r="JM41" i="7"/>
  <c r="JX81" i="7"/>
  <c r="JQ34" i="7"/>
  <c r="KC74" i="7" s="1"/>
  <c r="JM21" i="7"/>
  <c r="JX61" i="7"/>
  <c r="JM24" i="7"/>
  <c r="JX64" i="7"/>
  <c r="JJ14" i="7"/>
  <c r="JU54" i="7"/>
  <c r="JM25" i="7"/>
  <c r="JX65" i="7"/>
  <c r="JJ43" i="7"/>
  <c r="JU83" i="7"/>
  <c r="JM22" i="7"/>
  <c r="JX62" i="7"/>
  <c r="JM16" i="7"/>
  <c r="JX56" i="7"/>
  <c r="JI37" i="7"/>
  <c r="JT77" i="7"/>
  <c r="JM45" i="7"/>
  <c r="JX85" i="7"/>
  <c r="JI13" i="7"/>
  <c r="JT53" i="7"/>
  <c r="JM15" i="7"/>
  <c r="JX55" i="7"/>
  <c r="JM27" i="7"/>
  <c r="JX67" i="7"/>
  <c r="JJ39" i="7"/>
  <c r="JU79" i="7"/>
  <c r="JM38" i="7"/>
  <c r="JX78" i="7"/>
  <c r="JM40" i="7"/>
  <c r="JX80" i="7"/>
  <c r="JJ26" i="7"/>
  <c r="JU66" i="7"/>
  <c r="JG10" i="7"/>
  <c r="JR50" i="7"/>
  <c r="CM51" i="2"/>
  <c r="CP91" i="2"/>
  <c r="JH11" i="7"/>
  <c r="JS51" i="7"/>
  <c r="JF50" i="1"/>
  <c r="JQ90" i="1"/>
  <c r="JE67" i="1"/>
  <c r="JP107" i="1"/>
  <c r="JE64" i="1"/>
  <c r="JP104" i="1"/>
  <c r="JE56" i="1"/>
  <c r="JP96" i="1"/>
  <c r="JE65" i="1"/>
  <c r="JP105" i="1"/>
  <c r="JE68" i="1"/>
  <c r="JP108" i="1"/>
  <c r="JE55" i="1"/>
  <c r="JP95" i="1"/>
  <c r="JE61" i="1"/>
  <c r="JP101" i="1"/>
  <c r="JE62" i="1"/>
  <c r="JP102" i="1"/>
  <c r="X10" i="3"/>
  <c r="Y50" i="3" s="1"/>
  <c r="JD114" i="1"/>
  <c r="JD113" i="1"/>
  <c r="JD112" i="1"/>
  <c r="JD111" i="1"/>
  <c r="JD110" i="1"/>
  <c r="JD109" i="1"/>
  <c r="JD89" i="1"/>
  <c r="JD74" i="1"/>
  <c r="JD73" i="1"/>
  <c r="JD72" i="1"/>
  <c r="JD71" i="1"/>
  <c r="JD70" i="1"/>
  <c r="JD69" i="1"/>
  <c r="JD49" i="1"/>
  <c r="JD26" i="1"/>
  <c r="JD17" i="1"/>
  <c r="JN38" i="7" l="1"/>
  <c r="JY78" i="7"/>
  <c r="JJ13" i="7"/>
  <c r="JU53" i="7"/>
  <c r="JN22" i="7"/>
  <c r="JY62" i="7"/>
  <c r="JN24" i="7"/>
  <c r="JY64" i="7"/>
  <c r="JJ12" i="7"/>
  <c r="JU52" i="7"/>
  <c r="JN44" i="7"/>
  <c r="JY84" i="7"/>
  <c r="JK39" i="7"/>
  <c r="JV79" i="7"/>
  <c r="JN45" i="7"/>
  <c r="JY85" i="7"/>
  <c r="JK43" i="7"/>
  <c r="JV83" i="7"/>
  <c r="JN21" i="7"/>
  <c r="JY61" i="7"/>
  <c r="JK20" i="7"/>
  <c r="JV60" i="7"/>
  <c r="JN28" i="7"/>
  <c r="JY68" i="7"/>
  <c r="JK26" i="7"/>
  <c r="JV66" i="7"/>
  <c r="JN27" i="7"/>
  <c r="JY67" i="7"/>
  <c r="JJ37" i="7"/>
  <c r="JU77" i="7"/>
  <c r="JN25" i="7"/>
  <c r="JY65" i="7"/>
  <c r="JN41" i="7"/>
  <c r="JY81" i="7"/>
  <c r="JN46" i="7"/>
  <c r="JY86" i="7"/>
  <c r="KB72" i="7"/>
  <c r="JQ32" i="7"/>
  <c r="KC72" i="7" s="1"/>
  <c r="JI11" i="7"/>
  <c r="JT51" i="7"/>
  <c r="JN40" i="7"/>
  <c r="JY80" i="7"/>
  <c r="JN15" i="7"/>
  <c r="JY55" i="7"/>
  <c r="JN16" i="7"/>
  <c r="JY56" i="7"/>
  <c r="JK14" i="7"/>
  <c r="JV54" i="7"/>
  <c r="JJ23" i="7"/>
  <c r="JU63" i="7"/>
  <c r="JN42" i="7"/>
  <c r="JY82" i="7"/>
  <c r="KB73" i="7"/>
  <c r="JQ33" i="7"/>
  <c r="KC73" i="7" s="1"/>
  <c r="JH10" i="7"/>
  <c r="JS50" i="7"/>
  <c r="JE66" i="1"/>
  <c r="JP106" i="1"/>
  <c r="JD4" i="1"/>
  <c r="JD39" i="1"/>
  <c r="JD43" i="1"/>
  <c r="JD23" i="1"/>
  <c r="JD12" i="1"/>
  <c r="JD13" i="1"/>
  <c r="JD20" i="1"/>
  <c r="JD14" i="1"/>
  <c r="JC49" i="7"/>
  <c r="JJ11" i="7" l="1"/>
  <c r="JU51" i="7"/>
  <c r="JO25" i="7"/>
  <c r="JZ65" i="7"/>
  <c r="JO28" i="7"/>
  <c r="JZ68" i="7"/>
  <c r="JO45" i="7"/>
  <c r="JZ85" i="7"/>
  <c r="JO24" i="7"/>
  <c r="JZ64" i="7"/>
  <c r="JL14" i="7"/>
  <c r="JW54" i="7"/>
  <c r="JO16" i="7"/>
  <c r="JZ56" i="7"/>
  <c r="JK37" i="7"/>
  <c r="JV77" i="7"/>
  <c r="JL20" i="7"/>
  <c r="JW60" i="7"/>
  <c r="JL39" i="7"/>
  <c r="JW79" i="7"/>
  <c r="JO22" i="7"/>
  <c r="JZ62" i="7"/>
  <c r="JI10" i="7"/>
  <c r="JT50" i="7"/>
  <c r="JO42" i="7"/>
  <c r="JZ82" i="7"/>
  <c r="JO15" i="7"/>
  <c r="JZ55" i="7"/>
  <c r="JO46" i="7"/>
  <c r="JZ86" i="7"/>
  <c r="JO27" i="7"/>
  <c r="JZ67" i="7"/>
  <c r="JO21" i="7"/>
  <c r="JZ61" i="7"/>
  <c r="JO44" i="7"/>
  <c r="JZ84" i="7"/>
  <c r="JK13" i="7"/>
  <c r="JV53" i="7"/>
  <c r="JK23" i="7"/>
  <c r="JV63" i="7"/>
  <c r="JO40" i="7"/>
  <c r="JZ80" i="7"/>
  <c r="JO41" i="7"/>
  <c r="JZ81" i="7"/>
  <c r="JL26" i="7"/>
  <c r="JW66" i="7"/>
  <c r="JL43" i="7"/>
  <c r="JW83" i="7"/>
  <c r="JK12" i="7"/>
  <c r="JV52" i="7"/>
  <c r="JO38" i="7"/>
  <c r="JZ78" i="7"/>
  <c r="JE52" i="1"/>
  <c r="JP92" i="1"/>
  <c r="JE63" i="1"/>
  <c r="JP103" i="1"/>
  <c r="JE79" i="1"/>
  <c r="JP119" i="1"/>
  <c r="JE53" i="1"/>
  <c r="JP93" i="1"/>
  <c r="JE83" i="1"/>
  <c r="JP123" i="1"/>
  <c r="JE54" i="1"/>
  <c r="JP94" i="1"/>
  <c r="JE60" i="1"/>
  <c r="JP100" i="1"/>
  <c r="JD37" i="1"/>
  <c r="JD11" i="1"/>
  <c r="CK90" i="2"/>
  <c r="CK50" i="2"/>
  <c r="JP27" i="7" l="1"/>
  <c r="KA67" i="7"/>
  <c r="JL37" i="7"/>
  <c r="JW77" i="7"/>
  <c r="JM43" i="7"/>
  <c r="JX83" i="7"/>
  <c r="JJ10" i="7"/>
  <c r="JU50" i="7"/>
  <c r="JM26" i="7"/>
  <c r="JX66" i="7"/>
  <c r="JP22" i="7"/>
  <c r="KA62" i="7"/>
  <c r="JP28" i="7"/>
  <c r="KA68" i="7"/>
  <c r="JP38" i="7"/>
  <c r="KA78" i="7"/>
  <c r="JP41" i="7"/>
  <c r="KA81" i="7"/>
  <c r="JP44" i="7"/>
  <c r="KA84" i="7"/>
  <c r="JP15" i="7"/>
  <c r="KA55" i="7"/>
  <c r="JM39" i="7"/>
  <c r="JX79" i="7"/>
  <c r="JM14" i="7"/>
  <c r="JX54" i="7"/>
  <c r="JP25" i="7"/>
  <c r="KA65" i="7"/>
  <c r="JL13" i="7"/>
  <c r="JW53" i="7"/>
  <c r="JP46" i="7"/>
  <c r="KA86" i="7"/>
  <c r="JP16" i="7"/>
  <c r="KA56" i="7"/>
  <c r="JL23" i="7"/>
  <c r="JW63" i="7"/>
  <c r="JP45" i="7"/>
  <c r="KA85" i="7"/>
  <c r="JL12" i="7"/>
  <c r="JW52" i="7"/>
  <c r="JP40" i="7"/>
  <c r="KA80" i="7"/>
  <c r="JP21" i="7"/>
  <c r="KA61" i="7"/>
  <c r="JP42" i="7"/>
  <c r="KA82" i="7"/>
  <c r="JM20" i="7"/>
  <c r="JX60" i="7"/>
  <c r="JP24" i="7"/>
  <c r="KA64" i="7"/>
  <c r="JK11" i="7"/>
  <c r="JV51" i="7"/>
  <c r="JE77" i="1"/>
  <c r="JP117" i="1"/>
  <c r="JE51" i="1"/>
  <c r="JP91" i="1"/>
  <c r="CK45" i="2"/>
  <c r="JD84" i="1"/>
  <c r="CK47" i="2"/>
  <c r="JD86" i="1"/>
  <c r="CK43" i="2"/>
  <c r="JD82" i="1"/>
  <c r="CK46" i="2"/>
  <c r="JD85" i="1"/>
  <c r="CK42" i="2"/>
  <c r="JD81" i="1"/>
  <c r="JN20" i="7" l="1"/>
  <c r="JY60" i="7"/>
  <c r="JK10" i="7"/>
  <c r="JV50" i="7"/>
  <c r="JM12" i="7"/>
  <c r="JX52" i="7"/>
  <c r="JQ42" i="7"/>
  <c r="KC82" i="7" s="1"/>
  <c r="KB82" i="7"/>
  <c r="JQ45" i="7"/>
  <c r="KC85" i="7" s="1"/>
  <c r="KB85" i="7"/>
  <c r="JM13" i="7"/>
  <c r="JX53" i="7"/>
  <c r="JQ15" i="7"/>
  <c r="KC55" i="7" s="1"/>
  <c r="KB55" i="7"/>
  <c r="JQ28" i="7"/>
  <c r="KC68" i="7" s="1"/>
  <c r="KB68" i="7"/>
  <c r="JN43" i="7"/>
  <c r="JY83" i="7"/>
  <c r="JN39" i="7"/>
  <c r="JY79" i="7"/>
  <c r="JL11" i="7"/>
  <c r="JW51" i="7"/>
  <c r="JQ21" i="7"/>
  <c r="KC61" i="7" s="1"/>
  <c r="KB61" i="7"/>
  <c r="JM23" i="7"/>
  <c r="JX63" i="7"/>
  <c r="JQ25" i="7"/>
  <c r="KC65" i="7" s="1"/>
  <c r="KB65" i="7"/>
  <c r="JQ44" i="7"/>
  <c r="KC84" i="7" s="1"/>
  <c r="KB84" i="7"/>
  <c r="JQ22" i="7"/>
  <c r="KC62" i="7" s="1"/>
  <c r="KB62" i="7"/>
  <c r="JM37" i="7"/>
  <c r="JX77" i="7"/>
  <c r="JQ46" i="7"/>
  <c r="KC86" i="7" s="1"/>
  <c r="KB86" i="7"/>
  <c r="JQ38" i="7"/>
  <c r="KC78" i="7" s="1"/>
  <c r="KB78" i="7"/>
  <c r="JQ24" i="7"/>
  <c r="KC64" i="7" s="1"/>
  <c r="KB64" i="7"/>
  <c r="JQ40" i="7"/>
  <c r="KC80" i="7" s="1"/>
  <c r="KB80" i="7"/>
  <c r="JQ16" i="7"/>
  <c r="KC56" i="7" s="1"/>
  <c r="KB56" i="7"/>
  <c r="JN14" i="7"/>
  <c r="JY54" i="7"/>
  <c r="JQ41" i="7"/>
  <c r="KC81" i="7" s="1"/>
  <c r="KB81" i="7"/>
  <c r="JN26" i="7"/>
  <c r="JY66" i="7"/>
  <c r="JQ27" i="7"/>
  <c r="KC67" i="7" s="1"/>
  <c r="KB67" i="7"/>
  <c r="JE50" i="1"/>
  <c r="JP90" i="1"/>
  <c r="CL87" i="2"/>
  <c r="CO127" i="2"/>
  <c r="CL86" i="2"/>
  <c r="CO126" i="2"/>
  <c r="CL83" i="2"/>
  <c r="CO123" i="2"/>
  <c r="CL82" i="2"/>
  <c r="CO122" i="2"/>
  <c r="CL85" i="2"/>
  <c r="CO125" i="2"/>
  <c r="JO108" i="1"/>
  <c r="JO107" i="1"/>
  <c r="JO105" i="1"/>
  <c r="JO104" i="1"/>
  <c r="JO102" i="1"/>
  <c r="JO101" i="1"/>
  <c r="JO96" i="1"/>
  <c r="JO95" i="1"/>
  <c r="CK10" i="2"/>
  <c r="CK9" i="2"/>
  <c r="CK8" i="2"/>
  <c r="CK6" i="2"/>
  <c r="JO14" i="7" l="1"/>
  <c r="JZ54" i="7"/>
  <c r="JM11" i="7"/>
  <c r="JX51" i="7"/>
  <c r="JN12" i="7"/>
  <c r="JY52" i="7"/>
  <c r="JO39" i="7"/>
  <c r="JZ79" i="7"/>
  <c r="JN13" i="7"/>
  <c r="JY53" i="7"/>
  <c r="JL10" i="7"/>
  <c r="JW50" i="7"/>
  <c r="JO26" i="7"/>
  <c r="JZ66" i="7"/>
  <c r="JN37" i="7"/>
  <c r="JY77" i="7"/>
  <c r="JN23" i="7"/>
  <c r="JY63" i="7"/>
  <c r="JO43" i="7"/>
  <c r="JZ83" i="7"/>
  <c r="JO20" i="7"/>
  <c r="JZ60" i="7"/>
  <c r="CK39" i="2"/>
  <c r="JD78" i="1"/>
  <c r="CK41" i="2"/>
  <c r="JD80" i="1"/>
  <c r="CK28" i="2"/>
  <c r="JD67" i="1"/>
  <c r="CK29" i="2"/>
  <c r="JD68" i="1"/>
  <c r="CK16" i="2"/>
  <c r="JD55" i="1"/>
  <c r="CK17" i="2"/>
  <c r="JD56" i="1"/>
  <c r="CK26" i="2"/>
  <c r="JD65" i="1"/>
  <c r="CK25" i="2"/>
  <c r="JD64" i="1"/>
  <c r="CK22" i="2"/>
  <c r="JD61" i="1"/>
  <c r="CK23" i="2"/>
  <c r="JD62" i="1"/>
  <c r="JC114" i="1"/>
  <c r="JC113" i="1"/>
  <c r="JC112" i="1"/>
  <c r="JC111" i="1"/>
  <c r="JC110" i="1"/>
  <c r="JC109" i="1"/>
  <c r="JC89" i="1"/>
  <c r="JC74" i="1"/>
  <c r="JC73" i="1"/>
  <c r="JC72" i="1"/>
  <c r="JC71" i="1"/>
  <c r="JC70" i="1"/>
  <c r="JC69" i="1"/>
  <c r="JC49" i="1"/>
  <c r="JC43" i="1"/>
  <c r="JO123" i="1" s="1"/>
  <c r="JC39" i="1"/>
  <c r="JO119" i="1" s="1"/>
  <c r="JC26" i="1"/>
  <c r="JO106" i="1" s="1"/>
  <c r="JC20" i="1"/>
  <c r="JO100" i="1" s="1"/>
  <c r="JC13" i="1"/>
  <c r="JO93" i="1" s="1"/>
  <c r="JC17" i="1"/>
  <c r="JC14" i="1"/>
  <c r="JC4" i="1"/>
  <c r="JO37" i="7" l="1"/>
  <c r="JZ77" i="7"/>
  <c r="JP39" i="7"/>
  <c r="KA79" i="7"/>
  <c r="JP20" i="7"/>
  <c r="KA60" i="7"/>
  <c r="JP26" i="7"/>
  <c r="KA66" i="7"/>
  <c r="JO12" i="7"/>
  <c r="JZ52" i="7"/>
  <c r="JP43" i="7"/>
  <c r="KA83" i="7"/>
  <c r="JM10" i="7"/>
  <c r="JX50" i="7"/>
  <c r="JN11" i="7"/>
  <c r="JY51" i="7"/>
  <c r="JO23" i="7"/>
  <c r="JZ63" i="7"/>
  <c r="JO13" i="7"/>
  <c r="JZ53" i="7"/>
  <c r="JP14" i="7"/>
  <c r="KA54" i="7"/>
  <c r="CL69" i="2"/>
  <c r="CO109" i="2"/>
  <c r="CL79" i="2"/>
  <c r="CO119" i="2"/>
  <c r="CL56" i="2"/>
  <c r="CO96" i="2"/>
  <c r="CL66" i="2"/>
  <c r="CO106" i="2"/>
  <c r="CL68" i="2"/>
  <c r="CO108" i="2"/>
  <c r="CL63" i="2"/>
  <c r="CO103" i="2"/>
  <c r="CL57" i="2"/>
  <c r="CO97" i="2"/>
  <c r="CL81" i="2"/>
  <c r="CO121" i="2"/>
  <c r="JD54" i="1"/>
  <c r="JO94" i="1"/>
  <c r="CL62" i="2"/>
  <c r="CO102" i="2"/>
  <c r="CL65" i="2"/>
  <c r="CO105" i="2"/>
  <c r="CK44" i="2"/>
  <c r="JD83" i="1"/>
  <c r="CK40" i="2"/>
  <c r="JD79" i="1"/>
  <c r="CK14" i="2"/>
  <c r="JD53" i="1"/>
  <c r="CK21" i="2"/>
  <c r="JD60" i="1"/>
  <c r="CK27" i="2"/>
  <c r="JD66" i="1"/>
  <c r="CK5" i="2"/>
  <c r="CK15" i="2"/>
  <c r="JC37" i="1"/>
  <c r="JO117" i="1" s="1"/>
  <c r="JC12" i="1"/>
  <c r="JO92" i="1" s="1"/>
  <c r="JC23" i="1"/>
  <c r="JO103" i="1" s="1"/>
  <c r="JO11" i="7" l="1"/>
  <c r="JZ51" i="7"/>
  <c r="JQ26" i="7"/>
  <c r="KC66" i="7" s="1"/>
  <c r="KB66" i="7"/>
  <c r="JQ14" i="7"/>
  <c r="KC54" i="7" s="1"/>
  <c r="KB54" i="7"/>
  <c r="JN10" i="7"/>
  <c r="JY50" i="7"/>
  <c r="JQ20" i="7"/>
  <c r="KC60" i="7" s="1"/>
  <c r="KB60" i="7"/>
  <c r="JP13" i="7"/>
  <c r="KA53" i="7"/>
  <c r="JQ43" i="7"/>
  <c r="KC83" i="7" s="1"/>
  <c r="KB83" i="7"/>
  <c r="JQ39" i="7"/>
  <c r="KC79" i="7" s="1"/>
  <c r="KB79" i="7"/>
  <c r="JP23" i="7"/>
  <c r="KA63" i="7"/>
  <c r="JP12" i="7"/>
  <c r="KA52" i="7"/>
  <c r="JP37" i="7"/>
  <c r="KA77" i="7"/>
  <c r="CL80" i="2"/>
  <c r="CO120" i="2"/>
  <c r="CL84" i="2"/>
  <c r="CO124" i="2"/>
  <c r="CL55" i="2"/>
  <c r="CO95" i="2"/>
  <c r="CL54" i="2"/>
  <c r="CO94" i="2"/>
  <c r="CL67" i="2"/>
  <c r="CO107" i="2"/>
  <c r="CL61" i="2"/>
  <c r="CO101" i="2"/>
  <c r="JC68" i="1"/>
  <c r="JN108" i="1"/>
  <c r="JC56" i="1"/>
  <c r="JN96" i="1"/>
  <c r="JC81" i="1"/>
  <c r="JN121" i="1"/>
  <c r="JC64" i="1"/>
  <c r="JN104" i="1"/>
  <c r="JC78" i="1"/>
  <c r="JN118" i="1"/>
  <c r="JC80" i="1"/>
  <c r="JN120" i="1"/>
  <c r="JC61" i="1"/>
  <c r="JN101" i="1"/>
  <c r="JC82" i="1"/>
  <c r="JN122" i="1"/>
  <c r="JC65" i="1"/>
  <c r="JN105" i="1"/>
  <c r="JC85" i="1"/>
  <c r="JN125" i="1"/>
  <c r="JC62" i="1"/>
  <c r="JN102" i="1"/>
  <c r="JC84" i="1"/>
  <c r="JN124" i="1"/>
  <c r="JC55" i="1"/>
  <c r="JN95" i="1"/>
  <c r="JC67" i="1"/>
  <c r="JN107" i="1"/>
  <c r="JC86" i="1"/>
  <c r="JN126" i="1"/>
  <c r="CK38" i="2"/>
  <c r="JD77" i="1"/>
  <c r="CK24" i="2"/>
  <c r="JD63" i="1"/>
  <c r="CK13" i="2"/>
  <c r="JD52" i="1"/>
  <c r="JC11" i="1"/>
  <c r="JO91" i="1" s="1"/>
  <c r="JB49" i="7"/>
  <c r="JB114" i="1"/>
  <c r="JB113" i="1"/>
  <c r="JB112" i="1"/>
  <c r="JB111" i="1"/>
  <c r="JB110" i="1"/>
  <c r="JB109" i="1"/>
  <c r="JB89" i="1"/>
  <c r="JB74" i="1"/>
  <c r="JB73" i="1"/>
  <c r="JB72" i="1"/>
  <c r="JB71" i="1"/>
  <c r="JB70" i="1"/>
  <c r="JB69" i="1"/>
  <c r="JB49" i="1"/>
  <c r="JB43" i="1"/>
  <c r="JB26" i="1"/>
  <c r="JB23" i="1"/>
  <c r="JB20" i="1"/>
  <c r="JB17" i="1"/>
  <c r="JB13" i="1"/>
  <c r="JB12" i="1"/>
  <c r="JB4" i="1"/>
  <c r="JB3" i="1" s="1"/>
  <c r="JO10" i="7" l="1"/>
  <c r="JZ50" i="7"/>
  <c r="JQ37" i="7"/>
  <c r="KC77" i="7" s="1"/>
  <c r="KB77" i="7"/>
  <c r="JQ12" i="7"/>
  <c r="KC52" i="7" s="1"/>
  <c r="KB52" i="7"/>
  <c r="JQ13" i="7"/>
  <c r="KC53" i="7" s="1"/>
  <c r="KB53" i="7"/>
  <c r="JQ23" i="7"/>
  <c r="KC63" i="7" s="1"/>
  <c r="KB63" i="7"/>
  <c r="JP11" i="7"/>
  <c r="KA51" i="7"/>
  <c r="CL53" i="2"/>
  <c r="CO93" i="2"/>
  <c r="CL64" i="2"/>
  <c r="CO104" i="2"/>
  <c r="CL78" i="2"/>
  <c r="CO118" i="2"/>
  <c r="JC60" i="1"/>
  <c r="JN100" i="1"/>
  <c r="JC83" i="1"/>
  <c r="JN123" i="1"/>
  <c r="JC63" i="1"/>
  <c r="JN103" i="1"/>
  <c r="JC66" i="1"/>
  <c r="JN106" i="1"/>
  <c r="JC52" i="1"/>
  <c r="JN92" i="1"/>
  <c r="JC53" i="1"/>
  <c r="JN93" i="1"/>
  <c r="CK12" i="2"/>
  <c r="JD51" i="1"/>
  <c r="JB14" i="1"/>
  <c r="JB39" i="1"/>
  <c r="CO92" i="2" l="1"/>
  <c r="JQ11" i="7"/>
  <c r="KC51" i="7" s="1"/>
  <c r="KB51" i="7"/>
  <c r="JP10" i="7"/>
  <c r="KA50" i="7"/>
  <c r="JD50" i="1"/>
  <c r="JO90" i="1"/>
  <c r="JC54" i="1"/>
  <c r="JN94" i="1"/>
  <c r="JC79" i="1"/>
  <c r="JN119" i="1"/>
  <c r="CL52" i="2"/>
  <c r="JB37" i="1"/>
  <c r="JB11" i="1"/>
  <c r="JB10" i="1" s="1"/>
  <c r="JA49" i="7"/>
  <c r="JQ10" i="7" l="1"/>
  <c r="KC50" i="7" s="1"/>
  <c r="KB50" i="7"/>
  <c r="CL51" i="2"/>
  <c r="CO91" i="2"/>
  <c r="JC51" i="1"/>
  <c r="JN91" i="1"/>
  <c r="JC77" i="1"/>
  <c r="JN117" i="1"/>
  <c r="JA114" i="1"/>
  <c r="JA113" i="1"/>
  <c r="JA112" i="1"/>
  <c r="JA111" i="1"/>
  <c r="JA110" i="1"/>
  <c r="JA109" i="1"/>
  <c r="JA89" i="1"/>
  <c r="JA74" i="1"/>
  <c r="JA73" i="1"/>
  <c r="JA72" i="1"/>
  <c r="JA71" i="1"/>
  <c r="JA70" i="1"/>
  <c r="JA69" i="1"/>
  <c r="JA49" i="1"/>
  <c r="JM104" i="1"/>
  <c r="JM101" i="1"/>
  <c r="CJ7" i="2"/>
  <c r="JC50" i="1" l="1"/>
  <c r="JN90" i="1"/>
  <c r="JB55" i="1"/>
  <c r="JM95" i="1"/>
  <c r="JB78" i="1"/>
  <c r="JM118" i="1"/>
  <c r="JB80" i="1"/>
  <c r="JM120" i="1"/>
  <c r="JB62" i="1"/>
  <c r="JM102" i="1"/>
  <c r="JB82" i="1"/>
  <c r="JM122" i="1"/>
  <c r="JB86" i="1"/>
  <c r="JM126" i="1"/>
  <c r="JB84" i="1"/>
  <c r="JM124" i="1"/>
  <c r="JB67" i="1"/>
  <c r="JM107" i="1"/>
  <c r="JB56" i="1"/>
  <c r="JM96" i="1"/>
  <c r="JB68" i="1"/>
  <c r="JM108" i="1"/>
  <c r="JB81" i="1"/>
  <c r="JM121" i="1"/>
  <c r="JB65" i="1"/>
  <c r="JM105" i="1"/>
  <c r="JB85" i="1"/>
  <c r="JM125" i="1"/>
  <c r="JA20" i="1"/>
  <c r="JB61" i="1"/>
  <c r="JA23" i="1"/>
  <c r="JB64" i="1"/>
  <c r="JA39" i="1"/>
  <c r="JA26" i="1"/>
  <c r="JA14" i="1"/>
  <c r="JA4" i="1"/>
  <c r="JA43" i="1"/>
  <c r="JA17" i="1"/>
  <c r="JA12" i="1"/>
  <c r="JA13" i="1"/>
  <c r="IL109" i="1"/>
  <c r="IM109" i="1"/>
  <c r="IN109" i="1"/>
  <c r="IO109" i="1"/>
  <c r="IP109" i="1"/>
  <c r="IQ109" i="1"/>
  <c r="IR109" i="1"/>
  <c r="IS109" i="1"/>
  <c r="IT109" i="1"/>
  <c r="IU109" i="1"/>
  <c r="IV109" i="1"/>
  <c r="IW109" i="1"/>
  <c r="IX109" i="1"/>
  <c r="IY109" i="1"/>
  <c r="IZ109" i="1"/>
  <c r="II110" i="1"/>
  <c r="IJ110" i="1"/>
  <c r="IK110" i="1"/>
  <c r="IL110" i="1"/>
  <c r="IM110" i="1"/>
  <c r="IN110" i="1"/>
  <c r="IO110" i="1"/>
  <c r="IP110" i="1"/>
  <c r="IQ110" i="1"/>
  <c r="IR110" i="1"/>
  <c r="IS110" i="1"/>
  <c r="IT110" i="1"/>
  <c r="IU110" i="1"/>
  <c r="IV110" i="1"/>
  <c r="IW110" i="1"/>
  <c r="IX110" i="1"/>
  <c r="IY110" i="1"/>
  <c r="IZ110" i="1"/>
  <c r="IL111" i="1"/>
  <c r="IM111" i="1"/>
  <c r="IN111" i="1"/>
  <c r="IO111" i="1"/>
  <c r="IP111" i="1"/>
  <c r="IQ111" i="1"/>
  <c r="IR111" i="1"/>
  <c r="IS111" i="1"/>
  <c r="IT111" i="1"/>
  <c r="IU111" i="1"/>
  <c r="IV111" i="1"/>
  <c r="IW111" i="1"/>
  <c r="IX111" i="1"/>
  <c r="IY111" i="1"/>
  <c r="IZ111" i="1"/>
  <c r="II112" i="1"/>
  <c r="IJ112" i="1"/>
  <c r="IK112" i="1"/>
  <c r="IL112" i="1"/>
  <c r="IM112" i="1"/>
  <c r="IN112" i="1"/>
  <c r="IO112" i="1"/>
  <c r="IP112" i="1"/>
  <c r="IQ112" i="1"/>
  <c r="IR112" i="1"/>
  <c r="IS112" i="1"/>
  <c r="IT112" i="1"/>
  <c r="IU112" i="1"/>
  <c r="IV112" i="1"/>
  <c r="IW112" i="1"/>
  <c r="IX112" i="1"/>
  <c r="IY112" i="1"/>
  <c r="IZ112" i="1"/>
  <c r="II113" i="1"/>
  <c r="IJ113" i="1"/>
  <c r="IK113" i="1"/>
  <c r="IL113" i="1"/>
  <c r="IM113" i="1"/>
  <c r="IN113" i="1"/>
  <c r="IO113" i="1"/>
  <c r="IP113" i="1"/>
  <c r="IQ113" i="1"/>
  <c r="IR113" i="1"/>
  <c r="IS113" i="1"/>
  <c r="IT113" i="1"/>
  <c r="IU113" i="1"/>
  <c r="IV113" i="1"/>
  <c r="IW113" i="1"/>
  <c r="IX113" i="1"/>
  <c r="IY113" i="1"/>
  <c r="IZ113" i="1"/>
  <c r="II114" i="1"/>
  <c r="IJ114" i="1"/>
  <c r="IK114" i="1"/>
  <c r="IL114" i="1"/>
  <c r="IM114" i="1"/>
  <c r="IN114" i="1"/>
  <c r="IO114" i="1"/>
  <c r="IP114" i="1"/>
  <c r="IQ114" i="1"/>
  <c r="IR114" i="1"/>
  <c r="IS114" i="1"/>
  <c r="IT114" i="1"/>
  <c r="IU114" i="1"/>
  <c r="IV114" i="1"/>
  <c r="IW114" i="1"/>
  <c r="IX114" i="1"/>
  <c r="IY114" i="1"/>
  <c r="IZ114" i="1"/>
  <c r="IH110" i="1"/>
  <c r="IH112" i="1"/>
  <c r="IH113" i="1"/>
  <c r="IH114" i="1"/>
  <c r="II69" i="1"/>
  <c r="IJ69" i="1"/>
  <c r="IK69" i="1"/>
  <c r="IL69" i="1"/>
  <c r="IM69" i="1"/>
  <c r="IN69" i="1"/>
  <c r="IO69" i="1"/>
  <c r="IP69" i="1"/>
  <c r="IQ69" i="1"/>
  <c r="IR69" i="1"/>
  <c r="IS69" i="1"/>
  <c r="IT69" i="1"/>
  <c r="IU69" i="1"/>
  <c r="IV69" i="1"/>
  <c r="IW69" i="1"/>
  <c r="IX69" i="1"/>
  <c r="IY69" i="1"/>
  <c r="IZ69" i="1"/>
  <c r="II70" i="1"/>
  <c r="IJ70" i="1"/>
  <c r="IK70" i="1"/>
  <c r="IL70" i="1"/>
  <c r="IM70" i="1"/>
  <c r="IN70" i="1"/>
  <c r="IO70" i="1"/>
  <c r="IP70" i="1"/>
  <c r="IQ70" i="1"/>
  <c r="IR70" i="1"/>
  <c r="IS70" i="1"/>
  <c r="IT70" i="1"/>
  <c r="IU70" i="1"/>
  <c r="IV70" i="1"/>
  <c r="IW70" i="1"/>
  <c r="IX70" i="1"/>
  <c r="IY70" i="1"/>
  <c r="IZ70" i="1"/>
  <c r="II71" i="1"/>
  <c r="IJ71" i="1"/>
  <c r="IK71" i="1"/>
  <c r="IL71" i="1"/>
  <c r="IM71" i="1"/>
  <c r="IN71" i="1"/>
  <c r="IO71" i="1"/>
  <c r="IP71" i="1"/>
  <c r="IQ71" i="1"/>
  <c r="IR71" i="1"/>
  <c r="IS71" i="1"/>
  <c r="IT71" i="1"/>
  <c r="IU71" i="1"/>
  <c r="IV71" i="1"/>
  <c r="IW71" i="1"/>
  <c r="IX71" i="1"/>
  <c r="IY71" i="1"/>
  <c r="IZ71" i="1"/>
  <c r="II72" i="1"/>
  <c r="IJ72" i="1"/>
  <c r="IK72" i="1"/>
  <c r="IL72" i="1"/>
  <c r="IM72" i="1"/>
  <c r="IN72" i="1"/>
  <c r="IO72" i="1"/>
  <c r="IP72" i="1"/>
  <c r="IQ72" i="1"/>
  <c r="IR72" i="1"/>
  <c r="IS72" i="1"/>
  <c r="IT72" i="1"/>
  <c r="IU72" i="1"/>
  <c r="IV72" i="1"/>
  <c r="IW72" i="1"/>
  <c r="IX72" i="1"/>
  <c r="IY72" i="1"/>
  <c r="IZ72" i="1"/>
  <c r="II73" i="1"/>
  <c r="IJ73" i="1"/>
  <c r="IK73" i="1"/>
  <c r="IL73" i="1"/>
  <c r="IM73" i="1"/>
  <c r="IN73" i="1"/>
  <c r="IO73" i="1"/>
  <c r="IP73" i="1"/>
  <c r="IQ73" i="1"/>
  <c r="IR73" i="1"/>
  <c r="IS73" i="1"/>
  <c r="IT73" i="1"/>
  <c r="IU73" i="1"/>
  <c r="IV73" i="1"/>
  <c r="IW73" i="1"/>
  <c r="IX73" i="1"/>
  <c r="IY73" i="1"/>
  <c r="IZ73" i="1"/>
  <c r="II74" i="1"/>
  <c r="IJ74" i="1"/>
  <c r="IK74" i="1"/>
  <c r="IL74" i="1"/>
  <c r="IM74" i="1"/>
  <c r="IN74" i="1"/>
  <c r="IO74" i="1"/>
  <c r="IP74" i="1"/>
  <c r="IQ74" i="1"/>
  <c r="IR74" i="1"/>
  <c r="IS74" i="1"/>
  <c r="IT74" i="1"/>
  <c r="IU74" i="1"/>
  <c r="IV74" i="1"/>
  <c r="IW74" i="1"/>
  <c r="IX74" i="1"/>
  <c r="IY74" i="1"/>
  <c r="IZ74" i="1"/>
  <c r="IH69" i="1"/>
  <c r="IH70" i="1"/>
  <c r="IH71" i="1"/>
  <c r="IH72" i="1"/>
  <c r="IH73" i="1"/>
  <c r="IH74" i="1"/>
  <c r="IH5" i="7"/>
  <c r="IH6" i="7"/>
  <c r="IH7" i="7"/>
  <c r="IT7" i="7"/>
  <c r="IH9" i="7"/>
  <c r="IT9" i="7"/>
  <c r="IH96" i="1"/>
  <c r="IH58" i="1"/>
  <c r="IH62" i="1"/>
  <c r="IH24" i="7"/>
  <c r="IH107" i="1"/>
  <c r="IH108" i="1"/>
  <c r="II98" i="1"/>
  <c r="II99" i="1"/>
  <c r="II101" i="1"/>
  <c r="II104" i="1"/>
  <c r="II105" i="1"/>
  <c r="II107" i="1"/>
  <c r="II108" i="1"/>
  <c r="IJ95" i="1"/>
  <c r="IJ96" i="1"/>
  <c r="IJ98" i="1"/>
  <c r="IJ99" i="1"/>
  <c r="IJ101" i="1"/>
  <c r="IJ102" i="1"/>
  <c r="IJ104" i="1"/>
  <c r="IJ107" i="1"/>
  <c r="IJ108" i="1"/>
  <c r="IK98" i="1"/>
  <c r="IK101" i="1"/>
  <c r="IK102" i="1"/>
  <c r="IK104" i="1"/>
  <c r="IK105" i="1"/>
  <c r="IK107" i="1"/>
  <c r="IK108" i="1"/>
  <c r="IL95" i="1"/>
  <c r="IL96" i="1"/>
  <c r="IL98" i="1"/>
  <c r="IL99" i="1"/>
  <c r="IL101" i="1"/>
  <c r="IL102" i="1"/>
  <c r="IL104" i="1"/>
  <c r="IL105" i="1"/>
  <c r="IL108" i="1"/>
  <c r="IM96" i="1"/>
  <c r="IM98" i="1"/>
  <c r="IM99" i="1"/>
  <c r="IM101" i="1"/>
  <c r="IM102" i="1"/>
  <c r="IM105" i="1"/>
  <c r="IM107" i="1"/>
  <c r="IM108" i="1"/>
  <c r="IN96" i="1"/>
  <c r="IN99" i="1"/>
  <c r="IN107" i="1"/>
  <c r="IN108" i="1"/>
  <c r="JA95" i="1"/>
  <c r="JA96" i="1"/>
  <c r="IO99" i="1"/>
  <c r="IO101" i="1"/>
  <c r="JA102" i="1"/>
  <c r="JA104" i="1"/>
  <c r="IO105" i="1"/>
  <c r="JA107" i="1"/>
  <c r="JA108" i="1"/>
  <c r="JB95" i="1"/>
  <c r="JB96" i="1"/>
  <c r="IP99" i="1"/>
  <c r="JB102" i="1"/>
  <c r="JB104" i="1"/>
  <c r="JB108" i="1"/>
  <c r="JC95" i="1"/>
  <c r="JC96" i="1"/>
  <c r="JC101" i="1"/>
  <c r="JC102" i="1"/>
  <c r="JC104" i="1"/>
  <c r="JC108" i="1"/>
  <c r="JD96" i="1"/>
  <c r="JD102" i="1"/>
  <c r="JD104" i="1"/>
  <c r="JD108" i="1"/>
  <c r="JE95" i="1"/>
  <c r="JE96" i="1"/>
  <c r="IS99" i="1"/>
  <c r="JE102" i="1"/>
  <c r="JE104" i="1"/>
  <c r="JE108" i="1"/>
  <c r="JF95" i="1"/>
  <c r="IT18" i="7"/>
  <c r="IT19" i="7"/>
  <c r="JF104" i="1"/>
  <c r="JF107" i="1"/>
  <c r="JG95" i="1"/>
  <c r="JG96" i="1"/>
  <c r="JG101" i="1"/>
  <c r="JG102" i="1"/>
  <c r="JG104" i="1"/>
  <c r="JG105" i="1"/>
  <c r="JG107" i="1"/>
  <c r="JG108" i="1"/>
  <c r="JH95" i="1"/>
  <c r="JH96" i="1"/>
  <c r="JH101" i="1"/>
  <c r="JH102" i="1"/>
  <c r="JH104" i="1"/>
  <c r="JH105" i="1"/>
  <c r="JH107" i="1"/>
  <c r="JH108" i="1"/>
  <c r="JI95" i="1"/>
  <c r="JI96" i="1"/>
  <c r="JI101" i="1"/>
  <c r="JI102" i="1"/>
  <c r="JI104" i="1"/>
  <c r="JI105" i="1"/>
  <c r="JI107" i="1"/>
  <c r="JI108" i="1"/>
  <c r="JJ95" i="1"/>
  <c r="JJ96" i="1"/>
  <c r="JJ101" i="1"/>
  <c r="JJ102" i="1"/>
  <c r="JJ104" i="1"/>
  <c r="JJ105" i="1"/>
  <c r="JJ107" i="1"/>
  <c r="JJ108" i="1"/>
  <c r="JK95" i="1"/>
  <c r="JK96" i="1"/>
  <c r="JK101" i="1"/>
  <c r="JK102" i="1"/>
  <c r="JK104" i="1"/>
  <c r="JK105" i="1"/>
  <c r="JK107" i="1"/>
  <c r="JK108" i="1"/>
  <c r="IJ116" i="1"/>
  <c r="IL116" i="1"/>
  <c r="IM116" i="1"/>
  <c r="IN116" i="1"/>
  <c r="IP116" i="1"/>
  <c r="CG37" i="2"/>
  <c r="IH120" i="1"/>
  <c r="IH121" i="1"/>
  <c r="IH42" i="7"/>
  <c r="II124" i="1"/>
  <c r="II125" i="1"/>
  <c r="II126" i="1"/>
  <c r="II120" i="1"/>
  <c r="II122" i="1"/>
  <c r="IJ125" i="1"/>
  <c r="IJ126" i="1"/>
  <c r="IJ121" i="1"/>
  <c r="IJ122" i="1"/>
  <c r="IK120" i="1"/>
  <c r="IK121" i="1"/>
  <c r="IK122" i="1"/>
  <c r="IL124" i="1"/>
  <c r="IL125" i="1"/>
  <c r="IL126" i="1"/>
  <c r="IL121" i="1"/>
  <c r="IL122" i="1"/>
  <c r="IM124" i="1"/>
  <c r="IM125" i="1"/>
  <c r="IM126" i="1"/>
  <c r="IM120" i="1"/>
  <c r="IM122" i="1"/>
  <c r="IN124" i="1"/>
  <c r="IN126" i="1"/>
  <c r="IO125" i="1"/>
  <c r="IO126" i="1"/>
  <c r="IO120" i="1"/>
  <c r="IO121" i="1"/>
  <c r="JB124" i="1"/>
  <c r="JC124" i="1"/>
  <c r="JC125" i="1"/>
  <c r="JC120" i="1"/>
  <c r="JC122" i="1"/>
  <c r="JF124" i="1"/>
  <c r="JF125" i="1"/>
  <c r="JF126" i="1"/>
  <c r="JF122" i="1"/>
  <c r="JG124" i="1"/>
  <c r="JG126" i="1"/>
  <c r="JG121" i="1"/>
  <c r="JG122" i="1"/>
  <c r="JH124" i="1"/>
  <c r="JH125" i="1"/>
  <c r="JH120" i="1"/>
  <c r="JH121" i="1"/>
  <c r="JI124" i="1"/>
  <c r="JI125" i="1"/>
  <c r="JI126" i="1"/>
  <c r="JI120" i="1"/>
  <c r="JI121" i="1"/>
  <c r="JI122" i="1"/>
  <c r="JJ124" i="1"/>
  <c r="JJ126" i="1"/>
  <c r="JJ120" i="1"/>
  <c r="JJ121" i="1"/>
  <c r="JK126" i="1"/>
  <c r="JK120" i="1"/>
  <c r="JK121" i="1"/>
  <c r="JK122" i="1"/>
  <c r="II118" i="1"/>
  <c r="IJ118" i="1"/>
  <c r="IL118" i="1"/>
  <c r="IM118" i="1"/>
  <c r="IN118" i="1"/>
  <c r="IO118" i="1"/>
  <c r="JF118" i="1"/>
  <c r="JG118" i="1"/>
  <c r="JH118" i="1"/>
  <c r="JI118" i="1"/>
  <c r="JJ118" i="1"/>
  <c r="JK118" i="1"/>
  <c r="IT29" i="7"/>
  <c r="IT30" i="7"/>
  <c r="IT31" i="7"/>
  <c r="JF71" i="7" s="1"/>
  <c r="IT32" i="7"/>
  <c r="IT33" i="7"/>
  <c r="JF73" i="7" s="1"/>
  <c r="IT34" i="7"/>
  <c r="CJ6" i="2"/>
  <c r="CJ9" i="2"/>
  <c r="CJ10" i="2"/>
  <c r="CJ19" i="2"/>
  <c r="CJ20" i="2"/>
  <c r="IH29" i="7"/>
  <c r="II29" i="7" s="1"/>
  <c r="IJ29" i="7" s="1"/>
  <c r="IK29" i="7" s="1"/>
  <c r="IL29" i="7" s="1"/>
  <c r="IM29" i="7" s="1"/>
  <c r="IN29" i="7" s="1"/>
  <c r="IO29" i="7" s="1"/>
  <c r="IP29" i="7" s="1"/>
  <c r="IQ29" i="7" s="1"/>
  <c r="IR29" i="7" s="1"/>
  <c r="IS29" i="7" s="1"/>
  <c r="IH30" i="7"/>
  <c r="II30" i="7" s="1"/>
  <c r="IJ30" i="7" s="1"/>
  <c r="IK30" i="7" s="1"/>
  <c r="IL30" i="7" s="1"/>
  <c r="IM30" i="7" s="1"/>
  <c r="IN30" i="7" s="1"/>
  <c r="IO30" i="7" s="1"/>
  <c r="IP30" i="7" s="1"/>
  <c r="IQ30" i="7" s="1"/>
  <c r="IR30" i="7" s="1"/>
  <c r="IS30" i="7" s="1"/>
  <c r="IH31" i="7"/>
  <c r="II31" i="7" s="1"/>
  <c r="IJ31" i="7" s="1"/>
  <c r="IK31" i="7" s="1"/>
  <c r="IL31" i="7" s="1"/>
  <c r="IM31" i="7" s="1"/>
  <c r="IN31" i="7" s="1"/>
  <c r="IO31" i="7" s="1"/>
  <c r="IP31" i="7" s="1"/>
  <c r="IQ31" i="7" s="1"/>
  <c r="IR31" i="7" s="1"/>
  <c r="IS31" i="7" s="1"/>
  <c r="IH32" i="7"/>
  <c r="II32" i="7" s="1"/>
  <c r="IJ32" i="7" s="1"/>
  <c r="IK32" i="7" s="1"/>
  <c r="IL32" i="7" s="1"/>
  <c r="IM32" i="7" s="1"/>
  <c r="IN32" i="7" s="1"/>
  <c r="IH33" i="7"/>
  <c r="II33" i="7" s="1"/>
  <c r="IJ33" i="7" s="1"/>
  <c r="IK33" i="7" s="1"/>
  <c r="IL33" i="7" s="1"/>
  <c r="IM33" i="7" s="1"/>
  <c r="IN33" i="7" s="1"/>
  <c r="IO33" i="7" s="1"/>
  <c r="IH34" i="7"/>
  <c r="II34" i="7" s="1"/>
  <c r="IJ34" i="7" s="1"/>
  <c r="IK34" i="7" s="1"/>
  <c r="IL34" i="7" s="1"/>
  <c r="IM34" i="7" s="1"/>
  <c r="IN34" i="7" s="1"/>
  <c r="IO34" i="7" s="1"/>
  <c r="IP34" i="7" s="1"/>
  <c r="IQ34" i="7" s="1"/>
  <c r="IR34" i="7" s="1"/>
  <c r="IS34" i="7" s="1"/>
  <c r="IY49" i="7"/>
  <c r="IZ49" i="7"/>
  <c r="HV26" i="1"/>
  <c r="HW26" i="1"/>
  <c r="HX26" i="1"/>
  <c r="HY26" i="1"/>
  <c r="IA26" i="1"/>
  <c r="IB26" i="1"/>
  <c r="IC26" i="1"/>
  <c r="ID26" i="1"/>
  <c r="IE26" i="1"/>
  <c r="IF26" i="1"/>
  <c r="IG26" i="1"/>
  <c r="CJ90" i="2"/>
  <c r="CJ50" i="2"/>
  <c r="IZ89" i="1"/>
  <c r="IZ49" i="1"/>
  <c r="IY89" i="1"/>
  <c r="IY49" i="1"/>
  <c r="IX49" i="7"/>
  <c r="IX89" i="1"/>
  <c r="IX49" i="1"/>
  <c r="C4" i="9"/>
  <c r="IW49" i="7"/>
  <c r="IV49" i="7"/>
  <c r="IU49" i="7"/>
  <c r="CI90" i="2"/>
  <c r="CI50" i="2"/>
  <c r="IW89" i="1"/>
  <c r="IW49" i="1"/>
  <c r="IV89" i="1"/>
  <c r="IV49" i="1"/>
  <c r="IU89" i="1"/>
  <c r="IU49" i="1"/>
  <c r="IT49" i="7"/>
  <c r="S68" i="3"/>
  <c r="S67" i="3"/>
  <c r="S66" i="3"/>
  <c r="T68" i="3"/>
  <c r="T67" i="3"/>
  <c r="T66" i="3"/>
  <c r="HY108" i="1"/>
  <c r="HY107" i="1"/>
  <c r="HY106" i="1"/>
  <c r="HZ108" i="1"/>
  <c r="HZ107" i="1"/>
  <c r="HZ106" i="1"/>
  <c r="HW108" i="1"/>
  <c r="HW107" i="1"/>
  <c r="HW106" i="1"/>
  <c r="HX108" i="1"/>
  <c r="HX107" i="1"/>
  <c r="HX106" i="1"/>
  <c r="IB108" i="1"/>
  <c r="IB107" i="1"/>
  <c r="IC108" i="1"/>
  <c r="IC107" i="1"/>
  <c r="ID108" i="1"/>
  <c r="ID107" i="1"/>
  <c r="IE108" i="1"/>
  <c r="IE107" i="1"/>
  <c r="IF108" i="1"/>
  <c r="IF107" i="1"/>
  <c r="IG108" i="1"/>
  <c r="IG107" i="1"/>
  <c r="CH50" i="2"/>
  <c r="CH90" i="2"/>
  <c r="IT89" i="1"/>
  <c r="IT49" i="1"/>
  <c r="IS49" i="1"/>
  <c r="IS89" i="1"/>
  <c r="IS49" i="7"/>
  <c r="IK49" i="7"/>
  <c r="IL49" i="7"/>
  <c r="IM49" i="7"/>
  <c r="IN49" i="7"/>
  <c r="IO49" i="7"/>
  <c r="IP49" i="7"/>
  <c r="IQ49" i="7"/>
  <c r="IR49" i="7"/>
  <c r="IR89" i="1"/>
  <c r="IR49" i="1"/>
  <c r="IQ89" i="1"/>
  <c r="IQ49" i="1"/>
  <c r="IP89" i="1"/>
  <c r="IP49" i="1"/>
  <c r="IO89" i="1"/>
  <c r="IO49" i="1"/>
  <c r="IN89" i="1"/>
  <c r="IN49" i="1"/>
  <c r="IM89" i="1"/>
  <c r="IM49" i="1"/>
  <c r="IL89" i="1"/>
  <c r="IL49" i="1"/>
  <c r="IK89" i="1"/>
  <c r="IK49" i="1"/>
  <c r="IJ49" i="7"/>
  <c r="IJ89" i="1"/>
  <c r="IJ49" i="1"/>
  <c r="II49" i="7"/>
  <c r="II89" i="1"/>
  <c r="II49" i="1"/>
  <c r="IG89" i="1"/>
  <c r="IF89" i="1"/>
  <c r="IE89" i="1"/>
  <c r="ID89" i="1"/>
  <c r="IC89" i="1"/>
  <c r="IB89" i="1"/>
  <c r="IA89" i="1"/>
  <c r="HZ89" i="1"/>
  <c r="HY89" i="1"/>
  <c r="IG49" i="1"/>
  <c r="IF49" i="1"/>
  <c r="IE49" i="1"/>
  <c r="ID49" i="1"/>
  <c r="IC49" i="1"/>
  <c r="IB49" i="1"/>
  <c r="IA49" i="1"/>
  <c r="HZ49" i="1"/>
  <c r="HY49" i="1"/>
  <c r="HX49" i="1"/>
  <c r="HW49" i="1"/>
  <c r="IH49" i="7"/>
  <c r="IH89" i="1"/>
  <c r="IH49" i="1"/>
  <c r="IG75" i="7"/>
  <c r="IG49" i="7"/>
  <c r="IF75" i="7"/>
  <c r="IE75" i="7"/>
  <c r="ID75" i="7"/>
  <c r="IC75" i="7"/>
  <c r="IB75" i="7"/>
  <c r="IA75" i="7"/>
  <c r="HZ75" i="7"/>
  <c r="HY75" i="7"/>
  <c r="HX75" i="7"/>
  <c r="HW75" i="7"/>
  <c r="HV75" i="7"/>
  <c r="HU75" i="7"/>
  <c r="HT75" i="7"/>
  <c r="HS75" i="7"/>
  <c r="HR75" i="7"/>
  <c r="HQ75" i="7"/>
  <c r="HP75" i="7"/>
  <c r="HO75" i="7"/>
  <c r="HN75" i="7"/>
  <c r="HM75" i="7"/>
  <c r="HL75" i="7"/>
  <c r="HK75" i="7"/>
  <c r="HJ75" i="7"/>
  <c r="HI75" i="7"/>
  <c r="HH75" i="7"/>
  <c r="HG75" i="7"/>
  <c r="HF75" i="7"/>
  <c r="HE75" i="7"/>
  <c r="HD75" i="7"/>
  <c r="HC75" i="7"/>
  <c r="HB75" i="7"/>
  <c r="HA75" i="7"/>
  <c r="GZ75" i="7"/>
  <c r="GY75" i="7"/>
  <c r="GX75" i="7"/>
  <c r="GW75" i="7"/>
  <c r="GV75" i="7"/>
  <c r="GU75" i="7"/>
  <c r="GT75" i="7"/>
  <c r="GS75" i="7"/>
  <c r="GR75" i="7"/>
  <c r="GQ75" i="7"/>
  <c r="GP75" i="7"/>
  <c r="GO75" i="7"/>
  <c r="GN75" i="7"/>
  <c r="GM75" i="7"/>
  <c r="GL75" i="7"/>
  <c r="GK75" i="7"/>
  <c r="GJ75" i="7"/>
  <c r="GI75" i="7"/>
  <c r="GH75" i="7"/>
  <c r="GG75" i="7"/>
  <c r="GF75" i="7"/>
  <c r="GE75" i="7"/>
  <c r="GD75" i="7"/>
  <c r="GC75" i="7"/>
  <c r="GB75" i="7"/>
  <c r="GA75" i="7"/>
  <c r="FZ75" i="7"/>
  <c r="FY75" i="7"/>
  <c r="FX75" i="7"/>
  <c r="FW75" i="7"/>
  <c r="FV75" i="7"/>
  <c r="FU75" i="7"/>
  <c r="FT75" i="7"/>
  <c r="FS75" i="7"/>
  <c r="FR75" i="7"/>
  <c r="FQ75" i="7"/>
  <c r="FP75" i="7"/>
  <c r="FO75" i="7"/>
  <c r="FN75" i="7"/>
  <c r="FM75" i="7"/>
  <c r="FL75" i="7"/>
  <c r="FK75" i="7"/>
  <c r="FJ75" i="7"/>
  <c r="FI75" i="7"/>
  <c r="FH75" i="7"/>
  <c r="FG75" i="7"/>
  <c r="FF75" i="7"/>
  <c r="FE75" i="7"/>
  <c r="FD75" i="7"/>
  <c r="FC75" i="7"/>
  <c r="FB75" i="7"/>
  <c r="FA75" i="7"/>
  <c r="EZ75" i="7"/>
  <c r="EY75" i="7"/>
  <c r="EX75" i="7"/>
  <c r="EW75" i="7"/>
  <c r="EV75" i="7"/>
  <c r="EU75" i="7"/>
  <c r="ET75" i="7"/>
  <c r="ES75" i="7"/>
  <c r="ER75" i="7"/>
  <c r="EQ75" i="7"/>
  <c r="EP75" i="7"/>
  <c r="EO75" i="7"/>
  <c r="EN75" i="7"/>
  <c r="EM75" i="7"/>
  <c r="EL75" i="7"/>
  <c r="EK75" i="7"/>
  <c r="EJ75" i="7"/>
  <c r="EI75" i="7"/>
  <c r="EH75" i="7"/>
  <c r="EG75" i="7"/>
  <c r="EF75" i="7"/>
  <c r="EE75" i="7"/>
  <c r="ED75" i="7"/>
  <c r="EC75" i="7"/>
  <c r="EB75" i="7"/>
  <c r="EA75" i="7"/>
  <c r="DZ75" i="7"/>
  <c r="DY75" i="7"/>
  <c r="DX75" i="7"/>
  <c r="DW75" i="7"/>
  <c r="DV75" i="7"/>
  <c r="DU75" i="7"/>
  <c r="DT75" i="7"/>
  <c r="DS75" i="7"/>
  <c r="DR75" i="7"/>
  <c r="DQ75" i="7"/>
  <c r="DP75" i="7"/>
  <c r="DO75" i="7"/>
  <c r="DN75" i="7"/>
  <c r="DM75" i="7"/>
  <c r="DL75" i="7"/>
  <c r="DK75" i="7"/>
  <c r="DJ75" i="7"/>
  <c r="DI75" i="7"/>
  <c r="DH75" i="7"/>
  <c r="DG75" i="7"/>
  <c r="DF75" i="7"/>
  <c r="DE75" i="7"/>
  <c r="DD75" i="7"/>
  <c r="DC75" i="7"/>
  <c r="DB75" i="7"/>
  <c r="DA75" i="7"/>
  <c r="CZ75" i="7"/>
  <c r="CY75" i="7"/>
  <c r="CX75" i="7"/>
  <c r="CW75" i="7"/>
  <c r="CV75" i="7"/>
  <c r="CU75" i="7"/>
  <c r="CT75" i="7"/>
  <c r="CS75" i="7"/>
  <c r="CR75" i="7"/>
  <c r="CQ75" i="7"/>
  <c r="CP75" i="7"/>
  <c r="CO75" i="7"/>
  <c r="CN75" i="7"/>
  <c r="CM75" i="7"/>
  <c r="CL75" i="7"/>
  <c r="CK75" i="7"/>
  <c r="CJ75" i="7"/>
  <c r="CI75" i="7"/>
  <c r="CH75" i="7"/>
  <c r="CG75" i="7"/>
  <c r="CF75" i="7"/>
  <c r="CE75" i="7"/>
  <c r="CD75" i="7"/>
  <c r="CC75" i="7"/>
  <c r="CB75" i="7"/>
  <c r="CA75" i="7"/>
  <c r="BZ75" i="7"/>
  <c r="BY75" i="7"/>
  <c r="BX75" i="7"/>
  <c r="BW75" i="7"/>
  <c r="BV75" i="7"/>
  <c r="BU75" i="7"/>
  <c r="BT75" i="7"/>
  <c r="BS75" i="7"/>
  <c r="BR75" i="7"/>
  <c r="BQ75" i="7"/>
  <c r="BP75" i="7"/>
  <c r="BO75" i="7"/>
  <c r="BN75" i="7"/>
  <c r="BM75" i="7"/>
  <c r="BL75" i="7"/>
  <c r="BK75" i="7"/>
  <c r="BJ75" i="7"/>
  <c r="BI75" i="7"/>
  <c r="BH75" i="7"/>
  <c r="BG75" i="7"/>
  <c r="BF75" i="7"/>
  <c r="BE75" i="7"/>
  <c r="BD75" i="7"/>
  <c r="BC75" i="7"/>
  <c r="BB75" i="7"/>
  <c r="BA75" i="7"/>
  <c r="AZ75" i="7"/>
  <c r="AY75" i="7"/>
  <c r="AX75" i="7"/>
  <c r="AW75" i="7"/>
  <c r="AV75" i="7"/>
  <c r="AU75" i="7"/>
  <c r="AT75" i="7"/>
  <c r="AS75" i="7"/>
  <c r="AR75" i="7"/>
  <c r="AQ75" i="7"/>
  <c r="AP75" i="7"/>
  <c r="AO75" i="7"/>
  <c r="AN75" i="7"/>
  <c r="AM75" i="7"/>
  <c r="AL75" i="7"/>
  <c r="AK75" i="7"/>
  <c r="AJ75" i="7"/>
  <c r="AI75" i="7"/>
  <c r="AH75" i="7"/>
  <c r="AG75" i="7"/>
  <c r="AF75" i="7"/>
  <c r="AE75" i="7"/>
  <c r="AD75" i="7"/>
  <c r="AC75" i="7"/>
  <c r="AB75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HZ68" i="7"/>
  <c r="HY68" i="7"/>
  <c r="HX68" i="7"/>
  <c r="HW68" i="7"/>
  <c r="HV68" i="7"/>
  <c r="HU68" i="7"/>
  <c r="HT68" i="7"/>
  <c r="HS68" i="7"/>
  <c r="HR68" i="7"/>
  <c r="HQ68" i="7"/>
  <c r="HP68" i="7"/>
  <c r="HO68" i="7"/>
  <c r="HN68" i="7"/>
  <c r="HM68" i="7"/>
  <c r="HL68" i="7"/>
  <c r="HZ67" i="7"/>
  <c r="HY67" i="7"/>
  <c r="HX67" i="7"/>
  <c r="HW67" i="7"/>
  <c r="HV67" i="7"/>
  <c r="HU67" i="7"/>
  <c r="HT67" i="7"/>
  <c r="HS67" i="7"/>
  <c r="HR67" i="7"/>
  <c r="HQ67" i="7"/>
  <c r="HP67" i="7"/>
  <c r="HO67" i="7"/>
  <c r="HN67" i="7"/>
  <c r="HM67" i="7"/>
  <c r="HL67" i="7"/>
  <c r="HZ66" i="7"/>
  <c r="HY66" i="7"/>
  <c r="HX66" i="7"/>
  <c r="HW66" i="7"/>
  <c r="HV66" i="7"/>
  <c r="HU66" i="7"/>
  <c r="HT66" i="7"/>
  <c r="HS66" i="7"/>
  <c r="HR66" i="7"/>
  <c r="HQ66" i="7"/>
  <c r="HP66" i="7"/>
  <c r="HO66" i="7"/>
  <c r="HN66" i="7"/>
  <c r="HM66" i="7"/>
  <c r="HL66" i="7"/>
  <c r="IF49" i="7"/>
  <c r="IE49" i="7"/>
  <c r="ID49" i="7"/>
  <c r="IC49" i="7"/>
  <c r="IB49" i="7"/>
  <c r="IA49" i="7"/>
  <c r="HZ49" i="7"/>
  <c r="HY49" i="7"/>
  <c r="HX49" i="7"/>
  <c r="HW49" i="7"/>
  <c r="HV49" i="7"/>
  <c r="HU49" i="7"/>
  <c r="HT49" i="7"/>
  <c r="HS49" i="7"/>
  <c r="HR49" i="7"/>
  <c r="HQ49" i="7"/>
  <c r="HP49" i="7"/>
  <c r="HO49" i="7"/>
  <c r="HN49" i="7"/>
  <c r="HM49" i="7"/>
  <c r="HL49" i="7"/>
  <c r="HK49" i="7"/>
  <c r="HJ49" i="7"/>
  <c r="HI49" i="7"/>
  <c r="HH49" i="7"/>
  <c r="HG49" i="7"/>
  <c r="HF49" i="7"/>
  <c r="HE49" i="7"/>
  <c r="HD49" i="7"/>
  <c r="HC49" i="7"/>
  <c r="HB49" i="7"/>
  <c r="HA49" i="7"/>
  <c r="GZ49" i="7"/>
  <c r="GY49" i="7"/>
  <c r="GX49" i="7"/>
  <c r="GW49" i="7"/>
  <c r="GV49" i="7"/>
  <c r="GU49" i="7"/>
  <c r="GT49" i="7"/>
  <c r="GS49" i="7"/>
  <c r="GR49" i="7"/>
  <c r="GQ49" i="7"/>
  <c r="GP49" i="7"/>
  <c r="GO49" i="7"/>
  <c r="GN49" i="7"/>
  <c r="GM49" i="7"/>
  <c r="GL49" i="7"/>
  <c r="GK49" i="7"/>
  <c r="GJ49" i="7"/>
  <c r="GI49" i="7"/>
  <c r="GH49" i="7"/>
  <c r="GG49" i="7"/>
  <c r="GF49" i="7"/>
  <c r="GE49" i="7"/>
  <c r="GD49" i="7"/>
  <c r="GC49" i="7"/>
  <c r="GB49" i="7"/>
  <c r="GA49" i="7"/>
  <c r="FZ49" i="7"/>
  <c r="FY49" i="7"/>
  <c r="FX49" i="7"/>
  <c r="FW49" i="7"/>
  <c r="FV49" i="7"/>
  <c r="FU49" i="7"/>
  <c r="FT49" i="7"/>
  <c r="FS49" i="7"/>
  <c r="FR49" i="7"/>
  <c r="FQ49" i="7"/>
  <c r="FP49" i="7"/>
  <c r="FO49" i="7"/>
  <c r="FN49" i="7"/>
  <c r="FM49" i="7"/>
  <c r="FL49" i="7"/>
  <c r="FK49" i="7"/>
  <c r="FJ49" i="7"/>
  <c r="FI49" i="7"/>
  <c r="FH49" i="7"/>
  <c r="FG49" i="7"/>
  <c r="FF49" i="7"/>
  <c r="FE49" i="7"/>
  <c r="FD49" i="7"/>
  <c r="FC49" i="7"/>
  <c r="FB49" i="7"/>
  <c r="FA49" i="7"/>
  <c r="EZ49" i="7"/>
  <c r="EY49" i="7"/>
  <c r="EX49" i="7"/>
  <c r="EW49" i="7"/>
  <c r="EV49" i="7"/>
  <c r="EU49" i="7"/>
  <c r="ET49" i="7"/>
  <c r="ES49" i="7"/>
  <c r="ER49" i="7"/>
  <c r="EQ49" i="7"/>
  <c r="EP49" i="7"/>
  <c r="EO49" i="7"/>
  <c r="EN49" i="7"/>
  <c r="EM49" i="7"/>
  <c r="EL49" i="7"/>
  <c r="EK49" i="7"/>
  <c r="EJ49" i="7"/>
  <c r="EI49" i="7"/>
  <c r="EH49" i="7"/>
  <c r="EG49" i="7"/>
  <c r="EF49" i="7"/>
  <c r="EE49" i="7"/>
  <c r="ED49" i="7"/>
  <c r="EC49" i="7"/>
  <c r="EB49" i="7"/>
  <c r="EA49" i="7"/>
  <c r="DZ49" i="7"/>
  <c r="DY49" i="7"/>
  <c r="DX49" i="7"/>
  <c r="DW49" i="7"/>
  <c r="DV49" i="7"/>
  <c r="DU49" i="7"/>
  <c r="DT49" i="7"/>
  <c r="DS49" i="7"/>
  <c r="DR49" i="7"/>
  <c r="DQ49" i="7"/>
  <c r="DP49" i="7"/>
  <c r="DO49" i="7"/>
  <c r="DN49" i="7"/>
  <c r="DM49" i="7"/>
  <c r="DL49" i="7"/>
  <c r="DK49" i="7"/>
  <c r="DJ49" i="7"/>
  <c r="DI49" i="7"/>
  <c r="DH49" i="7"/>
  <c r="DG49" i="7"/>
  <c r="DF49" i="7"/>
  <c r="DE49" i="7"/>
  <c r="DD49" i="7"/>
  <c r="DC49" i="7"/>
  <c r="DB49" i="7"/>
  <c r="DA49" i="7"/>
  <c r="CZ49" i="7"/>
  <c r="CY49" i="7"/>
  <c r="CX49" i="7"/>
  <c r="CW49" i="7"/>
  <c r="CV49" i="7"/>
  <c r="CU49" i="7"/>
  <c r="CT49" i="7"/>
  <c r="CS49" i="7"/>
  <c r="CR49" i="7"/>
  <c r="CQ49" i="7"/>
  <c r="CP49" i="7"/>
  <c r="CO49" i="7"/>
  <c r="CN49" i="7"/>
  <c r="CM49" i="7"/>
  <c r="CL49" i="7"/>
  <c r="CK49" i="7"/>
  <c r="CJ49" i="7"/>
  <c r="CI49" i="7"/>
  <c r="CH49" i="7"/>
  <c r="CG49" i="7"/>
  <c r="CF49" i="7"/>
  <c r="CE49" i="7"/>
  <c r="CD49" i="7"/>
  <c r="CC49" i="7"/>
  <c r="CB49" i="7"/>
  <c r="CA49" i="7"/>
  <c r="BZ49" i="7"/>
  <c r="BY49" i="7"/>
  <c r="BX49" i="7"/>
  <c r="BW49" i="7"/>
  <c r="BV49" i="7"/>
  <c r="BU49" i="7"/>
  <c r="BT49" i="7"/>
  <c r="BS49" i="7"/>
  <c r="BR49" i="7"/>
  <c r="BQ49" i="7"/>
  <c r="BP49" i="7"/>
  <c r="BO49" i="7"/>
  <c r="BN49" i="7"/>
  <c r="BM49" i="7"/>
  <c r="BL49" i="7"/>
  <c r="BK49" i="7"/>
  <c r="BJ49" i="7"/>
  <c r="BI49" i="7"/>
  <c r="BH49" i="7"/>
  <c r="BG49" i="7"/>
  <c r="BF49" i="7"/>
  <c r="BE49" i="7"/>
  <c r="BD49" i="7"/>
  <c r="BC49" i="7"/>
  <c r="BB49" i="7"/>
  <c r="BA49" i="7"/>
  <c r="AZ49" i="7"/>
  <c r="AY49" i="7"/>
  <c r="AX49" i="7"/>
  <c r="AW49" i="7"/>
  <c r="AV49" i="7"/>
  <c r="AU49" i="7"/>
  <c r="AT49" i="7"/>
  <c r="AS49" i="7"/>
  <c r="AR49" i="7"/>
  <c r="AQ49" i="7"/>
  <c r="AP49" i="7"/>
  <c r="AO49" i="7"/>
  <c r="AN49" i="7"/>
  <c r="AM49" i="7"/>
  <c r="AL49" i="7"/>
  <c r="AK49" i="7"/>
  <c r="AJ49" i="7"/>
  <c r="AI49" i="7"/>
  <c r="AH49" i="7"/>
  <c r="AG49" i="7"/>
  <c r="AF49" i="7"/>
  <c r="AE49" i="7"/>
  <c r="AD49" i="7"/>
  <c r="AC49" i="7"/>
  <c r="AB49" i="7"/>
  <c r="AA49" i="7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HV46" i="7"/>
  <c r="HW46" i="7" s="1"/>
  <c r="HX46" i="7" s="1"/>
  <c r="HJ46" i="7"/>
  <c r="HK46" i="7" s="1"/>
  <c r="GX46" i="7"/>
  <c r="GL46" i="7"/>
  <c r="FZ46" i="7"/>
  <c r="FN46" i="7"/>
  <c r="FO46" i="7" s="1"/>
  <c r="FP46" i="7" s="1"/>
  <c r="FB46" i="7"/>
  <c r="EP46" i="7"/>
  <c r="ED46" i="7"/>
  <c r="EP86" i="7" s="1"/>
  <c r="DR46" i="7"/>
  <c r="ED86" i="7" s="1"/>
  <c r="DF46" i="7"/>
  <c r="CT46" i="7"/>
  <c r="CH46" i="7"/>
  <c r="CT86" i="7" s="1"/>
  <c r="BV46" i="7"/>
  <c r="BJ46" i="7"/>
  <c r="AX46" i="7"/>
  <c r="AL46" i="7"/>
  <c r="AX86" i="7" s="1"/>
  <c r="Z46" i="7"/>
  <c r="N46" i="7"/>
  <c r="Z86" i="7" s="1"/>
  <c r="B46" i="7"/>
  <c r="HV45" i="7"/>
  <c r="HW45" i="7" s="1"/>
  <c r="HX45" i="7" s="1"/>
  <c r="HY45" i="7" s="1"/>
  <c r="HZ45" i="7" s="1"/>
  <c r="IA45" i="7" s="1"/>
  <c r="IB45" i="7" s="1"/>
  <c r="IC45" i="7" s="1"/>
  <c r="ID45" i="7" s="1"/>
  <c r="HJ45" i="7"/>
  <c r="GX45" i="7"/>
  <c r="GY45" i="7" s="1"/>
  <c r="GL45" i="7"/>
  <c r="FZ45" i="7"/>
  <c r="GA45" i="7" s="1"/>
  <c r="GB45" i="7" s="1"/>
  <c r="GC45" i="7" s="1"/>
  <c r="FN45" i="7"/>
  <c r="FB45" i="7"/>
  <c r="EP45" i="7"/>
  <c r="FB85" i="7" s="1"/>
  <c r="ED45" i="7"/>
  <c r="EP85" i="7" s="1"/>
  <c r="DR45" i="7"/>
  <c r="DF45" i="7"/>
  <c r="CT45" i="7"/>
  <c r="CH45" i="7"/>
  <c r="CT85" i="7" s="1"/>
  <c r="BV45" i="7"/>
  <c r="BJ45" i="7"/>
  <c r="AX45" i="7"/>
  <c r="BJ85" i="7" s="1"/>
  <c r="AL45" i="7"/>
  <c r="AX85" i="7" s="1"/>
  <c r="Z45" i="7"/>
  <c r="N45" i="7"/>
  <c r="Z85" i="7" s="1"/>
  <c r="B45" i="7"/>
  <c r="HV44" i="7"/>
  <c r="HW44" i="7" s="1"/>
  <c r="HJ44" i="7"/>
  <c r="GX44" i="7"/>
  <c r="GL44" i="7"/>
  <c r="FZ44" i="7"/>
  <c r="GA44" i="7" s="1"/>
  <c r="FN44" i="7"/>
  <c r="FO44" i="7" s="1"/>
  <c r="FB44" i="7"/>
  <c r="FN84" i="7" s="1"/>
  <c r="EP44" i="7"/>
  <c r="FB84" i="7" s="1"/>
  <c r="ED44" i="7"/>
  <c r="EP84" i="7" s="1"/>
  <c r="DR44" i="7"/>
  <c r="ED84" i="7" s="1"/>
  <c r="DF44" i="7"/>
  <c r="CT44" i="7"/>
  <c r="CH44" i="7"/>
  <c r="BV44" i="7"/>
  <c r="CH84" i="7" s="1"/>
  <c r="BJ44" i="7"/>
  <c r="BV84" i="7" s="1"/>
  <c r="AX44" i="7"/>
  <c r="BJ84" i="7" s="1"/>
  <c r="AL44" i="7"/>
  <c r="AX84" i="7" s="1"/>
  <c r="Z44" i="7"/>
  <c r="N44" i="7"/>
  <c r="B44" i="7"/>
  <c r="HV42" i="7"/>
  <c r="HJ42" i="7"/>
  <c r="HK42" i="7" s="1"/>
  <c r="GX42" i="7"/>
  <c r="GY42" i="7" s="1"/>
  <c r="GL42" i="7"/>
  <c r="FZ42" i="7"/>
  <c r="GA42" i="7" s="1"/>
  <c r="FN42" i="7"/>
  <c r="FO42" i="7" s="1"/>
  <c r="FP42" i="7" s="1"/>
  <c r="FB42" i="7"/>
  <c r="EP42" i="7"/>
  <c r="ED42" i="7"/>
  <c r="DR42" i="7"/>
  <c r="DF42" i="7"/>
  <c r="CT42" i="7"/>
  <c r="DF82" i="7" s="1"/>
  <c r="CH42" i="7"/>
  <c r="CT82" i="7" s="1"/>
  <c r="BV42" i="7"/>
  <c r="BJ42" i="7"/>
  <c r="AX42" i="7"/>
  <c r="AL42" i="7"/>
  <c r="Z42" i="7"/>
  <c r="N42" i="7"/>
  <c r="Z82" i="7" s="1"/>
  <c r="B42" i="7"/>
  <c r="N82" i="7" s="1"/>
  <c r="HV41" i="7"/>
  <c r="HW41" i="7" s="1"/>
  <c r="HJ41" i="7"/>
  <c r="GX41" i="7"/>
  <c r="GL41" i="7"/>
  <c r="GM41" i="7" s="1"/>
  <c r="GN41" i="7" s="1"/>
  <c r="FZ41" i="7"/>
  <c r="FN41" i="7"/>
  <c r="FO41" i="7" s="1"/>
  <c r="FP41" i="7" s="1"/>
  <c r="FB41" i="7"/>
  <c r="FN81" i="7" s="1"/>
  <c r="EP41" i="7"/>
  <c r="FB81" i="7" s="1"/>
  <c r="ED41" i="7"/>
  <c r="EP81" i="7" s="1"/>
  <c r="DR41" i="7"/>
  <c r="DF41" i="7"/>
  <c r="CT41" i="7"/>
  <c r="CH41" i="7"/>
  <c r="BV41" i="7"/>
  <c r="CH81" i="7" s="1"/>
  <c r="BJ41" i="7"/>
  <c r="AX41" i="7"/>
  <c r="BJ81" i="7" s="1"/>
  <c r="AL41" i="7"/>
  <c r="AX81" i="7" s="1"/>
  <c r="Z41" i="7"/>
  <c r="N41" i="7"/>
  <c r="B41" i="7"/>
  <c r="HV40" i="7"/>
  <c r="HW40" i="7" s="1"/>
  <c r="HJ40" i="7"/>
  <c r="HK40" i="7" s="1"/>
  <c r="GX40" i="7"/>
  <c r="GY40" i="7" s="1"/>
  <c r="GZ40" i="7" s="1"/>
  <c r="HA40" i="7" s="1"/>
  <c r="HB40" i="7" s="1"/>
  <c r="GL40" i="7"/>
  <c r="GM40" i="7" s="1"/>
  <c r="GN40" i="7" s="1"/>
  <c r="FZ40" i="7"/>
  <c r="GA40" i="7" s="1"/>
  <c r="FN40" i="7"/>
  <c r="FB40" i="7"/>
  <c r="FN80" i="7" s="1"/>
  <c r="EP40" i="7"/>
  <c r="ED40" i="7"/>
  <c r="DR40" i="7"/>
  <c r="DF40" i="7"/>
  <c r="DR80" i="7" s="1"/>
  <c r="CT40" i="7"/>
  <c r="DF80" i="7" s="1"/>
  <c r="CH40" i="7"/>
  <c r="CT80" i="7" s="1"/>
  <c r="BV40" i="7"/>
  <c r="CH80" i="7" s="1"/>
  <c r="BJ40" i="7"/>
  <c r="AX40" i="7"/>
  <c r="AY40" i="7" s="1"/>
  <c r="AZ40" i="7" s="1"/>
  <c r="BL80" i="7" s="1"/>
  <c r="AL40" i="7"/>
  <c r="Z40" i="7"/>
  <c r="N40" i="7"/>
  <c r="Z80" i="7" s="1"/>
  <c r="B40" i="7"/>
  <c r="N80" i="7" s="1"/>
  <c r="HV39" i="7"/>
  <c r="HW39" i="7" s="1"/>
  <c r="HV38" i="7"/>
  <c r="HW38" i="7" s="1"/>
  <c r="HX38" i="7" s="1"/>
  <c r="HY38" i="7" s="1"/>
  <c r="HJ38" i="7"/>
  <c r="GX38" i="7"/>
  <c r="GL38" i="7"/>
  <c r="FZ38" i="7"/>
  <c r="FN38" i="7"/>
  <c r="FB38" i="7"/>
  <c r="FN78" i="7" s="1"/>
  <c r="EP38" i="7"/>
  <c r="EQ38" i="7" s="1"/>
  <c r="ED38" i="7"/>
  <c r="DR38" i="7"/>
  <c r="DF38" i="7"/>
  <c r="CT38" i="7"/>
  <c r="CH38" i="7"/>
  <c r="BV38" i="7"/>
  <c r="BW38" i="7" s="1"/>
  <c r="BJ38" i="7"/>
  <c r="BV78" i="7" s="1"/>
  <c r="AX38" i="7"/>
  <c r="BJ78" i="7" s="1"/>
  <c r="AL38" i="7"/>
  <c r="Z38" i="7"/>
  <c r="AL78" i="7" s="1"/>
  <c r="N38" i="7"/>
  <c r="B38" i="7"/>
  <c r="HV36" i="7"/>
  <c r="HW36" i="7" s="1"/>
  <c r="HJ36" i="7"/>
  <c r="GX36" i="7"/>
  <c r="GY36" i="7" s="1"/>
  <c r="GZ36" i="7" s="1"/>
  <c r="HA36" i="7" s="1"/>
  <c r="HB36" i="7" s="1"/>
  <c r="HC36" i="7" s="1"/>
  <c r="HD36" i="7" s="1"/>
  <c r="HE36" i="7" s="1"/>
  <c r="HF36" i="7" s="1"/>
  <c r="HG36" i="7" s="1"/>
  <c r="HH36" i="7" s="1"/>
  <c r="HI36" i="7" s="1"/>
  <c r="GL36" i="7"/>
  <c r="GM36" i="7" s="1"/>
  <c r="FZ36" i="7"/>
  <c r="FN36" i="7"/>
  <c r="FO36" i="7" s="1"/>
  <c r="FB36" i="7"/>
  <c r="EP36" i="7"/>
  <c r="ED36" i="7"/>
  <c r="DR36" i="7"/>
  <c r="DF36" i="7"/>
  <c r="DR76" i="7" s="1"/>
  <c r="CT36" i="7"/>
  <c r="CH36" i="7"/>
  <c r="BV36" i="7"/>
  <c r="CH76" i="7" s="1"/>
  <c r="BJ36" i="7"/>
  <c r="AX36" i="7"/>
  <c r="AL36" i="7"/>
  <c r="Z36" i="7"/>
  <c r="N36" i="7"/>
  <c r="B36" i="7"/>
  <c r="N76" i="7" s="1"/>
  <c r="HV34" i="7"/>
  <c r="HJ34" i="7"/>
  <c r="HK34" i="7" s="1"/>
  <c r="HL34" i="7" s="1"/>
  <c r="HM34" i="7" s="1"/>
  <c r="HN34" i="7" s="1"/>
  <c r="HO34" i="7" s="1"/>
  <c r="HP34" i="7" s="1"/>
  <c r="HQ34" i="7" s="1"/>
  <c r="HR34" i="7" s="1"/>
  <c r="HS34" i="7" s="1"/>
  <c r="HT34" i="7" s="1"/>
  <c r="HU34" i="7" s="1"/>
  <c r="GX34" i="7"/>
  <c r="GL34" i="7"/>
  <c r="FZ34" i="7"/>
  <c r="FN34" i="7"/>
  <c r="FZ74" i="7" s="1"/>
  <c r="FB34" i="7"/>
  <c r="EP34" i="7"/>
  <c r="ED34" i="7"/>
  <c r="DR34" i="7"/>
  <c r="ED74" i="7" s="1"/>
  <c r="DF34" i="7"/>
  <c r="CT34" i="7"/>
  <c r="CH34" i="7"/>
  <c r="BV34" i="7"/>
  <c r="CH74" i="7" s="1"/>
  <c r="BJ34" i="7"/>
  <c r="BV74" i="7" s="1"/>
  <c r="AX34" i="7"/>
  <c r="AL34" i="7"/>
  <c r="Z34" i="7"/>
  <c r="AL74" i="7" s="1"/>
  <c r="N34" i="7"/>
  <c r="B34" i="7"/>
  <c r="N74" i="7" s="1"/>
  <c r="HV33" i="7"/>
  <c r="GX33" i="7"/>
  <c r="GY33" i="7" s="1"/>
  <c r="GZ33" i="7" s="1"/>
  <c r="HA33" i="7" s="1"/>
  <c r="HB33" i="7" s="1"/>
  <c r="HC33" i="7" s="1"/>
  <c r="HD33" i="7" s="1"/>
  <c r="HE33" i="7" s="1"/>
  <c r="HF33" i="7" s="1"/>
  <c r="HG33" i="7" s="1"/>
  <c r="HH33" i="7" s="1"/>
  <c r="HI33" i="7" s="1"/>
  <c r="GL33" i="7"/>
  <c r="GX73" i="7" s="1"/>
  <c r="FZ33" i="7"/>
  <c r="FN33" i="7"/>
  <c r="FB33" i="7"/>
  <c r="EP33" i="7"/>
  <c r="ED33" i="7"/>
  <c r="DR33" i="7"/>
  <c r="DF33" i="7"/>
  <c r="DR73" i="7" s="1"/>
  <c r="CT33" i="7"/>
  <c r="DF73" i="7" s="1"/>
  <c r="CH33" i="7"/>
  <c r="BV33" i="7"/>
  <c r="BJ33" i="7"/>
  <c r="BV73" i="7" s="1"/>
  <c r="AX33" i="7"/>
  <c r="AL33" i="7"/>
  <c r="AX73" i="7" s="1"/>
  <c r="Z33" i="7"/>
  <c r="N33" i="7"/>
  <c r="Z73" i="7" s="1"/>
  <c r="B33" i="7"/>
  <c r="HV32" i="7"/>
  <c r="HW32" i="7" s="1"/>
  <c r="HJ32" i="7"/>
  <c r="GX32" i="7"/>
  <c r="GL32" i="7"/>
  <c r="GX72" i="7" s="1"/>
  <c r="FZ32" i="7"/>
  <c r="FN32" i="7"/>
  <c r="FB32" i="7"/>
  <c r="FN72" i="7" s="1"/>
  <c r="EP32" i="7"/>
  <c r="FB72" i="7" s="1"/>
  <c r="ED32" i="7"/>
  <c r="DR32" i="7"/>
  <c r="DF32" i="7"/>
  <c r="CT32" i="7"/>
  <c r="CH32" i="7"/>
  <c r="BV32" i="7"/>
  <c r="BJ32" i="7"/>
  <c r="BV72" i="7" s="1"/>
  <c r="AX32" i="7"/>
  <c r="AL32" i="7"/>
  <c r="Z32" i="7"/>
  <c r="N32" i="7"/>
  <c r="Z72" i="7" s="1"/>
  <c r="B32" i="7"/>
  <c r="N72" i="7" s="1"/>
  <c r="GL31" i="7"/>
  <c r="FZ31" i="7"/>
  <c r="FN31" i="7"/>
  <c r="FZ71" i="7" s="1"/>
  <c r="FB31" i="7"/>
  <c r="FN71" i="7" s="1"/>
  <c r="EP31" i="7"/>
  <c r="ED31" i="7"/>
  <c r="DR31" i="7"/>
  <c r="DF31" i="7"/>
  <c r="CT31" i="7"/>
  <c r="CH31" i="7"/>
  <c r="BV31" i="7"/>
  <c r="CH71" i="7" s="1"/>
  <c r="BJ31" i="7"/>
  <c r="BV71" i="7" s="1"/>
  <c r="AX31" i="7"/>
  <c r="AL31" i="7"/>
  <c r="Z31" i="7"/>
  <c r="AL71" i="7" s="1"/>
  <c r="N31" i="7"/>
  <c r="B31" i="7"/>
  <c r="HV30" i="7"/>
  <c r="HJ30" i="7"/>
  <c r="HK30" i="7" s="1"/>
  <c r="HL30" i="7" s="1"/>
  <c r="HM30" i="7" s="1"/>
  <c r="HN30" i="7" s="1"/>
  <c r="HO30" i="7" s="1"/>
  <c r="HP30" i="7" s="1"/>
  <c r="HQ30" i="7" s="1"/>
  <c r="HR30" i="7" s="1"/>
  <c r="HS30" i="7" s="1"/>
  <c r="HT30" i="7" s="1"/>
  <c r="HU30" i="7" s="1"/>
  <c r="GX30" i="7"/>
  <c r="GY30" i="7" s="1"/>
  <c r="GL30" i="7"/>
  <c r="FZ30" i="7"/>
  <c r="FN30" i="7"/>
  <c r="FO30" i="7" s="1"/>
  <c r="FP30" i="7" s="1"/>
  <c r="FQ30" i="7" s="1"/>
  <c r="FR30" i="7" s="1"/>
  <c r="FS30" i="7" s="1"/>
  <c r="FB30" i="7"/>
  <c r="EP30" i="7"/>
  <c r="ED30" i="7"/>
  <c r="EP70" i="7" s="1"/>
  <c r="DR30" i="7"/>
  <c r="ED70" i="7" s="1"/>
  <c r="DF30" i="7"/>
  <c r="DR70" i="7" s="1"/>
  <c r="CT30" i="7"/>
  <c r="CH30" i="7"/>
  <c r="BV30" i="7"/>
  <c r="CH70" i="7" s="1"/>
  <c r="BJ30" i="7"/>
  <c r="AX30" i="7"/>
  <c r="AL30" i="7"/>
  <c r="AX70" i="7" s="1"/>
  <c r="Z30" i="7"/>
  <c r="AL70" i="7" s="1"/>
  <c r="N30" i="7"/>
  <c r="Z70" i="7" s="1"/>
  <c r="B30" i="7"/>
  <c r="HV28" i="7"/>
  <c r="HW28" i="7" s="1"/>
  <c r="HO28" i="7"/>
  <c r="HP28" i="7" s="1"/>
  <c r="HQ28" i="7" s="1"/>
  <c r="HR28" i="7" s="1"/>
  <c r="HS28" i="7" s="1"/>
  <c r="HT28" i="7" s="1"/>
  <c r="HU28" i="7" s="1"/>
  <c r="HV27" i="7"/>
  <c r="HO27" i="7"/>
  <c r="HP27" i="7" s="1"/>
  <c r="HQ27" i="7" s="1"/>
  <c r="HR27" i="7" s="1"/>
  <c r="HS27" i="7" s="1"/>
  <c r="HT27" i="7" s="1"/>
  <c r="HU27" i="7" s="1"/>
  <c r="HV25" i="7"/>
  <c r="HW25" i="7" s="1"/>
  <c r="HX25" i="7" s="1"/>
  <c r="HY25" i="7" s="1"/>
  <c r="HZ25" i="7" s="1"/>
  <c r="IA25" i="7" s="1"/>
  <c r="IB25" i="7" s="1"/>
  <c r="IC25" i="7" s="1"/>
  <c r="HJ25" i="7"/>
  <c r="GX25" i="7"/>
  <c r="GY25" i="7" s="1"/>
  <c r="GZ25" i="7" s="1"/>
  <c r="GL25" i="7"/>
  <c r="FZ25" i="7"/>
  <c r="GL65" i="7" s="1"/>
  <c r="FN25" i="7"/>
  <c r="FB25" i="7"/>
  <c r="EP25" i="7"/>
  <c r="ED25" i="7"/>
  <c r="DR25" i="7"/>
  <c r="ED65" i="7" s="1"/>
  <c r="DF25" i="7"/>
  <c r="CT25" i="7"/>
  <c r="CH25" i="7"/>
  <c r="BV25" i="7"/>
  <c r="BJ25" i="7"/>
  <c r="AX25" i="7"/>
  <c r="AL25" i="7"/>
  <c r="Z25" i="7"/>
  <c r="AL65" i="7" s="1"/>
  <c r="N25" i="7"/>
  <c r="Z65" i="7" s="1"/>
  <c r="B25" i="7"/>
  <c r="HV24" i="7"/>
  <c r="HW24" i="7" s="1"/>
  <c r="HX24" i="7" s="1"/>
  <c r="HY24" i="7" s="1"/>
  <c r="HZ24" i="7" s="1"/>
  <c r="IA24" i="7" s="1"/>
  <c r="IB24" i="7" s="1"/>
  <c r="IC24" i="7" s="1"/>
  <c r="ID24" i="7" s="1"/>
  <c r="IE24" i="7" s="1"/>
  <c r="IF24" i="7" s="1"/>
  <c r="IG24" i="7" s="1"/>
  <c r="HJ24" i="7"/>
  <c r="GX24" i="7"/>
  <c r="GL24" i="7"/>
  <c r="FZ24" i="7"/>
  <c r="FN24" i="7"/>
  <c r="FB24" i="7"/>
  <c r="FN64" i="7" s="1"/>
  <c r="EP24" i="7"/>
  <c r="ED24" i="7"/>
  <c r="DR24" i="7"/>
  <c r="DF24" i="7"/>
  <c r="CT24" i="7"/>
  <c r="CH24" i="7"/>
  <c r="CT64" i="7" s="1"/>
  <c r="BV24" i="7"/>
  <c r="CH64" i="7" s="1"/>
  <c r="BJ24" i="7"/>
  <c r="AX24" i="7"/>
  <c r="AL24" i="7"/>
  <c r="Z24" i="7"/>
  <c r="N24" i="7"/>
  <c r="B24" i="7"/>
  <c r="HV22" i="7"/>
  <c r="HJ22" i="7"/>
  <c r="HK22" i="7" s="1"/>
  <c r="HL22" i="7" s="1"/>
  <c r="HM22" i="7" s="1"/>
  <c r="HN22" i="7" s="1"/>
  <c r="HO22" i="7" s="1"/>
  <c r="HP22" i="7" s="1"/>
  <c r="HQ22" i="7" s="1"/>
  <c r="HR22" i="7" s="1"/>
  <c r="HS22" i="7" s="1"/>
  <c r="HT22" i="7" s="1"/>
  <c r="HU22" i="7" s="1"/>
  <c r="GX22" i="7"/>
  <c r="GY22" i="7" s="1"/>
  <c r="GL22" i="7"/>
  <c r="FZ22" i="7"/>
  <c r="FN22" i="7"/>
  <c r="FB22" i="7"/>
  <c r="EP22" i="7"/>
  <c r="ED22" i="7"/>
  <c r="DR22" i="7"/>
  <c r="DF22" i="7"/>
  <c r="DG22" i="7" s="1"/>
  <c r="DH22" i="7" s="1"/>
  <c r="CT22" i="7"/>
  <c r="CU22" i="7" s="1"/>
  <c r="CH22" i="7"/>
  <c r="BV22" i="7"/>
  <c r="BW22" i="7" s="1"/>
  <c r="BX22" i="7" s="1"/>
  <c r="BJ22" i="7"/>
  <c r="AX22" i="7"/>
  <c r="AY22" i="7" s="1"/>
  <c r="AZ22" i="7" s="1"/>
  <c r="AL22" i="7"/>
  <c r="Z22" i="7"/>
  <c r="N22" i="7"/>
  <c r="Z62" i="7" s="1"/>
  <c r="B22" i="7"/>
  <c r="HV21" i="7"/>
  <c r="HW21" i="7" s="1"/>
  <c r="HX21" i="7" s="1"/>
  <c r="HY21" i="7" s="1"/>
  <c r="HZ21" i="7" s="1"/>
  <c r="IA21" i="7" s="1"/>
  <c r="IB21" i="7" s="1"/>
  <c r="IC21" i="7" s="1"/>
  <c r="HJ21" i="7"/>
  <c r="GX21" i="7"/>
  <c r="GL21" i="7"/>
  <c r="FZ21" i="7"/>
  <c r="GA21" i="7" s="1"/>
  <c r="GB21" i="7" s="1"/>
  <c r="FN21" i="7"/>
  <c r="FO21" i="7" s="1"/>
  <c r="FP21" i="7" s="1"/>
  <c r="FQ21" i="7" s="1"/>
  <c r="FB21" i="7"/>
  <c r="FC21" i="7" s="1"/>
  <c r="EP21" i="7"/>
  <c r="ED21" i="7"/>
  <c r="DR21" i="7"/>
  <c r="DS21" i="7" s="1"/>
  <c r="DF21" i="7"/>
  <c r="CT21" i="7"/>
  <c r="CH21" i="7"/>
  <c r="BV21" i="7"/>
  <c r="BJ21" i="7"/>
  <c r="BK21" i="7" s="1"/>
  <c r="BL21" i="7" s="1"/>
  <c r="BM21" i="7" s="1"/>
  <c r="BN21" i="7" s="1"/>
  <c r="AX21" i="7"/>
  <c r="AL21" i="7"/>
  <c r="AM21" i="7" s="1"/>
  <c r="AN21" i="7" s="1"/>
  <c r="AO21" i="7" s="1"/>
  <c r="AP21" i="7" s="1"/>
  <c r="AQ21" i="7" s="1"/>
  <c r="AR21" i="7" s="1"/>
  <c r="AS21" i="7" s="1"/>
  <c r="AT21" i="7" s="1"/>
  <c r="AU21" i="7" s="1"/>
  <c r="AV21" i="7" s="1"/>
  <c r="AW21" i="7" s="1"/>
  <c r="Z21" i="7"/>
  <c r="N21" i="7"/>
  <c r="B21" i="7"/>
  <c r="HV19" i="7"/>
  <c r="HJ19" i="7"/>
  <c r="HK19" i="7" s="1"/>
  <c r="HL19" i="7" s="1"/>
  <c r="HM19" i="7" s="1"/>
  <c r="HN19" i="7" s="1"/>
  <c r="HO19" i="7" s="1"/>
  <c r="HP19" i="7" s="1"/>
  <c r="HQ19" i="7" s="1"/>
  <c r="HR19" i="7" s="1"/>
  <c r="HS19" i="7" s="1"/>
  <c r="GX19" i="7"/>
  <c r="GY19" i="7" s="1"/>
  <c r="GZ19" i="7" s="1"/>
  <c r="GL19" i="7"/>
  <c r="FZ19" i="7"/>
  <c r="GA19" i="7" s="1"/>
  <c r="FN19" i="7"/>
  <c r="FB19" i="7"/>
  <c r="EP19" i="7"/>
  <c r="EQ19" i="7" s="1"/>
  <c r="ED19" i="7"/>
  <c r="DR19" i="7"/>
  <c r="DS19" i="7" s="1"/>
  <c r="DT19" i="7" s="1"/>
  <c r="DU19" i="7" s="1"/>
  <c r="DF19" i="7"/>
  <c r="DG19" i="7" s="1"/>
  <c r="CT19" i="7"/>
  <c r="CH19" i="7"/>
  <c r="BV19" i="7"/>
  <c r="BJ19" i="7"/>
  <c r="AX19" i="7"/>
  <c r="AY19" i="7" s="1"/>
  <c r="AZ19" i="7" s="1"/>
  <c r="AL19" i="7"/>
  <c r="Z19" i="7"/>
  <c r="N19" i="7"/>
  <c r="O19" i="7" s="1"/>
  <c r="P19" i="7" s="1"/>
  <c r="Q19" i="7" s="1"/>
  <c r="R19" i="7" s="1"/>
  <c r="S19" i="7" s="1"/>
  <c r="T19" i="7" s="1"/>
  <c r="B19" i="7"/>
  <c r="HV18" i="7"/>
  <c r="HW18" i="7" s="1"/>
  <c r="HJ18" i="7"/>
  <c r="HK18" i="7" s="1"/>
  <c r="HL18" i="7" s="1"/>
  <c r="GX18" i="7"/>
  <c r="GL18" i="7"/>
  <c r="FZ18" i="7"/>
  <c r="FN18" i="7"/>
  <c r="FO18" i="7" s="1"/>
  <c r="FP18" i="7" s="1"/>
  <c r="FQ18" i="7" s="1"/>
  <c r="FR18" i="7" s="1"/>
  <c r="FS18" i="7" s="1"/>
  <c r="FT18" i="7" s="1"/>
  <c r="FU18" i="7" s="1"/>
  <c r="FV18" i="7" s="1"/>
  <c r="FW18" i="7" s="1"/>
  <c r="FX18" i="7" s="1"/>
  <c r="FY18" i="7" s="1"/>
  <c r="FB18" i="7"/>
  <c r="EP18" i="7"/>
  <c r="EQ18" i="7" s="1"/>
  <c r="ER18" i="7" s="1"/>
  <c r="ES18" i="7" s="1"/>
  <c r="ED18" i="7"/>
  <c r="DR18" i="7"/>
  <c r="DF18" i="7"/>
  <c r="CT18" i="7"/>
  <c r="CH18" i="7"/>
  <c r="CI18" i="7" s="1"/>
  <c r="BV18" i="7"/>
  <c r="BJ18" i="7"/>
  <c r="BK18" i="7" s="1"/>
  <c r="BL18" i="7" s="1"/>
  <c r="BM18" i="7" s="1"/>
  <c r="BN18" i="7" s="1"/>
  <c r="BO18" i="7" s="1"/>
  <c r="AX18" i="7"/>
  <c r="AL18" i="7"/>
  <c r="Z18" i="7"/>
  <c r="AA18" i="7" s="1"/>
  <c r="AB18" i="7" s="1"/>
  <c r="N18" i="7"/>
  <c r="B18" i="7"/>
  <c r="HV16" i="7"/>
  <c r="HJ16" i="7"/>
  <c r="GX16" i="7"/>
  <c r="GY16" i="7" s="1"/>
  <c r="GZ16" i="7" s="1"/>
  <c r="HA16" i="7" s="1"/>
  <c r="HB16" i="7" s="1"/>
  <c r="GL16" i="7"/>
  <c r="FZ16" i="7"/>
  <c r="GA16" i="7" s="1"/>
  <c r="GB16" i="7" s="1"/>
  <c r="GC16" i="7" s="1"/>
  <c r="FN16" i="7"/>
  <c r="FB16" i="7"/>
  <c r="EP16" i="7"/>
  <c r="ED16" i="7"/>
  <c r="DR16" i="7"/>
  <c r="DS16" i="7" s="1"/>
  <c r="DF16" i="7"/>
  <c r="DG16" i="7" s="1"/>
  <c r="DH16" i="7" s="1"/>
  <c r="DI16" i="7" s="1"/>
  <c r="DJ16" i="7" s="1"/>
  <c r="DK16" i="7" s="1"/>
  <c r="DL16" i="7" s="1"/>
  <c r="DM16" i="7" s="1"/>
  <c r="DN16" i="7" s="1"/>
  <c r="DO16" i="7" s="1"/>
  <c r="DP16" i="7" s="1"/>
  <c r="DQ16" i="7" s="1"/>
  <c r="CT16" i="7"/>
  <c r="CH16" i="7"/>
  <c r="BV16" i="7"/>
  <c r="BW16" i="7" s="1"/>
  <c r="BX16" i="7" s="1"/>
  <c r="BY16" i="7" s="1"/>
  <c r="BJ16" i="7"/>
  <c r="AX16" i="7"/>
  <c r="AL16" i="7"/>
  <c r="AM16" i="7" s="1"/>
  <c r="AN16" i="7" s="1"/>
  <c r="Z16" i="7"/>
  <c r="AA16" i="7" s="1"/>
  <c r="N16" i="7"/>
  <c r="O16" i="7" s="1"/>
  <c r="P16" i="7" s="1"/>
  <c r="Q16" i="7" s="1"/>
  <c r="R16" i="7" s="1"/>
  <c r="S16" i="7" s="1"/>
  <c r="T16" i="7" s="1"/>
  <c r="U16" i="7" s="1"/>
  <c r="V16" i="7" s="1"/>
  <c r="W16" i="7" s="1"/>
  <c r="B16" i="7"/>
  <c r="HV15" i="7"/>
  <c r="HW15" i="7" s="1"/>
  <c r="HJ15" i="7"/>
  <c r="GX15" i="7"/>
  <c r="GL15" i="7"/>
  <c r="FZ15" i="7"/>
  <c r="GA15" i="7" s="1"/>
  <c r="GB15" i="7" s="1"/>
  <c r="GC15" i="7" s="1"/>
  <c r="GD15" i="7" s="1"/>
  <c r="FN15" i="7"/>
  <c r="FO15" i="7" s="1"/>
  <c r="FB15" i="7"/>
  <c r="FC15" i="7" s="1"/>
  <c r="EP15" i="7"/>
  <c r="ED15" i="7"/>
  <c r="DR15" i="7"/>
  <c r="DF15" i="7"/>
  <c r="CT15" i="7"/>
  <c r="CH15" i="7"/>
  <c r="CI15" i="7" s="1"/>
  <c r="CJ15" i="7" s="1"/>
  <c r="CK15" i="7" s="1"/>
  <c r="BV15" i="7"/>
  <c r="BW15" i="7" s="1"/>
  <c r="BX15" i="7" s="1"/>
  <c r="BJ15" i="7"/>
  <c r="BK15" i="7" s="1"/>
  <c r="BL15" i="7" s="1"/>
  <c r="AX15" i="7"/>
  <c r="AL15" i="7"/>
  <c r="Z15" i="7"/>
  <c r="N15" i="7"/>
  <c r="B15" i="7"/>
  <c r="HV9" i="7"/>
  <c r="HW9" i="7" s="1"/>
  <c r="HX9" i="7" s="1"/>
  <c r="HY9" i="7" s="1"/>
  <c r="HZ9" i="7" s="1"/>
  <c r="IA9" i="7" s="1"/>
  <c r="IB9" i="7" s="1"/>
  <c r="IC9" i="7" s="1"/>
  <c r="ID9" i="7" s="1"/>
  <c r="IE9" i="7" s="1"/>
  <c r="IF9" i="7" s="1"/>
  <c r="IG9" i="7" s="1"/>
  <c r="HJ9" i="7"/>
  <c r="HK9" i="7" s="1"/>
  <c r="HL9" i="7" s="1"/>
  <c r="HM9" i="7" s="1"/>
  <c r="HN9" i="7" s="1"/>
  <c r="HO9" i="7" s="1"/>
  <c r="HP9" i="7" s="1"/>
  <c r="HQ9" i="7" s="1"/>
  <c r="HR9" i="7" s="1"/>
  <c r="HS9" i="7" s="1"/>
  <c r="HT9" i="7" s="1"/>
  <c r="HU9" i="7" s="1"/>
  <c r="GX9" i="7"/>
  <c r="GY9" i="7" s="1"/>
  <c r="GZ9" i="7" s="1"/>
  <c r="HA9" i="7" s="1"/>
  <c r="HB9" i="7" s="1"/>
  <c r="HC9" i="7" s="1"/>
  <c r="HD9" i="7" s="1"/>
  <c r="HE9" i="7" s="1"/>
  <c r="HF9" i="7" s="1"/>
  <c r="HG9" i="7" s="1"/>
  <c r="HH9" i="7" s="1"/>
  <c r="HI9" i="7" s="1"/>
  <c r="HV8" i="7"/>
  <c r="HW8" i="7" s="1"/>
  <c r="HX8" i="7" s="1"/>
  <c r="HY8" i="7" s="1"/>
  <c r="HZ8" i="7" s="1"/>
  <c r="IA8" i="7" s="1"/>
  <c r="IB8" i="7" s="1"/>
  <c r="IC8" i="7" s="1"/>
  <c r="ID8" i="7" s="1"/>
  <c r="IE8" i="7" s="1"/>
  <c r="IF8" i="7" s="1"/>
  <c r="IG8" i="7" s="1"/>
  <c r="HJ8" i="7"/>
  <c r="HK8" i="7" s="1"/>
  <c r="HL8" i="7" s="1"/>
  <c r="HM8" i="7" s="1"/>
  <c r="HN8" i="7" s="1"/>
  <c r="HO8" i="7" s="1"/>
  <c r="HP8" i="7" s="1"/>
  <c r="HQ8" i="7" s="1"/>
  <c r="HR8" i="7" s="1"/>
  <c r="HS8" i="7" s="1"/>
  <c r="HT8" i="7" s="1"/>
  <c r="HU8" i="7" s="1"/>
  <c r="GX8" i="7"/>
  <c r="GY8" i="7" s="1"/>
  <c r="GZ8" i="7" s="1"/>
  <c r="HA8" i="7" s="1"/>
  <c r="HB8" i="7" s="1"/>
  <c r="HC8" i="7" s="1"/>
  <c r="HD8" i="7" s="1"/>
  <c r="HE8" i="7" s="1"/>
  <c r="HF8" i="7" s="1"/>
  <c r="HG8" i="7" s="1"/>
  <c r="HH8" i="7" s="1"/>
  <c r="HI8" i="7" s="1"/>
  <c r="HV7" i="7"/>
  <c r="HW7" i="7" s="1"/>
  <c r="HX7" i="7" s="1"/>
  <c r="HY7" i="7" s="1"/>
  <c r="HZ7" i="7" s="1"/>
  <c r="IA7" i="7" s="1"/>
  <c r="IB7" i="7" s="1"/>
  <c r="IC7" i="7" s="1"/>
  <c r="ID7" i="7" s="1"/>
  <c r="IE7" i="7" s="1"/>
  <c r="IF7" i="7" s="1"/>
  <c r="IG7" i="7" s="1"/>
  <c r="HJ7" i="7"/>
  <c r="HK7" i="7" s="1"/>
  <c r="HL7" i="7" s="1"/>
  <c r="HM7" i="7" s="1"/>
  <c r="HN7" i="7" s="1"/>
  <c r="HO7" i="7" s="1"/>
  <c r="HP7" i="7" s="1"/>
  <c r="HQ7" i="7" s="1"/>
  <c r="HR7" i="7" s="1"/>
  <c r="HS7" i="7" s="1"/>
  <c r="HT7" i="7" s="1"/>
  <c r="HU7" i="7" s="1"/>
  <c r="GX7" i="7"/>
  <c r="GY7" i="7" s="1"/>
  <c r="GZ7" i="7" s="1"/>
  <c r="HA7" i="7" s="1"/>
  <c r="HB7" i="7" s="1"/>
  <c r="HC7" i="7" s="1"/>
  <c r="HD7" i="7" s="1"/>
  <c r="HE7" i="7" s="1"/>
  <c r="HF7" i="7" s="1"/>
  <c r="HG7" i="7" s="1"/>
  <c r="HH7" i="7" s="1"/>
  <c r="HI7" i="7" s="1"/>
  <c r="HV6" i="7"/>
  <c r="HW6" i="7" s="1"/>
  <c r="HX6" i="7" s="1"/>
  <c r="HY6" i="7" s="1"/>
  <c r="HZ6" i="7" s="1"/>
  <c r="IA6" i="7" s="1"/>
  <c r="IB6" i="7" s="1"/>
  <c r="IC6" i="7" s="1"/>
  <c r="ID6" i="7" s="1"/>
  <c r="IE6" i="7" s="1"/>
  <c r="IF6" i="7" s="1"/>
  <c r="IG6" i="7" s="1"/>
  <c r="HJ6" i="7"/>
  <c r="HK6" i="7" s="1"/>
  <c r="HL6" i="7" s="1"/>
  <c r="HM6" i="7" s="1"/>
  <c r="HN6" i="7" s="1"/>
  <c r="HO6" i="7" s="1"/>
  <c r="HP6" i="7" s="1"/>
  <c r="HQ6" i="7" s="1"/>
  <c r="HR6" i="7" s="1"/>
  <c r="HS6" i="7" s="1"/>
  <c r="HT6" i="7" s="1"/>
  <c r="HU6" i="7" s="1"/>
  <c r="GX6" i="7"/>
  <c r="GY6" i="7" s="1"/>
  <c r="GZ6" i="7" s="1"/>
  <c r="HA6" i="7" s="1"/>
  <c r="HB6" i="7" s="1"/>
  <c r="HC6" i="7" s="1"/>
  <c r="HD6" i="7" s="1"/>
  <c r="HE6" i="7" s="1"/>
  <c r="HF6" i="7" s="1"/>
  <c r="HG6" i="7" s="1"/>
  <c r="HH6" i="7" s="1"/>
  <c r="HI6" i="7" s="1"/>
  <c r="HV5" i="7"/>
  <c r="HW5" i="7" s="1"/>
  <c r="HX5" i="7" s="1"/>
  <c r="HY5" i="7" s="1"/>
  <c r="HZ5" i="7" s="1"/>
  <c r="IA5" i="7" s="1"/>
  <c r="IB5" i="7" s="1"/>
  <c r="IC5" i="7" s="1"/>
  <c r="ID5" i="7" s="1"/>
  <c r="IE5" i="7" s="1"/>
  <c r="IF5" i="7" s="1"/>
  <c r="IG5" i="7" s="1"/>
  <c r="HJ5" i="7"/>
  <c r="HK5" i="7" s="1"/>
  <c r="HL5" i="7" s="1"/>
  <c r="HM5" i="7" s="1"/>
  <c r="HN5" i="7" s="1"/>
  <c r="HO5" i="7" s="1"/>
  <c r="HP5" i="7" s="1"/>
  <c r="HQ5" i="7" s="1"/>
  <c r="HR5" i="7" s="1"/>
  <c r="HS5" i="7" s="1"/>
  <c r="HT5" i="7" s="1"/>
  <c r="HU5" i="7" s="1"/>
  <c r="GX5" i="7"/>
  <c r="GY5" i="7" s="1"/>
  <c r="GZ5" i="7" s="1"/>
  <c r="HA5" i="7" s="1"/>
  <c r="HB5" i="7" s="1"/>
  <c r="HC5" i="7" s="1"/>
  <c r="HD5" i="7" s="1"/>
  <c r="HE5" i="7" s="1"/>
  <c r="HF5" i="7" s="1"/>
  <c r="HG5" i="7" s="1"/>
  <c r="HH5" i="7" s="1"/>
  <c r="HI5" i="7" s="1"/>
  <c r="B49" i="3"/>
  <c r="C2" i="3"/>
  <c r="CC116" i="2"/>
  <c r="CB116" i="2"/>
  <c r="CA116" i="2"/>
  <c r="BZ116" i="2"/>
  <c r="BY116" i="2"/>
  <c r="BX116" i="2"/>
  <c r="BW116" i="2"/>
  <c r="BV116" i="2"/>
  <c r="BU116" i="2"/>
  <c r="BT116" i="2"/>
  <c r="BS116" i="2"/>
  <c r="BR116" i="2"/>
  <c r="BQ116" i="2"/>
  <c r="BP116" i="2"/>
  <c r="BO116" i="2"/>
  <c r="BN116" i="2"/>
  <c r="BM116" i="2"/>
  <c r="BL116" i="2"/>
  <c r="BK116" i="2"/>
  <c r="BJ116" i="2"/>
  <c r="BI116" i="2"/>
  <c r="BH116" i="2"/>
  <c r="BG116" i="2"/>
  <c r="BF116" i="2"/>
  <c r="BE116" i="2"/>
  <c r="BD116" i="2"/>
  <c r="BC116" i="2"/>
  <c r="BB116" i="2"/>
  <c r="BA116" i="2"/>
  <c r="AZ116" i="2"/>
  <c r="AY116" i="2"/>
  <c r="AX116" i="2"/>
  <c r="AW116" i="2"/>
  <c r="AV116" i="2"/>
  <c r="AU116" i="2"/>
  <c r="AT116" i="2"/>
  <c r="AS116" i="2"/>
  <c r="AR116" i="2"/>
  <c r="AQ116" i="2"/>
  <c r="AP116" i="2"/>
  <c r="AO116" i="2"/>
  <c r="AN116" i="2"/>
  <c r="AM116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CC76" i="2"/>
  <c r="CB76" i="2"/>
  <c r="CA76" i="2"/>
  <c r="BZ76" i="2"/>
  <c r="BY76" i="2"/>
  <c r="BX76" i="2"/>
  <c r="BW76" i="2"/>
  <c r="BV76" i="2"/>
  <c r="BU76" i="2"/>
  <c r="BT76" i="2"/>
  <c r="BS76" i="2"/>
  <c r="BR76" i="2"/>
  <c r="BQ76" i="2"/>
  <c r="BP76" i="2"/>
  <c r="BO76" i="2"/>
  <c r="BN76" i="2"/>
  <c r="BM76" i="2"/>
  <c r="BL76" i="2"/>
  <c r="BK76" i="2"/>
  <c r="BJ76" i="2"/>
  <c r="BI76" i="2"/>
  <c r="BH76" i="2"/>
  <c r="BG76" i="2"/>
  <c r="BF76" i="2"/>
  <c r="BE76" i="2"/>
  <c r="BD76" i="2"/>
  <c r="BC76" i="2"/>
  <c r="BB76" i="2"/>
  <c r="BA76" i="2"/>
  <c r="AZ76" i="2"/>
  <c r="AY76" i="2"/>
  <c r="AX76" i="2"/>
  <c r="AW76" i="2"/>
  <c r="AV76" i="2"/>
  <c r="AU76" i="2"/>
  <c r="AT76" i="2"/>
  <c r="AS76" i="2"/>
  <c r="AR76" i="2"/>
  <c r="AQ76" i="2"/>
  <c r="AP76" i="2"/>
  <c r="AO76" i="2"/>
  <c r="AN76" i="2"/>
  <c r="AM76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AF3" i="2"/>
  <c r="AF90" i="2" s="1"/>
  <c r="N129" i="1"/>
  <c r="Z129" i="1" s="1"/>
  <c r="AL129" i="1" s="1"/>
  <c r="AX129" i="1" s="1"/>
  <c r="BJ129" i="1" s="1"/>
  <c r="BV129" i="1" s="1"/>
  <c r="CH129" i="1" s="1"/>
  <c r="CT129" i="1" s="1"/>
  <c r="DF129" i="1" s="1"/>
  <c r="DR129" i="1" s="1"/>
  <c r="ED129" i="1" s="1"/>
  <c r="EP129" i="1" s="1"/>
  <c r="FB129" i="1" s="1"/>
  <c r="FN129" i="1" s="1"/>
  <c r="FZ129" i="1" s="1"/>
  <c r="GL129" i="1" s="1"/>
  <c r="GX129" i="1" s="1"/>
  <c r="HJ129" i="1" s="1"/>
  <c r="HV129" i="1" s="1"/>
  <c r="IH129" i="1" s="1"/>
  <c r="IT129" i="1" s="1"/>
  <c r="JF129" i="1" s="1"/>
  <c r="C129" i="1"/>
  <c r="D129" i="1" s="1"/>
  <c r="P129" i="1" s="1"/>
  <c r="AB129" i="1" s="1"/>
  <c r="AN129" i="1" s="1"/>
  <c r="AZ129" i="1" s="1"/>
  <c r="BL129" i="1" s="1"/>
  <c r="BX129" i="1" s="1"/>
  <c r="CJ129" i="1" s="1"/>
  <c r="CV129" i="1" s="1"/>
  <c r="DH129" i="1" s="1"/>
  <c r="DT129" i="1" s="1"/>
  <c r="EF129" i="1" s="1"/>
  <c r="ER129" i="1" s="1"/>
  <c r="FD129" i="1" s="1"/>
  <c r="FP129" i="1" s="1"/>
  <c r="GB129" i="1" s="1"/>
  <c r="GN129" i="1" s="1"/>
  <c r="GZ129" i="1" s="1"/>
  <c r="HL129" i="1" s="1"/>
  <c r="HX129" i="1" s="1"/>
  <c r="IJ129" i="1" s="1"/>
  <c r="IV129" i="1" s="1"/>
  <c r="JH129" i="1" s="1"/>
  <c r="IG126" i="1"/>
  <c r="IF126" i="1"/>
  <c r="HZ126" i="1"/>
  <c r="HY126" i="1"/>
  <c r="HX126" i="1"/>
  <c r="HW126" i="1"/>
  <c r="HV126" i="1"/>
  <c r="HU126" i="1"/>
  <c r="HT126" i="1"/>
  <c r="HS126" i="1"/>
  <c r="HR126" i="1"/>
  <c r="HQ126" i="1"/>
  <c r="HP126" i="1"/>
  <c r="HO126" i="1"/>
  <c r="HN126" i="1"/>
  <c r="HM126" i="1"/>
  <c r="HL126" i="1"/>
  <c r="HK126" i="1"/>
  <c r="HJ126" i="1"/>
  <c r="HI126" i="1"/>
  <c r="HH126" i="1"/>
  <c r="HG126" i="1"/>
  <c r="HF126" i="1"/>
  <c r="HE126" i="1"/>
  <c r="HD126" i="1"/>
  <c r="HC126" i="1"/>
  <c r="HB126" i="1"/>
  <c r="HA126" i="1"/>
  <c r="GZ126" i="1"/>
  <c r="GY126" i="1"/>
  <c r="GX126" i="1"/>
  <c r="GW126" i="1"/>
  <c r="GV126" i="1"/>
  <c r="GU126" i="1"/>
  <c r="GT126" i="1"/>
  <c r="GS126" i="1"/>
  <c r="GR126" i="1"/>
  <c r="GQ126" i="1"/>
  <c r="GP126" i="1"/>
  <c r="GO126" i="1"/>
  <c r="GN126" i="1"/>
  <c r="GM126" i="1"/>
  <c r="GL126" i="1"/>
  <c r="GK126" i="1"/>
  <c r="GJ126" i="1"/>
  <c r="GI126" i="1"/>
  <c r="GH126" i="1"/>
  <c r="GG126" i="1"/>
  <c r="GF126" i="1"/>
  <c r="GE126" i="1"/>
  <c r="GD126" i="1"/>
  <c r="GC126" i="1"/>
  <c r="GB126" i="1"/>
  <c r="GA126" i="1"/>
  <c r="FZ126" i="1"/>
  <c r="FY126" i="1"/>
  <c r="FX126" i="1"/>
  <c r="FW126" i="1"/>
  <c r="FV126" i="1"/>
  <c r="FU126" i="1"/>
  <c r="FT126" i="1"/>
  <c r="FS126" i="1"/>
  <c r="FR126" i="1"/>
  <c r="FQ126" i="1"/>
  <c r="FP126" i="1"/>
  <c r="FO126" i="1"/>
  <c r="FN126" i="1"/>
  <c r="FM126" i="1"/>
  <c r="FL126" i="1"/>
  <c r="FK126" i="1"/>
  <c r="FJ126" i="1"/>
  <c r="FI126" i="1"/>
  <c r="FH126" i="1"/>
  <c r="FG126" i="1"/>
  <c r="FF126" i="1"/>
  <c r="FE126" i="1"/>
  <c r="FD126" i="1"/>
  <c r="FC126" i="1"/>
  <c r="FB126" i="1"/>
  <c r="FA126" i="1"/>
  <c r="EZ126" i="1"/>
  <c r="EY126" i="1"/>
  <c r="EX126" i="1"/>
  <c r="EW126" i="1"/>
  <c r="EV126" i="1"/>
  <c r="EU126" i="1"/>
  <c r="ET126" i="1"/>
  <c r="ES126" i="1"/>
  <c r="ER126" i="1"/>
  <c r="EQ126" i="1"/>
  <c r="EP126" i="1"/>
  <c r="EO126" i="1"/>
  <c r="EN126" i="1"/>
  <c r="EM126" i="1"/>
  <c r="EL126" i="1"/>
  <c r="EK126" i="1"/>
  <c r="EJ126" i="1"/>
  <c r="EI126" i="1"/>
  <c r="EH126" i="1"/>
  <c r="EG126" i="1"/>
  <c r="EF126" i="1"/>
  <c r="EE126" i="1"/>
  <c r="ED126" i="1"/>
  <c r="EC126" i="1"/>
  <c r="EB126" i="1"/>
  <c r="EA126" i="1"/>
  <c r="DZ126" i="1"/>
  <c r="DY126" i="1"/>
  <c r="DX126" i="1"/>
  <c r="DW126" i="1"/>
  <c r="DV126" i="1"/>
  <c r="DU126" i="1"/>
  <c r="DT126" i="1"/>
  <c r="DS126" i="1"/>
  <c r="DR126" i="1"/>
  <c r="DQ126" i="1"/>
  <c r="DP126" i="1"/>
  <c r="DO126" i="1"/>
  <c r="DN126" i="1"/>
  <c r="DM126" i="1"/>
  <c r="DL126" i="1"/>
  <c r="DK126" i="1"/>
  <c r="DJ126" i="1"/>
  <c r="DI126" i="1"/>
  <c r="DH126" i="1"/>
  <c r="DG126" i="1"/>
  <c r="DF126" i="1"/>
  <c r="DE126" i="1"/>
  <c r="DD126" i="1"/>
  <c r="DC126" i="1"/>
  <c r="DB126" i="1"/>
  <c r="DA126" i="1"/>
  <c r="CZ126" i="1"/>
  <c r="CY126" i="1"/>
  <c r="CX126" i="1"/>
  <c r="CW126" i="1"/>
  <c r="CV126" i="1"/>
  <c r="CU126" i="1"/>
  <c r="CT126" i="1"/>
  <c r="CS126" i="1"/>
  <c r="CR126" i="1"/>
  <c r="CQ126" i="1"/>
  <c r="CP126" i="1"/>
  <c r="CO126" i="1"/>
  <c r="CN126" i="1"/>
  <c r="CM126" i="1"/>
  <c r="CL126" i="1"/>
  <c r="CK126" i="1"/>
  <c r="CJ126" i="1"/>
  <c r="CI126" i="1"/>
  <c r="CH126" i="1"/>
  <c r="CG126" i="1"/>
  <c r="CF126" i="1"/>
  <c r="CE126" i="1"/>
  <c r="CD126" i="1"/>
  <c r="CC126" i="1"/>
  <c r="CB126" i="1"/>
  <c r="CA126" i="1"/>
  <c r="BZ126" i="1"/>
  <c r="BY126" i="1"/>
  <c r="BX126" i="1"/>
  <c r="BW126" i="1"/>
  <c r="BV126" i="1"/>
  <c r="BU126" i="1"/>
  <c r="BT126" i="1"/>
  <c r="BS126" i="1"/>
  <c r="BR126" i="1"/>
  <c r="BQ126" i="1"/>
  <c r="BP126" i="1"/>
  <c r="BO126" i="1"/>
  <c r="BN126" i="1"/>
  <c r="BM126" i="1"/>
  <c r="BL126" i="1"/>
  <c r="BK126" i="1"/>
  <c r="BJ126" i="1"/>
  <c r="BI126" i="1"/>
  <c r="BH126" i="1"/>
  <c r="BG126" i="1"/>
  <c r="BF126" i="1"/>
  <c r="BE126" i="1"/>
  <c r="BD126" i="1"/>
  <c r="BC126" i="1"/>
  <c r="BB126" i="1"/>
  <c r="BA126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IG125" i="1"/>
  <c r="IF125" i="1"/>
  <c r="HZ125" i="1"/>
  <c r="HY125" i="1"/>
  <c r="HX125" i="1"/>
  <c r="HW125" i="1"/>
  <c r="HV125" i="1"/>
  <c r="HU125" i="1"/>
  <c r="HT125" i="1"/>
  <c r="HS125" i="1"/>
  <c r="HR125" i="1"/>
  <c r="HQ125" i="1"/>
  <c r="HP125" i="1"/>
  <c r="HO125" i="1"/>
  <c r="HN125" i="1"/>
  <c r="HM125" i="1"/>
  <c r="HL125" i="1"/>
  <c r="HK125" i="1"/>
  <c r="HJ125" i="1"/>
  <c r="HI125" i="1"/>
  <c r="HH125" i="1"/>
  <c r="HG125" i="1"/>
  <c r="HF125" i="1"/>
  <c r="HE125" i="1"/>
  <c r="HD125" i="1"/>
  <c r="HC125" i="1"/>
  <c r="HB125" i="1"/>
  <c r="HA125" i="1"/>
  <c r="GZ125" i="1"/>
  <c r="GY125" i="1"/>
  <c r="GX125" i="1"/>
  <c r="GW125" i="1"/>
  <c r="GV125" i="1"/>
  <c r="GU125" i="1"/>
  <c r="GT125" i="1"/>
  <c r="GS125" i="1"/>
  <c r="GR125" i="1"/>
  <c r="GQ125" i="1"/>
  <c r="GP125" i="1"/>
  <c r="GO125" i="1"/>
  <c r="GN125" i="1"/>
  <c r="GM125" i="1"/>
  <c r="GL125" i="1"/>
  <c r="GK125" i="1"/>
  <c r="GJ125" i="1"/>
  <c r="GI125" i="1"/>
  <c r="GH125" i="1"/>
  <c r="GG125" i="1"/>
  <c r="GF125" i="1"/>
  <c r="GE125" i="1"/>
  <c r="GD125" i="1"/>
  <c r="GC125" i="1"/>
  <c r="GB125" i="1"/>
  <c r="GA125" i="1"/>
  <c r="FZ125" i="1"/>
  <c r="FY125" i="1"/>
  <c r="FX125" i="1"/>
  <c r="FW125" i="1"/>
  <c r="FV125" i="1"/>
  <c r="FU125" i="1"/>
  <c r="FT125" i="1"/>
  <c r="FS125" i="1"/>
  <c r="FR125" i="1"/>
  <c r="FQ125" i="1"/>
  <c r="FP125" i="1"/>
  <c r="FO125" i="1"/>
  <c r="FN125" i="1"/>
  <c r="FM125" i="1"/>
  <c r="FL125" i="1"/>
  <c r="FK125" i="1"/>
  <c r="FJ125" i="1"/>
  <c r="FI125" i="1"/>
  <c r="FH125" i="1"/>
  <c r="FG125" i="1"/>
  <c r="FF125" i="1"/>
  <c r="FE125" i="1"/>
  <c r="FD125" i="1"/>
  <c r="FC125" i="1"/>
  <c r="FB125" i="1"/>
  <c r="FA125" i="1"/>
  <c r="EZ125" i="1"/>
  <c r="EY125" i="1"/>
  <c r="EX125" i="1"/>
  <c r="EW125" i="1"/>
  <c r="EV125" i="1"/>
  <c r="EU125" i="1"/>
  <c r="ET125" i="1"/>
  <c r="ES125" i="1"/>
  <c r="ER125" i="1"/>
  <c r="EQ125" i="1"/>
  <c r="EP125" i="1"/>
  <c r="EO125" i="1"/>
  <c r="EN125" i="1"/>
  <c r="EM125" i="1"/>
  <c r="EL125" i="1"/>
  <c r="EK125" i="1"/>
  <c r="EJ125" i="1"/>
  <c r="EI125" i="1"/>
  <c r="EH125" i="1"/>
  <c r="EG125" i="1"/>
  <c r="EF125" i="1"/>
  <c r="EE125" i="1"/>
  <c r="ED125" i="1"/>
  <c r="EC125" i="1"/>
  <c r="EB125" i="1"/>
  <c r="EA125" i="1"/>
  <c r="DZ125" i="1"/>
  <c r="DY125" i="1"/>
  <c r="DX125" i="1"/>
  <c r="DW125" i="1"/>
  <c r="DV125" i="1"/>
  <c r="DU125" i="1"/>
  <c r="DT125" i="1"/>
  <c r="DS125" i="1"/>
  <c r="DR125" i="1"/>
  <c r="DQ125" i="1"/>
  <c r="DP125" i="1"/>
  <c r="DO125" i="1"/>
  <c r="DN125" i="1"/>
  <c r="DM125" i="1"/>
  <c r="DL125" i="1"/>
  <c r="DK125" i="1"/>
  <c r="DJ125" i="1"/>
  <c r="DI125" i="1"/>
  <c r="DH125" i="1"/>
  <c r="DG125" i="1"/>
  <c r="DF125" i="1"/>
  <c r="DE125" i="1"/>
  <c r="DD125" i="1"/>
  <c r="DC125" i="1"/>
  <c r="DB125" i="1"/>
  <c r="DA125" i="1"/>
  <c r="CZ125" i="1"/>
  <c r="CY125" i="1"/>
  <c r="CX125" i="1"/>
  <c r="CW125" i="1"/>
  <c r="CV125" i="1"/>
  <c r="CU125" i="1"/>
  <c r="CT125" i="1"/>
  <c r="CS125" i="1"/>
  <c r="CR125" i="1"/>
  <c r="CQ125" i="1"/>
  <c r="CP125" i="1"/>
  <c r="CO125" i="1"/>
  <c r="CN125" i="1"/>
  <c r="CM125" i="1"/>
  <c r="CL125" i="1"/>
  <c r="CK125" i="1"/>
  <c r="CJ125" i="1"/>
  <c r="CI125" i="1"/>
  <c r="CH125" i="1"/>
  <c r="CG125" i="1"/>
  <c r="CF125" i="1"/>
  <c r="CE125" i="1"/>
  <c r="CD125" i="1"/>
  <c r="CC125" i="1"/>
  <c r="CB125" i="1"/>
  <c r="CA125" i="1"/>
  <c r="BZ125" i="1"/>
  <c r="BY125" i="1"/>
  <c r="BX125" i="1"/>
  <c r="BW125" i="1"/>
  <c r="BV125" i="1"/>
  <c r="BU125" i="1"/>
  <c r="BT125" i="1"/>
  <c r="BS125" i="1"/>
  <c r="BR125" i="1"/>
  <c r="BQ125" i="1"/>
  <c r="BP125" i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IG124" i="1"/>
  <c r="IF124" i="1"/>
  <c r="HZ124" i="1"/>
  <c r="HY124" i="1"/>
  <c r="HX124" i="1"/>
  <c r="HW124" i="1"/>
  <c r="HV124" i="1"/>
  <c r="HU124" i="1"/>
  <c r="HT124" i="1"/>
  <c r="HS124" i="1"/>
  <c r="HR124" i="1"/>
  <c r="HQ124" i="1"/>
  <c r="HP124" i="1"/>
  <c r="HO124" i="1"/>
  <c r="HN124" i="1"/>
  <c r="HM124" i="1"/>
  <c r="HL124" i="1"/>
  <c r="HK124" i="1"/>
  <c r="HJ124" i="1"/>
  <c r="HI124" i="1"/>
  <c r="HH124" i="1"/>
  <c r="HG124" i="1"/>
  <c r="HF124" i="1"/>
  <c r="HE124" i="1"/>
  <c r="HD124" i="1"/>
  <c r="HC124" i="1"/>
  <c r="HB124" i="1"/>
  <c r="HA124" i="1"/>
  <c r="GZ124" i="1"/>
  <c r="GY124" i="1"/>
  <c r="GX124" i="1"/>
  <c r="GW124" i="1"/>
  <c r="GV124" i="1"/>
  <c r="GU124" i="1"/>
  <c r="GT124" i="1"/>
  <c r="GS124" i="1"/>
  <c r="GR124" i="1"/>
  <c r="GQ124" i="1"/>
  <c r="GP124" i="1"/>
  <c r="GO124" i="1"/>
  <c r="GN124" i="1"/>
  <c r="GM124" i="1"/>
  <c r="GL124" i="1"/>
  <c r="GK124" i="1"/>
  <c r="GJ124" i="1"/>
  <c r="GI124" i="1"/>
  <c r="GH124" i="1"/>
  <c r="GG124" i="1"/>
  <c r="GF124" i="1"/>
  <c r="GE124" i="1"/>
  <c r="GD124" i="1"/>
  <c r="GC124" i="1"/>
  <c r="GB124" i="1"/>
  <c r="GA124" i="1"/>
  <c r="FZ124" i="1"/>
  <c r="FY124" i="1"/>
  <c r="FX124" i="1"/>
  <c r="FW124" i="1"/>
  <c r="FV124" i="1"/>
  <c r="FU124" i="1"/>
  <c r="FT124" i="1"/>
  <c r="FS124" i="1"/>
  <c r="FR124" i="1"/>
  <c r="FQ124" i="1"/>
  <c r="FP124" i="1"/>
  <c r="FO124" i="1"/>
  <c r="FN124" i="1"/>
  <c r="FM124" i="1"/>
  <c r="FL124" i="1"/>
  <c r="FK124" i="1"/>
  <c r="FJ124" i="1"/>
  <c r="FI124" i="1"/>
  <c r="FH124" i="1"/>
  <c r="FG124" i="1"/>
  <c r="FF124" i="1"/>
  <c r="FE124" i="1"/>
  <c r="FD124" i="1"/>
  <c r="FC124" i="1"/>
  <c r="FB124" i="1"/>
  <c r="FA124" i="1"/>
  <c r="EZ124" i="1"/>
  <c r="EY124" i="1"/>
  <c r="EX124" i="1"/>
  <c r="EW124" i="1"/>
  <c r="EV124" i="1"/>
  <c r="EU124" i="1"/>
  <c r="ET124" i="1"/>
  <c r="ES124" i="1"/>
  <c r="ER124" i="1"/>
  <c r="EQ124" i="1"/>
  <c r="EP124" i="1"/>
  <c r="EO124" i="1"/>
  <c r="EN124" i="1"/>
  <c r="EM124" i="1"/>
  <c r="EL124" i="1"/>
  <c r="EK124" i="1"/>
  <c r="EJ124" i="1"/>
  <c r="EI124" i="1"/>
  <c r="EH124" i="1"/>
  <c r="EG124" i="1"/>
  <c r="EF124" i="1"/>
  <c r="EE124" i="1"/>
  <c r="ED124" i="1"/>
  <c r="EC124" i="1"/>
  <c r="EB124" i="1"/>
  <c r="EA124" i="1"/>
  <c r="DZ124" i="1"/>
  <c r="DY124" i="1"/>
  <c r="DX124" i="1"/>
  <c r="DW124" i="1"/>
  <c r="DV124" i="1"/>
  <c r="DU124" i="1"/>
  <c r="DT124" i="1"/>
  <c r="DS124" i="1"/>
  <c r="DR124" i="1"/>
  <c r="DQ124" i="1"/>
  <c r="DP124" i="1"/>
  <c r="DO124" i="1"/>
  <c r="DN124" i="1"/>
  <c r="DM124" i="1"/>
  <c r="DL124" i="1"/>
  <c r="DK124" i="1"/>
  <c r="DJ124" i="1"/>
  <c r="DI124" i="1"/>
  <c r="DH124" i="1"/>
  <c r="DG124" i="1"/>
  <c r="DF124" i="1"/>
  <c r="DE124" i="1"/>
  <c r="DD124" i="1"/>
  <c r="DC124" i="1"/>
  <c r="DB124" i="1"/>
  <c r="DA124" i="1"/>
  <c r="CZ124" i="1"/>
  <c r="CY124" i="1"/>
  <c r="CX124" i="1"/>
  <c r="CW124" i="1"/>
  <c r="CV124" i="1"/>
  <c r="CU124" i="1"/>
  <c r="CT124" i="1"/>
  <c r="CS124" i="1"/>
  <c r="CR124" i="1"/>
  <c r="CQ124" i="1"/>
  <c r="CP124" i="1"/>
  <c r="CO124" i="1"/>
  <c r="CN124" i="1"/>
  <c r="CM124" i="1"/>
  <c r="CL124" i="1"/>
  <c r="CK124" i="1"/>
  <c r="CJ124" i="1"/>
  <c r="CI124" i="1"/>
  <c r="CH124" i="1"/>
  <c r="CG124" i="1"/>
  <c r="CF124" i="1"/>
  <c r="CE124" i="1"/>
  <c r="CD124" i="1"/>
  <c r="CC124" i="1"/>
  <c r="CB124" i="1"/>
  <c r="CA124" i="1"/>
  <c r="BZ124" i="1"/>
  <c r="BY124" i="1"/>
  <c r="BX124" i="1"/>
  <c r="BW124" i="1"/>
  <c r="BV124" i="1"/>
  <c r="BU124" i="1"/>
  <c r="BT124" i="1"/>
  <c r="BS124" i="1"/>
  <c r="BR124" i="1"/>
  <c r="BQ124" i="1"/>
  <c r="BP124" i="1"/>
  <c r="BO124" i="1"/>
  <c r="BN124" i="1"/>
  <c r="BM124" i="1"/>
  <c r="BL124" i="1"/>
  <c r="BK124" i="1"/>
  <c r="BJ124" i="1"/>
  <c r="BI124" i="1"/>
  <c r="BH124" i="1"/>
  <c r="BG124" i="1"/>
  <c r="BF124" i="1"/>
  <c r="BE124" i="1"/>
  <c r="BD124" i="1"/>
  <c r="BC124" i="1"/>
  <c r="BB124" i="1"/>
  <c r="BA124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IG122" i="1"/>
  <c r="HZ122" i="1"/>
  <c r="HY122" i="1"/>
  <c r="HX122" i="1"/>
  <c r="HW122" i="1"/>
  <c r="HV122" i="1"/>
  <c r="HU122" i="1"/>
  <c r="HR122" i="1"/>
  <c r="HQ122" i="1"/>
  <c r="HP122" i="1"/>
  <c r="HO122" i="1"/>
  <c r="HN122" i="1"/>
  <c r="HM122" i="1"/>
  <c r="HL122" i="1"/>
  <c r="HK122" i="1"/>
  <c r="HJ122" i="1"/>
  <c r="HI122" i="1"/>
  <c r="HH122" i="1"/>
  <c r="HG122" i="1"/>
  <c r="HE122" i="1"/>
  <c r="HD122" i="1"/>
  <c r="HC122" i="1"/>
  <c r="HB122" i="1"/>
  <c r="HA122" i="1"/>
  <c r="GZ122" i="1"/>
  <c r="GY122" i="1"/>
  <c r="GX122" i="1"/>
  <c r="GW122" i="1"/>
  <c r="GV122" i="1"/>
  <c r="GU122" i="1"/>
  <c r="GS122" i="1"/>
  <c r="GR122" i="1"/>
  <c r="GQ122" i="1"/>
  <c r="GP122" i="1"/>
  <c r="GO122" i="1"/>
  <c r="GN122" i="1"/>
  <c r="GM122" i="1"/>
  <c r="GL122" i="1"/>
  <c r="GK122" i="1"/>
  <c r="GJ122" i="1"/>
  <c r="GI122" i="1"/>
  <c r="GH122" i="1"/>
  <c r="GG122" i="1"/>
  <c r="GF122" i="1"/>
  <c r="GE122" i="1"/>
  <c r="GD122" i="1"/>
  <c r="GC122" i="1"/>
  <c r="GB122" i="1"/>
  <c r="GA122" i="1"/>
  <c r="FZ122" i="1"/>
  <c r="FY122" i="1"/>
  <c r="FX122" i="1"/>
  <c r="FW122" i="1"/>
  <c r="FV122" i="1"/>
  <c r="FU122" i="1"/>
  <c r="FT122" i="1"/>
  <c r="FS122" i="1"/>
  <c r="FR122" i="1"/>
  <c r="FQ122" i="1"/>
  <c r="FP122" i="1"/>
  <c r="FO122" i="1"/>
  <c r="FN122" i="1"/>
  <c r="FM122" i="1"/>
  <c r="FL122" i="1"/>
  <c r="FK122" i="1"/>
  <c r="FJ122" i="1"/>
  <c r="FI122" i="1"/>
  <c r="FH122" i="1"/>
  <c r="FG122" i="1"/>
  <c r="FF122" i="1"/>
  <c r="FE122" i="1"/>
  <c r="FD122" i="1"/>
  <c r="FC122" i="1"/>
  <c r="FB122" i="1"/>
  <c r="FA122" i="1"/>
  <c r="EZ122" i="1"/>
  <c r="EY122" i="1"/>
  <c r="EX122" i="1"/>
  <c r="EW122" i="1"/>
  <c r="EV122" i="1"/>
  <c r="EU122" i="1"/>
  <c r="ET122" i="1"/>
  <c r="ES122" i="1"/>
  <c r="ER122" i="1"/>
  <c r="EQ122" i="1"/>
  <c r="EP122" i="1"/>
  <c r="EO122" i="1"/>
  <c r="EN122" i="1"/>
  <c r="EM122" i="1"/>
  <c r="EL122" i="1"/>
  <c r="EK122" i="1"/>
  <c r="EJ122" i="1"/>
  <c r="EI122" i="1"/>
  <c r="EH122" i="1"/>
  <c r="EG122" i="1"/>
  <c r="EF122" i="1"/>
  <c r="EE122" i="1"/>
  <c r="ED122" i="1"/>
  <c r="EC122" i="1"/>
  <c r="EB122" i="1"/>
  <c r="EA122" i="1"/>
  <c r="DZ122" i="1"/>
  <c r="DY122" i="1"/>
  <c r="DX122" i="1"/>
  <c r="DW122" i="1"/>
  <c r="DV122" i="1"/>
  <c r="DU122" i="1"/>
  <c r="DT122" i="1"/>
  <c r="DS122" i="1"/>
  <c r="DR122" i="1"/>
  <c r="DQ122" i="1"/>
  <c r="DP122" i="1"/>
  <c r="DO122" i="1"/>
  <c r="DN122" i="1"/>
  <c r="DM122" i="1"/>
  <c r="DL122" i="1"/>
  <c r="DK122" i="1"/>
  <c r="DJ122" i="1"/>
  <c r="DI122" i="1"/>
  <c r="DH122" i="1"/>
  <c r="DG122" i="1"/>
  <c r="DF122" i="1"/>
  <c r="DE122" i="1"/>
  <c r="DD122" i="1"/>
  <c r="DC122" i="1"/>
  <c r="DB122" i="1"/>
  <c r="DA122" i="1"/>
  <c r="CZ122" i="1"/>
  <c r="CY122" i="1"/>
  <c r="CX122" i="1"/>
  <c r="CW122" i="1"/>
  <c r="CV122" i="1"/>
  <c r="CU122" i="1"/>
  <c r="CT122" i="1"/>
  <c r="CS122" i="1"/>
  <c r="CR122" i="1"/>
  <c r="CQ122" i="1"/>
  <c r="CP122" i="1"/>
  <c r="CO122" i="1"/>
  <c r="CN122" i="1"/>
  <c r="CM122" i="1"/>
  <c r="CL122" i="1"/>
  <c r="CK122" i="1"/>
  <c r="CJ122" i="1"/>
  <c r="CI122" i="1"/>
  <c r="CH122" i="1"/>
  <c r="CG122" i="1"/>
  <c r="CF122" i="1"/>
  <c r="CE122" i="1"/>
  <c r="CD122" i="1"/>
  <c r="CC122" i="1"/>
  <c r="CB122" i="1"/>
  <c r="CA122" i="1"/>
  <c r="BZ122" i="1"/>
  <c r="BY122" i="1"/>
  <c r="BX122" i="1"/>
  <c r="BW122" i="1"/>
  <c r="BV122" i="1"/>
  <c r="BU122" i="1"/>
  <c r="BT122" i="1"/>
  <c r="BS122" i="1"/>
  <c r="BR122" i="1"/>
  <c r="BQ122" i="1"/>
  <c r="BP122" i="1"/>
  <c r="BO122" i="1"/>
  <c r="BN122" i="1"/>
  <c r="BM122" i="1"/>
  <c r="BL122" i="1"/>
  <c r="BK122" i="1"/>
  <c r="BJ122" i="1"/>
  <c r="BI122" i="1"/>
  <c r="BH122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IG121" i="1"/>
  <c r="IF121" i="1"/>
  <c r="IA121" i="1"/>
  <c r="HZ121" i="1"/>
  <c r="HY121" i="1"/>
  <c r="HX121" i="1"/>
  <c r="HW121" i="1"/>
  <c r="HV121" i="1"/>
  <c r="HU121" i="1"/>
  <c r="HT121" i="1"/>
  <c r="HS121" i="1"/>
  <c r="HR121" i="1"/>
  <c r="HQ121" i="1"/>
  <c r="HP121" i="1"/>
  <c r="HO121" i="1"/>
  <c r="HN121" i="1"/>
  <c r="HM121" i="1"/>
  <c r="HL121" i="1"/>
  <c r="HK121" i="1"/>
  <c r="HJ121" i="1"/>
  <c r="HI121" i="1"/>
  <c r="HH121" i="1"/>
  <c r="HG121" i="1"/>
  <c r="HE121" i="1"/>
  <c r="HD121" i="1"/>
  <c r="HC121" i="1"/>
  <c r="HB121" i="1"/>
  <c r="HA121" i="1"/>
  <c r="GZ121" i="1"/>
  <c r="GY121" i="1"/>
  <c r="GX121" i="1"/>
  <c r="GW121" i="1"/>
  <c r="GV121" i="1"/>
  <c r="GU121" i="1"/>
  <c r="GS121" i="1"/>
  <c r="GR121" i="1"/>
  <c r="GQ121" i="1"/>
  <c r="GP121" i="1"/>
  <c r="GO121" i="1"/>
  <c r="GN121" i="1"/>
  <c r="GM121" i="1"/>
  <c r="GL121" i="1"/>
  <c r="GK121" i="1"/>
  <c r="GJ121" i="1"/>
  <c r="GI121" i="1"/>
  <c r="GH121" i="1"/>
  <c r="GG121" i="1"/>
  <c r="GF121" i="1"/>
  <c r="GE121" i="1"/>
  <c r="GD121" i="1"/>
  <c r="GC121" i="1"/>
  <c r="GB121" i="1"/>
  <c r="GA121" i="1"/>
  <c r="FZ121" i="1"/>
  <c r="FY121" i="1"/>
  <c r="FX121" i="1"/>
  <c r="FW121" i="1"/>
  <c r="FV121" i="1"/>
  <c r="FU121" i="1"/>
  <c r="FT121" i="1"/>
  <c r="FS121" i="1"/>
  <c r="FR121" i="1"/>
  <c r="FQ121" i="1"/>
  <c r="FP121" i="1"/>
  <c r="FO121" i="1"/>
  <c r="FN121" i="1"/>
  <c r="FM121" i="1"/>
  <c r="FL121" i="1"/>
  <c r="FK121" i="1"/>
  <c r="FJ121" i="1"/>
  <c r="FI121" i="1"/>
  <c r="FH121" i="1"/>
  <c r="FG121" i="1"/>
  <c r="FF121" i="1"/>
  <c r="FE121" i="1"/>
  <c r="FD121" i="1"/>
  <c r="FC121" i="1"/>
  <c r="FB121" i="1"/>
  <c r="FA121" i="1"/>
  <c r="EZ121" i="1"/>
  <c r="EY121" i="1"/>
  <c r="EX121" i="1"/>
  <c r="EW121" i="1"/>
  <c r="EV121" i="1"/>
  <c r="EU121" i="1"/>
  <c r="ET121" i="1"/>
  <c r="ES121" i="1"/>
  <c r="ER121" i="1"/>
  <c r="EQ121" i="1"/>
  <c r="EP121" i="1"/>
  <c r="EO121" i="1"/>
  <c r="EN121" i="1"/>
  <c r="EM121" i="1"/>
  <c r="EL121" i="1"/>
  <c r="EK121" i="1"/>
  <c r="EJ121" i="1"/>
  <c r="EI121" i="1"/>
  <c r="EH121" i="1"/>
  <c r="EG121" i="1"/>
  <c r="EF121" i="1"/>
  <c r="EE121" i="1"/>
  <c r="ED121" i="1"/>
  <c r="EC121" i="1"/>
  <c r="EB121" i="1"/>
  <c r="EA121" i="1"/>
  <c r="DZ121" i="1"/>
  <c r="DY121" i="1"/>
  <c r="DX121" i="1"/>
  <c r="DW121" i="1"/>
  <c r="DV121" i="1"/>
  <c r="DU121" i="1"/>
  <c r="DT121" i="1"/>
  <c r="DS121" i="1"/>
  <c r="DR121" i="1"/>
  <c r="DQ121" i="1"/>
  <c r="DP121" i="1"/>
  <c r="DO121" i="1"/>
  <c r="DN121" i="1"/>
  <c r="DM121" i="1"/>
  <c r="DL121" i="1"/>
  <c r="DK121" i="1"/>
  <c r="DJ121" i="1"/>
  <c r="DI121" i="1"/>
  <c r="DH121" i="1"/>
  <c r="DG121" i="1"/>
  <c r="DF121" i="1"/>
  <c r="DE121" i="1"/>
  <c r="DD121" i="1"/>
  <c r="DC121" i="1"/>
  <c r="DB121" i="1"/>
  <c r="DA121" i="1"/>
  <c r="CZ121" i="1"/>
  <c r="CY121" i="1"/>
  <c r="CX121" i="1"/>
  <c r="CW121" i="1"/>
  <c r="CV121" i="1"/>
  <c r="CU121" i="1"/>
  <c r="CT121" i="1"/>
  <c r="CS121" i="1"/>
  <c r="CR121" i="1"/>
  <c r="CQ121" i="1"/>
  <c r="CP121" i="1"/>
  <c r="CO121" i="1"/>
  <c r="CN121" i="1"/>
  <c r="CM121" i="1"/>
  <c r="CL121" i="1"/>
  <c r="CK121" i="1"/>
  <c r="CJ121" i="1"/>
  <c r="CI121" i="1"/>
  <c r="CH121" i="1"/>
  <c r="CG121" i="1"/>
  <c r="CF121" i="1"/>
  <c r="CE121" i="1"/>
  <c r="CD121" i="1"/>
  <c r="CC121" i="1"/>
  <c r="CB121" i="1"/>
  <c r="CA121" i="1"/>
  <c r="BZ121" i="1"/>
  <c r="BY121" i="1"/>
  <c r="BX121" i="1"/>
  <c r="BW121" i="1"/>
  <c r="BV121" i="1"/>
  <c r="BU121" i="1"/>
  <c r="BT121" i="1"/>
  <c r="BS121" i="1"/>
  <c r="BR121" i="1"/>
  <c r="BQ121" i="1"/>
  <c r="BP121" i="1"/>
  <c r="BO121" i="1"/>
  <c r="BN121" i="1"/>
  <c r="BM121" i="1"/>
  <c r="BL121" i="1"/>
  <c r="BK121" i="1"/>
  <c r="BJ121" i="1"/>
  <c r="BI121" i="1"/>
  <c r="BH121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IG120" i="1"/>
  <c r="IF120" i="1"/>
  <c r="IA120" i="1"/>
  <c r="HZ120" i="1"/>
  <c r="HY120" i="1"/>
  <c r="HX120" i="1"/>
  <c r="HW120" i="1"/>
  <c r="HV120" i="1"/>
  <c r="HU120" i="1"/>
  <c r="HT120" i="1"/>
  <c r="HS120" i="1"/>
  <c r="HR120" i="1"/>
  <c r="HQ120" i="1"/>
  <c r="HP120" i="1"/>
  <c r="HO120" i="1"/>
  <c r="HN120" i="1"/>
  <c r="HM120" i="1"/>
  <c r="HL120" i="1"/>
  <c r="HK120" i="1"/>
  <c r="HJ120" i="1"/>
  <c r="HI120" i="1"/>
  <c r="HH120" i="1"/>
  <c r="HG120" i="1"/>
  <c r="HE120" i="1"/>
  <c r="HD120" i="1"/>
  <c r="HC120" i="1"/>
  <c r="HB120" i="1"/>
  <c r="HA120" i="1"/>
  <c r="GZ120" i="1"/>
  <c r="GY120" i="1"/>
  <c r="GX120" i="1"/>
  <c r="GW120" i="1"/>
  <c r="GV120" i="1"/>
  <c r="GU120" i="1"/>
  <c r="GS120" i="1"/>
  <c r="GR120" i="1"/>
  <c r="GQ120" i="1"/>
  <c r="GP120" i="1"/>
  <c r="GO120" i="1"/>
  <c r="GN120" i="1"/>
  <c r="GM120" i="1"/>
  <c r="GL120" i="1"/>
  <c r="GK120" i="1"/>
  <c r="GJ120" i="1"/>
  <c r="GI120" i="1"/>
  <c r="GH120" i="1"/>
  <c r="GG120" i="1"/>
  <c r="GF120" i="1"/>
  <c r="GE120" i="1"/>
  <c r="GD120" i="1"/>
  <c r="GC120" i="1"/>
  <c r="GB120" i="1"/>
  <c r="GA120" i="1"/>
  <c r="FZ120" i="1"/>
  <c r="FY120" i="1"/>
  <c r="FX120" i="1"/>
  <c r="FW120" i="1"/>
  <c r="FV120" i="1"/>
  <c r="FU120" i="1"/>
  <c r="FT120" i="1"/>
  <c r="FS120" i="1"/>
  <c r="FR120" i="1"/>
  <c r="FQ120" i="1"/>
  <c r="FP120" i="1"/>
  <c r="FO120" i="1"/>
  <c r="FN120" i="1"/>
  <c r="FM120" i="1"/>
  <c r="FL120" i="1"/>
  <c r="FK120" i="1"/>
  <c r="FJ120" i="1"/>
  <c r="FI120" i="1"/>
  <c r="FH120" i="1"/>
  <c r="FG120" i="1"/>
  <c r="FF120" i="1"/>
  <c r="FE120" i="1"/>
  <c r="FD120" i="1"/>
  <c r="FC120" i="1"/>
  <c r="FB120" i="1"/>
  <c r="FA120" i="1"/>
  <c r="EZ120" i="1"/>
  <c r="EY120" i="1"/>
  <c r="EX120" i="1"/>
  <c r="EW120" i="1"/>
  <c r="EV120" i="1"/>
  <c r="EU120" i="1"/>
  <c r="ET120" i="1"/>
  <c r="ES120" i="1"/>
  <c r="ER120" i="1"/>
  <c r="EQ120" i="1"/>
  <c r="EP120" i="1"/>
  <c r="EO120" i="1"/>
  <c r="EN120" i="1"/>
  <c r="EM120" i="1"/>
  <c r="EL120" i="1"/>
  <c r="EK120" i="1"/>
  <c r="EJ120" i="1"/>
  <c r="EI120" i="1"/>
  <c r="EH120" i="1"/>
  <c r="EG120" i="1"/>
  <c r="EF120" i="1"/>
  <c r="EE120" i="1"/>
  <c r="ED120" i="1"/>
  <c r="EC120" i="1"/>
  <c r="EB120" i="1"/>
  <c r="EA120" i="1"/>
  <c r="DZ120" i="1"/>
  <c r="DY120" i="1"/>
  <c r="DX120" i="1"/>
  <c r="DW120" i="1"/>
  <c r="DV120" i="1"/>
  <c r="DU120" i="1"/>
  <c r="DT120" i="1"/>
  <c r="DS120" i="1"/>
  <c r="DR120" i="1"/>
  <c r="DQ120" i="1"/>
  <c r="DP120" i="1"/>
  <c r="DO120" i="1"/>
  <c r="DN120" i="1"/>
  <c r="DM120" i="1"/>
  <c r="DL120" i="1"/>
  <c r="DK120" i="1"/>
  <c r="DJ120" i="1"/>
  <c r="DI120" i="1"/>
  <c r="DH120" i="1"/>
  <c r="DG120" i="1"/>
  <c r="DF120" i="1"/>
  <c r="DE120" i="1"/>
  <c r="DD120" i="1"/>
  <c r="DC120" i="1"/>
  <c r="DB120" i="1"/>
  <c r="DA120" i="1"/>
  <c r="CZ120" i="1"/>
  <c r="CY120" i="1"/>
  <c r="CX120" i="1"/>
  <c r="CW120" i="1"/>
  <c r="CV120" i="1"/>
  <c r="CU120" i="1"/>
  <c r="CT120" i="1"/>
  <c r="CS120" i="1"/>
  <c r="CR120" i="1"/>
  <c r="CQ120" i="1"/>
  <c r="CP120" i="1"/>
  <c r="CO120" i="1"/>
  <c r="CN120" i="1"/>
  <c r="CM120" i="1"/>
  <c r="CL120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IG118" i="1"/>
  <c r="IF118" i="1"/>
  <c r="HZ118" i="1"/>
  <c r="HY118" i="1"/>
  <c r="HX118" i="1"/>
  <c r="HW118" i="1"/>
  <c r="HV118" i="1"/>
  <c r="HU118" i="1"/>
  <c r="HT118" i="1"/>
  <c r="HS118" i="1"/>
  <c r="HR118" i="1"/>
  <c r="HQ118" i="1"/>
  <c r="HP118" i="1"/>
  <c r="HO118" i="1"/>
  <c r="HN118" i="1"/>
  <c r="HM118" i="1"/>
  <c r="HL118" i="1"/>
  <c r="HK118" i="1"/>
  <c r="HJ118" i="1"/>
  <c r="HI118" i="1"/>
  <c r="HH118" i="1"/>
  <c r="HG118" i="1"/>
  <c r="HF118" i="1"/>
  <c r="HE118" i="1"/>
  <c r="HD118" i="1"/>
  <c r="HC118" i="1"/>
  <c r="HB118" i="1"/>
  <c r="HA118" i="1"/>
  <c r="GZ118" i="1"/>
  <c r="GY118" i="1"/>
  <c r="GX118" i="1"/>
  <c r="GW118" i="1"/>
  <c r="GV118" i="1"/>
  <c r="GU118" i="1"/>
  <c r="GT118" i="1"/>
  <c r="GS118" i="1"/>
  <c r="GR118" i="1"/>
  <c r="GQ118" i="1"/>
  <c r="GP118" i="1"/>
  <c r="GO118" i="1"/>
  <c r="GN118" i="1"/>
  <c r="GM118" i="1"/>
  <c r="GL118" i="1"/>
  <c r="GK118" i="1"/>
  <c r="GJ118" i="1"/>
  <c r="GI118" i="1"/>
  <c r="GH118" i="1"/>
  <c r="GG118" i="1"/>
  <c r="GF118" i="1"/>
  <c r="GE118" i="1"/>
  <c r="GD118" i="1"/>
  <c r="GC118" i="1"/>
  <c r="GB118" i="1"/>
  <c r="GA118" i="1"/>
  <c r="FZ118" i="1"/>
  <c r="FY118" i="1"/>
  <c r="FX118" i="1"/>
  <c r="FW118" i="1"/>
  <c r="FV118" i="1"/>
  <c r="FU118" i="1"/>
  <c r="FT118" i="1"/>
  <c r="FS118" i="1"/>
  <c r="FR118" i="1"/>
  <c r="FQ118" i="1"/>
  <c r="FP118" i="1"/>
  <c r="FO118" i="1"/>
  <c r="FN118" i="1"/>
  <c r="FM118" i="1"/>
  <c r="FL118" i="1"/>
  <c r="FK118" i="1"/>
  <c r="FJ118" i="1"/>
  <c r="FI118" i="1"/>
  <c r="FH118" i="1"/>
  <c r="FG118" i="1"/>
  <c r="FF118" i="1"/>
  <c r="FE118" i="1"/>
  <c r="FD118" i="1"/>
  <c r="FC118" i="1"/>
  <c r="FB118" i="1"/>
  <c r="FA118" i="1"/>
  <c r="EZ118" i="1"/>
  <c r="EY118" i="1"/>
  <c r="EX118" i="1"/>
  <c r="EW118" i="1"/>
  <c r="EV118" i="1"/>
  <c r="EU118" i="1"/>
  <c r="ET118" i="1"/>
  <c r="ES118" i="1"/>
  <c r="ER118" i="1"/>
  <c r="EQ118" i="1"/>
  <c r="EP118" i="1"/>
  <c r="EO118" i="1"/>
  <c r="EN118" i="1"/>
  <c r="EM118" i="1"/>
  <c r="EL118" i="1"/>
  <c r="EK118" i="1"/>
  <c r="EJ118" i="1"/>
  <c r="EI118" i="1"/>
  <c r="EH118" i="1"/>
  <c r="EG118" i="1"/>
  <c r="EF118" i="1"/>
  <c r="EE118" i="1"/>
  <c r="ED118" i="1"/>
  <c r="EC118" i="1"/>
  <c r="EB118" i="1"/>
  <c r="EA118" i="1"/>
  <c r="DZ118" i="1"/>
  <c r="DY118" i="1"/>
  <c r="DX118" i="1"/>
  <c r="DW118" i="1"/>
  <c r="DV118" i="1"/>
  <c r="DU118" i="1"/>
  <c r="DT118" i="1"/>
  <c r="DS118" i="1"/>
  <c r="DR118" i="1"/>
  <c r="DQ118" i="1"/>
  <c r="DP118" i="1"/>
  <c r="DO118" i="1"/>
  <c r="DN118" i="1"/>
  <c r="DM118" i="1"/>
  <c r="DL118" i="1"/>
  <c r="DK118" i="1"/>
  <c r="DJ118" i="1"/>
  <c r="DI118" i="1"/>
  <c r="DH118" i="1"/>
  <c r="DG118" i="1"/>
  <c r="DF118" i="1"/>
  <c r="DE118" i="1"/>
  <c r="DD118" i="1"/>
  <c r="DC118" i="1"/>
  <c r="DB118" i="1"/>
  <c r="DA118" i="1"/>
  <c r="CZ118" i="1"/>
  <c r="CY118" i="1"/>
  <c r="CX118" i="1"/>
  <c r="CW118" i="1"/>
  <c r="CV118" i="1"/>
  <c r="CU118" i="1"/>
  <c r="CT118" i="1"/>
  <c r="CS118" i="1"/>
  <c r="CR118" i="1"/>
  <c r="CQ118" i="1"/>
  <c r="CP118" i="1"/>
  <c r="CO118" i="1"/>
  <c r="CN118" i="1"/>
  <c r="CM118" i="1"/>
  <c r="CL118" i="1"/>
  <c r="CK118" i="1"/>
  <c r="CJ118" i="1"/>
  <c r="CI118" i="1"/>
  <c r="CH118" i="1"/>
  <c r="CG118" i="1"/>
  <c r="CF118" i="1"/>
  <c r="CE118" i="1"/>
  <c r="CD118" i="1"/>
  <c r="CC118" i="1"/>
  <c r="CB118" i="1"/>
  <c r="CA118" i="1"/>
  <c r="BZ118" i="1"/>
  <c r="BY118" i="1"/>
  <c r="BX118" i="1"/>
  <c r="BW118" i="1"/>
  <c r="BV118" i="1"/>
  <c r="BU118" i="1"/>
  <c r="BT118" i="1"/>
  <c r="BS118" i="1"/>
  <c r="BR118" i="1"/>
  <c r="BQ118" i="1"/>
  <c r="BP118" i="1"/>
  <c r="BO118" i="1"/>
  <c r="BN118" i="1"/>
  <c r="BM118" i="1"/>
  <c r="BL118" i="1"/>
  <c r="BK118" i="1"/>
  <c r="BJ118" i="1"/>
  <c r="BI118" i="1"/>
  <c r="BH118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IG116" i="1"/>
  <c r="IF116" i="1"/>
  <c r="IC116" i="1"/>
  <c r="HZ116" i="1"/>
  <c r="HY116" i="1"/>
  <c r="HX116" i="1"/>
  <c r="HW116" i="1"/>
  <c r="HV116" i="1"/>
  <c r="HU116" i="1"/>
  <c r="HT116" i="1"/>
  <c r="HS116" i="1"/>
  <c r="HR116" i="1"/>
  <c r="HQ116" i="1"/>
  <c r="HP116" i="1"/>
  <c r="HO116" i="1"/>
  <c r="HN116" i="1"/>
  <c r="HM116" i="1"/>
  <c r="HL116" i="1"/>
  <c r="HK116" i="1"/>
  <c r="HJ116" i="1"/>
  <c r="HI116" i="1"/>
  <c r="HH116" i="1"/>
  <c r="HG116" i="1"/>
  <c r="HF116" i="1"/>
  <c r="HE116" i="1"/>
  <c r="HD116" i="1"/>
  <c r="HC116" i="1"/>
  <c r="HB116" i="1"/>
  <c r="HA116" i="1"/>
  <c r="GZ116" i="1"/>
  <c r="GY116" i="1"/>
  <c r="GX116" i="1"/>
  <c r="GW116" i="1"/>
  <c r="GV116" i="1"/>
  <c r="GU116" i="1"/>
  <c r="GT116" i="1"/>
  <c r="GS116" i="1"/>
  <c r="GR116" i="1"/>
  <c r="GQ116" i="1"/>
  <c r="GP116" i="1"/>
  <c r="GO116" i="1"/>
  <c r="GN116" i="1"/>
  <c r="GM116" i="1"/>
  <c r="GL116" i="1"/>
  <c r="GK116" i="1"/>
  <c r="GJ116" i="1"/>
  <c r="GI116" i="1"/>
  <c r="GH116" i="1"/>
  <c r="GG116" i="1"/>
  <c r="GF116" i="1"/>
  <c r="GE116" i="1"/>
  <c r="GD116" i="1"/>
  <c r="GC116" i="1"/>
  <c r="GB116" i="1"/>
  <c r="GA116" i="1"/>
  <c r="FZ116" i="1"/>
  <c r="FY116" i="1"/>
  <c r="FX116" i="1"/>
  <c r="FW116" i="1"/>
  <c r="FV116" i="1"/>
  <c r="FU116" i="1"/>
  <c r="FT116" i="1"/>
  <c r="FS116" i="1"/>
  <c r="FR116" i="1"/>
  <c r="FQ116" i="1"/>
  <c r="FP116" i="1"/>
  <c r="FO116" i="1"/>
  <c r="FN116" i="1"/>
  <c r="FM116" i="1"/>
  <c r="FL116" i="1"/>
  <c r="FK116" i="1"/>
  <c r="FJ116" i="1"/>
  <c r="FI116" i="1"/>
  <c r="FH116" i="1"/>
  <c r="FG116" i="1"/>
  <c r="FF116" i="1"/>
  <c r="FE116" i="1"/>
  <c r="FD116" i="1"/>
  <c r="FC116" i="1"/>
  <c r="FB116" i="1"/>
  <c r="FA116" i="1"/>
  <c r="EZ116" i="1"/>
  <c r="EY116" i="1"/>
  <c r="EX116" i="1"/>
  <c r="EW116" i="1"/>
  <c r="EV116" i="1"/>
  <c r="EU116" i="1"/>
  <c r="ET116" i="1"/>
  <c r="ES116" i="1"/>
  <c r="ER116" i="1"/>
  <c r="EQ116" i="1"/>
  <c r="EP116" i="1"/>
  <c r="EO116" i="1"/>
  <c r="EN116" i="1"/>
  <c r="EM116" i="1"/>
  <c r="EL116" i="1"/>
  <c r="EK116" i="1"/>
  <c r="EJ116" i="1"/>
  <c r="EI116" i="1"/>
  <c r="EH116" i="1"/>
  <c r="EG116" i="1"/>
  <c r="EF116" i="1"/>
  <c r="EE116" i="1"/>
  <c r="ED116" i="1"/>
  <c r="EC116" i="1"/>
  <c r="EB116" i="1"/>
  <c r="EA116" i="1"/>
  <c r="DZ116" i="1"/>
  <c r="DY116" i="1"/>
  <c r="DX116" i="1"/>
  <c r="DW116" i="1"/>
  <c r="DV116" i="1"/>
  <c r="DU116" i="1"/>
  <c r="DT116" i="1"/>
  <c r="DS116" i="1"/>
  <c r="DR116" i="1"/>
  <c r="DQ116" i="1"/>
  <c r="DP116" i="1"/>
  <c r="DO116" i="1"/>
  <c r="DN116" i="1"/>
  <c r="DM116" i="1"/>
  <c r="DL116" i="1"/>
  <c r="DK116" i="1"/>
  <c r="DJ116" i="1"/>
  <c r="DI116" i="1"/>
  <c r="DH116" i="1"/>
  <c r="DG116" i="1"/>
  <c r="DF116" i="1"/>
  <c r="DE116" i="1"/>
  <c r="DD116" i="1"/>
  <c r="DC116" i="1"/>
  <c r="DB116" i="1"/>
  <c r="DA116" i="1"/>
  <c r="CZ116" i="1"/>
  <c r="CY116" i="1"/>
  <c r="CX116" i="1"/>
  <c r="CW116" i="1"/>
  <c r="CV116" i="1"/>
  <c r="CU116" i="1"/>
  <c r="CT116" i="1"/>
  <c r="CS116" i="1"/>
  <c r="CR116" i="1"/>
  <c r="CQ116" i="1"/>
  <c r="CP116" i="1"/>
  <c r="CO116" i="1"/>
  <c r="CN116" i="1"/>
  <c r="CM116" i="1"/>
  <c r="CL116" i="1"/>
  <c r="CK116" i="1"/>
  <c r="CJ116" i="1"/>
  <c r="CI116" i="1"/>
  <c r="CH116" i="1"/>
  <c r="CG116" i="1"/>
  <c r="CF116" i="1"/>
  <c r="CE116" i="1"/>
  <c r="CD116" i="1"/>
  <c r="CC116" i="1"/>
  <c r="CB116" i="1"/>
  <c r="CA116" i="1"/>
  <c r="BZ116" i="1"/>
  <c r="BY116" i="1"/>
  <c r="BX116" i="1"/>
  <c r="BW116" i="1"/>
  <c r="BV116" i="1"/>
  <c r="BU116" i="1"/>
  <c r="BT116" i="1"/>
  <c r="BS116" i="1"/>
  <c r="BR116" i="1"/>
  <c r="BQ116" i="1"/>
  <c r="BP116" i="1"/>
  <c r="BO116" i="1"/>
  <c r="BN116" i="1"/>
  <c r="BM116" i="1"/>
  <c r="BL116" i="1"/>
  <c r="BK116" i="1"/>
  <c r="BJ116" i="1"/>
  <c r="BI116" i="1"/>
  <c r="BH116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HV115" i="1"/>
  <c r="HU115" i="1"/>
  <c r="HT115" i="1"/>
  <c r="HS115" i="1"/>
  <c r="HR115" i="1"/>
  <c r="HQ115" i="1"/>
  <c r="HP115" i="1"/>
  <c r="HO115" i="1"/>
  <c r="HN115" i="1"/>
  <c r="HM115" i="1"/>
  <c r="HL115" i="1"/>
  <c r="HK115" i="1"/>
  <c r="HJ115" i="1"/>
  <c r="HI115" i="1"/>
  <c r="HH115" i="1"/>
  <c r="HG115" i="1"/>
  <c r="HF115" i="1"/>
  <c r="HE115" i="1"/>
  <c r="HD115" i="1"/>
  <c r="HC115" i="1"/>
  <c r="HB115" i="1"/>
  <c r="HA115" i="1"/>
  <c r="GZ115" i="1"/>
  <c r="GY115" i="1"/>
  <c r="GX115" i="1"/>
  <c r="GW115" i="1"/>
  <c r="GV115" i="1"/>
  <c r="GU115" i="1"/>
  <c r="GT115" i="1"/>
  <c r="GS115" i="1"/>
  <c r="GR115" i="1"/>
  <c r="GQ115" i="1"/>
  <c r="GP115" i="1"/>
  <c r="GO115" i="1"/>
  <c r="GN115" i="1"/>
  <c r="GM115" i="1"/>
  <c r="GL115" i="1"/>
  <c r="GK115" i="1"/>
  <c r="GJ115" i="1"/>
  <c r="GI115" i="1"/>
  <c r="GH115" i="1"/>
  <c r="GG115" i="1"/>
  <c r="GF115" i="1"/>
  <c r="GE115" i="1"/>
  <c r="GD115" i="1"/>
  <c r="GC115" i="1"/>
  <c r="GB115" i="1"/>
  <c r="GA115" i="1"/>
  <c r="FZ115" i="1"/>
  <c r="FY115" i="1"/>
  <c r="FX115" i="1"/>
  <c r="FW115" i="1"/>
  <c r="FV115" i="1"/>
  <c r="FU115" i="1"/>
  <c r="FT115" i="1"/>
  <c r="FS115" i="1"/>
  <c r="FR115" i="1"/>
  <c r="FQ115" i="1"/>
  <c r="FP115" i="1"/>
  <c r="FO115" i="1"/>
  <c r="FN115" i="1"/>
  <c r="FM115" i="1"/>
  <c r="FL115" i="1"/>
  <c r="FK115" i="1"/>
  <c r="FJ115" i="1"/>
  <c r="FI115" i="1"/>
  <c r="FH115" i="1"/>
  <c r="FG115" i="1"/>
  <c r="FF115" i="1"/>
  <c r="FE115" i="1"/>
  <c r="FD115" i="1"/>
  <c r="FC115" i="1"/>
  <c r="FB115" i="1"/>
  <c r="FA115" i="1"/>
  <c r="EZ115" i="1"/>
  <c r="EY115" i="1"/>
  <c r="EX115" i="1"/>
  <c r="EW115" i="1"/>
  <c r="EV115" i="1"/>
  <c r="EU115" i="1"/>
  <c r="ET115" i="1"/>
  <c r="ES115" i="1"/>
  <c r="ER115" i="1"/>
  <c r="EQ115" i="1"/>
  <c r="EP115" i="1"/>
  <c r="EO115" i="1"/>
  <c r="EN115" i="1"/>
  <c r="EM115" i="1"/>
  <c r="EL115" i="1"/>
  <c r="EK115" i="1"/>
  <c r="EJ115" i="1"/>
  <c r="EI115" i="1"/>
  <c r="EH115" i="1"/>
  <c r="EG115" i="1"/>
  <c r="EF115" i="1"/>
  <c r="EE115" i="1"/>
  <c r="ED115" i="1"/>
  <c r="EC115" i="1"/>
  <c r="EB115" i="1"/>
  <c r="EA115" i="1"/>
  <c r="DZ115" i="1"/>
  <c r="DY115" i="1"/>
  <c r="DX115" i="1"/>
  <c r="DW115" i="1"/>
  <c r="DV115" i="1"/>
  <c r="DU115" i="1"/>
  <c r="DT115" i="1"/>
  <c r="DS115" i="1"/>
  <c r="DR115" i="1"/>
  <c r="DQ115" i="1"/>
  <c r="DP115" i="1"/>
  <c r="DO115" i="1"/>
  <c r="DN115" i="1"/>
  <c r="DM115" i="1"/>
  <c r="DL115" i="1"/>
  <c r="DK115" i="1"/>
  <c r="DJ115" i="1"/>
  <c r="DI115" i="1"/>
  <c r="DH115" i="1"/>
  <c r="DG115" i="1"/>
  <c r="DF115" i="1"/>
  <c r="DE115" i="1"/>
  <c r="DD115" i="1"/>
  <c r="DC115" i="1"/>
  <c r="DB115" i="1"/>
  <c r="DA115" i="1"/>
  <c r="CZ115" i="1"/>
  <c r="CY115" i="1"/>
  <c r="CX115" i="1"/>
  <c r="CW115" i="1"/>
  <c r="CV115" i="1"/>
  <c r="CU115" i="1"/>
  <c r="CT115" i="1"/>
  <c r="CS115" i="1"/>
  <c r="CR115" i="1"/>
  <c r="CQ115" i="1"/>
  <c r="CP115" i="1"/>
  <c r="CO115" i="1"/>
  <c r="CN115" i="1"/>
  <c r="CM115" i="1"/>
  <c r="CL115" i="1"/>
  <c r="CK115" i="1"/>
  <c r="CJ115" i="1"/>
  <c r="CI115" i="1"/>
  <c r="CH115" i="1"/>
  <c r="CG115" i="1"/>
  <c r="CF115" i="1"/>
  <c r="CE115" i="1"/>
  <c r="CD115" i="1"/>
  <c r="CC115" i="1"/>
  <c r="CB115" i="1"/>
  <c r="CA115" i="1"/>
  <c r="BZ115" i="1"/>
  <c r="BY115" i="1"/>
  <c r="BX115" i="1"/>
  <c r="BW115" i="1"/>
  <c r="BV115" i="1"/>
  <c r="BU115" i="1"/>
  <c r="BT115" i="1"/>
  <c r="BS115" i="1"/>
  <c r="BR115" i="1"/>
  <c r="BQ115" i="1"/>
  <c r="BP115" i="1"/>
  <c r="BO115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HV114" i="1"/>
  <c r="HU114" i="1"/>
  <c r="HT114" i="1"/>
  <c r="HS114" i="1"/>
  <c r="HR114" i="1"/>
  <c r="HQ114" i="1"/>
  <c r="HP114" i="1"/>
  <c r="HO114" i="1"/>
  <c r="HN114" i="1"/>
  <c r="HM114" i="1"/>
  <c r="HL114" i="1"/>
  <c r="HK114" i="1"/>
  <c r="HJ114" i="1"/>
  <c r="HI114" i="1"/>
  <c r="HH114" i="1"/>
  <c r="HG114" i="1"/>
  <c r="HF114" i="1"/>
  <c r="HE114" i="1"/>
  <c r="HD114" i="1"/>
  <c r="HC114" i="1"/>
  <c r="HB114" i="1"/>
  <c r="HA114" i="1"/>
  <c r="GZ114" i="1"/>
  <c r="GY114" i="1"/>
  <c r="GX114" i="1"/>
  <c r="GW114" i="1"/>
  <c r="GV114" i="1"/>
  <c r="GU114" i="1"/>
  <c r="GT114" i="1"/>
  <c r="GS114" i="1"/>
  <c r="GR114" i="1"/>
  <c r="GQ114" i="1"/>
  <c r="GP114" i="1"/>
  <c r="GO114" i="1"/>
  <c r="GN114" i="1"/>
  <c r="GM114" i="1"/>
  <c r="GL114" i="1"/>
  <c r="GK114" i="1"/>
  <c r="GJ114" i="1"/>
  <c r="GI114" i="1"/>
  <c r="GH114" i="1"/>
  <c r="GG114" i="1"/>
  <c r="GF114" i="1"/>
  <c r="GE114" i="1"/>
  <c r="GD114" i="1"/>
  <c r="GC114" i="1"/>
  <c r="GB114" i="1"/>
  <c r="GA114" i="1"/>
  <c r="FZ114" i="1"/>
  <c r="FY114" i="1"/>
  <c r="FX114" i="1"/>
  <c r="FW114" i="1"/>
  <c r="FV114" i="1"/>
  <c r="FU114" i="1"/>
  <c r="FT114" i="1"/>
  <c r="FS114" i="1"/>
  <c r="FR114" i="1"/>
  <c r="FQ114" i="1"/>
  <c r="FP114" i="1"/>
  <c r="FO114" i="1"/>
  <c r="FN114" i="1"/>
  <c r="FM114" i="1"/>
  <c r="FL114" i="1"/>
  <c r="FK114" i="1"/>
  <c r="FJ114" i="1"/>
  <c r="FI114" i="1"/>
  <c r="FH114" i="1"/>
  <c r="FG114" i="1"/>
  <c r="FF114" i="1"/>
  <c r="FE114" i="1"/>
  <c r="FD114" i="1"/>
  <c r="FC114" i="1"/>
  <c r="FB114" i="1"/>
  <c r="FA114" i="1"/>
  <c r="EZ114" i="1"/>
  <c r="EY114" i="1"/>
  <c r="EX114" i="1"/>
  <c r="EW114" i="1"/>
  <c r="EV114" i="1"/>
  <c r="EU114" i="1"/>
  <c r="ET114" i="1"/>
  <c r="ES114" i="1"/>
  <c r="ER114" i="1"/>
  <c r="EQ114" i="1"/>
  <c r="EP114" i="1"/>
  <c r="EO114" i="1"/>
  <c r="EN114" i="1"/>
  <c r="EM114" i="1"/>
  <c r="EL114" i="1"/>
  <c r="EK114" i="1"/>
  <c r="EJ114" i="1"/>
  <c r="EI114" i="1"/>
  <c r="EH114" i="1"/>
  <c r="EG114" i="1"/>
  <c r="EF114" i="1"/>
  <c r="EE114" i="1"/>
  <c r="ED114" i="1"/>
  <c r="EC114" i="1"/>
  <c r="EB114" i="1"/>
  <c r="EA114" i="1"/>
  <c r="DZ114" i="1"/>
  <c r="DY114" i="1"/>
  <c r="DX114" i="1"/>
  <c r="DW114" i="1"/>
  <c r="DV114" i="1"/>
  <c r="DU114" i="1"/>
  <c r="DT114" i="1"/>
  <c r="DS114" i="1"/>
  <c r="DR114" i="1"/>
  <c r="DQ114" i="1"/>
  <c r="DP114" i="1"/>
  <c r="DO114" i="1"/>
  <c r="DN114" i="1"/>
  <c r="DM114" i="1"/>
  <c r="DL114" i="1"/>
  <c r="DK114" i="1"/>
  <c r="DJ114" i="1"/>
  <c r="DI114" i="1"/>
  <c r="DH114" i="1"/>
  <c r="DG114" i="1"/>
  <c r="DF114" i="1"/>
  <c r="DE114" i="1"/>
  <c r="DD114" i="1"/>
  <c r="DC114" i="1"/>
  <c r="DB114" i="1"/>
  <c r="DA114" i="1"/>
  <c r="CZ114" i="1"/>
  <c r="CY114" i="1"/>
  <c r="CX114" i="1"/>
  <c r="CW114" i="1"/>
  <c r="CV114" i="1"/>
  <c r="CU114" i="1"/>
  <c r="CT114" i="1"/>
  <c r="CS114" i="1"/>
  <c r="CR114" i="1"/>
  <c r="CQ114" i="1"/>
  <c r="CP114" i="1"/>
  <c r="CO114" i="1"/>
  <c r="CN114" i="1"/>
  <c r="CM114" i="1"/>
  <c r="CL114" i="1"/>
  <c r="CK114" i="1"/>
  <c r="CJ114" i="1"/>
  <c r="CI114" i="1"/>
  <c r="CH114" i="1"/>
  <c r="CG114" i="1"/>
  <c r="CF114" i="1"/>
  <c r="CE114" i="1"/>
  <c r="CD114" i="1"/>
  <c r="CC114" i="1"/>
  <c r="CB114" i="1"/>
  <c r="CA114" i="1"/>
  <c r="BZ114" i="1"/>
  <c r="BY114" i="1"/>
  <c r="BX114" i="1"/>
  <c r="BW114" i="1"/>
  <c r="BV114" i="1"/>
  <c r="BU114" i="1"/>
  <c r="BT114" i="1"/>
  <c r="BS114" i="1"/>
  <c r="BR114" i="1"/>
  <c r="BQ114" i="1"/>
  <c r="BP114" i="1"/>
  <c r="BO114" i="1"/>
  <c r="BN114" i="1"/>
  <c r="BM114" i="1"/>
  <c r="BL114" i="1"/>
  <c r="BK114" i="1"/>
  <c r="BJ114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HU113" i="1"/>
  <c r="HT113" i="1"/>
  <c r="HS113" i="1"/>
  <c r="HR113" i="1"/>
  <c r="HQ113" i="1"/>
  <c r="HP113" i="1"/>
  <c r="HO113" i="1"/>
  <c r="HN113" i="1"/>
  <c r="HM113" i="1"/>
  <c r="HK113" i="1"/>
  <c r="HI113" i="1"/>
  <c r="HH113" i="1"/>
  <c r="HG113" i="1"/>
  <c r="HF113" i="1"/>
  <c r="HE113" i="1"/>
  <c r="HD113" i="1"/>
  <c r="HC113" i="1"/>
  <c r="HB113" i="1"/>
  <c r="HA113" i="1"/>
  <c r="GZ113" i="1"/>
  <c r="GY113" i="1"/>
  <c r="GX113" i="1"/>
  <c r="GW113" i="1"/>
  <c r="GV113" i="1"/>
  <c r="GU113" i="1"/>
  <c r="GT113" i="1"/>
  <c r="GS113" i="1"/>
  <c r="GR113" i="1"/>
  <c r="GQ113" i="1"/>
  <c r="GP113" i="1"/>
  <c r="GO113" i="1"/>
  <c r="GN113" i="1"/>
  <c r="GM113" i="1"/>
  <c r="GL113" i="1"/>
  <c r="GK113" i="1"/>
  <c r="GJ113" i="1"/>
  <c r="GI113" i="1"/>
  <c r="GH113" i="1"/>
  <c r="GG113" i="1"/>
  <c r="GF113" i="1"/>
  <c r="GE113" i="1"/>
  <c r="GD113" i="1"/>
  <c r="GC113" i="1"/>
  <c r="GB113" i="1"/>
  <c r="GA113" i="1"/>
  <c r="FZ113" i="1"/>
  <c r="FY113" i="1"/>
  <c r="FX113" i="1"/>
  <c r="FW113" i="1"/>
  <c r="FV113" i="1"/>
  <c r="FU113" i="1"/>
  <c r="FT113" i="1"/>
  <c r="FS113" i="1"/>
  <c r="FR113" i="1"/>
  <c r="FQ113" i="1"/>
  <c r="FP113" i="1"/>
  <c r="FO113" i="1"/>
  <c r="FN113" i="1"/>
  <c r="FM113" i="1"/>
  <c r="FL113" i="1"/>
  <c r="FK113" i="1"/>
  <c r="FJ113" i="1"/>
  <c r="FI113" i="1"/>
  <c r="FH113" i="1"/>
  <c r="FG113" i="1"/>
  <c r="FF113" i="1"/>
  <c r="FE113" i="1"/>
  <c r="FD113" i="1"/>
  <c r="FC113" i="1"/>
  <c r="FB113" i="1"/>
  <c r="FA113" i="1"/>
  <c r="EZ113" i="1"/>
  <c r="EY113" i="1"/>
  <c r="EX113" i="1"/>
  <c r="EW113" i="1"/>
  <c r="EV113" i="1"/>
  <c r="EU113" i="1"/>
  <c r="ET113" i="1"/>
  <c r="ES113" i="1"/>
  <c r="ER113" i="1"/>
  <c r="EQ113" i="1"/>
  <c r="EP113" i="1"/>
  <c r="EO113" i="1"/>
  <c r="EN113" i="1"/>
  <c r="EM113" i="1"/>
  <c r="EL113" i="1"/>
  <c r="EK113" i="1"/>
  <c r="EJ113" i="1"/>
  <c r="EI113" i="1"/>
  <c r="EH113" i="1"/>
  <c r="EG113" i="1"/>
  <c r="EF113" i="1"/>
  <c r="EE113" i="1"/>
  <c r="ED113" i="1"/>
  <c r="EC113" i="1"/>
  <c r="EB113" i="1"/>
  <c r="EA113" i="1"/>
  <c r="DZ113" i="1"/>
  <c r="DY113" i="1"/>
  <c r="DX113" i="1"/>
  <c r="DW113" i="1"/>
  <c r="DV113" i="1"/>
  <c r="DU113" i="1"/>
  <c r="DT113" i="1"/>
  <c r="DS113" i="1"/>
  <c r="DR113" i="1"/>
  <c r="DQ113" i="1"/>
  <c r="DP113" i="1"/>
  <c r="DO113" i="1"/>
  <c r="DN113" i="1"/>
  <c r="DM113" i="1"/>
  <c r="DL113" i="1"/>
  <c r="DK113" i="1"/>
  <c r="DJ113" i="1"/>
  <c r="DI113" i="1"/>
  <c r="DH113" i="1"/>
  <c r="DG113" i="1"/>
  <c r="DF113" i="1"/>
  <c r="DE113" i="1"/>
  <c r="DD113" i="1"/>
  <c r="DC113" i="1"/>
  <c r="DB113" i="1"/>
  <c r="DA113" i="1"/>
  <c r="CZ113" i="1"/>
  <c r="CY113" i="1"/>
  <c r="CX113" i="1"/>
  <c r="CW113" i="1"/>
  <c r="CV113" i="1"/>
  <c r="CU113" i="1"/>
  <c r="CT113" i="1"/>
  <c r="CS113" i="1"/>
  <c r="CR113" i="1"/>
  <c r="CQ113" i="1"/>
  <c r="CP113" i="1"/>
  <c r="CO113" i="1"/>
  <c r="CN113" i="1"/>
  <c r="CM113" i="1"/>
  <c r="CL113" i="1"/>
  <c r="CK113" i="1"/>
  <c r="CJ113" i="1"/>
  <c r="CI113" i="1"/>
  <c r="CH113" i="1"/>
  <c r="CG113" i="1"/>
  <c r="CF113" i="1"/>
  <c r="CE113" i="1"/>
  <c r="CD113" i="1"/>
  <c r="CC113" i="1"/>
  <c r="CB113" i="1"/>
  <c r="CA113" i="1"/>
  <c r="BZ113" i="1"/>
  <c r="BY113" i="1"/>
  <c r="BX113" i="1"/>
  <c r="BW113" i="1"/>
  <c r="BV113" i="1"/>
  <c r="BU113" i="1"/>
  <c r="BT113" i="1"/>
  <c r="BS113" i="1"/>
  <c r="BR113" i="1"/>
  <c r="BQ113" i="1"/>
  <c r="BP113" i="1"/>
  <c r="BO113" i="1"/>
  <c r="BN113" i="1"/>
  <c r="BM113" i="1"/>
  <c r="BL113" i="1"/>
  <c r="BK113" i="1"/>
  <c r="BJ113" i="1"/>
  <c r="BI113" i="1"/>
  <c r="BH113" i="1"/>
  <c r="BG113" i="1"/>
  <c r="BF113" i="1"/>
  <c r="BE113" i="1"/>
  <c r="BD113" i="1"/>
  <c r="BC113" i="1"/>
  <c r="BB113" i="1"/>
  <c r="BA113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HV112" i="1"/>
  <c r="HU112" i="1"/>
  <c r="HT112" i="1"/>
  <c r="HS112" i="1"/>
  <c r="HR112" i="1"/>
  <c r="HQ112" i="1"/>
  <c r="HP112" i="1"/>
  <c r="HO112" i="1"/>
  <c r="HN112" i="1"/>
  <c r="HM112" i="1"/>
  <c r="HL112" i="1"/>
  <c r="HK112" i="1"/>
  <c r="HJ112" i="1"/>
  <c r="HI112" i="1"/>
  <c r="HH112" i="1"/>
  <c r="HG112" i="1"/>
  <c r="HF112" i="1"/>
  <c r="HE112" i="1"/>
  <c r="HD112" i="1"/>
  <c r="HC112" i="1"/>
  <c r="HB112" i="1"/>
  <c r="HA112" i="1"/>
  <c r="GZ112" i="1"/>
  <c r="GY112" i="1"/>
  <c r="GX112" i="1"/>
  <c r="GW112" i="1"/>
  <c r="GV112" i="1"/>
  <c r="GU112" i="1"/>
  <c r="GT112" i="1"/>
  <c r="GS112" i="1"/>
  <c r="GR112" i="1"/>
  <c r="GQ112" i="1"/>
  <c r="GP112" i="1"/>
  <c r="GO112" i="1"/>
  <c r="GN112" i="1"/>
  <c r="GM112" i="1"/>
  <c r="GL112" i="1"/>
  <c r="GK112" i="1"/>
  <c r="GJ112" i="1"/>
  <c r="GI112" i="1"/>
  <c r="GH112" i="1"/>
  <c r="GG112" i="1"/>
  <c r="GF112" i="1"/>
  <c r="GE112" i="1"/>
  <c r="GD112" i="1"/>
  <c r="GC112" i="1"/>
  <c r="GB112" i="1"/>
  <c r="GA112" i="1"/>
  <c r="FZ112" i="1"/>
  <c r="FY112" i="1"/>
  <c r="FX112" i="1"/>
  <c r="FW112" i="1"/>
  <c r="FV112" i="1"/>
  <c r="FU112" i="1"/>
  <c r="FT112" i="1"/>
  <c r="FS112" i="1"/>
  <c r="FR112" i="1"/>
  <c r="FQ112" i="1"/>
  <c r="FP112" i="1"/>
  <c r="FO112" i="1"/>
  <c r="FN112" i="1"/>
  <c r="FM112" i="1"/>
  <c r="FL112" i="1"/>
  <c r="FK112" i="1"/>
  <c r="FJ112" i="1"/>
  <c r="FI112" i="1"/>
  <c r="FH112" i="1"/>
  <c r="FG112" i="1"/>
  <c r="FF112" i="1"/>
  <c r="FE112" i="1"/>
  <c r="FD112" i="1"/>
  <c r="FC112" i="1"/>
  <c r="FB112" i="1"/>
  <c r="FA112" i="1"/>
  <c r="EZ112" i="1"/>
  <c r="EY112" i="1"/>
  <c r="EX112" i="1"/>
  <c r="EW112" i="1"/>
  <c r="EV112" i="1"/>
  <c r="EU112" i="1"/>
  <c r="ET112" i="1"/>
  <c r="ES112" i="1"/>
  <c r="ER112" i="1"/>
  <c r="EQ112" i="1"/>
  <c r="EP112" i="1"/>
  <c r="EO112" i="1"/>
  <c r="EN112" i="1"/>
  <c r="EM112" i="1"/>
  <c r="EL112" i="1"/>
  <c r="EK112" i="1"/>
  <c r="EJ112" i="1"/>
  <c r="EI112" i="1"/>
  <c r="EH112" i="1"/>
  <c r="EG112" i="1"/>
  <c r="EF112" i="1"/>
  <c r="EE112" i="1"/>
  <c r="ED112" i="1"/>
  <c r="EC112" i="1"/>
  <c r="EB112" i="1"/>
  <c r="EA112" i="1"/>
  <c r="DZ112" i="1"/>
  <c r="DY112" i="1"/>
  <c r="DX112" i="1"/>
  <c r="DW112" i="1"/>
  <c r="DV112" i="1"/>
  <c r="DU112" i="1"/>
  <c r="DT112" i="1"/>
  <c r="DS112" i="1"/>
  <c r="DR112" i="1"/>
  <c r="DQ112" i="1"/>
  <c r="DP112" i="1"/>
  <c r="DO112" i="1"/>
  <c r="DN112" i="1"/>
  <c r="DM112" i="1"/>
  <c r="DL112" i="1"/>
  <c r="DK112" i="1"/>
  <c r="DJ112" i="1"/>
  <c r="DI112" i="1"/>
  <c r="DH112" i="1"/>
  <c r="DG112" i="1"/>
  <c r="DF112" i="1"/>
  <c r="DE112" i="1"/>
  <c r="DD112" i="1"/>
  <c r="DC112" i="1"/>
  <c r="DB112" i="1"/>
  <c r="DA112" i="1"/>
  <c r="CZ112" i="1"/>
  <c r="CY112" i="1"/>
  <c r="CX112" i="1"/>
  <c r="CW112" i="1"/>
  <c r="CV112" i="1"/>
  <c r="CU112" i="1"/>
  <c r="CT112" i="1"/>
  <c r="CS112" i="1"/>
  <c r="CR112" i="1"/>
  <c r="CQ112" i="1"/>
  <c r="CP112" i="1"/>
  <c r="CO112" i="1"/>
  <c r="CN112" i="1"/>
  <c r="CM112" i="1"/>
  <c r="CL112" i="1"/>
  <c r="CK112" i="1"/>
  <c r="CJ112" i="1"/>
  <c r="CI112" i="1"/>
  <c r="CH112" i="1"/>
  <c r="CG112" i="1"/>
  <c r="CF112" i="1"/>
  <c r="CE112" i="1"/>
  <c r="CD112" i="1"/>
  <c r="CC112" i="1"/>
  <c r="CB112" i="1"/>
  <c r="CA112" i="1"/>
  <c r="BZ112" i="1"/>
  <c r="BY112" i="1"/>
  <c r="BX112" i="1"/>
  <c r="BW112" i="1"/>
  <c r="BV112" i="1"/>
  <c r="BU112" i="1"/>
  <c r="BT112" i="1"/>
  <c r="BS112" i="1"/>
  <c r="BR112" i="1"/>
  <c r="BQ112" i="1"/>
  <c r="BP112" i="1"/>
  <c r="BO112" i="1"/>
  <c r="BN112" i="1"/>
  <c r="BM112" i="1"/>
  <c r="BL112" i="1"/>
  <c r="BK112" i="1"/>
  <c r="BJ112" i="1"/>
  <c r="BI112" i="1"/>
  <c r="BH112" i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HE111" i="1"/>
  <c r="HD111" i="1"/>
  <c r="HC111" i="1"/>
  <c r="HB111" i="1"/>
  <c r="HA111" i="1"/>
  <c r="GZ111" i="1"/>
  <c r="GY111" i="1"/>
  <c r="GX111" i="1"/>
  <c r="GW111" i="1"/>
  <c r="GV111" i="1"/>
  <c r="GU111" i="1"/>
  <c r="GT111" i="1"/>
  <c r="GS111" i="1"/>
  <c r="GR111" i="1"/>
  <c r="GQ111" i="1"/>
  <c r="GP111" i="1"/>
  <c r="GO111" i="1"/>
  <c r="GN111" i="1"/>
  <c r="GM111" i="1"/>
  <c r="GL111" i="1"/>
  <c r="GK111" i="1"/>
  <c r="GJ111" i="1"/>
  <c r="GI111" i="1"/>
  <c r="GH111" i="1"/>
  <c r="GG111" i="1"/>
  <c r="GF111" i="1"/>
  <c r="GE111" i="1"/>
  <c r="GD111" i="1"/>
  <c r="GC111" i="1"/>
  <c r="GB111" i="1"/>
  <c r="GA111" i="1"/>
  <c r="FZ111" i="1"/>
  <c r="FY111" i="1"/>
  <c r="FX111" i="1"/>
  <c r="FW111" i="1"/>
  <c r="FV111" i="1"/>
  <c r="FU111" i="1"/>
  <c r="FT111" i="1"/>
  <c r="FS111" i="1"/>
  <c r="FR111" i="1"/>
  <c r="FQ111" i="1"/>
  <c r="FP111" i="1"/>
  <c r="FO111" i="1"/>
  <c r="FN111" i="1"/>
  <c r="FM111" i="1"/>
  <c r="FL111" i="1"/>
  <c r="FK111" i="1"/>
  <c r="FJ111" i="1"/>
  <c r="FI111" i="1"/>
  <c r="FH111" i="1"/>
  <c r="FG111" i="1"/>
  <c r="FF111" i="1"/>
  <c r="FE111" i="1"/>
  <c r="FD111" i="1"/>
  <c r="FC111" i="1"/>
  <c r="FB111" i="1"/>
  <c r="FA111" i="1"/>
  <c r="EZ111" i="1"/>
  <c r="EY111" i="1"/>
  <c r="EX111" i="1"/>
  <c r="EW111" i="1"/>
  <c r="EV111" i="1"/>
  <c r="EU111" i="1"/>
  <c r="ET111" i="1"/>
  <c r="ES111" i="1"/>
  <c r="ER111" i="1"/>
  <c r="EQ111" i="1"/>
  <c r="EP111" i="1"/>
  <c r="EO111" i="1"/>
  <c r="EN111" i="1"/>
  <c r="EM111" i="1"/>
  <c r="EL111" i="1"/>
  <c r="EK111" i="1"/>
  <c r="EJ111" i="1"/>
  <c r="EI111" i="1"/>
  <c r="EH111" i="1"/>
  <c r="EG111" i="1"/>
  <c r="EF111" i="1"/>
  <c r="EE111" i="1"/>
  <c r="ED111" i="1"/>
  <c r="EC111" i="1"/>
  <c r="EB111" i="1"/>
  <c r="EA111" i="1"/>
  <c r="DZ111" i="1"/>
  <c r="DY111" i="1"/>
  <c r="DX111" i="1"/>
  <c r="DW111" i="1"/>
  <c r="DV111" i="1"/>
  <c r="DU111" i="1"/>
  <c r="DT111" i="1"/>
  <c r="DS111" i="1"/>
  <c r="DR111" i="1"/>
  <c r="DQ111" i="1"/>
  <c r="DP111" i="1"/>
  <c r="DO111" i="1"/>
  <c r="DN111" i="1"/>
  <c r="DM111" i="1"/>
  <c r="DL111" i="1"/>
  <c r="DK111" i="1"/>
  <c r="DJ111" i="1"/>
  <c r="DI111" i="1"/>
  <c r="DH111" i="1"/>
  <c r="DG111" i="1"/>
  <c r="DF111" i="1"/>
  <c r="DE111" i="1"/>
  <c r="DD111" i="1"/>
  <c r="DC111" i="1"/>
  <c r="DB111" i="1"/>
  <c r="DA111" i="1"/>
  <c r="CZ111" i="1"/>
  <c r="CY111" i="1"/>
  <c r="CX111" i="1"/>
  <c r="CW111" i="1"/>
  <c r="CV111" i="1"/>
  <c r="CU111" i="1"/>
  <c r="CT111" i="1"/>
  <c r="CS111" i="1"/>
  <c r="CR111" i="1"/>
  <c r="CQ111" i="1"/>
  <c r="CP111" i="1"/>
  <c r="CO111" i="1"/>
  <c r="CN111" i="1"/>
  <c r="CM111" i="1"/>
  <c r="CL111" i="1"/>
  <c r="CK111" i="1"/>
  <c r="CJ111" i="1"/>
  <c r="CI111" i="1"/>
  <c r="CH111" i="1"/>
  <c r="CG111" i="1"/>
  <c r="CF111" i="1"/>
  <c r="CE111" i="1"/>
  <c r="CD111" i="1"/>
  <c r="CC111" i="1"/>
  <c r="CB111" i="1"/>
  <c r="CA111" i="1"/>
  <c r="BZ111" i="1"/>
  <c r="BY111" i="1"/>
  <c r="BX111" i="1"/>
  <c r="BW111" i="1"/>
  <c r="BV111" i="1"/>
  <c r="BU111" i="1"/>
  <c r="BT111" i="1"/>
  <c r="BS111" i="1"/>
  <c r="BR111" i="1"/>
  <c r="BQ111" i="1"/>
  <c r="BP111" i="1"/>
  <c r="BO111" i="1"/>
  <c r="BN111" i="1"/>
  <c r="BM111" i="1"/>
  <c r="BL111" i="1"/>
  <c r="BK111" i="1"/>
  <c r="BJ111" i="1"/>
  <c r="BI111" i="1"/>
  <c r="BH111" i="1"/>
  <c r="BG111" i="1"/>
  <c r="BF111" i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HV110" i="1"/>
  <c r="HU110" i="1"/>
  <c r="HT110" i="1"/>
  <c r="HS110" i="1"/>
  <c r="HR110" i="1"/>
  <c r="HQ110" i="1"/>
  <c r="HP110" i="1"/>
  <c r="HO110" i="1"/>
  <c r="HN110" i="1"/>
  <c r="HM110" i="1"/>
  <c r="HL110" i="1"/>
  <c r="HK110" i="1"/>
  <c r="HJ110" i="1"/>
  <c r="HI110" i="1"/>
  <c r="HH110" i="1"/>
  <c r="HG110" i="1"/>
  <c r="HF110" i="1"/>
  <c r="HE110" i="1"/>
  <c r="HD110" i="1"/>
  <c r="HC110" i="1"/>
  <c r="HB110" i="1"/>
  <c r="HA110" i="1"/>
  <c r="GZ110" i="1"/>
  <c r="GY110" i="1"/>
  <c r="GX110" i="1"/>
  <c r="GW110" i="1"/>
  <c r="GV110" i="1"/>
  <c r="GU110" i="1"/>
  <c r="GT110" i="1"/>
  <c r="GS110" i="1"/>
  <c r="GR110" i="1"/>
  <c r="GQ110" i="1"/>
  <c r="GP110" i="1"/>
  <c r="GO110" i="1"/>
  <c r="GN110" i="1"/>
  <c r="GM110" i="1"/>
  <c r="GL110" i="1"/>
  <c r="GK110" i="1"/>
  <c r="GJ110" i="1"/>
  <c r="GI110" i="1"/>
  <c r="GH110" i="1"/>
  <c r="GG110" i="1"/>
  <c r="GF110" i="1"/>
  <c r="GE110" i="1"/>
  <c r="GD110" i="1"/>
  <c r="GC110" i="1"/>
  <c r="GB110" i="1"/>
  <c r="GA110" i="1"/>
  <c r="FZ110" i="1"/>
  <c r="FY110" i="1"/>
  <c r="FX110" i="1"/>
  <c r="FW110" i="1"/>
  <c r="FV110" i="1"/>
  <c r="FU110" i="1"/>
  <c r="FT110" i="1"/>
  <c r="FS110" i="1"/>
  <c r="FR110" i="1"/>
  <c r="FQ110" i="1"/>
  <c r="FP110" i="1"/>
  <c r="FO110" i="1"/>
  <c r="FN110" i="1"/>
  <c r="FM110" i="1"/>
  <c r="FL110" i="1"/>
  <c r="FK110" i="1"/>
  <c r="FJ110" i="1"/>
  <c r="FI110" i="1"/>
  <c r="FH110" i="1"/>
  <c r="FG110" i="1"/>
  <c r="FF110" i="1"/>
  <c r="FE110" i="1"/>
  <c r="FD110" i="1"/>
  <c r="FC110" i="1"/>
  <c r="FB110" i="1"/>
  <c r="FA110" i="1"/>
  <c r="EZ110" i="1"/>
  <c r="EY110" i="1"/>
  <c r="EX110" i="1"/>
  <c r="EW110" i="1"/>
  <c r="EV110" i="1"/>
  <c r="EU110" i="1"/>
  <c r="ET110" i="1"/>
  <c r="ES110" i="1"/>
  <c r="ER110" i="1"/>
  <c r="EQ110" i="1"/>
  <c r="EP110" i="1"/>
  <c r="EO110" i="1"/>
  <c r="EN110" i="1"/>
  <c r="EM110" i="1"/>
  <c r="EL110" i="1"/>
  <c r="EK110" i="1"/>
  <c r="EJ110" i="1"/>
  <c r="EI110" i="1"/>
  <c r="EH110" i="1"/>
  <c r="EG110" i="1"/>
  <c r="EF110" i="1"/>
  <c r="EE110" i="1"/>
  <c r="ED110" i="1"/>
  <c r="EC110" i="1"/>
  <c r="EB110" i="1"/>
  <c r="EA110" i="1"/>
  <c r="DZ110" i="1"/>
  <c r="DY110" i="1"/>
  <c r="DX110" i="1"/>
  <c r="DW110" i="1"/>
  <c r="DV110" i="1"/>
  <c r="DU110" i="1"/>
  <c r="DT110" i="1"/>
  <c r="DS110" i="1"/>
  <c r="DR110" i="1"/>
  <c r="DQ110" i="1"/>
  <c r="DP110" i="1"/>
  <c r="DO110" i="1"/>
  <c r="DN110" i="1"/>
  <c r="DM110" i="1"/>
  <c r="DL110" i="1"/>
  <c r="DK110" i="1"/>
  <c r="DJ110" i="1"/>
  <c r="DI110" i="1"/>
  <c r="DH110" i="1"/>
  <c r="DG110" i="1"/>
  <c r="DF110" i="1"/>
  <c r="DE110" i="1"/>
  <c r="DD110" i="1"/>
  <c r="DC110" i="1"/>
  <c r="DB110" i="1"/>
  <c r="DA110" i="1"/>
  <c r="CZ110" i="1"/>
  <c r="CY110" i="1"/>
  <c r="CX110" i="1"/>
  <c r="CW110" i="1"/>
  <c r="CV110" i="1"/>
  <c r="CU110" i="1"/>
  <c r="CT110" i="1"/>
  <c r="CS110" i="1"/>
  <c r="CR110" i="1"/>
  <c r="CQ110" i="1"/>
  <c r="CP110" i="1"/>
  <c r="CO110" i="1"/>
  <c r="CN110" i="1"/>
  <c r="CM110" i="1"/>
  <c r="CL110" i="1"/>
  <c r="CK110" i="1"/>
  <c r="CJ110" i="1"/>
  <c r="CI110" i="1"/>
  <c r="CH110" i="1"/>
  <c r="CG110" i="1"/>
  <c r="CF110" i="1"/>
  <c r="CE110" i="1"/>
  <c r="CD110" i="1"/>
  <c r="CC110" i="1"/>
  <c r="CB110" i="1"/>
  <c r="CA110" i="1"/>
  <c r="BZ110" i="1"/>
  <c r="BY110" i="1"/>
  <c r="BX110" i="1"/>
  <c r="BW110" i="1"/>
  <c r="BV110" i="1"/>
  <c r="BU110" i="1"/>
  <c r="BT110" i="1"/>
  <c r="BS110" i="1"/>
  <c r="BR110" i="1"/>
  <c r="BQ110" i="1"/>
  <c r="BP110" i="1"/>
  <c r="BO110" i="1"/>
  <c r="BN110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HP106" i="1"/>
  <c r="IG105" i="1"/>
  <c r="IF105" i="1"/>
  <c r="IE105" i="1"/>
  <c r="IC105" i="1"/>
  <c r="IB105" i="1"/>
  <c r="IA105" i="1"/>
  <c r="HZ105" i="1"/>
  <c r="HY105" i="1"/>
  <c r="HX105" i="1"/>
  <c r="HW105" i="1"/>
  <c r="HV105" i="1"/>
  <c r="HU105" i="1"/>
  <c r="HT105" i="1"/>
  <c r="HS105" i="1"/>
  <c r="HR105" i="1"/>
  <c r="HQ105" i="1"/>
  <c r="HP105" i="1"/>
  <c r="HO105" i="1"/>
  <c r="HN105" i="1"/>
  <c r="HM105" i="1"/>
  <c r="HL105" i="1"/>
  <c r="HK105" i="1"/>
  <c r="HJ105" i="1"/>
  <c r="HI105" i="1"/>
  <c r="HH105" i="1"/>
  <c r="HG105" i="1"/>
  <c r="HF105" i="1"/>
  <c r="HE105" i="1"/>
  <c r="HD105" i="1"/>
  <c r="HC105" i="1"/>
  <c r="HB105" i="1"/>
  <c r="HA105" i="1"/>
  <c r="GZ105" i="1"/>
  <c r="GY105" i="1"/>
  <c r="GX105" i="1"/>
  <c r="GW105" i="1"/>
  <c r="GV105" i="1"/>
  <c r="GU105" i="1"/>
  <c r="GT105" i="1"/>
  <c r="GS105" i="1"/>
  <c r="GR105" i="1"/>
  <c r="GQ105" i="1"/>
  <c r="GP105" i="1"/>
  <c r="GO105" i="1"/>
  <c r="GN105" i="1"/>
  <c r="GM105" i="1"/>
  <c r="GL105" i="1"/>
  <c r="GK105" i="1"/>
  <c r="GJ105" i="1"/>
  <c r="GI105" i="1"/>
  <c r="GH105" i="1"/>
  <c r="GG105" i="1"/>
  <c r="GF105" i="1"/>
  <c r="GE105" i="1"/>
  <c r="GD105" i="1"/>
  <c r="GC105" i="1"/>
  <c r="GB105" i="1"/>
  <c r="GA105" i="1"/>
  <c r="FZ105" i="1"/>
  <c r="FY105" i="1"/>
  <c r="FX105" i="1"/>
  <c r="FW105" i="1"/>
  <c r="FV105" i="1"/>
  <c r="FU105" i="1"/>
  <c r="FT105" i="1"/>
  <c r="FS105" i="1"/>
  <c r="FR105" i="1"/>
  <c r="FQ105" i="1"/>
  <c r="FP105" i="1"/>
  <c r="FO105" i="1"/>
  <c r="FN105" i="1"/>
  <c r="FM105" i="1"/>
  <c r="FL105" i="1"/>
  <c r="FK105" i="1"/>
  <c r="FJ105" i="1"/>
  <c r="FI105" i="1"/>
  <c r="FH105" i="1"/>
  <c r="FG105" i="1"/>
  <c r="FF105" i="1"/>
  <c r="FE105" i="1"/>
  <c r="FD105" i="1"/>
  <c r="FC105" i="1"/>
  <c r="FB105" i="1"/>
  <c r="FA105" i="1"/>
  <c r="EZ105" i="1"/>
  <c r="EY105" i="1"/>
  <c r="EX105" i="1"/>
  <c r="EW105" i="1"/>
  <c r="EV105" i="1"/>
  <c r="EU105" i="1"/>
  <c r="ET105" i="1"/>
  <c r="ES105" i="1"/>
  <c r="ER105" i="1"/>
  <c r="EQ105" i="1"/>
  <c r="EP105" i="1"/>
  <c r="EO105" i="1"/>
  <c r="EN105" i="1"/>
  <c r="EM105" i="1"/>
  <c r="EL105" i="1"/>
  <c r="EK105" i="1"/>
  <c r="EJ105" i="1"/>
  <c r="EI105" i="1"/>
  <c r="EH105" i="1"/>
  <c r="EG105" i="1"/>
  <c r="EF105" i="1"/>
  <c r="EE105" i="1"/>
  <c r="ED105" i="1"/>
  <c r="EC105" i="1"/>
  <c r="EB105" i="1"/>
  <c r="EA105" i="1"/>
  <c r="DZ105" i="1"/>
  <c r="DY105" i="1"/>
  <c r="DX105" i="1"/>
  <c r="DW105" i="1"/>
  <c r="DV105" i="1"/>
  <c r="DU105" i="1"/>
  <c r="DT105" i="1"/>
  <c r="DS105" i="1"/>
  <c r="DR105" i="1"/>
  <c r="DQ105" i="1"/>
  <c r="DP105" i="1"/>
  <c r="DO105" i="1"/>
  <c r="DN105" i="1"/>
  <c r="DM105" i="1"/>
  <c r="DL105" i="1"/>
  <c r="DK105" i="1"/>
  <c r="DJ105" i="1"/>
  <c r="DI105" i="1"/>
  <c r="DH105" i="1"/>
  <c r="DG105" i="1"/>
  <c r="DF105" i="1"/>
  <c r="DE105" i="1"/>
  <c r="DD105" i="1"/>
  <c r="DC105" i="1"/>
  <c r="DB105" i="1"/>
  <c r="DA105" i="1"/>
  <c r="CZ105" i="1"/>
  <c r="CY105" i="1"/>
  <c r="CX105" i="1"/>
  <c r="CW105" i="1"/>
  <c r="CV105" i="1"/>
  <c r="CU105" i="1"/>
  <c r="CT105" i="1"/>
  <c r="CS105" i="1"/>
  <c r="CR105" i="1"/>
  <c r="CQ105" i="1"/>
  <c r="CP105" i="1"/>
  <c r="CO105" i="1"/>
  <c r="CN105" i="1"/>
  <c r="CM105" i="1"/>
  <c r="CL105" i="1"/>
  <c r="CK105" i="1"/>
  <c r="CJ105" i="1"/>
  <c r="CI105" i="1"/>
  <c r="CH105" i="1"/>
  <c r="CG105" i="1"/>
  <c r="CF105" i="1"/>
  <c r="CE105" i="1"/>
  <c r="CD105" i="1"/>
  <c r="CC105" i="1"/>
  <c r="CB105" i="1"/>
  <c r="CA105" i="1"/>
  <c r="BZ105" i="1"/>
  <c r="BY105" i="1"/>
  <c r="BX105" i="1"/>
  <c r="BW105" i="1"/>
  <c r="BV105" i="1"/>
  <c r="BU105" i="1"/>
  <c r="BT105" i="1"/>
  <c r="BS105" i="1"/>
  <c r="BR105" i="1"/>
  <c r="BQ105" i="1"/>
  <c r="BP105" i="1"/>
  <c r="BO105" i="1"/>
  <c r="BN105" i="1"/>
  <c r="BM105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IG104" i="1"/>
  <c r="IF104" i="1"/>
  <c r="IE104" i="1"/>
  <c r="IC104" i="1"/>
  <c r="IB104" i="1"/>
  <c r="IA104" i="1"/>
  <c r="HZ104" i="1"/>
  <c r="HY104" i="1"/>
  <c r="HX104" i="1"/>
  <c r="HW104" i="1"/>
  <c r="HV104" i="1"/>
  <c r="HU104" i="1"/>
  <c r="HT104" i="1"/>
  <c r="HS104" i="1"/>
  <c r="HR104" i="1"/>
  <c r="HQ104" i="1"/>
  <c r="HP104" i="1"/>
  <c r="HO104" i="1"/>
  <c r="HN104" i="1"/>
  <c r="HM104" i="1"/>
  <c r="HL104" i="1"/>
  <c r="HK104" i="1"/>
  <c r="HJ104" i="1"/>
  <c r="HI104" i="1"/>
  <c r="HH104" i="1"/>
  <c r="HG104" i="1"/>
  <c r="HF104" i="1"/>
  <c r="HE104" i="1"/>
  <c r="HD104" i="1"/>
  <c r="HC104" i="1"/>
  <c r="HB104" i="1"/>
  <c r="HA104" i="1"/>
  <c r="GZ104" i="1"/>
  <c r="GY104" i="1"/>
  <c r="GX104" i="1"/>
  <c r="GW104" i="1"/>
  <c r="GV104" i="1"/>
  <c r="GU104" i="1"/>
  <c r="GT104" i="1"/>
  <c r="GS104" i="1"/>
  <c r="GR104" i="1"/>
  <c r="GQ104" i="1"/>
  <c r="GP104" i="1"/>
  <c r="GO104" i="1"/>
  <c r="GN104" i="1"/>
  <c r="GM104" i="1"/>
  <c r="GL104" i="1"/>
  <c r="GK104" i="1"/>
  <c r="GJ104" i="1"/>
  <c r="GI104" i="1"/>
  <c r="GH104" i="1"/>
  <c r="GG104" i="1"/>
  <c r="GF104" i="1"/>
  <c r="GE104" i="1"/>
  <c r="GD104" i="1"/>
  <c r="GC104" i="1"/>
  <c r="GB104" i="1"/>
  <c r="GA104" i="1"/>
  <c r="FZ104" i="1"/>
  <c r="FY104" i="1"/>
  <c r="FX104" i="1"/>
  <c r="FW104" i="1"/>
  <c r="FV104" i="1"/>
  <c r="FU104" i="1"/>
  <c r="FT104" i="1"/>
  <c r="FS104" i="1"/>
  <c r="FR104" i="1"/>
  <c r="FQ104" i="1"/>
  <c r="FP104" i="1"/>
  <c r="FO104" i="1"/>
  <c r="FN104" i="1"/>
  <c r="FM104" i="1"/>
  <c r="FL104" i="1"/>
  <c r="FK104" i="1"/>
  <c r="FJ104" i="1"/>
  <c r="FI104" i="1"/>
  <c r="FH104" i="1"/>
  <c r="FG104" i="1"/>
  <c r="FF104" i="1"/>
  <c r="FE104" i="1"/>
  <c r="FD104" i="1"/>
  <c r="FC104" i="1"/>
  <c r="FB104" i="1"/>
  <c r="FA104" i="1"/>
  <c r="EZ104" i="1"/>
  <c r="EY104" i="1"/>
  <c r="EX104" i="1"/>
  <c r="EW104" i="1"/>
  <c r="EV104" i="1"/>
  <c r="EU104" i="1"/>
  <c r="ET104" i="1"/>
  <c r="ES104" i="1"/>
  <c r="ER104" i="1"/>
  <c r="EQ104" i="1"/>
  <c r="EP104" i="1"/>
  <c r="EO104" i="1"/>
  <c r="EN104" i="1"/>
  <c r="EM104" i="1"/>
  <c r="EL104" i="1"/>
  <c r="EK104" i="1"/>
  <c r="EJ104" i="1"/>
  <c r="EI104" i="1"/>
  <c r="EH104" i="1"/>
  <c r="EG104" i="1"/>
  <c r="EF104" i="1"/>
  <c r="EE104" i="1"/>
  <c r="ED104" i="1"/>
  <c r="EC104" i="1"/>
  <c r="EB104" i="1"/>
  <c r="EA104" i="1"/>
  <c r="DZ104" i="1"/>
  <c r="DY104" i="1"/>
  <c r="DX104" i="1"/>
  <c r="DW104" i="1"/>
  <c r="DV104" i="1"/>
  <c r="DU104" i="1"/>
  <c r="DT104" i="1"/>
  <c r="DS104" i="1"/>
  <c r="DR104" i="1"/>
  <c r="DQ104" i="1"/>
  <c r="DP104" i="1"/>
  <c r="DO104" i="1"/>
  <c r="DN104" i="1"/>
  <c r="DM104" i="1"/>
  <c r="DL104" i="1"/>
  <c r="DK104" i="1"/>
  <c r="DJ104" i="1"/>
  <c r="DI104" i="1"/>
  <c r="DH104" i="1"/>
  <c r="DG104" i="1"/>
  <c r="DF104" i="1"/>
  <c r="DE104" i="1"/>
  <c r="DD104" i="1"/>
  <c r="DC104" i="1"/>
  <c r="DB104" i="1"/>
  <c r="DA104" i="1"/>
  <c r="CZ104" i="1"/>
  <c r="CY104" i="1"/>
  <c r="CX104" i="1"/>
  <c r="CW104" i="1"/>
  <c r="CV104" i="1"/>
  <c r="CU104" i="1"/>
  <c r="CT104" i="1"/>
  <c r="CS104" i="1"/>
  <c r="CR104" i="1"/>
  <c r="CQ104" i="1"/>
  <c r="CP104" i="1"/>
  <c r="CO104" i="1"/>
  <c r="CN104" i="1"/>
  <c r="CM104" i="1"/>
  <c r="CL104" i="1"/>
  <c r="CK104" i="1"/>
  <c r="CJ104" i="1"/>
  <c r="CI104" i="1"/>
  <c r="CH104" i="1"/>
  <c r="CG104" i="1"/>
  <c r="CF104" i="1"/>
  <c r="CE104" i="1"/>
  <c r="CD104" i="1"/>
  <c r="CC104" i="1"/>
  <c r="CB104" i="1"/>
  <c r="CA104" i="1"/>
  <c r="BZ104" i="1"/>
  <c r="BY104" i="1"/>
  <c r="BX104" i="1"/>
  <c r="BW104" i="1"/>
  <c r="BV104" i="1"/>
  <c r="BU104" i="1"/>
  <c r="BT104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IG102" i="1"/>
  <c r="IF102" i="1"/>
  <c r="IE102" i="1"/>
  <c r="IC102" i="1"/>
  <c r="IB102" i="1"/>
  <c r="IA102" i="1"/>
  <c r="HZ102" i="1"/>
  <c r="HY102" i="1"/>
  <c r="HX102" i="1"/>
  <c r="HW102" i="1"/>
  <c r="HV102" i="1"/>
  <c r="HU102" i="1"/>
  <c r="HT102" i="1"/>
  <c r="HS102" i="1"/>
  <c r="HR102" i="1"/>
  <c r="HQ102" i="1"/>
  <c r="HP102" i="1"/>
  <c r="HO102" i="1"/>
  <c r="HN102" i="1"/>
  <c r="HM102" i="1"/>
  <c r="HL102" i="1"/>
  <c r="HK102" i="1"/>
  <c r="HJ102" i="1"/>
  <c r="HI102" i="1"/>
  <c r="HH102" i="1"/>
  <c r="HG102" i="1"/>
  <c r="HF102" i="1"/>
  <c r="HE102" i="1"/>
  <c r="HD102" i="1"/>
  <c r="HC102" i="1"/>
  <c r="HB102" i="1"/>
  <c r="HA102" i="1"/>
  <c r="GZ102" i="1"/>
  <c r="GY102" i="1"/>
  <c r="GX102" i="1"/>
  <c r="GW102" i="1"/>
  <c r="GV102" i="1"/>
  <c r="GU102" i="1"/>
  <c r="GT102" i="1"/>
  <c r="GS102" i="1"/>
  <c r="GR102" i="1"/>
  <c r="GQ102" i="1"/>
  <c r="GP102" i="1"/>
  <c r="GO102" i="1"/>
  <c r="GN102" i="1"/>
  <c r="GM102" i="1"/>
  <c r="GL102" i="1"/>
  <c r="GK102" i="1"/>
  <c r="GJ102" i="1"/>
  <c r="GI102" i="1"/>
  <c r="GH102" i="1"/>
  <c r="GG102" i="1"/>
  <c r="GF102" i="1"/>
  <c r="GE102" i="1"/>
  <c r="GD102" i="1"/>
  <c r="GC102" i="1"/>
  <c r="GB102" i="1"/>
  <c r="GA102" i="1"/>
  <c r="FZ102" i="1"/>
  <c r="FY102" i="1"/>
  <c r="FX102" i="1"/>
  <c r="FW102" i="1"/>
  <c r="FV102" i="1"/>
  <c r="FU102" i="1"/>
  <c r="FT102" i="1"/>
  <c r="FS102" i="1"/>
  <c r="FR102" i="1"/>
  <c r="FQ102" i="1"/>
  <c r="FP102" i="1"/>
  <c r="FO102" i="1"/>
  <c r="FN102" i="1"/>
  <c r="FM102" i="1"/>
  <c r="FL102" i="1"/>
  <c r="FK102" i="1"/>
  <c r="FJ102" i="1"/>
  <c r="FI102" i="1"/>
  <c r="FH102" i="1"/>
  <c r="FG102" i="1"/>
  <c r="FF102" i="1"/>
  <c r="FE102" i="1"/>
  <c r="FD102" i="1"/>
  <c r="FC102" i="1"/>
  <c r="FB102" i="1"/>
  <c r="FA102" i="1"/>
  <c r="EZ102" i="1"/>
  <c r="EY102" i="1"/>
  <c r="EX102" i="1"/>
  <c r="EW102" i="1"/>
  <c r="EV102" i="1"/>
  <c r="EU102" i="1"/>
  <c r="ET102" i="1"/>
  <c r="ES102" i="1"/>
  <c r="ER102" i="1"/>
  <c r="EQ102" i="1"/>
  <c r="EP102" i="1"/>
  <c r="EO102" i="1"/>
  <c r="EN102" i="1"/>
  <c r="EM102" i="1"/>
  <c r="EL102" i="1"/>
  <c r="EK102" i="1"/>
  <c r="EJ102" i="1"/>
  <c r="EI102" i="1"/>
  <c r="EH102" i="1"/>
  <c r="EG102" i="1"/>
  <c r="EF102" i="1"/>
  <c r="EE102" i="1"/>
  <c r="ED102" i="1"/>
  <c r="EC102" i="1"/>
  <c r="EB102" i="1"/>
  <c r="EA102" i="1"/>
  <c r="DZ102" i="1"/>
  <c r="DY102" i="1"/>
  <c r="DX102" i="1"/>
  <c r="DW102" i="1"/>
  <c r="DV102" i="1"/>
  <c r="DU102" i="1"/>
  <c r="DT102" i="1"/>
  <c r="DS102" i="1"/>
  <c r="DR102" i="1"/>
  <c r="DQ102" i="1"/>
  <c r="DP102" i="1"/>
  <c r="DO102" i="1"/>
  <c r="DN102" i="1"/>
  <c r="DM102" i="1"/>
  <c r="DL102" i="1"/>
  <c r="DK102" i="1"/>
  <c r="DJ102" i="1"/>
  <c r="DI102" i="1"/>
  <c r="DH102" i="1"/>
  <c r="DG102" i="1"/>
  <c r="DF102" i="1"/>
  <c r="DE102" i="1"/>
  <c r="DD102" i="1"/>
  <c r="DC102" i="1"/>
  <c r="DB102" i="1"/>
  <c r="DA102" i="1"/>
  <c r="CZ102" i="1"/>
  <c r="CY102" i="1"/>
  <c r="CX102" i="1"/>
  <c r="CW102" i="1"/>
  <c r="CV102" i="1"/>
  <c r="CU102" i="1"/>
  <c r="CT102" i="1"/>
  <c r="CS102" i="1"/>
  <c r="CR102" i="1"/>
  <c r="CQ102" i="1"/>
  <c r="CP102" i="1"/>
  <c r="CO102" i="1"/>
  <c r="CN102" i="1"/>
  <c r="CM102" i="1"/>
  <c r="CL102" i="1"/>
  <c r="CK102" i="1"/>
  <c r="CJ102" i="1"/>
  <c r="CI102" i="1"/>
  <c r="CH102" i="1"/>
  <c r="CG102" i="1"/>
  <c r="CF102" i="1"/>
  <c r="CE102" i="1"/>
  <c r="CD102" i="1"/>
  <c r="CC102" i="1"/>
  <c r="CB102" i="1"/>
  <c r="CA102" i="1"/>
  <c r="BZ102" i="1"/>
  <c r="BY102" i="1"/>
  <c r="BX102" i="1"/>
  <c r="BW102" i="1"/>
  <c r="BV102" i="1"/>
  <c r="BU102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IG101" i="1"/>
  <c r="IF101" i="1"/>
  <c r="IE101" i="1"/>
  <c r="ID101" i="1"/>
  <c r="IC101" i="1"/>
  <c r="IB101" i="1"/>
  <c r="IA101" i="1"/>
  <c r="HZ101" i="1"/>
  <c r="HY101" i="1"/>
  <c r="HX101" i="1"/>
  <c r="HW101" i="1"/>
  <c r="HV101" i="1"/>
  <c r="HU101" i="1"/>
  <c r="HT101" i="1"/>
  <c r="HS101" i="1"/>
  <c r="HR101" i="1"/>
  <c r="HQ101" i="1"/>
  <c r="HP101" i="1"/>
  <c r="HO101" i="1"/>
  <c r="HN101" i="1"/>
  <c r="HM101" i="1"/>
  <c r="HL101" i="1"/>
  <c r="HK101" i="1"/>
  <c r="HJ101" i="1"/>
  <c r="HI101" i="1"/>
  <c r="HH101" i="1"/>
  <c r="HG101" i="1"/>
  <c r="HF101" i="1"/>
  <c r="HE101" i="1"/>
  <c r="HD101" i="1"/>
  <c r="HC101" i="1"/>
  <c r="HB101" i="1"/>
  <c r="HA101" i="1"/>
  <c r="GZ101" i="1"/>
  <c r="GY101" i="1"/>
  <c r="GX101" i="1"/>
  <c r="GW101" i="1"/>
  <c r="GV101" i="1"/>
  <c r="GU101" i="1"/>
  <c r="GT101" i="1"/>
  <c r="GS101" i="1"/>
  <c r="GR101" i="1"/>
  <c r="GQ101" i="1"/>
  <c r="GP101" i="1"/>
  <c r="GO101" i="1"/>
  <c r="GN101" i="1"/>
  <c r="GM101" i="1"/>
  <c r="GL101" i="1"/>
  <c r="GK101" i="1"/>
  <c r="GJ101" i="1"/>
  <c r="GI101" i="1"/>
  <c r="GH101" i="1"/>
  <c r="GG101" i="1"/>
  <c r="GF101" i="1"/>
  <c r="GE101" i="1"/>
  <c r="GD101" i="1"/>
  <c r="GC101" i="1"/>
  <c r="GB101" i="1"/>
  <c r="GA101" i="1"/>
  <c r="FZ101" i="1"/>
  <c r="FY101" i="1"/>
  <c r="FX101" i="1"/>
  <c r="FW101" i="1"/>
  <c r="FV101" i="1"/>
  <c r="FU101" i="1"/>
  <c r="FT101" i="1"/>
  <c r="FS101" i="1"/>
  <c r="FR101" i="1"/>
  <c r="FQ101" i="1"/>
  <c r="FP101" i="1"/>
  <c r="FO101" i="1"/>
  <c r="FN101" i="1"/>
  <c r="FM101" i="1"/>
  <c r="FL101" i="1"/>
  <c r="FK101" i="1"/>
  <c r="FJ101" i="1"/>
  <c r="FI101" i="1"/>
  <c r="FH101" i="1"/>
  <c r="FG101" i="1"/>
  <c r="FF101" i="1"/>
  <c r="FE101" i="1"/>
  <c r="FD101" i="1"/>
  <c r="FC101" i="1"/>
  <c r="FB101" i="1"/>
  <c r="FA101" i="1"/>
  <c r="EZ101" i="1"/>
  <c r="EY101" i="1"/>
  <c r="EX101" i="1"/>
  <c r="EW101" i="1"/>
  <c r="EV101" i="1"/>
  <c r="EU101" i="1"/>
  <c r="ET101" i="1"/>
  <c r="ES101" i="1"/>
  <c r="ER101" i="1"/>
  <c r="EQ101" i="1"/>
  <c r="EP101" i="1"/>
  <c r="EO101" i="1"/>
  <c r="EN101" i="1"/>
  <c r="EM101" i="1"/>
  <c r="EL101" i="1"/>
  <c r="EK101" i="1"/>
  <c r="EJ101" i="1"/>
  <c r="EI101" i="1"/>
  <c r="EH101" i="1"/>
  <c r="EG101" i="1"/>
  <c r="EF101" i="1"/>
  <c r="EE101" i="1"/>
  <c r="ED101" i="1"/>
  <c r="EC101" i="1"/>
  <c r="EB101" i="1"/>
  <c r="EA101" i="1"/>
  <c r="DZ101" i="1"/>
  <c r="DY101" i="1"/>
  <c r="DX101" i="1"/>
  <c r="DW101" i="1"/>
  <c r="DV101" i="1"/>
  <c r="DU101" i="1"/>
  <c r="DT101" i="1"/>
  <c r="DS101" i="1"/>
  <c r="DR101" i="1"/>
  <c r="DQ101" i="1"/>
  <c r="DP101" i="1"/>
  <c r="DO101" i="1"/>
  <c r="DN101" i="1"/>
  <c r="DM101" i="1"/>
  <c r="DL101" i="1"/>
  <c r="DK101" i="1"/>
  <c r="DJ101" i="1"/>
  <c r="DI101" i="1"/>
  <c r="DH101" i="1"/>
  <c r="DG101" i="1"/>
  <c r="DF101" i="1"/>
  <c r="DE101" i="1"/>
  <c r="DD101" i="1"/>
  <c r="DC101" i="1"/>
  <c r="DB101" i="1"/>
  <c r="DA101" i="1"/>
  <c r="CZ101" i="1"/>
  <c r="CY101" i="1"/>
  <c r="CX101" i="1"/>
  <c r="CW101" i="1"/>
  <c r="CV101" i="1"/>
  <c r="CU101" i="1"/>
  <c r="CT101" i="1"/>
  <c r="CS101" i="1"/>
  <c r="CR101" i="1"/>
  <c r="CQ101" i="1"/>
  <c r="CP101" i="1"/>
  <c r="CO101" i="1"/>
  <c r="CN101" i="1"/>
  <c r="CM101" i="1"/>
  <c r="CL101" i="1"/>
  <c r="CK101" i="1"/>
  <c r="CJ101" i="1"/>
  <c r="CI101" i="1"/>
  <c r="CH101" i="1"/>
  <c r="CG101" i="1"/>
  <c r="CF101" i="1"/>
  <c r="CE101" i="1"/>
  <c r="CD101" i="1"/>
  <c r="CC101" i="1"/>
  <c r="CB101" i="1"/>
  <c r="CA101" i="1"/>
  <c r="BZ101" i="1"/>
  <c r="BY101" i="1"/>
  <c r="BX101" i="1"/>
  <c r="BW101" i="1"/>
  <c r="BV101" i="1"/>
  <c r="BU101" i="1"/>
  <c r="BT101" i="1"/>
  <c r="BS101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IG99" i="1"/>
  <c r="IF99" i="1"/>
  <c r="IE99" i="1"/>
  <c r="IC99" i="1"/>
  <c r="IB99" i="1"/>
  <c r="IA99" i="1"/>
  <c r="HZ99" i="1"/>
  <c r="HY99" i="1"/>
  <c r="HX99" i="1"/>
  <c r="HW99" i="1"/>
  <c r="HV99" i="1"/>
  <c r="HU99" i="1"/>
  <c r="HT99" i="1"/>
  <c r="HS99" i="1"/>
  <c r="HR99" i="1"/>
  <c r="HQ99" i="1"/>
  <c r="HP99" i="1"/>
  <c r="HO99" i="1"/>
  <c r="HN99" i="1"/>
  <c r="HM99" i="1"/>
  <c r="HL99" i="1"/>
  <c r="HK99" i="1"/>
  <c r="HJ99" i="1"/>
  <c r="HI99" i="1"/>
  <c r="HH99" i="1"/>
  <c r="HG99" i="1"/>
  <c r="HF99" i="1"/>
  <c r="HE99" i="1"/>
  <c r="HD99" i="1"/>
  <c r="HC99" i="1"/>
  <c r="HB99" i="1"/>
  <c r="HA99" i="1"/>
  <c r="GZ99" i="1"/>
  <c r="GY99" i="1"/>
  <c r="GX99" i="1"/>
  <c r="GW99" i="1"/>
  <c r="GV99" i="1"/>
  <c r="GU99" i="1"/>
  <c r="GT99" i="1"/>
  <c r="GS99" i="1"/>
  <c r="GR99" i="1"/>
  <c r="GQ99" i="1"/>
  <c r="GP99" i="1"/>
  <c r="GO99" i="1"/>
  <c r="GN99" i="1"/>
  <c r="GM99" i="1"/>
  <c r="GL99" i="1"/>
  <c r="GK99" i="1"/>
  <c r="GJ99" i="1"/>
  <c r="GI99" i="1"/>
  <c r="GH99" i="1"/>
  <c r="GG99" i="1"/>
  <c r="GF99" i="1"/>
  <c r="GE99" i="1"/>
  <c r="GD99" i="1"/>
  <c r="GC99" i="1"/>
  <c r="GB99" i="1"/>
  <c r="GA99" i="1"/>
  <c r="FZ99" i="1"/>
  <c r="FY99" i="1"/>
  <c r="FX99" i="1"/>
  <c r="FW99" i="1"/>
  <c r="FV99" i="1"/>
  <c r="FU99" i="1"/>
  <c r="FT99" i="1"/>
  <c r="FS99" i="1"/>
  <c r="FR99" i="1"/>
  <c r="FQ99" i="1"/>
  <c r="FP99" i="1"/>
  <c r="FO99" i="1"/>
  <c r="FN99" i="1"/>
  <c r="FM99" i="1"/>
  <c r="FL99" i="1"/>
  <c r="FK99" i="1"/>
  <c r="FJ99" i="1"/>
  <c r="FI99" i="1"/>
  <c r="FH99" i="1"/>
  <c r="FG99" i="1"/>
  <c r="FF99" i="1"/>
  <c r="FE99" i="1"/>
  <c r="FD99" i="1"/>
  <c r="FC99" i="1"/>
  <c r="FB99" i="1"/>
  <c r="FA99" i="1"/>
  <c r="EZ99" i="1"/>
  <c r="EY99" i="1"/>
  <c r="EX99" i="1"/>
  <c r="EW99" i="1"/>
  <c r="EV99" i="1"/>
  <c r="EU99" i="1"/>
  <c r="ET99" i="1"/>
  <c r="ES99" i="1"/>
  <c r="ER99" i="1"/>
  <c r="EQ99" i="1"/>
  <c r="EP99" i="1"/>
  <c r="EO99" i="1"/>
  <c r="EN99" i="1"/>
  <c r="EM99" i="1"/>
  <c r="EL99" i="1"/>
  <c r="EK99" i="1"/>
  <c r="EJ99" i="1"/>
  <c r="EI99" i="1"/>
  <c r="EH99" i="1"/>
  <c r="EG99" i="1"/>
  <c r="EF99" i="1"/>
  <c r="EE99" i="1"/>
  <c r="ED99" i="1"/>
  <c r="EC99" i="1"/>
  <c r="EB99" i="1"/>
  <c r="EA99" i="1"/>
  <c r="DZ99" i="1"/>
  <c r="DY99" i="1"/>
  <c r="DX99" i="1"/>
  <c r="DW99" i="1"/>
  <c r="DV99" i="1"/>
  <c r="DU99" i="1"/>
  <c r="DT99" i="1"/>
  <c r="DS99" i="1"/>
  <c r="DR99" i="1"/>
  <c r="DQ99" i="1"/>
  <c r="DP99" i="1"/>
  <c r="DO99" i="1"/>
  <c r="DN99" i="1"/>
  <c r="DM99" i="1"/>
  <c r="DL99" i="1"/>
  <c r="DK99" i="1"/>
  <c r="DJ99" i="1"/>
  <c r="DI99" i="1"/>
  <c r="DH99" i="1"/>
  <c r="DG99" i="1"/>
  <c r="DF99" i="1"/>
  <c r="DE99" i="1"/>
  <c r="DD99" i="1"/>
  <c r="DC99" i="1"/>
  <c r="DB99" i="1"/>
  <c r="DA99" i="1"/>
  <c r="CZ99" i="1"/>
  <c r="CY99" i="1"/>
  <c r="CX99" i="1"/>
  <c r="CW99" i="1"/>
  <c r="CV99" i="1"/>
  <c r="CU99" i="1"/>
  <c r="CT99" i="1"/>
  <c r="CS99" i="1"/>
  <c r="CR99" i="1"/>
  <c r="CQ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IG98" i="1"/>
  <c r="IF98" i="1"/>
  <c r="IE98" i="1"/>
  <c r="IC98" i="1"/>
  <c r="IB98" i="1"/>
  <c r="IA98" i="1"/>
  <c r="HZ98" i="1"/>
  <c r="HY98" i="1"/>
  <c r="HX98" i="1"/>
  <c r="HW98" i="1"/>
  <c r="HV98" i="1"/>
  <c r="HU98" i="1"/>
  <c r="HT98" i="1"/>
  <c r="HS98" i="1"/>
  <c r="HR98" i="1"/>
  <c r="HQ98" i="1"/>
  <c r="HP98" i="1"/>
  <c r="HO98" i="1"/>
  <c r="HN98" i="1"/>
  <c r="HM98" i="1"/>
  <c r="HL98" i="1"/>
  <c r="HK98" i="1"/>
  <c r="HJ98" i="1"/>
  <c r="HI98" i="1"/>
  <c r="HH98" i="1"/>
  <c r="HG98" i="1"/>
  <c r="HF98" i="1"/>
  <c r="HE98" i="1"/>
  <c r="HD98" i="1"/>
  <c r="HC98" i="1"/>
  <c r="HB98" i="1"/>
  <c r="HA98" i="1"/>
  <c r="GZ98" i="1"/>
  <c r="GY98" i="1"/>
  <c r="GX98" i="1"/>
  <c r="GW98" i="1"/>
  <c r="GV98" i="1"/>
  <c r="GU98" i="1"/>
  <c r="GT98" i="1"/>
  <c r="GS98" i="1"/>
  <c r="GR98" i="1"/>
  <c r="GQ98" i="1"/>
  <c r="GP98" i="1"/>
  <c r="GO98" i="1"/>
  <c r="GN98" i="1"/>
  <c r="GM98" i="1"/>
  <c r="GL98" i="1"/>
  <c r="GK98" i="1"/>
  <c r="GJ98" i="1"/>
  <c r="GI98" i="1"/>
  <c r="GH98" i="1"/>
  <c r="GG98" i="1"/>
  <c r="GF98" i="1"/>
  <c r="GE98" i="1"/>
  <c r="GD98" i="1"/>
  <c r="GC98" i="1"/>
  <c r="GB98" i="1"/>
  <c r="GA98" i="1"/>
  <c r="FZ98" i="1"/>
  <c r="FY98" i="1"/>
  <c r="FX98" i="1"/>
  <c r="FW98" i="1"/>
  <c r="FV98" i="1"/>
  <c r="FU98" i="1"/>
  <c r="FT98" i="1"/>
  <c r="FS98" i="1"/>
  <c r="FR98" i="1"/>
  <c r="FQ98" i="1"/>
  <c r="FP98" i="1"/>
  <c r="FO98" i="1"/>
  <c r="FN98" i="1"/>
  <c r="FM98" i="1"/>
  <c r="FL98" i="1"/>
  <c r="FK98" i="1"/>
  <c r="FJ98" i="1"/>
  <c r="FI98" i="1"/>
  <c r="FH98" i="1"/>
  <c r="FG98" i="1"/>
  <c r="FF98" i="1"/>
  <c r="FE98" i="1"/>
  <c r="FD98" i="1"/>
  <c r="FC98" i="1"/>
  <c r="FB98" i="1"/>
  <c r="FA98" i="1"/>
  <c r="EZ98" i="1"/>
  <c r="EY98" i="1"/>
  <c r="EX98" i="1"/>
  <c r="EW98" i="1"/>
  <c r="EV98" i="1"/>
  <c r="EU98" i="1"/>
  <c r="ET98" i="1"/>
  <c r="ES98" i="1"/>
  <c r="ER98" i="1"/>
  <c r="EQ98" i="1"/>
  <c r="EP98" i="1"/>
  <c r="EO98" i="1"/>
  <c r="EN98" i="1"/>
  <c r="EM98" i="1"/>
  <c r="EL98" i="1"/>
  <c r="EK98" i="1"/>
  <c r="EJ98" i="1"/>
  <c r="EI98" i="1"/>
  <c r="EH98" i="1"/>
  <c r="EG98" i="1"/>
  <c r="EF98" i="1"/>
  <c r="EE98" i="1"/>
  <c r="ED98" i="1"/>
  <c r="EC98" i="1"/>
  <c r="EB98" i="1"/>
  <c r="EA98" i="1"/>
  <c r="DZ98" i="1"/>
  <c r="DY98" i="1"/>
  <c r="DX98" i="1"/>
  <c r="DW98" i="1"/>
  <c r="DV98" i="1"/>
  <c r="DU98" i="1"/>
  <c r="DT98" i="1"/>
  <c r="DS98" i="1"/>
  <c r="DR98" i="1"/>
  <c r="DQ98" i="1"/>
  <c r="DP98" i="1"/>
  <c r="DO98" i="1"/>
  <c r="DN98" i="1"/>
  <c r="DM98" i="1"/>
  <c r="DL98" i="1"/>
  <c r="DK98" i="1"/>
  <c r="DJ98" i="1"/>
  <c r="DI98" i="1"/>
  <c r="DH98" i="1"/>
  <c r="DG98" i="1"/>
  <c r="DF98" i="1"/>
  <c r="DE98" i="1"/>
  <c r="DD98" i="1"/>
  <c r="DC98" i="1"/>
  <c r="DB98" i="1"/>
  <c r="DA98" i="1"/>
  <c r="CZ98" i="1"/>
  <c r="CY98" i="1"/>
  <c r="CX98" i="1"/>
  <c r="CW98" i="1"/>
  <c r="CV98" i="1"/>
  <c r="CU98" i="1"/>
  <c r="CT98" i="1"/>
  <c r="CS98" i="1"/>
  <c r="CR98" i="1"/>
  <c r="CQ98" i="1"/>
  <c r="CP98" i="1"/>
  <c r="CO98" i="1"/>
  <c r="CN98" i="1"/>
  <c r="CM98" i="1"/>
  <c r="CL98" i="1"/>
  <c r="CK98" i="1"/>
  <c r="CJ98" i="1"/>
  <c r="CI98" i="1"/>
  <c r="CH98" i="1"/>
  <c r="CG98" i="1"/>
  <c r="CF98" i="1"/>
  <c r="CE98" i="1"/>
  <c r="CD98" i="1"/>
  <c r="CC98" i="1"/>
  <c r="CB98" i="1"/>
  <c r="CA98" i="1"/>
  <c r="BZ98" i="1"/>
  <c r="BY98" i="1"/>
  <c r="BX98" i="1"/>
  <c r="BW98" i="1"/>
  <c r="BV98" i="1"/>
  <c r="BU98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IG96" i="1"/>
  <c r="IF96" i="1"/>
  <c r="IE96" i="1"/>
  <c r="IC96" i="1"/>
  <c r="IB96" i="1"/>
  <c r="IA96" i="1"/>
  <c r="HZ96" i="1"/>
  <c r="HY96" i="1"/>
  <c r="HX96" i="1"/>
  <c r="HW96" i="1"/>
  <c r="HV96" i="1"/>
  <c r="HU96" i="1"/>
  <c r="HT96" i="1"/>
  <c r="HS96" i="1"/>
  <c r="HR96" i="1"/>
  <c r="HQ96" i="1"/>
  <c r="HP96" i="1"/>
  <c r="HO96" i="1"/>
  <c r="HN96" i="1"/>
  <c r="HM96" i="1"/>
  <c r="HL96" i="1"/>
  <c r="HK96" i="1"/>
  <c r="HJ96" i="1"/>
  <c r="HI96" i="1"/>
  <c r="HH96" i="1"/>
  <c r="HG96" i="1"/>
  <c r="HF96" i="1"/>
  <c r="HE96" i="1"/>
  <c r="HD96" i="1"/>
  <c r="HC96" i="1"/>
  <c r="HB96" i="1"/>
  <c r="HA96" i="1"/>
  <c r="GZ96" i="1"/>
  <c r="GY96" i="1"/>
  <c r="GX96" i="1"/>
  <c r="GW96" i="1"/>
  <c r="GV96" i="1"/>
  <c r="GU96" i="1"/>
  <c r="GT96" i="1"/>
  <c r="GS96" i="1"/>
  <c r="GR96" i="1"/>
  <c r="GQ96" i="1"/>
  <c r="GP96" i="1"/>
  <c r="GO96" i="1"/>
  <c r="GN96" i="1"/>
  <c r="GM96" i="1"/>
  <c r="GL96" i="1"/>
  <c r="GK96" i="1"/>
  <c r="GJ96" i="1"/>
  <c r="GI96" i="1"/>
  <c r="GH96" i="1"/>
  <c r="GG96" i="1"/>
  <c r="GF96" i="1"/>
  <c r="GE96" i="1"/>
  <c r="GD96" i="1"/>
  <c r="GC96" i="1"/>
  <c r="GB96" i="1"/>
  <c r="GA96" i="1"/>
  <c r="FZ96" i="1"/>
  <c r="FY96" i="1"/>
  <c r="FX96" i="1"/>
  <c r="FW96" i="1"/>
  <c r="FV96" i="1"/>
  <c r="FU96" i="1"/>
  <c r="FT96" i="1"/>
  <c r="FS96" i="1"/>
  <c r="FR96" i="1"/>
  <c r="FQ96" i="1"/>
  <c r="FP96" i="1"/>
  <c r="FO96" i="1"/>
  <c r="FN96" i="1"/>
  <c r="FM96" i="1"/>
  <c r="FL96" i="1"/>
  <c r="FK96" i="1"/>
  <c r="FJ96" i="1"/>
  <c r="FI96" i="1"/>
  <c r="FH96" i="1"/>
  <c r="FG96" i="1"/>
  <c r="FF96" i="1"/>
  <c r="FE96" i="1"/>
  <c r="FD96" i="1"/>
  <c r="FC96" i="1"/>
  <c r="FB96" i="1"/>
  <c r="FA96" i="1"/>
  <c r="EZ96" i="1"/>
  <c r="EY96" i="1"/>
  <c r="EX96" i="1"/>
  <c r="EW96" i="1"/>
  <c r="EV96" i="1"/>
  <c r="EU96" i="1"/>
  <c r="ET96" i="1"/>
  <c r="ES96" i="1"/>
  <c r="ER96" i="1"/>
  <c r="EQ96" i="1"/>
  <c r="EP96" i="1"/>
  <c r="EO96" i="1"/>
  <c r="EN96" i="1"/>
  <c r="EM96" i="1"/>
  <c r="EL96" i="1"/>
  <c r="EK96" i="1"/>
  <c r="EJ96" i="1"/>
  <c r="EI96" i="1"/>
  <c r="EH96" i="1"/>
  <c r="EG96" i="1"/>
  <c r="EF96" i="1"/>
  <c r="EE96" i="1"/>
  <c r="ED96" i="1"/>
  <c r="EC96" i="1"/>
  <c r="EB96" i="1"/>
  <c r="EA96" i="1"/>
  <c r="DZ96" i="1"/>
  <c r="DY96" i="1"/>
  <c r="DX96" i="1"/>
  <c r="DW96" i="1"/>
  <c r="DV96" i="1"/>
  <c r="DU96" i="1"/>
  <c r="DT96" i="1"/>
  <c r="DS96" i="1"/>
  <c r="DR96" i="1"/>
  <c r="DQ96" i="1"/>
  <c r="DP96" i="1"/>
  <c r="DO96" i="1"/>
  <c r="DN96" i="1"/>
  <c r="DM96" i="1"/>
  <c r="DL96" i="1"/>
  <c r="DK96" i="1"/>
  <c r="DJ96" i="1"/>
  <c r="DI96" i="1"/>
  <c r="DH96" i="1"/>
  <c r="DG96" i="1"/>
  <c r="DF96" i="1"/>
  <c r="DE96" i="1"/>
  <c r="DD96" i="1"/>
  <c r="DC96" i="1"/>
  <c r="DB96" i="1"/>
  <c r="DA96" i="1"/>
  <c r="CZ96" i="1"/>
  <c r="CY96" i="1"/>
  <c r="CX96" i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IG95" i="1"/>
  <c r="IF95" i="1"/>
  <c r="IE95" i="1"/>
  <c r="ID95" i="1"/>
  <c r="IC95" i="1"/>
  <c r="IB95" i="1"/>
  <c r="IA95" i="1"/>
  <c r="HZ95" i="1"/>
  <c r="HY95" i="1"/>
  <c r="HX95" i="1"/>
  <c r="HW95" i="1"/>
  <c r="HV95" i="1"/>
  <c r="HU95" i="1"/>
  <c r="HT95" i="1"/>
  <c r="HS95" i="1"/>
  <c r="HR95" i="1"/>
  <c r="HQ95" i="1"/>
  <c r="HP95" i="1"/>
  <c r="HO95" i="1"/>
  <c r="HN95" i="1"/>
  <c r="HM95" i="1"/>
  <c r="HL95" i="1"/>
  <c r="HK95" i="1"/>
  <c r="HJ95" i="1"/>
  <c r="HI95" i="1"/>
  <c r="HH95" i="1"/>
  <c r="HG95" i="1"/>
  <c r="HF95" i="1"/>
  <c r="HE95" i="1"/>
  <c r="HD95" i="1"/>
  <c r="HC95" i="1"/>
  <c r="HB95" i="1"/>
  <c r="HA95" i="1"/>
  <c r="GZ95" i="1"/>
  <c r="GY95" i="1"/>
  <c r="GX95" i="1"/>
  <c r="GW95" i="1"/>
  <c r="GV95" i="1"/>
  <c r="GU95" i="1"/>
  <c r="GT95" i="1"/>
  <c r="GS95" i="1"/>
  <c r="GR95" i="1"/>
  <c r="GQ95" i="1"/>
  <c r="GP95" i="1"/>
  <c r="GO95" i="1"/>
  <c r="GN95" i="1"/>
  <c r="GM95" i="1"/>
  <c r="GL95" i="1"/>
  <c r="GK95" i="1"/>
  <c r="GJ95" i="1"/>
  <c r="GI95" i="1"/>
  <c r="GH95" i="1"/>
  <c r="GG95" i="1"/>
  <c r="GF95" i="1"/>
  <c r="GE95" i="1"/>
  <c r="GD95" i="1"/>
  <c r="GC95" i="1"/>
  <c r="GB95" i="1"/>
  <c r="GA95" i="1"/>
  <c r="FZ95" i="1"/>
  <c r="FY95" i="1"/>
  <c r="FX95" i="1"/>
  <c r="FW95" i="1"/>
  <c r="FV95" i="1"/>
  <c r="FU95" i="1"/>
  <c r="FT95" i="1"/>
  <c r="FS95" i="1"/>
  <c r="FR95" i="1"/>
  <c r="FQ95" i="1"/>
  <c r="FP95" i="1"/>
  <c r="FO95" i="1"/>
  <c r="FN95" i="1"/>
  <c r="FM95" i="1"/>
  <c r="FL95" i="1"/>
  <c r="FK95" i="1"/>
  <c r="FJ95" i="1"/>
  <c r="FI95" i="1"/>
  <c r="FH95" i="1"/>
  <c r="FG95" i="1"/>
  <c r="FF95" i="1"/>
  <c r="FE95" i="1"/>
  <c r="FD95" i="1"/>
  <c r="FC95" i="1"/>
  <c r="FB95" i="1"/>
  <c r="FA95" i="1"/>
  <c r="EZ95" i="1"/>
  <c r="EY95" i="1"/>
  <c r="EX95" i="1"/>
  <c r="EW95" i="1"/>
  <c r="EV95" i="1"/>
  <c r="EU95" i="1"/>
  <c r="ET95" i="1"/>
  <c r="ES95" i="1"/>
  <c r="ER95" i="1"/>
  <c r="EQ95" i="1"/>
  <c r="EP95" i="1"/>
  <c r="EO95" i="1"/>
  <c r="EN95" i="1"/>
  <c r="EM95" i="1"/>
  <c r="EL95" i="1"/>
  <c r="EK95" i="1"/>
  <c r="EJ95" i="1"/>
  <c r="EI95" i="1"/>
  <c r="EH95" i="1"/>
  <c r="EG95" i="1"/>
  <c r="EF95" i="1"/>
  <c r="EE95" i="1"/>
  <c r="ED95" i="1"/>
  <c r="EC95" i="1"/>
  <c r="EB95" i="1"/>
  <c r="EA95" i="1"/>
  <c r="DZ95" i="1"/>
  <c r="DY95" i="1"/>
  <c r="DX95" i="1"/>
  <c r="DW95" i="1"/>
  <c r="DV95" i="1"/>
  <c r="DU95" i="1"/>
  <c r="DT95" i="1"/>
  <c r="DS95" i="1"/>
  <c r="DR95" i="1"/>
  <c r="DQ95" i="1"/>
  <c r="DP95" i="1"/>
  <c r="DO95" i="1"/>
  <c r="DN95" i="1"/>
  <c r="DM95" i="1"/>
  <c r="DL95" i="1"/>
  <c r="DK95" i="1"/>
  <c r="DJ95" i="1"/>
  <c r="DI95" i="1"/>
  <c r="DH95" i="1"/>
  <c r="DG95" i="1"/>
  <c r="DF95" i="1"/>
  <c r="DE95" i="1"/>
  <c r="DD95" i="1"/>
  <c r="DC95" i="1"/>
  <c r="DB95" i="1"/>
  <c r="DA95" i="1"/>
  <c r="CZ95" i="1"/>
  <c r="CY95" i="1"/>
  <c r="CX95" i="1"/>
  <c r="CW95" i="1"/>
  <c r="CV95" i="1"/>
  <c r="CU95" i="1"/>
  <c r="CT95" i="1"/>
  <c r="CS95" i="1"/>
  <c r="CR95" i="1"/>
  <c r="CQ95" i="1"/>
  <c r="CP95" i="1"/>
  <c r="CO95" i="1"/>
  <c r="CN95" i="1"/>
  <c r="CM95" i="1"/>
  <c r="CL95" i="1"/>
  <c r="CK95" i="1"/>
  <c r="CJ95" i="1"/>
  <c r="CI95" i="1"/>
  <c r="CH95" i="1"/>
  <c r="CG95" i="1"/>
  <c r="CF95" i="1"/>
  <c r="CE95" i="1"/>
  <c r="CD95" i="1"/>
  <c r="CC95" i="1"/>
  <c r="CB95" i="1"/>
  <c r="CA95" i="1"/>
  <c r="BZ95" i="1"/>
  <c r="BY95" i="1"/>
  <c r="BX95" i="1"/>
  <c r="BW95" i="1"/>
  <c r="BV95" i="1"/>
  <c r="BU95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HX89" i="1"/>
  <c r="HW89" i="1"/>
  <c r="HV89" i="1"/>
  <c r="HU89" i="1"/>
  <c r="HT89" i="1"/>
  <c r="HS89" i="1"/>
  <c r="HR89" i="1"/>
  <c r="HQ89" i="1"/>
  <c r="HP89" i="1"/>
  <c r="HO89" i="1"/>
  <c r="HN89" i="1"/>
  <c r="HM89" i="1"/>
  <c r="HL89" i="1"/>
  <c r="HK89" i="1"/>
  <c r="HJ89" i="1"/>
  <c r="HI89" i="1"/>
  <c r="HH89" i="1"/>
  <c r="HG89" i="1"/>
  <c r="HF89" i="1"/>
  <c r="HE89" i="1"/>
  <c r="HD89" i="1"/>
  <c r="HC89" i="1"/>
  <c r="HB89" i="1"/>
  <c r="HA89" i="1"/>
  <c r="GZ89" i="1"/>
  <c r="GY89" i="1"/>
  <c r="GX89" i="1"/>
  <c r="GW89" i="1"/>
  <c r="GV89" i="1"/>
  <c r="GU89" i="1"/>
  <c r="GT89" i="1"/>
  <c r="GS89" i="1"/>
  <c r="GR89" i="1"/>
  <c r="GQ89" i="1"/>
  <c r="GP89" i="1"/>
  <c r="GO89" i="1"/>
  <c r="GN89" i="1"/>
  <c r="GM89" i="1"/>
  <c r="GL89" i="1"/>
  <c r="GK89" i="1"/>
  <c r="GJ89" i="1"/>
  <c r="GI89" i="1"/>
  <c r="GH89" i="1"/>
  <c r="GG89" i="1"/>
  <c r="GF89" i="1"/>
  <c r="GE89" i="1"/>
  <c r="GD89" i="1"/>
  <c r="GC89" i="1"/>
  <c r="GB89" i="1"/>
  <c r="GA89" i="1"/>
  <c r="FZ89" i="1"/>
  <c r="FY89" i="1"/>
  <c r="FX89" i="1"/>
  <c r="FW89" i="1"/>
  <c r="FV89" i="1"/>
  <c r="FU89" i="1"/>
  <c r="FT89" i="1"/>
  <c r="FS89" i="1"/>
  <c r="FR89" i="1"/>
  <c r="FQ89" i="1"/>
  <c r="FP89" i="1"/>
  <c r="FO89" i="1"/>
  <c r="FN89" i="1"/>
  <c r="FM89" i="1"/>
  <c r="FL89" i="1"/>
  <c r="FK89" i="1"/>
  <c r="FJ89" i="1"/>
  <c r="FI89" i="1"/>
  <c r="FH89" i="1"/>
  <c r="FG89" i="1"/>
  <c r="FF89" i="1"/>
  <c r="FE89" i="1"/>
  <c r="FD89" i="1"/>
  <c r="FC89" i="1"/>
  <c r="FB89" i="1"/>
  <c r="FA89" i="1"/>
  <c r="EZ89" i="1"/>
  <c r="EY89" i="1"/>
  <c r="EX89" i="1"/>
  <c r="EW89" i="1"/>
  <c r="EV89" i="1"/>
  <c r="EU89" i="1"/>
  <c r="ET89" i="1"/>
  <c r="ES89" i="1"/>
  <c r="ER89" i="1"/>
  <c r="EQ89" i="1"/>
  <c r="EP89" i="1"/>
  <c r="EO89" i="1"/>
  <c r="EN89" i="1"/>
  <c r="EM89" i="1"/>
  <c r="EL89" i="1"/>
  <c r="EK89" i="1"/>
  <c r="EJ89" i="1"/>
  <c r="EI89" i="1"/>
  <c r="EH89" i="1"/>
  <c r="EG89" i="1"/>
  <c r="EF89" i="1"/>
  <c r="EE89" i="1"/>
  <c r="ED89" i="1"/>
  <c r="EC89" i="1"/>
  <c r="EB89" i="1"/>
  <c r="EA89" i="1"/>
  <c r="DZ89" i="1"/>
  <c r="DY89" i="1"/>
  <c r="DX89" i="1"/>
  <c r="DW89" i="1"/>
  <c r="DV89" i="1"/>
  <c r="DU89" i="1"/>
  <c r="DT89" i="1"/>
  <c r="DS89" i="1"/>
  <c r="DR89" i="1"/>
  <c r="DQ89" i="1"/>
  <c r="DP89" i="1"/>
  <c r="DO89" i="1"/>
  <c r="DN89" i="1"/>
  <c r="DM89" i="1"/>
  <c r="DL89" i="1"/>
  <c r="DK89" i="1"/>
  <c r="DJ89" i="1"/>
  <c r="DI89" i="1"/>
  <c r="DH89" i="1"/>
  <c r="DG89" i="1"/>
  <c r="DF89" i="1"/>
  <c r="DE89" i="1"/>
  <c r="DD89" i="1"/>
  <c r="DC89" i="1"/>
  <c r="DB89" i="1"/>
  <c r="DA89" i="1"/>
  <c r="CZ89" i="1"/>
  <c r="CY89" i="1"/>
  <c r="CX89" i="1"/>
  <c r="CW89" i="1"/>
  <c r="CV89" i="1"/>
  <c r="CU89" i="1"/>
  <c r="CT89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IG86" i="1"/>
  <c r="HZ86" i="1"/>
  <c r="HY86" i="1"/>
  <c r="HX86" i="1"/>
  <c r="HW86" i="1"/>
  <c r="HV86" i="1"/>
  <c r="HU86" i="1"/>
  <c r="HT86" i="1"/>
  <c r="HS86" i="1"/>
  <c r="HR86" i="1"/>
  <c r="HQ86" i="1"/>
  <c r="HP86" i="1"/>
  <c r="HO86" i="1"/>
  <c r="HN86" i="1"/>
  <c r="HM86" i="1"/>
  <c r="HL86" i="1"/>
  <c r="HK86" i="1"/>
  <c r="HJ86" i="1"/>
  <c r="HI86" i="1"/>
  <c r="HH86" i="1"/>
  <c r="HG86" i="1"/>
  <c r="HF86" i="1"/>
  <c r="HE86" i="1"/>
  <c r="HD86" i="1"/>
  <c r="HC86" i="1"/>
  <c r="HB86" i="1"/>
  <c r="HA86" i="1"/>
  <c r="GZ86" i="1"/>
  <c r="GY86" i="1"/>
  <c r="GX86" i="1"/>
  <c r="GW86" i="1"/>
  <c r="GV86" i="1"/>
  <c r="GU86" i="1"/>
  <c r="GT86" i="1"/>
  <c r="GS86" i="1"/>
  <c r="GR86" i="1"/>
  <c r="GQ86" i="1"/>
  <c r="GP86" i="1"/>
  <c r="GO86" i="1"/>
  <c r="GN86" i="1"/>
  <c r="GM86" i="1"/>
  <c r="GL86" i="1"/>
  <c r="GK86" i="1"/>
  <c r="GJ86" i="1"/>
  <c r="GI86" i="1"/>
  <c r="GH86" i="1"/>
  <c r="GG86" i="1"/>
  <c r="GF86" i="1"/>
  <c r="GE86" i="1"/>
  <c r="GD86" i="1"/>
  <c r="GC86" i="1"/>
  <c r="GB86" i="1"/>
  <c r="GA86" i="1"/>
  <c r="FZ86" i="1"/>
  <c r="FY86" i="1"/>
  <c r="FX86" i="1"/>
  <c r="FW86" i="1"/>
  <c r="FV86" i="1"/>
  <c r="FU86" i="1"/>
  <c r="FT86" i="1"/>
  <c r="FS86" i="1"/>
  <c r="FR86" i="1"/>
  <c r="FQ86" i="1"/>
  <c r="FP86" i="1"/>
  <c r="FO86" i="1"/>
  <c r="FN86" i="1"/>
  <c r="FM86" i="1"/>
  <c r="FL86" i="1"/>
  <c r="FK86" i="1"/>
  <c r="FJ86" i="1"/>
  <c r="FI86" i="1"/>
  <c r="FH86" i="1"/>
  <c r="FG86" i="1"/>
  <c r="FF86" i="1"/>
  <c r="FE86" i="1"/>
  <c r="FD86" i="1"/>
  <c r="FC86" i="1"/>
  <c r="FB86" i="1"/>
  <c r="FA86" i="1"/>
  <c r="EZ86" i="1"/>
  <c r="EY86" i="1"/>
  <c r="EX86" i="1"/>
  <c r="EW86" i="1"/>
  <c r="EV86" i="1"/>
  <c r="EU86" i="1"/>
  <c r="ET86" i="1"/>
  <c r="ES86" i="1"/>
  <c r="ER86" i="1"/>
  <c r="EQ86" i="1"/>
  <c r="EP86" i="1"/>
  <c r="EO86" i="1"/>
  <c r="EN86" i="1"/>
  <c r="EM86" i="1"/>
  <c r="EL86" i="1"/>
  <c r="EK86" i="1"/>
  <c r="EJ86" i="1"/>
  <c r="EI86" i="1"/>
  <c r="EH86" i="1"/>
  <c r="EG86" i="1"/>
  <c r="EF86" i="1"/>
  <c r="EE86" i="1"/>
  <c r="ED86" i="1"/>
  <c r="EC86" i="1"/>
  <c r="EB86" i="1"/>
  <c r="EA86" i="1"/>
  <c r="DZ86" i="1"/>
  <c r="DY86" i="1"/>
  <c r="DX86" i="1"/>
  <c r="DW86" i="1"/>
  <c r="DV86" i="1"/>
  <c r="DU86" i="1"/>
  <c r="DT86" i="1"/>
  <c r="DS86" i="1"/>
  <c r="DR86" i="1"/>
  <c r="DQ86" i="1"/>
  <c r="DP86" i="1"/>
  <c r="DO86" i="1"/>
  <c r="DN86" i="1"/>
  <c r="DM86" i="1"/>
  <c r="DL86" i="1"/>
  <c r="DK86" i="1"/>
  <c r="DJ86" i="1"/>
  <c r="DI86" i="1"/>
  <c r="DH86" i="1"/>
  <c r="DG86" i="1"/>
  <c r="DF86" i="1"/>
  <c r="DE86" i="1"/>
  <c r="DD86" i="1"/>
  <c r="DC86" i="1"/>
  <c r="DB86" i="1"/>
  <c r="DA86" i="1"/>
  <c r="CZ86" i="1"/>
  <c r="CY86" i="1"/>
  <c r="CX86" i="1"/>
  <c r="CW86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IG85" i="1"/>
  <c r="HZ85" i="1"/>
  <c r="HY85" i="1"/>
  <c r="HX85" i="1"/>
  <c r="HW85" i="1"/>
  <c r="HV85" i="1"/>
  <c r="HU85" i="1"/>
  <c r="HT85" i="1"/>
  <c r="HS85" i="1"/>
  <c r="HR85" i="1"/>
  <c r="HQ85" i="1"/>
  <c r="HP85" i="1"/>
  <c r="HO85" i="1"/>
  <c r="HN85" i="1"/>
  <c r="HM85" i="1"/>
  <c r="HL85" i="1"/>
  <c r="HK85" i="1"/>
  <c r="HJ85" i="1"/>
  <c r="HI85" i="1"/>
  <c r="HH85" i="1"/>
  <c r="HG85" i="1"/>
  <c r="HF85" i="1"/>
  <c r="HE85" i="1"/>
  <c r="HD85" i="1"/>
  <c r="HC85" i="1"/>
  <c r="HB85" i="1"/>
  <c r="HA85" i="1"/>
  <c r="GZ85" i="1"/>
  <c r="GY85" i="1"/>
  <c r="GX85" i="1"/>
  <c r="GW85" i="1"/>
  <c r="GV85" i="1"/>
  <c r="GU85" i="1"/>
  <c r="GT85" i="1"/>
  <c r="GS85" i="1"/>
  <c r="GR85" i="1"/>
  <c r="GQ85" i="1"/>
  <c r="GP85" i="1"/>
  <c r="GO85" i="1"/>
  <c r="GN85" i="1"/>
  <c r="GM85" i="1"/>
  <c r="GL85" i="1"/>
  <c r="GK85" i="1"/>
  <c r="GJ85" i="1"/>
  <c r="GI85" i="1"/>
  <c r="GH85" i="1"/>
  <c r="GG85" i="1"/>
  <c r="GF85" i="1"/>
  <c r="GE85" i="1"/>
  <c r="GD85" i="1"/>
  <c r="GC85" i="1"/>
  <c r="GB85" i="1"/>
  <c r="GA85" i="1"/>
  <c r="FZ85" i="1"/>
  <c r="FY85" i="1"/>
  <c r="FX85" i="1"/>
  <c r="FW85" i="1"/>
  <c r="FV85" i="1"/>
  <c r="FU85" i="1"/>
  <c r="FT85" i="1"/>
  <c r="FS85" i="1"/>
  <c r="FR85" i="1"/>
  <c r="FQ85" i="1"/>
  <c r="FP85" i="1"/>
  <c r="FO85" i="1"/>
  <c r="FN85" i="1"/>
  <c r="FM85" i="1"/>
  <c r="FL85" i="1"/>
  <c r="FK85" i="1"/>
  <c r="FJ85" i="1"/>
  <c r="FI85" i="1"/>
  <c r="FH85" i="1"/>
  <c r="FG85" i="1"/>
  <c r="FF85" i="1"/>
  <c r="FE85" i="1"/>
  <c r="FD85" i="1"/>
  <c r="FC85" i="1"/>
  <c r="FB85" i="1"/>
  <c r="FA85" i="1"/>
  <c r="EZ85" i="1"/>
  <c r="EY85" i="1"/>
  <c r="EX85" i="1"/>
  <c r="EW85" i="1"/>
  <c r="EV85" i="1"/>
  <c r="EU85" i="1"/>
  <c r="ET85" i="1"/>
  <c r="ES85" i="1"/>
  <c r="ER85" i="1"/>
  <c r="EQ85" i="1"/>
  <c r="EP85" i="1"/>
  <c r="EO85" i="1"/>
  <c r="EN85" i="1"/>
  <c r="EM85" i="1"/>
  <c r="EL85" i="1"/>
  <c r="EK85" i="1"/>
  <c r="EJ85" i="1"/>
  <c r="EI85" i="1"/>
  <c r="EH85" i="1"/>
  <c r="EG85" i="1"/>
  <c r="EF85" i="1"/>
  <c r="EE85" i="1"/>
  <c r="ED85" i="1"/>
  <c r="EC85" i="1"/>
  <c r="EB85" i="1"/>
  <c r="EA85" i="1"/>
  <c r="DZ85" i="1"/>
  <c r="DY85" i="1"/>
  <c r="DX85" i="1"/>
  <c r="DW85" i="1"/>
  <c r="DV85" i="1"/>
  <c r="DU85" i="1"/>
  <c r="DT85" i="1"/>
  <c r="DS85" i="1"/>
  <c r="DR85" i="1"/>
  <c r="DQ85" i="1"/>
  <c r="DP85" i="1"/>
  <c r="DO85" i="1"/>
  <c r="DN85" i="1"/>
  <c r="DM85" i="1"/>
  <c r="DL85" i="1"/>
  <c r="DK85" i="1"/>
  <c r="DJ85" i="1"/>
  <c r="DI85" i="1"/>
  <c r="DH85" i="1"/>
  <c r="DG85" i="1"/>
  <c r="DF85" i="1"/>
  <c r="DE85" i="1"/>
  <c r="DD85" i="1"/>
  <c r="DC85" i="1"/>
  <c r="DB85" i="1"/>
  <c r="DA85" i="1"/>
  <c r="CZ85" i="1"/>
  <c r="CY85" i="1"/>
  <c r="CX85" i="1"/>
  <c r="CW85" i="1"/>
  <c r="CV85" i="1"/>
  <c r="CU85" i="1"/>
  <c r="CT85" i="1"/>
  <c r="CS85" i="1"/>
  <c r="CR85" i="1"/>
  <c r="CQ85" i="1"/>
  <c r="CP85" i="1"/>
  <c r="CO85" i="1"/>
  <c r="CN85" i="1"/>
  <c r="CM85" i="1"/>
  <c r="CL85" i="1"/>
  <c r="CK85" i="1"/>
  <c r="CJ85" i="1"/>
  <c r="CI85" i="1"/>
  <c r="CH85" i="1"/>
  <c r="CG85" i="1"/>
  <c r="CF85" i="1"/>
  <c r="CE85" i="1"/>
  <c r="CD85" i="1"/>
  <c r="CC85" i="1"/>
  <c r="CB85" i="1"/>
  <c r="CA85" i="1"/>
  <c r="BZ85" i="1"/>
  <c r="BY85" i="1"/>
  <c r="BX85" i="1"/>
  <c r="BW85" i="1"/>
  <c r="BV85" i="1"/>
  <c r="BU85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IG84" i="1"/>
  <c r="HZ84" i="1"/>
  <c r="HY84" i="1"/>
  <c r="HX84" i="1"/>
  <c r="HW84" i="1"/>
  <c r="HV84" i="1"/>
  <c r="HU84" i="1"/>
  <c r="HT84" i="1"/>
  <c r="HS84" i="1"/>
  <c r="HR84" i="1"/>
  <c r="HQ84" i="1"/>
  <c r="HP84" i="1"/>
  <c r="HO84" i="1"/>
  <c r="HN84" i="1"/>
  <c r="HM84" i="1"/>
  <c r="HL84" i="1"/>
  <c r="HK84" i="1"/>
  <c r="HJ84" i="1"/>
  <c r="HI84" i="1"/>
  <c r="HH84" i="1"/>
  <c r="HG84" i="1"/>
  <c r="HF84" i="1"/>
  <c r="HE84" i="1"/>
  <c r="HD84" i="1"/>
  <c r="HC84" i="1"/>
  <c r="HB84" i="1"/>
  <c r="HA84" i="1"/>
  <c r="GZ84" i="1"/>
  <c r="GY84" i="1"/>
  <c r="GX84" i="1"/>
  <c r="GW84" i="1"/>
  <c r="GV84" i="1"/>
  <c r="GU84" i="1"/>
  <c r="GT84" i="1"/>
  <c r="GS84" i="1"/>
  <c r="GR84" i="1"/>
  <c r="GQ84" i="1"/>
  <c r="GP84" i="1"/>
  <c r="GO84" i="1"/>
  <c r="GN84" i="1"/>
  <c r="GM84" i="1"/>
  <c r="GL84" i="1"/>
  <c r="GK84" i="1"/>
  <c r="GJ84" i="1"/>
  <c r="GI84" i="1"/>
  <c r="GH84" i="1"/>
  <c r="GG84" i="1"/>
  <c r="GF84" i="1"/>
  <c r="GE84" i="1"/>
  <c r="GD84" i="1"/>
  <c r="GC84" i="1"/>
  <c r="GB84" i="1"/>
  <c r="GA84" i="1"/>
  <c r="FZ84" i="1"/>
  <c r="FY84" i="1"/>
  <c r="FX84" i="1"/>
  <c r="FW84" i="1"/>
  <c r="FV84" i="1"/>
  <c r="FU84" i="1"/>
  <c r="FT84" i="1"/>
  <c r="FS84" i="1"/>
  <c r="FR84" i="1"/>
  <c r="FQ84" i="1"/>
  <c r="FP84" i="1"/>
  <c r="FO84" i="1"/>
  <c r="FN84" i="1"/>
  <c r="FM84" i="1"/>
  <c r="FL84" i="1"/>
  <c r="FK84" i="1"/>
  <c r="FJ84" i="1"/>
  <c r="FI84" i="1"/>
  <c r="FH84" i="1"/>
  <c r="FG84" i="1"/>
  <c r="FF84" i="1"/>
  <c r="FE84" i="1"/>
  <c r="FD84" i="1"/>
  <c r="FC84" i="1"/>
  <c r="FB84" i="1"/>
  <c r="FA84" i="1"/>
  <c r="EZ84" i="1"/>
  <c r="EY84" i="1"/>
  <c r="EX84" i="1"/>
  <c r="EW84" i="1"/>
  <c r="EV84" i="1"/>
  <c r="EU84" i="1"/>
  <c r="ET84" i="1"/>
  <c r="ES84" i="1"/>
  <c r="ER84" i="1"/>
  <c r="EQ84" i="1"/>
  <c r="EP84" i="1"/>
  <c r="EO84" i="1"/>
  <c r="EN84" i="1"/>
  <c r="EM84" i="1"/>
  <c r="EL84" i="1"/>
  <c r="EK84" i="1"/>
  <c r="EJ84" i="1"/>
  <c r="EI84" i="1"/>
  <c r="EH84" i="1"/>
  <c r="EG84" i="1"/>
  <c r="EF84" i="1"/>
  <c r="EE84" i="1"/>
  <c r="ED84" i="1"/>
  <c r="EC84" i="1"/>
  <c r="EB84" i="1"/>
  <c r="EA84" i="1"/>
  <c r="DZ84" i="1"/>
  <c r="DY84" i="1"/>
  <c r="DX84" i="1"/>
  <c r="DW84" i="1"/>
  <c r="DV84" i="1"/>
  <c r="DU84" i="1"/>
  <c r="DT84" i="1"/>
  <c r="DS84" i="1"/>
  <c r="DR84" i="1"/>
  <c r="DQ84" i="1"/>
  <c r="DP84" i="1"/>
  <c r="DO84" i="1"/>
  <c r="DN84" i="1"/>
  <c r="DM84" i="1"/>
  <c r="DL84" i="1"/>
  <c r="DK84" i="1"/>
  <c r="DJ84" i="1"/>
  <c r="DI84" i="1"/>
  <c r="DH84" i="1"/>
  <c r="DG84" i="1"/>
  <c r="DF84" i="1"/>
  <c r="DE84" i="1"/>
  <c r="DD84" i="1"/>
  <c r="DC84" i="1"/>
  <c r="DB84" i="1"/>
  <c r="DA84" i="1"/>
  <c r="CZ84" i="1"/>
  <c r="CY84" i="1"/>
  <c r="CX84" i="1"/>
  <c r="CW84" i="1"/>
  <c r="CV84" i="1"/>
  <c r="CU84" i="1"/>
  <c r="CT84" i="1"/>
  <c r="CS84" i="1"/>
  <c r="CR84" i="1"/>
  <c r="CQ84" i="1"/>
  <c r="CP84" i="1"/>
  <c r="CO84" i="1"/>
  <c r="CN84" i="1"/>
  <c r="CM84" i="1"/>
  <c r="CL84" i="1"/>
  <c r="CK84" i="1"/>
  <c r="CJ84" i="1"/>
  <c r="CI84" i="1"/>
  <c r="CH84" i="1"/>
  <c r="CG84" i="1"/>
  <c r="CF84" i="1"/>
  <c r="CE84" i="1"/>
  <c r="CD84" i="1"/>
  <c r="CC84" i="1"/>
  <c r="CB84" i="1"/>
  <c r="CA84" i="1"/>
  <c r="BZ84" i="1"/>
  <c r="BY84" i="1"/>
  <c r="BX84" i="1"/>
  <c r="BW84" i="1"/>
  <c r="BV84" i="1"/>
  <c r="BU84" i="1"/>
  <c r="BT84" i="1"/>
  <c r="BS84" i="1"/>
  <c r="BR84" i="1"/>
  <c r="BQ84" i="1"/>
  <c r="BP84" i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HZ83" i="1"/>
  <c r="HY83" i="1"/>
  <c r="HX83" i="1"/>
  <c r="IG82" i="1"/>
  <c r="HZ82" i="1"/>
  <c r="HY82" i="1"/>
  <c r="HX82" i="1"/>
  <c r="HW82" i="1"/>
  <c r="HV82" i="1"/>
  <c r="HR82" i="1"/>
  <c r="HQ82" i="1"/>
  <c r="HP82" i="1"/>
  <c r="HO82" i="1"/>
  <c r="HN82" i="1"/>
  <c r="HM82" i="1"/>
  <c r="HL82" i="1"/>
  <c r="HK82" i="1"/>
  <c r="HJ82" i="1"/>
  <c r="HI82" i="1"/>
  <c r="HH82" i="1"/>
  <c r="HG82" i="1"/>
  <c r="HF82" i="1"/>
  <c r="HE82" i="1"/>
  <c r="HD82" i="1"/>
  <c r="HC82" i="1"/>
  <c r="HB82" i="1"/>
  <c r="HA82" i="1"/>
  <c r="GZ82" i="1"/>
  <c r="GY82" i="1"/>
  <c r="GX82" i="1"/>
  <c r="GW82" i="1"/>
  <c r="GV82" i="1"/>
  <c r="GS82" i="1"/>
  <c r="GR82" i="1"/>
  <c r="GQ82" i="1"/>
  <c r="GP82" i="1"/>
  <c r="GO82" i="1"/>
  <c r="GN82" i="1"/>
  <c r="GM82" i="1"/>
  <c r="GL82" i="1"/>
  <c r="GK82" i="1"/>
  <c r="GJ82" i="1"/>
  <c r="GI82" i="1"/>
  <c r="GH82" i="1"/>
  <c r="GG82" i="1"/>
  <c r="GF82" i="1"/>
  <c r="GE82" i="1"/>
  <c r="GD82" i="1"/>
  <c r="GC82" i="1"/>
  <c r="GB82" i="1"/>
  <c r="GA82" i="1"/>
  <c r="FZ82" i="1"/>
  <c r="FY82" i="1"/>
  <c r="FX82" i="1"/>
  <c r="FW82" i="1"/>
  <c r="FV82" i="1"/>
  <c r="FU82" i="1"/>
  <c r="FT82" i="1"/>
  <c r="FS82" i="1"/>
  <c r="FR82" i="1"/>
  <c r="FQ82" i="1"/>
  <c r="FP82" i="1"/>
  <c r="FO82" i="1"/>
  <c r="FN82" i="1"/>
  <c r="FM82" i="1"/>
  <c r="FL82" i="1"/>
  <c r="FK82" i="1"/>
  <c r="FJ82" i="1"/>
  <c r="FI82" i="1"/>
  <c r="FH82" i="1"/>
  <c r="FG82" i="1"/>
  <c r="FF82" i="1"/>
  <c r="FE82" i="1"/>
  <c r="FD82" i="1"/>
  <c r="FC82" i="1"/>
  <c r="FB82" i="1"/>
  <c r="FA82" i="1"/>
  <c r="EZ82" i="1"/>
  <c r="EY82" i="1"/>
  <c r="EX82" i="1"/>
  <c r="EW82" i="1"/>
  <c r="EV82" i="1"/>
  <c r="EU82" i="1"/>
  <c r="ET82" i="1"/>
  <c r="ES82" i="1"/>
  <c r="ER82" i="1"/>
  <c r="EQ82" i="1"/>
  <c r="EP82" i="1"/>
  <c r="EO82" i="1"/>
  <c r="EN82" i="1"/>
  <c r="EM82" i="1"/>
  <c r="EL82" i="1"/>
  <c r="EK82" i="1"/>
  <c r="EJ82" i="1"/>
  <c r="EI82" i="1"/>
  <c r="EH82" i="1"/>
  <c r="EG82" i="1"/>
  <c r="EF82" i="1"/>
  <c r="EE82" i="1"/>
  <c r="ED82" i="1"/>
  <c r="EC82" i="1"/>
  <c r="EB82" i="1"/>
  <c r="EA82" i="1"/>
  <c r="DZ82" i="1"/>
  <c r="DY82" i="1"/>
  <c r="DX82" i="1"/>
  <c r="DW82" i="1"/>
  <c r="DV82" i="1"/>
  <c r="DU82" i="1"/>
  <c r="DT82" i="1"/>
  <c r="DS82" i="1"/>
  <c r="DR82" i="1"/>
  <c r="DQ82" i="1"/>
  <c r="DP82" i="1"/>
  <c r="DO82" i="1"/>
  <c r="DN82" i="1"/>
  <c r="DM82" i="1"/>
  <c r="DL82" i="1"/>
  <c r="DK82" i="1"/>
  <c r="DJ82" i="1"/>
  <c r="DI82" i="1"/>
  <c r="DH82" i="1"/>
  <c r="DG82" i="1"/>
  <c r="DF82" i="1"/>
  <c r="DE82" i="1"/>
  <c r="DD82" i="1"/>
  <c r="DC82" i="1"/>
  <c r="DB82" i="1"/>
  <c r="DA82" i="1"/>
  <c r="CZ82" i="1"/>
  <c r="CY82" i="1"/>
  <c r="CX82" i="1"/>
  <c r="CW82" i="1"/>
  <c r="CV82" i="1"/>
  <c r="CU82" i="1"/>
  <c r="CT82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IG81" i="1"/>
  <c r="IA81" i="1"/>
  <c r="HZ81" i="1"/>
  <c r="HY81" i="1"/>
  <c r="HX81" i="1"/>
  <c r="HW81" i="1"/>
  <c r="HV81" i="1"/>
  <c r="HU81" i="1"/>
  <c r="HT81" i="1"/>
  <c r="HS81" i="1"/>
  <c r="HR81" i="1"/>
  <c r="HQ81" i="1"/>
  <c r="HP81" i="1"/>
  <c r="HO81" i="1"/>
  <c r="HN81" i="1"/>
  <c r="HM81" i="1"/>
  <c r="HL81" i="1"/>
  <c r="HK81" i="1"/>
  <c r="HJ81" i="1"/>
  <c r="HI81" i="1"/>
  <c r="HH81" i="1"/>
  <c r="HG81" i="1"/>
  <c r="HF81" i="1"/>
  <c r="HE81" i="1"/>
  <c r="HD81" i="1"/>
  <c r="HC81" i="1"/>
  <c r="HB81" i="1"/>
  <c r="HA81" i="1"/>
  <c r="GZ81" i="1"/>
  <c r="GY81" i="1"/>
  <c r="GX81" i="1"/>
  <c r="GW81" i="1"/>
  <c r="GV81" i="1"/>
  <c r="GS81" i="1"/>
  <c r="GR81" i="1"/>
  <c r="GQ81" i="1"/>
  <c r="GP81" i="1"/>
  <c r="GO81" i="1"/>
  <c r="GN81" i="1"/>
  <c r="GM81" i="1"/>
  <c r="GL81" i="1"/>
  <c r="GK81" i="1"/>
  <c r="GJ81" i="1"/>
  <c r="GI81" i="1"/>
  <c r="GH81" i="1"/>
  <c r="GG81" i="1"/>
  <c r="GF81" i="1"/>
  <c r="GE81" i="1"/>
  <c r="GD81" i="1"/>
  <c r="GC81" i="1"/>
  <c r="GB81" i="1"/>
  <c r="GA81" i="1"/>
  <c r="FZ81" i="1"/>
  <c r="FY81" i="1"/>
  <c r="FX81" i="1"/>
  <c r="FW81" i="1"/>
  <c r="FV81" i="1"/>
  <c r="FU81" i="1"/>
  <c r="FT81" i="1"/>
  <c r="FS81" i="1"/>
  <c r="FR81" i="1"/>
  <c r="FQ81" i="1"/>
  <c r="FP81" i="1"/>
  <c r="FO81" i="1"/>
  <c r="FN81" i="1"/>
  <c r="FM81" i="1"/>
  <c r="FL81" i="1"/>
  <c r="FK81" i="1"/>
  <c r="FJ81" i="1"/>
  <c r="FI81" i="1"/>
  <c r="FH81" i="1"/>
  <c r="FG81" i="1"/>
  <c r="FF81" i="1"/>
  <c r="FE81" i="1"/>
  <c r="FD81" i="1"/>
  <c r="FC81" i="1"/>
  <c r="FB81" i="1"/>
  <c r="FA81" i="1"/>
  <c r="EZ81" i="1"/>
  <c r="EY81" i="1"/>
  <c r="EX81" i="1"/>
  <c r="EW81" i="1"/>
  <c r="EV81" i="1"/>
  <c r="EU81" i="1"/>
  <c r="ET81" i="1"/>
  <c r="ES81" i="1"/>
  <c r="ER81" i="1"/>
  <c r="EQ81" i="1"/>
  <c r="EP81" i="1"/>
  <c r="EO81" i="1"/>
  <c r="EN81" i="1"/>
  <c r="EM81" i="1"/>
  <c r="EL81" i="1"/>
  <c r="EK81" i="1"/>
  <c r="EJ81" i="1"/>
  <c r="EI81" i="1"/>
  <c r="EH81" i="1"/>
  <c r="EG81" i="1"/>
  <c r="EF81" i="1"/>
  <c r="EE81" i="1"/>
  <c r="ED81" i="1"/>
  <c r="EC81" i="1"/>
  <c r="EB81" i="1"/>
  <c r="EA81" i="1"/>
  <c r="DZ81" i="1"/>
  <c r="DY81" i="1"/>
  <c r="DX81" i="1"/>
  <c r="DW81" i="1"/>
  <c r="DV81" i="1"/>
  <c r="DU81" i="1"/>
  <c r="DT81" i="1"/>
  <c r="DS81" i="1"/>
  <c r="DR81" i="1"/>
  <c r="DQ81" i="1"/>
  <c r="DP81" i="1"/>
  <c r="DO81" i="1"/>
  <c r="DN81" i="1"/>
  <c r="DM81" i="1"/>
  <c r="DL81" i="1"/>
  <c r="DK81" i="1"/>
  <c r="DJ81" i="1"/>
  <c r="DI81" i="1"/>
  <c r="DH81" i="1"/>
  <c r="DG81" i="1"/>
  <c r="DF81" i="1"/>
  <c r="DE81" i="1"/>
  <c r="DD81" i="1"/>
  <c r="DC81" i="1"/>
  <c r="DB81" i="1"/>
  <c r="DA81" i="1"/>
  <c r="CZ81" i="1"/>
  <c r="CY81" i="1"/>
  <c r="CX81" i="1"/>
  <c r="CW81" i="1"/>
  <c r="CV81" i="1"/>
  <c r="CU81" i="1"/>
  <c r="CT81" i="1"/>
  <c r="CS81" i="1"/>
  <c r="CR81" i="1"/>
  <c r="CQ81" i="1"/>
  <c r="CP81" i="1"/>
  <c r="CO81" i="1"/>
  <c r="CN81" i="1"/>
  <c r="CM81" i="1"/>
  <c r="CL81" i="1"/>
  <c r="CK81" i="1"/>
  <c r="CJ81" i="1"/>
  <c r="CI81" i="1"/>
  <c r="CH81" i="1"/>
  <c r="CG81" i="1"/>
  <c r="CF81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IG80" i="1"/>
  <c r="IA80" i="1"/>
  <c r="HZ80" i="1"/>
  <c r="HY80" i="1"/>
  <c r="HX80" i="1"/>
  <c r="HW80" i="1"/>
  <c r="HV80" i="1"/>
  <c r="HU80" i="1"/>
  <c r="HT80" i="1"/>
  <c r="HS80" i="1"/>
  <c r="HR80" i="1"/>
  <c r="HQ80" i="1"/>
  <c r="HP80" i="1"/>
  <c r="HO80" i="1"/>
  <c r="HN80" i="1"/>
  <c r="HM80" i="1"/>
  <c r="HL80" i="1"/>
  <c r="HK80" i="1"/>
  <c r="HJ80" i="1"/>
  <c r="HI80" i="1"/>
  <c r="HH80" i="1"/>
  <c r="HG80" i="1"/>
  <c r="HF80" i="1"/>
  <c r="HE80" i="1"/>
  <c r="HD80" i="1"/>
  <c r="HC80" i="1"/>
  <c r="HB80" i="1"/>
  <c r="HA80" i="1"/>
  <c r="GZ80" i="1"/>
  <c r="GY80" i="1"/>
  <c r="GX80" i="1"/>
  <c r="GW80" i="1"/>
  <c r="GV80" i="1"/>
  <c r="GS80" i="1"/>
  <c r="GR80" i="1"/>
  <c r="GQ80" i="1"/>
  <c r="GP80" i="1"/>
  <c r="GO80" i="1"/>
  <c r="GN80" i="1"/>
  <c r="GM80" i="1"/>
  <c r="GL80" i="1"/>
  <c r="GK80" i="1"/>
  <c r="GJ80" i="1"/>
  <c r="GI80" i="1"/>
  <c r="GH80" i="1"/>
  <c r="GG80" i="1"/>
  <c r="GF80" i="1"/>
  <c r="GE80" i="1"/>
  <c r="GD80" i="1"/>
  <c r="GC80" i="1"/>
  <c r="GB80" i="1"/>
  <c r="GA80" i="1"/>
  <c r="FZ80" i="1"/>
  <c r="FY80" i="1"/>
  <c r="FX80" i="1"/>
  <c r="FW80" i="1"/>
  <c r="FV80" i="1"/>
  <c r="FU80" i="1"/>
  <c r="FT80" i="1"/>
  <c r="FS80" i="1"/>
  <c r="FR80" i="1"/>
  <c r="FQ80" i="1"/>
  <c r="FP80" i="1"/>
  <c r="FO80" i="1"/>
  <c r="FN80" i="1"/>
  <c r="FM80" i="1"/>
  <c r="FL80" i="1"/>
  <c r="FK80" i="1"/>
  <c r="FJ80" i="1"/>
  <c r="FI80" i="1"/>
  <c r="FH80" i="1"/>
  <c r="FG80" i="1"/>
  <c r="FF80" i="1"/>
  <c r="FE80" i="1"/>
  <c r="FD80" i="1"/>
  <c r="FC80" i="1"/>
  <c r="FB80" i="1"/>
  <c r="FA80" i="1"/>
  <c r="EZ80" i="1"/>
  <c r="EY80" i="1"/>
  <c r="EX80" i="1"/>
  <c r="EW80" i="1"/>
  <c r="EV80" i="1"/>
  <c r="EU80" i="1"/>
  <c r="ET80" i="1"/>
  <c r="ES80" i="1"/>
  <c r="ER80" i="1"/>
  <c r="EQ80" i="1"/>
  <c r="EP80" i="1"/>
  <c r="EO80" i="1"/>
  <c r="EN80" i="1"/>
  <c r="EM80" i="1"/>
  <c r="EL80" i="1"/>
  <c r="EK80" i="1"/>
  <c r="EJ80" i="1"/>
  <c r="EI80" i="1"/>
  <c r="EH80" i="1"/>
  <c r="EG80" i="1"/>
  <c r="EF80" i="1"/>
  <c r="EE80" i="1"/>
  <c r="ED80" i="1"/>
  <c r="EC80" i="1"/>
  <c r="EB80" i="1"/>
  <c r="EA80" i="1"/>
  <c r="DZ80" i="1"/>
  <c r="DY80" i="1"/>
  <c r="DX80" i="1"/>
  <c r="DW80" i="1"/>
  <c r="DV80" i="1"/>
  <c r="DU80" i="1"/>
  <c r="DT80" i="1"/>
  <c r="DS80" i="1"/>
  <c r="DR80" i="1"/>
  <c r="DQ80" i="1"/>
  <c r="DP80" i="1"/>
  <c r="DO80" i="1"/>
  <c r="DN80" i="1"/>
  <c r="DM80" i="1"/>
  <c r="DL80" i="1"/>
  <c r="DK80" i="1"/>
  <c r="DJ80" i="1"/>
  <c r="DI80" i="1"/>
  <c r="DH80" i="1"/>
  <c r="DG80" i="1"/>
  <c r="DF80" i="1"/>
  <c r="DE80" i="1"/>
  <c r="DD80" i="1"/>
  <c r="DC80" i="1"/>
  <c r="DB80" i="1"/>
  <c r="DA80" i="1"/>
  <c r="CZ80" i="1"/>
  <c r="CY80" i="1"/>
  <c r="CX80" i="1"/>
  <c r="CW80" i="1"/>
  <c r="CV80" i="1"/>
  <c r="CU80" i="1"/>
  <c r="CT80" i="1"/>
  <c r="CS80" i="1"/>
  <c r="CR80" i="1"/>
  <c r="CQ80" i="1"/>
  <c r="CP80" i="1"/>
  <c r="CO80" i="1"/>
  <c r="CN80" i="1"/>
  <c r="CM80" i="1"/>
  <c r="CL80" i="1"/>
  <c r="CK80" i="1"/>
  <c r="CJ80" i="1"/>
  <c r="CI80" i="1"/>
  <c r="CH80" i="1"/>
  <c r="CG80" i="1"/>
  <c r="CF80" i="1"/>
  <c r="CE80" i="1"/>
  <c r="CD80" i="1"/>
  <c r="CC80" i="1"/>
  <c r="CB80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HZ79" i="1"/>
  <c r="HY79" i="1"/>
  <c r="HX79" i="1"/>
  <c r="HW79" i="1"/>
  <c r="IG78" i="1"/>
  <c r="HZ78" i="1"/>
  <c r="HY78" i="1"/>
  <c r="HX78" i="1"/>
  <c r="HW78" i="1"/>
  <c r="HV78" i="1"/>
  <c r="HU78" i="1"/>
  <c r="HT78" i="1"/>
  <c r="HS78" i="1"/>
  <c r="HR78" i="1"/>
  <c r="HQ78" i="1"/>
  <c r="HP78" i="1"/>
  <c r="HO78" i="1"/>
  <c r="HN78" i="1"/>
  <c r="HM78" i="1"/>
  <c r="HL78" i="1"/>
  <c r="HK78" i="1"/>
  <c r="HJ78" i="1"/>
  <c r="HI78" i="1"/>
  <c r="HH78" i="1"/>
  <c r="HG78" i="1"/>
  <c r="HF78" i="1"/>
  <c r="HE78" i="1"/>
  <c r="HD78" i="1"/>
  <c r="HC78" i="1"/>
  <c r="HB78" i="1"/>
  <c r="HA78" i="1"/>
  <c r="GZ78" i="1"/>
  <c r="GY78" i="1"/>
  <c r="GX78" i="1"/>
  <c r="GW78" i="1"/>
  <c r="GV78" i="1"/>
  <c r="GU78" i="1"/>
  <c r="GT78" i="1"/>
  <c r="GS78" i="1"/>
  <c r="GR78" i="1"/>
  <c r="GQ78" i="1"/>
  <c r="GP78" i="1"/>
  <c r="GO78" i="1"/>
  <c r="GN78" i="1"/>
  <c r="GM78" i="1"/>
  <c r="GL78" i="1"/>
  <c r="GK78" i="1"/>
  <c r="GJ78" i="1"/>
  <c r="GI78" i="1"/>
  <c r="GH78" i="1"/>
  <c r="GG78" i="1"/>
  <c r="GF78" i="1"/>
  <c r="GE78" i="1"/>
  <c r="GD78" i="1"/>
  <c r="GC78" i="1"/>
  <c r="GB78" i="1"/>
  <c r="GA78" i="1"/>
  <c r="FZ78" i="1"/>
  <c r="FY78" i="1"/>
  <c r="FX78" i="1"/>
  <c r="FW78" i="1"/>
  <c r="FV78" i="1"/>
  <c r="FU78" i="1"/>
  <c r="FT78" i="1"/>
  <c r="FS78" i="1"/>
  <c r="FR78" i="1"/>
  <c r="FQ78" i="1"/>
  <c r="FP78" i="1"/>
  <c r="FO78" i="1"/>
  <c r="FN78" i="1"/>
  <c r="FM78" i="1"/>
  <c r="FL78" i="1"/>
  <c r="FK78" i="1"/>
  <c r="FJ78" i="1"/>
  <c r="FI78" i="1"/>
  <c r="FH78" i="1"/>
  <c r="FG78" i="1"/>
  <c r="FF78" i="1"/>
  <c r="FE78" i="1"/>
  <c r="FD78" i="1"/>
  <c r="FC78" i="1"/>
  <c r="FB78" i="1"/>
  <c r="FA78" i="1"/>
  <c r="EZ78" i="1"/>
  <c r="EY78" i="1"/>
  <c r="EX78" i="1"/>
  <c r="EW78" i="1"/>
  <c r="EV78" i="1"/>
  <c r="EU78" i="1"/>
  <c r="ET78" i="1"/>
  <c r="ES78" i="1"/>
  <c r="ER78" i="1"/>
  <c r="EQ78" i="1"/>
  <c r="EP78" i="1"/>
  <c r="EO78" i="1"/>
  <c r="EN78" i="1"/>
  <c r="EM78" i="1"/>
  <c r="EL78" i="1"/>
  <c r="EK78" i="1"/>
  <c r="EJ78" i="1"/>
  <c r="EI78" i="1"/>
  <c r="EH78" i="1"/>
  <c r="EG78" i="1"/>
  <c r="EF78" i="1"/>
  <c r="EE78" i="1"/>
  <c r="ED78" i="1"/>
  <c r="EC78" i="1"/>
  <c r="EB78" i="1"/>
  <c r="EA78" i="1"/>
  <c r="DZ78" i="1"/>
  <c r="DY78" i="1"/>
  <c r="DX78" i="1"/>
  <c r="DW78" i="1"/>
  <c r="DV78" i="1"/>
  <c r="DU78" i="1"/>
  <c r="DT78" i="1"/>
  <c r="DS78" i="1"/>
  <c r="DR78" i="1"/>
  <c r="DQ78" i="1"/>
  <c r="DP78" i="1"/>
  <c r="DO78" i="1"/>
  <c r="DN78" i="1"/>
  <c r="DM78" i="1"/>
  <c r="DL78" i="1"/>
  <c r="DK78" i="1"/>
  <c r="DJ78" i="1"/>
  <c r="DI78" i="1"/>
  <c r="DH78" i="1"/>
  <c r="DG78" i="1"/>
  <c r="DF78" i="1"/>
  <c r="DE78" i="1"/>
  <c r="DD78" i="1"/>
  <c r="DC78" i="1"/>
  <c r="DB78" i="1"/>
  <c r="DA78" i="1"/>
  <c r="CZ78" i="1"/>
  <c r="CY78" i="1"/>
  <c r="CX78" i="1"/>
  <c r="CW78" i="1"/>
  <c r="CV78" i="1"/>
  <c r="CU78" i="1"/>
  <c r="CT78" i="1"/>
  <c r="CS78" i="1"/>
  <c r="CR78" i="1"/>
  <c r="CQ78" i="1"/>
  <c r="CP78" i="1"/>
  <c r="CO78" i="1"/>
  <c r="CN78" i="1"/>
  <c r="CM78" i="1"/>
  <c r="CL78" i="1"/>
  <c r="CK78" i="1"/>
  <c r="CJ78" i="1"/>
  <c r="CI78" i="1"/>
  <c r="CH78" i="1"/>
  <c r="CG78" i="1"/>
  <c r="CF78" i="1"/>
  <c r="CE78" i="1"/>
  <c r="CD78" i="1"/>
  <c r="CC78" i="1"/>
  <c r="CB78" i="1"/>
  <c r="CA78" i="1"/>
  <c r="BZ78" i="1"/>
  <c r="BY78" i="1"/>
  <c r="BX78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IG76" i="1"/>
  <c r="HZ76" i="1"/>
  <c r="HY76" i="1"/>
  <c r="HX76" i="1"/>
  <c r="HW76" i="1"/>
  <c r="HV76" i="1"/>
  <c r="HU76" i="1"/>
  <c r="HT76" i="1"/>
  <c r="HS76" i="1"/>
  <c r="HR76" i="1"/>
  <c r="HQ76" i="1"/>
  <c r="HP76" i="1"/>
  <c r="HO76" i="1"/>
  <c r="HN76" i="1"/>
  <c r="HM76" i="1"/>
  <c r="HL76" i="1"/>
  <c r="HK76" i="1"/>
  <c r="HJ76" i="1"/>
  <c r="HI76" i="1"/>
  <c r="HH76" i="1"/>
  <c r="HG76" i="1"/>
  <c r="HF76" i="1"/>
  <c r="HE76" i="1"/>
  <c r="HD76" i="1"/>
  <c r="HC76" i="1"/>
  <c r="HB76" i="1"/>
  <c r="HA76" i="1"/>
  <c r="GZ76" i="1"/>
  <c r="GY76" i="1"/>
  <c r="GX76" i="1"/>
  <c r="GW76" i="1"/>
  <c r="GV76" i="1"/>
  <c r="GU76" i="1"/>
  <c r="GT76" i="1"/>
  <c r="GS76" i="1"/>
  <c r="GR76" i="1"/>
  <c r="GQ76" i="1"/>
  <c r="GP76" i="1"/>
  <c r="GO76" i="1"/>
  <c r="GN76" i="1"/>
  <c r="GM76" i="1"/>
  <c r="GL76" i="1"/>
  <c r="GK76" i="1"/>
  <c r="GJ76" i="1"/>
  <c r="GI76" i="1"/>
  <c r="GH76" i="1"/>
  <c r="GG76" i="1"/>
  <c r="GF76" i="1"/>
  <c r="GE76" i="1"/>
  <c r="GD76" i="1"/>
  <c r="GC76" i="1"/>
  <c r="GB76" i="1"/>
  <c r="GA76" i="1"/>
  <c r="FZ76" i="1"/>
  <c r="FY76" i="1"/>
  <c r="FX76" i="1"/>
  <c r="FW76" i="1"/>
  <c r="FV76" i="1"/>
  <c r="FU76" i="1"/>
  <c r="FT76" i="1"/>
  <c r="FS76" i="1"/>
  <c r="FR76" i="1"/>
  <c r="FQ76" i="1"/>
  <c r="FP76" i="1"/>
  <c r="FO76" i="1"/>
  <c r="FN76" i="1"/>
  <c r="FM76" i="1"/>
  <c r="FL76" i="1"/>
  <c r="FK76" i="1"/>
  <c r="FJ76" i="1"/>
  <c r="FI76" i="1"/>
  <c r="FH76" i="1"/>
  <c r="FG76" i="1"/>
  <c r="FF76" i="1"/>
  <c r="FE76" i="1"/>
  <c r="FD76" i="1"/>
  <c r="FC76" i="1"/>
  <c r="FB76" i="1"/>
  <c r="FA76" i="1"/>
  <c r="EZ76" i="1"/>
  <c r="EY76" i="1"/>
  <c r="EX76" i="1"/>
  <c r="EW76" i="1"/>
  <c r="EV76" i="1"/>
  <c r="EU76" i="1"/>
  <c r="ET76" i="1"/>
  <c r="ES76" i="1"/>
  <c r="ER76" i="1"/>
  <c r="EQ76" i="1"/>
  <c r="EP76" i="1"/>
  <c r="EO76" i="1"/>
  <c r="EN76" i="1"/>
  <c r="EM76" i="1"/>
  <c r="EL76" i="1"/>
  <c r="EK76" i="1"/>
  <c r="EJ76" i="1"/>
  <c r="EI76" i="1"/>
  <c r="EH76" i="1"/>
  <c r="EG76" i="1"/>
  <c r="EF76" i="1"/>
  <c r="EE76" i="1"/>
  <c r="ED76" i="1"/>
  <c r="EC76" i="1"/>
  <c r="EB76" i="1"/>
  <c r="EA76" i="1"/>
  <c r="DZ76" i="1"/>
  <c r="DY76" i="1"/>
  <c r="DX76" i="1"/>
  <c r="DW76" i="1"/>
  <c r="DV76" i="1"/>
  <c r="DU76" i="1"/>
  <c r="DT76" i="1"/>
  <c r="DS76" i="1"/>
  <c r="DR76" i="1"/>
  <c r="DQ76" i="1"/>
  <c r="DP76" i="1"/>
  <c r="DO76" i="1"/>
  <c r="DN76" i="1"/>
  <c r="DM76" i="1"/>
  <c r="DL76" i="1"/>
  <c r="DK76" i="1"/>
  <c r="DJ76" i="1"/>
  <c r="DI76" i="1"/>
  <c r="DH76" i="1"/>
  <c r="DG76" i="1"/>
  <c r="DF76" i="1"/>
  <c r="DE76" i="1"/>
  <c r="DD76" i="1"/>
  <c r="DC76" i="1"/>
  <c r="DB76" i="1"/>
  <c r="DA76" i="1"/>
  <c r="CZ76" i="1"/>
  <c r="CY76" i="1"/>
  <c r="CX76" i="1"/>
  <c r="CW76" i="1"/>
  <c r="CV76" i="1"/>
  <c r="CU76" i="1"/>
  <c r="CT76" i="1"/>
  <c r="CS76" i="1"/>
  <c r="CR76" i="1"/>
  <c r="CQ76" i="1"/>
  <c r="CP76" i="1"/>
  <c r="CO76" i="1"/>
  <c r="CN76" i="1"/>
  <c r="CM76" i="1"/>
  <c r="CL76" i="1"/>
  <c r="CK76" i="1"/>
  <c r="CJ76" i="1"/>
  <c r="CI76" i="1"/>
  <c r="CH76" i="1"/>
  <c r="CG76" i="1"/>
  <c r="CF76" i="1"/>
  <c r="CE76" i="1"/>
  <c r="CD76" i="1"/>
  <c r="CC76" i="1"/>
  <c r="CB76" i="1"/>
  <c r="CA76" i="1"/>
  <c r="BZ76" i="1"/>
  <c r="BY76" i="1"/>
  <c r="BX76" i="1"/>
  <c r="BW76" i="1"/>
  <c r="BV76" i="1"/>
  <c r="BU76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HV75" i="1"/>
  <c r="HU75" i="1"/>
  <c r="HT75" i="1"/>
  <c r="HS75" i="1"/>
  <c r="HR75" i="1"/>
  <c r="HQ75" i="1"/>
  <c r="HP75" i="1"/>
  <c r="HO75" i="1"/>
  <c r="HN75" i="1"/>
  <c r="HM75" i="1"/>
  <c r="HL75" i="1"/>
  <c r="HK75" i="1"/>
  <c r="HJ75" i="1"/>
  <c r="HI75" i="1"/>
  <c r="HH75" i="1"/>
  <c r="HG75" i="1"/>
  <c r="HF75" i="1"/>
  <c r="HE75" i="1"/>
  <c r="HD75" i="1"/>
  <c r="HC75" i="1"/>
  <c r="HB75" i="1"/>
  <c r="HA75" i="1"/>
  <c r="GZ75" i="1"/>
  <c r="GY75" i="1"/>
  <c r="GX75" i="1"/>
  <c r="GW75" i="1"/>
  <c r="GV75" i="1"/>
  <c r="GU75" i="1"/>
  <c r="GT75" i="1"/>
  <c r="GS75" i="1"/>
  <c r="GR75" i="1"/>
  <c r="GQ75" i="1"/>
  <c r="GP75" i="1"/>
  <c r="GO75" i="1"/>
  <c r="GN75" i="1"/>
  <c r="GM75" i="1"/>
  <c r="GL75" i="1"/>
  <c r="GK75" i="1"/>
  <c r="GJ75" i="1"/>
  <c r="GI75" i="1"/>
  <c r="GH75" i="1"/>
  <c r="GG75" i="1"/>
  <c r="GF75" i="1"/>
  <c r="GE75" i="1"/>
  <c r="GD75" i="1"/>
  <c r="GC75" i="1"/>
  <c r="GB75" i="1"/>
  <c r="GA75" i="1"/>
  <c r="FZ75" i="1"/>
  <c r="FY75" i="1"/>
  <c r="FX75" i="1"/>
  <c r="FW75" i="1"/>
  <c r="FV75" i="1"/>
  <c r="FU75" i="1"/>
  <c r="FT75" i="1"/>
  <c r="FS75" i="1"/>
  <c r="FR75" i="1"/>
  <c r="FQ75" i="1"/>
  <c r="FP75" i="1"/>
  <c r="FO75" i="1"/>
  <c r="FN75" i="1"/>
  <c r="FM75" i="1"/>
  <c r="FL75" i="1"/>
  <c r="FK75" i="1"/>
  <c r="FJ75" i="1"/>
  <c r="FI75" i="1"/>
  <c r="FH75" i="1"/>
  <c r="FG75" i="1"/>
  <c r="FF75" i="1"/>
  <c r="FE75" i="1"/>
  <c r="FD75" i="1"/>
  <c r="FC75" i="1"/>
  <c r="FB75" i="1"/>
  <c r="FA75" i="1"/>
  <c r="EZ75" i="1"/>
  <c r="EY75" i="1"/>
  <c r="EX75" i="1"/>
  <c r="EW75" i="1"/>
  <c r="EV75" i="1"/>
  <c r="EU75" i="1"/>
  <c r="ET75" i="1"/>
  <c r="ES75" i="1"/>
  <c r="ER75" i="1"/>
  <c r="EQ75" i="1"/>
  <c r="EP75" i="1"/>
  <c r="EO75" i="1"/>
  <c r="EN75" i="1"/>
  <c r="EM75" i="1"/>
  <c r="EL75" i="1"/>
  <c r="EK75" i="1"/>
  <c r="EJ75" i="1"/>
  <c r="EI75" i="1"/>
  <c r="EH75" i="1"/>
  <c r="EG75" i="1"/>
  <c r="EF75" i="1"/>
  <c r="EE75" i="1"/>
  <c r="ED75" i="1"/>
  <c r="EC75" i="1"/>
  <c r="EB75" i="1"/>
  <c r="EA75" i="1"/>
  <c r="DZ75" i="1"/>
  <c r="DY75" i="1"/>
  <c r="DX75" i="1"/>
  <c r="DW75" i="1"/>
  <c r="DV75" i="1"/>
  <c r="DU75" i="1"/>
  <c r="DT75" i="1"/>
  <c r="DS75" i="1"/>
  <c r="DR75" i="1"/>
  <c r="DQ75" i="1"/>
  <c r="DP75" i="1"/>
  <c r="DO75" i="1"/>
  <c r="DN75" i="1"/>
  <c r="DM75" i="1"/>
  <c r="DL75" i="1"/>
  <c r="DK75" i="1"/>
  <c r="DJ75" i="1"/>
  <c r="DI75" i="1"/>
  <c r="DH75" i="1"/>
  <c r="DG75" i="1"/>
  <c r="DF75" i="1"/>
  <c r="DE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HV74" i="1"/>
  <c r="HU74" i="1"/>
  <c r="HT74" i="1"/>
  <c r="HS74" i="1"/>
  <c r="HR74" i="1"/>
  <c r="HQ74" i="1"/>
  <c r="HP74" i="1"/>
  <c r="HO74" i="1"/>
  <c r="HN74" i="1"/>
  <c r="HM74" i="1"/>
  <c r="HL74" i="1"/>
  <c r="HK74" i="1"/>
  <c r="HJ74" i="1"/>
  <c r="HI74" i="1"/>
  <c r="HH74" i="1"/>
  <c r="HG74" i="1"/>
  <c r="HF74" i="1"/>
  <c r="HE74" i="1"/>
  <c r="HD74" i="1"/>
  <c r="HC74" i="1"/>
  <c r="HB74" i="1"/>
  <c r="HA74" i="1"/>
  <c r="GZ74" i="1"/>
  <c r="GY74" i="1"/>
  <c r="GX74" i="1"/>
  <c r="GW74" i="1"/>
  <c r="GV74" i="1"/>
  <c r="GU74" i="1"/>
  <c r="GT74" i="1"/>
  <c r="GS74" i="1"/>
  <c r="GR74" i="1"/>
  <c r="GQ74" i="1"/>
  <c r="GP74" i="1"/>
  <c r="GO74" i="1"/>
  <c r="GN74" i="1"/>
  <c r="GM74" i="1"/>
  <c r="GL74" i="1"/>
  <c r="GK74" i="1"/>
  <c r="GJ74" i="1"/>
  <c r="GI74" i="1"/>
  <c r="GH74" i="1"/>
  <c r="GG74" i="1"/>
  <c r="GF74" i="1"/>
  <c r="GE74" i="1"/>
  <c r="GD74" i="1"/>
  <c r="GC74" i="1"/>
  <c r="GB74" i="1"/>
  <c r="GA74" i="1"/>
  <c r="FZ74" i="1"/>
  <c r="FY74" i="1"/>
  <c r="FX74" i="1"/>
  <c r="FW74" i="1"/>
  <c r="FV74" i="1"/>
  <c r="FU74" i="1"/>
  <c r="FT74" i="1"/>
  <c r="FS74" i="1"/>
  <c r="FR74" i="1"/>
  <c r="FQ74" i="1"/>
  <c r="FP74" i="1"/>
  <c r="FO74" i="1"/>
  <c r="FN74" i="1"/>
  <c r="FM74" i="1"/>
  <c r="FL74" i="1"/>
  <c r="FK74" i="1"/>
  <c r="FJ74" i="1"/>
  <c r="FI74" i="1"/>
  <c r="FH74" i="1"/>
  <c r="FG74" i="1"/>
  <c r="FF74" i="1"/>
  <c r="FE74" i="1"/>
  <c r="FD74" i="1"/>
  <c r="FC74" i="1"/>
  <c r="FB74" i="1"/>
  <c r="FA74" i="1"/>
  <c r="EZ74" i="1"/>
  <c r="EY74" i="1"/>
  <c r="EX74" i="1"/>
  <c r="EW74" i="1"/>
  <c r="EV74" i="1"/>
  <c r="EU74" i="1"/>
  <c r="ET74" i="1"/>
  <c r="ES74" i="1"/>
  <c r="ER74" i="1"/>
  <c r="EQ74" i="1"/>
  <c r="EP74" i="1"/>
  <c r="EO74" i="1"/>
  <c r="EN74" i="1"/>
  <c r="EM74" i="1"/>
  <c r="EL74" i="1"/>
  <c r="EK74" i="1"/>
  <c r="EJ74" i="1"/>
  <c r="EI74" i="1"/>
  <c r="EH74" i="1"/>
  <c r="EG74" i="1"/>
  <c r="EF74" i="1"/>
  <c r="EE74" i="1"/>
  <c r="ED74" i="1"/>
  <c r="EC74" i="1"/>
  <c r="EB74" i="1"/>
  <c r="EA74" i="1"/>
  <c r="DZ74" i="1"/>
  <c r="DY74" i="1"/>
  <c r="DX74" i="1"/>
  <c r="DW74" i="1"/>
  <c r="DV74" i="1"/>
  <c r="DU74" i="1"/>
  <c r="DT74" i="1"/>
  <c r="DS74" i="1"/>
  <c r="DR74" i="1"/>
  <c r="DQ74" i="1"/>
  <c r="DP74" i="1"/>
  <c r="DO74" i="1"/>
  <c r="DN74" i="1"/>
  <c r="DM74" i="1"/>
  <c r="DL74" i="1"/>
  <c r="DK74" i="1"/>
  <c r="DJ74" i="1"/>
  <c r="DI74" i="1"/>
  <c r="DH74" i="1"/>
  <c r="DG74" i="1"/>
  <c r="DF74" i="1"/>
  <c r="DE74" i="1"/>
  <c r="DD74" i="1"/>
  <c r="DC74" i="1"/>
  <c r="DB74" i="1"/>
  <c r="DA74" i="1"/>
  <c r="CZ74" i="1"/>
  <c r="CY74" i="1"/>
  <c r="CX74" i="1"/>
  <c r="CW74" i="1"/>
  <c r="CV74" i="1"/>
  <c r="CU74" i="1"/>
  <c r="CT74" i="1"/>
  <c r="CS74" i="1"/>
  <c r="CR74" i="1"/>
  <c r="CQ74" i="1"/>
  <c r="CP74" i="1"/>
  <c r="CO74" i="1"/>
  <c r="CN74" i="1"/>
  <c r="CM74" i="1"/>
  <c r="CL74" i="1"/>
  <c r="CK74" i="1"/>
  <c r="CJ74" i="1"/>
  <c r="CI74" i="1"/>
  <c r="CH74" i="1"/>
  <c r="CG74" i="1"/>
  <c r="CF74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HV73" i="1"/>
  <c r="HU73" i="1"/>
  <c r="HT73" i="1"/>
  <c r="HS73" i="1"/>
  <c r="HR73" i="1"/>
  <c r="HQ73" i="1"/>
  <c r="HP73" i="1"/>
  <c r="HO73" i="1"/>
  <c r="HN73" i="1"/>
  <c r="HI73" i="1"/>
  <c r="HH73" i="1"/>
  <c r="HG73" i="1"/>
  <c r="HF73" i="1"/>
  <c r="HE73" i="1"/>
  <c r="HD73" i="1"/>
  <c r="HC73" i="1"/>
  <c r="HB73" i="1"/>
  <c r="HA73" i="1"/>
  <c r="GZ73" i="1"/>
  <c r="GY73" i="1"/>
  <c r="GX73" i="1"/>
  <c r="GW73" i="1"/>
  <c r="GV73" i="1"/>
  <c r="GU73" i="1"/>
  <c r="GT73" i="1"/>
  <c r="GS73" i="1"/>
  <c r="GR73" i="1"/>
  <c r="GQ73" i="1"/>
  <c r="GP73" i="1"/>
  <c r="GO73" i="1"/>
  <c r="GN73" i="1"/>
  <c r="GM73" i="1"/>
  <c r="GL73" i="1"/>
  <c r="GK73" i="1"/>
  <c r="GJ73" i="1"/>
  <c r="GI73" i="1"/>
  <c r="GH73" i="1"/>
  <c r="GG73" i="1"/>
  <c r="GF73" i="1"/>
  <c r="GE73" i="1"/>
  <c r="GD73" i="1"/>
  <c r="GC73" i="1"/>
  <c r="GB73" i="1"/>
  <c r="GA73" i="1"/>
  <c r="FZ73" i="1"/>
  <c r="FY73" i="1"/>
  <c r="FX73" i="1"/>
  <c r="FW73" i="1"/>
  <c r="FV73" i="1"/>
  <c r="FU73" i="1"/>
  <c r="FT73" i="1"/>
  <c r="FS73" i="1"/>
  <c r="FR73" i="1"/>
  <c r="FQ73" i="1"/>
  <c r="FP73" i="1"/>
  <c r="FO73" i="1"/>
  <c r="FN73" i="1"/>
  <c r="FM73" i="1"/>
  <c r="FL73" i="1"/>
  <c r="FK73" i="1"/>
  <c r="FJ73" i="1"/>
  <c r="FI73" i="1"/>
  <c r="FH73" i="1"/>
  <c r="FG73" i="1"/>
  <c r="FF73" i="1"/>
  <c r="FE73" i="1"/>
  <c r="FD73" i="1"/>
  <c r="FC73" i="1"/>
  <c r="FB73" i="1"/>
  <c r="FA73" i="1"/>
  <c r="EZ73" i="1"/>
  <c r="EY73" i="1"/>
  <c r="EX73" i="1"/>
  <c r="EW73" i="1"/>
  <c r="EV73" i="1"/>
  <c r="EU73" i="1"/>
  <c r="ET73" i="1"/>
  <c r="ES73" i="1"/>
  <c r="ER73" i="1"/>
  <c r="EQ73" i="1"/>
  <c r="EP73" i="1"/>
  <c r="EO73" i="1"/>
  <c r="EN73" i="1"/>
  <c r="EM73" i="1"/>
  <c r="EL73" i="1"/>
  <c r="EK73" i="1"/>
  <c r="EJ73" i="1"/>
  <c r="EI73" i="1"/>
  <c r="EH73" i="1"/>
  <c r="EG73" i="1"/>
  <c r="EF73" i="1"/>
  <c r="EE73" i="1"/>
  <c r="ED73" i="1"/>
  <c r="EC73" i="1"/>
  <c r="EB73" i="1"/>
  <c r="EA73" i="1"/>
  <c r="DZ73" i="1"/>
  <c r="DY73" i="1"/>
  <c r="DX73" i="1"/>
  <c r="DW73" i="1"/>
  <c r="DV73" i="1"/>
  <c r="DU73" i="1"/>
  <c r="DT73" i="1"/>
  <c r="DS73" i="1"/>
  <c r="DR73" i="1"/>
  <c r="DQ73" i="1"/>
  <c r="DP73" i="1"/>
  <c r="DO73" i="1"/>
  <c r="DN73" i="1"/>
  <c r="DM73" i="1"/>
  <c r="DL73" i="1"/>
  <c r="DK73" i="1"/>
  <c r="DJ73" i="1"/>
  <c r="DI73" i="1"/>
  <c r="DH73" i="1"/>
  <c r="DG73" i="1"/>
  <c r="DF73" i="1"/>
  <c r="DE73" i="1"/>
  <c r="DD73" i="1"/>
  <c r="DC73" i="1"/>
  <c r="DB73" i="1"/>
  <c r="DA73" i="1"/>
  <c r="CZ73" i="1"/>
  <c r="CY73" i="1"/>
  <c r="CX73" i="1"/>
  <c r="CW73" i="1"/>
  <c r="CV73" i="1"/>
  <c r="CU73" i="1"/>
  <c r="CT73" i="1"/>
  <c r="CS73" i="1"/>
  <c r="CR73" i="1"/>
  <c r="CQ73" i="1"/>
  <c r="CP73" i="1"/>
  <c r="CO73" i="1"/>
  <c r="CN73" i="1"/>
  <c r="CM73" i="1"/>
  <c r="CL73" i="1"/>
  <c r="CK73" i="1"/>
  <c r="CJ73" i="1"/>
  <c r="CI73" i="1"/>
  <c r="CH73" i="1"/>
  <c r="CG73" i="1"/>
  <c r="CF73" i="1"/>
  <c r="CE73" i="1"/>
  <c r="CD73" i="1"/>
  <c r="CC73" i="1"/>
  <c r="CB73" i="1"/>
  <c r="CA73" i="1"/>
  <c r="BZ73" i="1"/>
  <c r="BY73" i="1"/>
  <c r="BX73" i="1"/>
  <c r="BW73" i="1"/>
  <c r="BV73" i="1"/>
  <c r="BU73" i="1"/>
  <c r="BT73" i="1"/>
  <c r="BS73" i="1"/>
  <c r="BR73" i="1"/>
  <c r="BQ73" i="1"/>
  <c r="BP73" i="1"/>
  <c r="BO73" i="1"/>
  <c r="BN73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HV72" i="1"/>
  <c r="HU72" i="1"/>
  <c r="HT72" i="1"/>
  <c r="HS72" i="1"/>
  <c r="HR72" i="1"/>
  <c r="HQ72" i="1"/>
  <c r="HP72" i="1"/>
  <c r="HO72" i="1"/>
  <c r="HN72" i="1"/>
  <c r="HM72" i="1"/>
  <c r="HL72" i="1"/>
  <c r="HK72" i="1"/>
  <c r="HJ72" i="1"/>
  <c r="HI72" i="1"/>
  <c r="HH72" i="1"/>
  <c r="HG72" i="1"/>
  <c r="HF72" i="1"/>
  <c r="HE72" i="1"/>
  <c r="HD72" i="1"/>
  <c r="HC72" i="1"/>
  <c r="HB72" i="1"/>
  <c r="HA72" i="1"/>
  <c r="GZ72" i="1"/>
  <c r="GY72" i="1"/>
  <c r="GX72" i="1"/>
  <c r="GW72" i="1"/>
  <c r="GV72" i="1"/>
  <c r="GU72" i="1"/>
  <c r="GT72" i="1"/>
  <c r="GS72" i="1"/>
  <c r="GR72" i="1"/>
  <c r="GQ72" i="1"/>
  <c r="GP72" i="1"/>
  <c r="GO72" i="1"/>
  <c r="GN72" i="1"/>
  <c r="GM72" i="1"/>
  <c r="GL72" i="1"/>
  <c r="GK72" i="1"/>
  <c r="GJ72" i="1"/>
  <c r="GI72" i="1"/>
  <c r="GH72" i="1"/>
  <c r="GG72" i="1"/>
  <c r="GF72" i="1"/>
  <c r="GE72" i="1"/>
  <c r="GD72" i="1"/>
  <c r="GC72" i="1"/>
  <c r="GB72" i="1"/>
  <c r="GA72" i="1"/>
  <c r="FZ72" i="1"/>
  <c r="FY72" i="1"/>
  <c r="FX72" i="1"/>
  <c r="FW72" i="1"/>
  <c r="FV72" i="1"/>
  <c r="FU72" i="1"/>
  <c r="FT72" i="1"/>
  <c r="FS72" i="1"/>
  <c r="FR72" i="1"/>
  <c r="FQ72" i="1"/>
  <c r="FP72" i="1"/>
  <c r="FO72" i="1"/>
  <c r="FN72" i="1"/>
  <c r="FM72" i="1"/>
  <c r="FL72" i="1"/>
  <c r="FK72" i="1"/>
  <c r="FJ72" i="1"/>
  <c r="FI72" i="1"/>
  <c r="FH72" i="1"/>
  <c r="FG72" i="1"/>
  <c r="FF72" i="1"/>
  <c r="FE72" i="1"/>
  <c r="FD72" i="1"/>
  <c r="FC72" i="1"/>
  <c r="FB72" i="1"/>
  <c r="FA72" i="1"/>
  <c r="EZ72" i="1"/>
  <c r="EY72" i="1"/>
  <c r="EX72" i="1"/>
  <c r="EW72" i="1"/>
  <c r="EV72" i="1"/>
  <c r="EU72" i="1"/>
  <c r="ET72" i="1"/>
  <c r="ES72" i="1"/>
  <c r="ER72" i="1"/>
  <c r="EQ72" i="1"/>
  <c r="EP72" i="1"/>
  <c r="EO72" i="1"/>
  <c r="EN72" i="1"/>
  <c r="EM72" i="1"/>
  <c r="EL72" i="1"/>
  <c r="EK72" i="1"/>
  <c r="EJ72" i="1"/>
  <c r="EI72" i="1"/>
  <c r="EH72" i="1"/>
  <c r="EG72" i="1"/>
  <c r="EF72" i="1"/>
  <c r="EE72" i="1"/>
  <c r="ED72" i="1"/>
  <c r="EC72" i="1"/>
  <c r="EB72" i="1"/>
  <c r="EA72" i="1"/>
  <c r="DZ72" i="1"/>
  <c r="DY72" i="1"/>
  <c r="DX72" i="1"/>
  <c r="DW72" i="1"/>
  <c r="DV72" i="1"/>
  <c r="DU72" i="1"/>
  <c r="DT72" i="1"/>
  <c r="DS72" i="1"/>
  <c r="DR72" i="1"/>
  <c r="DQ72" i="1"/>
  <c r="DP72" i="1"/>
  <c r="DO72" i="1"/>
  <c r="DN72" i="1"/>
  <c r="DM72" i="1"/>
  <c r="DL72" i="1"/>
  <c r="DK72" i="1"/>
  <c r="DJ72" i="1"/>
  <c r="DI72" i="1"/>
  <c r="DH72" i="1"/>
  <c r="DG72" i="1"/>
  <c r="DF72" i="1"/>
  <c r="DE72" i="1"/>
  <c r="DD72" i="1"/>
  <c r="DC72" i="1"/>
  <c r="DB72" i="1"/>
  <c r="DA72" i="1"/>
  <c r="CZ72" i="1"/>
  <c r="CY72" i="1"/>
  <c r="CX72" i="1"/>
  <c r="CW72" i="1"/>
  <c r="CV72" i="1"/>
  <c r="CU72" i="1"/>
  <c r="CT72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HP71" i="1"/>
  <c r="GT71" i="1"/>
  <c r="GS71" i="1"/>
  <c r="GR71" i="1"/>
  <c r="GQ71" i="1"/>
  <c r="GP71" i="1"/>
  <c r="GO71" i="1"/>
  <c r="GN71" i="1"/>
  <c r="GM71" i="1"/>
  <c r="GL71" i="1"/>
  <c r="GK71" i="1"/>
  <c r="GJ71" i="1"/>
  <c r="GI71" i="1"/>
  <c r="GH71" i="1"/>
  <c r="GG71" i="1"/>
  <c r="GF71" i="1"/>
  <c r="GE71" i="1"/>
  <c r="GD71" i="1"/>
  <c r="GC71" i="1"/>
  <c r="GB71" i="1"/>
  <c r="GA71" i="1"/>
  <c r="FZ71" i="1"/>
  <c r="FY71" i="1"/>
  <c r="FX71" i="1"/>
  <c r="FW71" i="1"/>
  <c r="FV71" i="1"/>
  <c r="FU71" i="1"/>
  <c r="FT71" i="1"/>
  <c r="FS71" i="1"/>
  <c r="FR71" i="1"/>
  <c r="FQ71" i="1"/>
  <c r="FP71" i="1"/>
  <c r="FO71" i="1"/>
  <c r="FN71" i="1"/>
  <c r="FM71" i="1"/>
  <c r="FL71" i="1"/>
  <c r="FK71" i="1"/>
  <c r="FJ71" i="1"/>
  <c r="FI71" i="1"/>
  <c r="FH71" i="1"/>
  <c r="FG71" i="1"/>
  <c r="FF71" i="1"/>
  <c r="FE71" i="1"/>
  <c r="FD71" i="1"/>
  <c r="FC71" i="1"/>
  <c r="FB71" i="1"/>
  <c r="FA71" i="1"/>
  <c r="EZ71" i="1"/>
  <c r="EY71" i="1"/>
  <c r="EX71" i="1"/>
  <c r="EW71" i="1"/>
  <c r="EV71" i="1"/>
  <c r="EU71" i="1"/>
  <c r="ET71" i="1"/>
  <c r="ES71" i="1"/>
  <c r="ER71" i="1"/>
  <c r="EQ71" i="1"/>
  <c r="EP71" i="1"/>
  <c r="EO71" i="1"/>
  <c r="EN71" i="1"/>
  <c r="EM71" i="1"/>
  <c r="EL71" i="1"/>
  <c r="EK71" i="1"/>
  <c r="EJ71" i="1"/>
  <c r="EI71" i="1"/>
  <c r="EH71" i="1"/>
  <c r="EG71" i="1"/>
  <c r="EF71" i="1"/>
  <c r="EE71" i="1"/>
  <c r="ED71" i="1"/>
  <c r="EC71" i="1"/>
  <c r="EB71" i="1"/>
  <c r="EA71" i="1"/>
  <c r="DZ71" i="1"/>
  <c r="DY71" i="1"/>
  <c r="DX71" i="1"/>
  <c r="DW71" i="1"/>
  <c r="DV71" i="1"/>
  <c r="DU71" i="1"/>
  <c r="DT71" i="1"/>
  <c r="DS71" i="1"/>
  <c r="DR71" i="1"/>
  <c r="DQ71" i="1"/>
  <c r="DP71" i="1"/>
  <c r="DO71" i="1"/>
  <c r="DN71" i="1"/>
  <c r="DM71" i="1"/>
  <c r="DL71" i="1"/>
  <c r="DK71" i="1"/>
  <c r="DJ71" i="1"/>
  <c r="DI71" i="1"/>
  <c r="DH71" i="1"/>
  <c r="DG71" i="1"/>
  <c r="DF71" i="1"/>
  <c r="DE71" i="1"/>
  <c r="DD71" i="1"/>
  <c r="DC71" i="1"/>
  <c r="DB71" i="1"/>
  <c r="DA71" i="1"/>
  <c r="CZ71" i="1"/>
  <c r="CY71" i="1"/>
  <c r="CX71" i="1"/>
  <c r="CW71" i="1"/>
  <c r="CV71" i="1"/>
  <c r="CU71" i="1"/>
  <c r="CT71" i="1"/>
  <c r="CS71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HV70" i="1"/>
  <c r="HU70" i="1"/>
  <c r="HT70" i="1"/>
  <c r="HS70" i="1"/>
  <c r="HR70" i="1"/>
  <c r="HQ70" i="1"/>
  <c r="HP70" i="1"/>
  <c r="HO70" i="1"/>
  <c r="HN70" i="1"/>
  <c r="HM70" i="1"/>
  <c r="HL70" i="1"/>
  <c r="HK70" i="1"/>
  <c r="HJ70" i="1"/>
  <c r="HI70" i="1"/>
  <c r="HH70" i="1"/>
  <c r="HG70" i="1"/>
  <c r="HF70" i="1"/>
  <c r="HE70" i="1"/>
  <c r="HD70" i="1"/>
  <c r="HC70" i="1"/>
  <c r="HB70" i="1"/>
  <c r="HA70" i="1"/>
  <c r="GZ70" i="1"/>
  <c r="GY70" i="1"/>
  <c r="GX70" i="1"/>
  <c r="GW70" i="1"/>
  <c r="GV70" i="1"/>
  <c r="GU70" i="1"/>
  <c r="GT70" i="1"/>
  <c r="GS70" i="1"/>
  <c r="GR70" i="1"/>
  <c r="GQ70" i="1"/>
  <c r="GP70" i="1"/>
  <c r="GO70" i="1"/>
  <c r="GN70" i="1"/>
  <c r="GM70" i="1"/>
  <c r="GL70" i="1"/>
  <c r="GK70" i="1"/>
  <c r="GJ70" i="1"/>
  <c r="GI70" i="1"/>
  <c r="GH70" i="1"/>
  <c r="GG70" i="1"/>
  <c r="GF70" i="1"/>
  <c r="GE70" i="1"/>
  <c r="GD70" i="1"/>
  <c r="GC70" i="1"/>
  <c r="GB70" i="1"/>
  <c r="GA70" i="1"/>
  <c r="FZ70" i="1"/>
  <c r="FY70" i="1"/>
  <c r="FX70" i="1"/>
  <c r="FW70" i="1"/>
  <c r="FV70" i="1"/>
  <c r="FU70" i="1"/>
  <c r="FT70" i="1"/>
  <c r="FS70" i="1"/>
  <c r="FR70" i="1"/>
  <c r="FQ70" i="1"/>
  <c r="FP70" i="1"/>
  <c r="FO70" i="1"/>
  <c r="FN70" i="1"/>
  <c r="FM70" i="1"/>
  <c r="FL70" i="1"/>
  <c r="FK70" i="1"/>
  <c r="FJ70" i="1"/>
  <c r="FI70" i="1"/>
  <c r="FH70" i="1"/>
  <c r="FG70" i="1"/>
  <c r="FF70" i="1"/>
  <c r="FE70" i="1"/>
  <c r="FD70" i="1"/>
  <c r="FC70" i="1"/>
  <c r="FB70" i="1"/>
  <c r="FA70" i="1"/>
  <c r="EZ70" i="1"/>
  <c r="EY70" i="1"/>
  <c r="EX70" i="1"/>
  <c r="EW70" i="1"/>
  <c r="EV70" i="1"/>
  <c r="EU70" i="1"/>
  <c r="ET70" i="1"/>
  <c r="ES70" i="1"/>
  <c r="ER70" i="1"/>
  <c r="EQ70" i="1"/>
  <c r="EP70" i="1"/>
  <c r="EO70" i="1"/>
  <c r="EN70" i="1"/>
  <c r="EM70" i="1"/>
  <c r="EL70" i="1"/>
  <c r="EK70" i="1"/>
  <c r="EJ70" i="1"/>
  <c r="EI70" i="1"/>
  <c r="EH70" i="1"/>
  <c r="EG70" i="1"/>
  <c r="EF70" i="1"/>
  <c r="EE70" i="1"/>
  <c r="ED70" i="1"/>
  <c r="EC70" i="1"/>
  <c r="EB70" i="1"/>
  <c r="EA70" i="1"/>
  <c r="DZ70" i="1"/>
  <c r="DY70" i="1"/>
  <c r="DX70" i="1"/>
  <c r="DW70" i="1"/>
  <c r="DV70" i="1"/>
  <c r="DU70" i="1"/>
  <c r="DT70" i="1"/>
  <c r="DS70" i="1"/>
  <c r="DR70" i="1"/>
  <c r="DQ70" i="1"/>
  <c r="DP70" i="1"/>
  <c r="DO70" i="1"/>
  <c r="DN70" i="1"/>
  <c r="DM70" i="1"/>
  <c r="DL70" i="1"/>
  <c r="DK70" i="1"/>
  <c r="DJ70" i="1"/>
  <c r="DI70" i="1"/>
  <c r="DH70" i="1"/>
  <c r="DG70" i="1"/>
  <c r="DF70" i="1"/>
  <c r="DE70" i="1"/>
  <c r="DD70" i="1"/>
  <c r="DC70" i="1"/>
  <c r="DB70" i="1"/>
  <c r="DA70" i="1"/>
  <c r="CZ70" i="1"/>
  <c r="CY70" i="1"/>
  <c r="CX70" i="1"/>
  <c r="CW70" i="1"/>
  <c r="CV70" i="1"/>
  <c r="CU70" i="1"/>
  <c r="CT70" i="1"/>
  <c r="CS70" i="1"/>
  <c r="CR70" i="1"/>
  <c r="CQ70" i="1"/>
  <c r="CP70" i="1"/>
  <c r="CO70" i="1"/>
  <c r="CN70" i="1"/>
  <c r="CM70" i="1"/>
  <c r="CL70" i="1"/>
  <c r="CK70" i="1"/>
  <c r="CJ70" i="1"/>
  <c r="CI70" i="1"/>
  <c r="CH70" i="1"/>
  <c r="CG70" i="1"/>
  <c r="CF70" i="1"/>
  <c r="CE70" i="1"/>
  <c r="CD70" i="1"/>
  <c r="CC70" i="1"/>
  <c r="CB70" i="1"/>
  <c r="CA70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IG68" i="1"/>
  <c r="IF68" i="1"/>
  <c r="ID68" i="1"/>
  <c r="IC68" i="1"/>
  <c r="IB68" i="1"/>
  <c r="IA68" i="1"/>
  <c r="HZ68" i="1"/>
  <c r="HY68" i="1"/>
  <c r="HX68" i="1"/>
  <c r="HW68" i="1"/>
  <c r="HV68" i="1"/>
  <c r="HU68" i="1"/>
  <c r="HT68" i="1"/>
  <c r="HS68" i="1"/>
  <c r="HR68" i="1"/>
  <c r="HQ68" i="1"/>
  <c r="HP68" i="1"/>
  <c r="HO68" i="1"/>
  <c r="IG67" i="1"/>
  <c r="IF67" i="1"/>
  <c r="IC67" i="1"/>
  <c r="IB67" i="1"/>
  <c r="IA67" i="1"/>
  <c r="HZ67" i="1"/>
  <c r="HY67" i="1"/>
  <c r="HX67" i="1"/>
  <c r="HW67" i="1"/>
  <c r="HV67" i="1"/>
  <c r="HU67" i="1"/>
  <c r="HT67" i="1"/>
  <c r="HS67" i="1"/>
  <c r="HR67" i="1"/>
  <c r="HQ67" i="1"/>
  <c r="HP67" i="1"/>
  <c r="HO67" i="1"/>
  <c r="HO66" i="1"/>
  <c r="IG65" i="1"/>
  <c r="IF65" i="1"/>
  <c r="IE65" i="1"/>
  <c r="IC65" i="1"/>
  <c r="IB65" i="1"/>
  <c r="IA65" i="1"/>
  <c r="HZ65" i="1"/>
  <c r="HY65" i="1"/>
  <c r="HX65" i="1"/>
  <c r="HW65" i="1"/>
  <c r="HV65" i="1"/>
  <c r="HU65" i="1"/>
  <c r="HT65" i="1"/>
  <c r="HS65" i="1"/>
  <c r="HR65" i="1"/>
  <c r="HQ65" i="1"/>
  <c r="HP65" i="1"/>
  <c r="HO65" i="1"/>
  <c r="HN65" i="1"/>
  <c r="HM65" i="1"/>
  <c r="HL65" i="1"/>
  <c r="HK65" i="1"/>
  <c r="HJ65" i="1"/>
  <c r="HI65" i="1"/>
  <c r="HH65" i="1"/>
  <c r="HG65" i="1"/>
  <c r="HF65" i="1"/>
  <c r="HE65" i="1"/>
  <c r="HD65" i="1"/>
  <c r="HC65" i="1"/>
  <c r="HB65" i="1"/>
  <c r="HA65" i="1"/>
  <c r="GZ65" i="1"/>
  <c r="GY65" i="1"/>
  <c r="GX65" i="1"/>
  <c r="GW65" i="1"/>
  <c r="GV65" i="1"/>
  <c r="GU65" i="1"/>
  <c r="GT65" i="1"/>
  <c r="GS65" i="1"/>
  <c r="GR65" i="1"/>
  <c r="GQ65" i="1"/>
  <c r="GP65" i="1"/>
  <c r="GO65" i="1"/>
  <c r="GN65" i="1"/>
  <c r="GM65" i="1"/>
  <c r="GL65" i="1"/>
  <c r="GK65" i="1"/>
  <c r="GJ65" i="1"/>
  <c r="GI65" i="1"/>
  <c r="GH65" i="1"/>
  <c r="GG65" i="1"/>
  <c r="GF65" i="1"/>
  <c r="GE65" i="1"/>
  <c r="GD65" i="1"/>
  <c r="GC65" i="1"/>
  <c r="GB65" i="1"/>
  <c r="GA65" i="1"/>
  <c r="FZ65" i="1"/>
  <c r="FY65" i="1"/>
  <c r="FX65" i="1"/>
  <c r="FW65" i="1"/>
  <c r="FV65" i="1"/>
  <c r="FU65" i="1"/>
  <c r="FT65" i="1"/>
  <c r="FS65" i="1"/>
  <c r="FR65" i="1"/>
  <c r="FQ65" i="1"/>
  <c r="FP65" i="1"/>
  <c r="FO65" i="1"/>
  <c r="FN65" i="1"/>
  <c r="FM65" i="1"/>
  <c r="FL65" i="1"/>
  <c r="FK65" i="1"/>
  <c r="FJ65" i="1"/>
  <c r="FI65" i="1"/>
  <c r="FH65" i="1"/>
  <c r="FG65" i="1"/>
  <c r="FF65" i="1"/>
  <c r="FE65" i="1"/>
  <c r="FD65" i="1"/>
  <c r="FC65" i="1"/>
  <c r="FB65" i="1"/>
  <c r="FA65" i="1"/>
  <c r="EZ65" i="1"/>
  <c r="EY65" i="1"/>
  <c r="EX65" i="1"/>
  <c r="EW65" i="1"/>
  <c r="EV65" i="1"/>
  <c r="EU65" i="1"/>
  <c r="ET65" i="1"/>
  <c r="ES65" i="1"/>
  <c r="ER65" i="1"/>
  <c r="EQ65" i="1"/>
  <c r="EP65" i="1"/>
  <c r="EO65" i="1"/>
  <c r="EN65" i="1"/>
  <c r="EM65" i="1"/>
  <c r="EL65" i="1"/>
  <c r="EK65" i="1"/>
  <c r="EJ65" i="1"/>
  <c r="EI65" i="1"/>
  <c r="EH65" i="1"/>
  <c r="EG65" i="1"/>
  <c r="EF65" i="1"/>
  <c r="EE65" i="1"/>
  <c r="ED65" i="1"/>
  <c r="EC65" i="1"/>
  <c r="EB65" i="1"/>
  <c r="EA65" i="1"/>
  <c r="DZ65" i="1"/>
  <c r="DY65" i="1"/>
  <c r="DX65" i="1"/>
  <c r="DW65" i="1"/>
  <c r="DV65" i="1"/>
  <c r="DU65" i="1"/>
  <c r="DT65" i="1"/>
  <c r="DS65" i="1"/>
  <c r="DR65" i="1"/>
  <c r="DQ65" i="1"/>
  <c r="DP65" i="1"/>
  <c r="DO65" i="1"/>
  <c r="DN65" i="1"/>
  <c r="DM65" i="1"/>
  <c r="DL65" i="1"/>
  <c r="DK65" i="1"/>
  <c r="DJ65" i="1"/>
  <c r="DI65" i="1"/>
  <c r="DH65" i="1"/>
  <c r="DG65" i="1"/>
  <c r="DF65" i="1"/>
  <c r="DE65" i="1"/>
  <c r="DD65" i="1"/>
  <c r="DC65" i="1"/>
  <c r="DB65" i="1"/>
  <c r="DA65" i="1"/>
  <c r="CZ65" i="1"/>
  <c r="CY65" i="1"/>
  <c r="CX65" i="1"/>
  <c r="CW65" i="1"/>
  <c r="CV65" i="1"/>
  <c r="CU65" i="1"/>
  <c r="CT65" i="1"/>
  <c r="CS65" i="1"/>
  <c r="CR65" i="1"/>
  <c r="CQ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IG64" i="1"/>
  <c r="IF64" i="1"/>
  <c r="IC64" i="1"/>
  <c r="IB64" i="1"/>
  <c r="IA64" i="1"/>
  <c r="HZ64" i="1"/>
  <c r="HY64" i="1"/>
  <c r="HX64" i="1"/>
  <c r="HW64" i="1"/>
  <c r="HV64" i="1"/>
  <c r="HU64" i="1"/>
  <c r="HT64" i="1"/>
  <c r="HS64" i="1"/>
  <c r="HR64" i="1"/>
  <c r="HQ64" i="1"/>
  <c r="HP64" i="1"/>
  <c r="HO64" i="1"/>
  <c r="HN64" i="1"/>
  <c r="HM64" i="1"/>
  <c r="HL64" i="1"/>
  <c r="HK64" i="1"/>
  <c r="HJ64" i="1"/>
  <c r="HI64" i="1"/>
  <c r="HH64" i="1"/>
  <c r="HG64" i="1"/>
  <c r="HF64" i="1"/>
  <c r="HE64" i="1"/>
  <c r="HD64" i="1"/>
  <c r="HC64" i="1"/>
  <c r="HB64" i="1"/>
  <c r="HA64" i="1"/>
  <c r="GZ64" i="1"/>
  <c r="GY64" i="1"/>
  <c r="GX64" i="1"/>
  <c r="GW64" i="1"/>
  <c r="GV64" i="1"/>
  <c r="GU64" i="1"/>
  <c r="GT64" i="1"/>
  <c r="GS64" i="1"/>
  <c r="GR64" i="1"/>
  <c r="GQ64" i="1"/>
  <c r="GP64" i="1"/>
  <c r="GO64" i="1"/>
  <c r="GN64" i="1"/>
  <c r="GM64" i="1"/>
  <c r="GL64" i="1"/>
  <c r="GK64" i="1"/>
  <c r="GJ64" i="1"/>
  <c r="GI64" i="1"/>
  <c r="GH64" i="1"/>
  <c r="GG64" i="1"/>
  <c r="GF64" i="1"/>
  <c r="GE64" i="1"/>
  <c r="GD64" i="1"/>
  <c r="GC64" i="1"/>
  <c r="GB64" i="1"/>
  <c r="GA64" i="1"/>
  <c r="FZ64" i="1"/>
  <c r="FY64" i="1"/>
  <c r="FX64" i="1"/>
  <c r="FW64" i="1"/>
  <c r="FV64" i="1"/>
  <c r="FU64" i="1"/>
  <c r="FT64" i="1"/>
  <c r="FS64" i="1"/>
  <c r="FR64" i="1"/>
  <c r="FQ64" i="1"/>
  <c r="FP64" i="1"/>
  <c r="FO64" i="1"/>
  <c r="FN64" i="1"/>
  <c r="FM64" i="1"/>
  <c r="FL64" i="1"/>
  <c r="FK64" i="1"/>
  <c r="FJ64" i="1"/>
  <c r="FI64" i="1"/>
  <c r="FH64" i="1"/>
  <c r="FG64" i="1"/>
  <c r="FF64" i="1"/>
  <c r="FE64" i="1"/>
  <c r="FD64" i="1"/>
  <c r="FC64" i="1"/>
  <c r="FB64" i="1"/>
  <c r="FA64" i="1"/>
  <c r="EZ64" i="1"/>
  <c r="EY64" i="1"/>
  <c r="EX64" i="1"/>
  <c r="EW64" i="1"/>
  <c r="EV64" i="1"/>
  <c r="EU64" i="1"/>
  <c r="ET64" i="1"/>
  <c r="ES64" i="1"/>
  <c r="ER64" i="1"/>
  <c r="EQ64" i="1"/>
  <c r="EP64" i="1"/>
  <c r="EO64" i="1"/>
  <c r="EN64" i="1"/>
  <c r="EM64" i="1"/>
  <c r="EL64" i="1"/>
  <c r="EK64" i="1"/>
  <c r="EJ64" i="1"/>
  <c r="EI64" i="1"/>
  <c r="EH64" i="1"/>
  <c r="EG64" i="1"/>
  <c r="EF64" i="1"/>
  <c r="EE64" i="1"/>
  <c r="ED64" i="1"/>
  <c r="EC64" i="1"/>
  <c r="EB64" i="1"/>
  <c r="EA64" i="1"/>
  <c r="DZ64" i="1"/>
  <c r="DY64" i="1"/>
  <c r="DX64" i="1"/>
  <c r="DW64" i="1"/>
  <c r="DV64" i="1"/>
  <c r="DU64" i="1"/>
  <c r="DT64" i="1"/>
  <c r="DS64" i="1"/>
  <c r="DR64" i="1"/>
  <c r="DQ64" i="1"/>
  <c r="DP64" i="1"/>
  <c r="DO64" i="1"/>
  <c r="DN64" i="1"/>
  <c r="DM64" i="1"/>
  <c r="DL64" i="1"/>
  <c r="DK64" i="1"/>
  <c r="DJ64" i="1"/>
  <c r="DI64" i="1"/>
  <c r="DH64" i="1"/>
  <c r="DG64" i="1"/>
  <c r="DF64" i="1"/>
  <c r="DE64" i="1"/>
  <c r="DD64" i="1"/>
  <c r="DC64" i="1"/>
  <c r="DB64" i="1"/>
  <c r="DA64" i="1"/>
  <c r="CZ64" i="1"/>
  <c r="CY64" i="1"/>
  <c r="CX64" i="1"/>
  <c r="CW64" i="1"/>
  <c r="CV64" i="1"/>
  <c r="CU64" i="1"/>
  <c r="CT64" i="1"/>
  <c r="CS64" i="1"/>
  <c r="CR64" i="1"/>
  <c r="CQ64" i="1"/>
  <c r="CP64" i="1"/>
  <c r="CO64" i="1"/>
  <c r="CN64" i="1"/>
  <c r="CM64" i="1"/>
  <c r="CL64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IG62" i="1"/>
  <c r="IF62" i="1"/>
  <c r="IC62" i="1"/>
  <c r="IB62" i="1"/>
  <c r="IA62" i="1"/>
  <c r="HZ62" i="1"/>
  <c r="HY62" i="1"/>
  <c r="HX62" i="1"/>
  <c r="HW62" i="1"/>
  <c r="HV62" i="1"/>
  <c r="HU62" i="1"/>
  <c r="HT62" i="1"/>
  <c r="HS62" i="1"/>
  <c r="HR62" i="1"/>
  <c r="HQ62" i="1"/>
  <c r="HP62" i="1"/>
  <c r="HO62" i="1"/>
  <c r="HN62" i="1"/>
  <c r="HM62" i="1"/>
  <c r="HL62" i="1"/>
  <c r="HK62" i="1"/>
  <c r="HJ62" i="1"/>
  <c r="HI62" i="1"/>
  <c r="HH62" i="1"/>
  <c r="HG62" i="1"/>
  <c r="HF62" i="1"/>
  <c r="HE62" i="1"/>
  <c r="HD62" i="1"/>
  <c r="HC62" i="1"/>
  <c r="HB62" i="1"/>
  <c r="HA62" i="1"/>
  <c r="GZ62" i="1"/>
  <c r="GY62" i="1"/>
  <c r="GX62" i="1"/>
  <c r="GW62" i="1"/>
  <c r="GV62" i="1"/>
  <c r="GU62" i="1"/>
  <c r="GT62" i="1"/>
  <c r="GS62" i="1"/>
  <c r="GR62" i="1"/>
  <c r="GQ62" i="1"/>
  <c r="GP62" i="1"/>
  <c r="GO62" i="1"/>
  <c r="GN62" i="1"/>
  <c r="GM62" i="1"/>
  <c r="GL62" i="1"/>
  <c r="GK62" i="1"/>
  <c r="GJ62" i="1"/>
  <c r="GI62" i="1"/>
  <c r="GH62" i="1"/>
  <c r="GG62" i="1"/>
  <c r="GF62" i="1"/>
  <c r="GE62" i="1"/>
  <c r="GD62" i="1"/>
  <c r="GC62" i="1"/>
  <c r="GB62" i="1"/>
  <c r="GA62" i="1"/>
  <c r="FZ62" i="1"/>
  <c r="FY62" i="1"/>
  <c r="FX62" i="1"/>
  <c r="FW62" i="1"/>
  <c r="FV62" i="1"/>
  <c r="FU62" i="1"/>
  <c r="FT62" i="1"/>
  <c r="FS62" i="1"/>
  <c r="FR62" i="1"/>
  <c r="FQ62" i="1"/>
  <c r="FP62" i="1"/>
  <c r="FO62" i="1"/>
  <c r="FN62" i="1"/>
  <c r="FM62" i="1"/>
  <c r="FL62" i="1"/>
  <c r="FK62" i="1"/>
  <c r="FJ62" i="1"/>
  <c r="FI62" i="1"/>
  <c r="FH62" i="1"/>
  <c r="FG62" i="1"/>
  <c r="FF62" i="1"/>
  <c r="FE62" i="1"/>
  <c r="FD62" i="1"/>
  <c r="FC62" i="1"/>
  <c r="FB62" i="1"/>
  <c r="FA62" i="1"/>
  <c r="EZ62" i="1"/>
  <c r="EY62" i="1"/>
  <c r="EX62" i="1"/>
  <c r="EW62" i="1"/>
  <c r="EV62" i="1"/>
  <c r="EU62" i="1"/>
  <c r="ET62" i="1"/>
  <c r="ES62" i="1"/>
  <c r="ER62" i="1"/>
  <c r="EQ62" i="1"/>
  <c r="EP62" i="1"/>
  <c r="EO62" i="1"/>
  <c r="EN62" i="1"/>
  <c r="EM62" i="1"/>
  <c r="EL62" i="1"/>
  <c r="EK62" i="1"/>
  <c r="EJ62" i="1"/>
  <c r="EI62" i="1"/>
  <c r="EH62" i="1"/>
  <c r="EG62" i="1"/>
  <c r="EF62" i="1"/>
  <c r="EE62" i="1"/>
  <c r="ED62" i="1"/>
  <c r="EC62" i="1"/>
  <c r="EB62" i="1"/>
  <c r="EA62" i="1"/>
  <c r="DZ62" i="1"/>
  <c r="DY62" i="1"/>
  <c r="DX62" i="1"/>
  <c r="DW62" i="1"/>
  <c r="DV62" i="1"/>
  <c r="DU62" i="1"/>
  <c r="DT62" i="1"/>
  <c r="DS62" i="1"/>
  <c r="DR62" i="1"/>
  <c r="DQ62" i="1"/>
  <c r="DP62" i="1"/>
  <c r="DO62" i="1"/>
  <c r="DN62" i="1"/>
  <c r="DM62" i="1"/>
  <c r="DL62" i="1"/>
  <c r="DK62" i="1"/>
  <c r="DJ62" i="1"/>
  <c r="DI62" i="1"/>
  <c r="DH62" i="1"/>
  <c r="DG62" i="1"/>
  <c r="DF62" i="1"/>
  <c r="DE62" i="1"/>
  <c r="DD62" i="1"/>
  <c r="DC62" i="1"/>
  <c r="DB62" i="1"/>
  <c r="DA62" i="1"/>
  <c r="CZ62" i="1"/>
  <c r="CY62" i="1"/>
  <c r="CX62" i="1"/>
  <c r="CW62" i="1"/>
  <c r="CV62" i="1"/>
  <c r="CU62" i="1"/>
  <c r="CT62" i="1"/>
  <c r="CS62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IG61" i="1"/>
  <c r="IF61" i="1"/>
  <c r="IE61" i="1"/>
  <c r="ID61" i="1"/>
  <c r="IC61" i="1"/>
  <c r="IB61" i="1"/>
  <c r="IA61" i="1"/>
  <c r="HZ61" i="1"/>
  <c r="HY61" i="1"/>
  <c r="HX61" i="1"/>
  <c r="HW61" i="1"/>
  <c r="HV61" i="1"/>
  <c r="HU61" i="1"/>
  <c r="HT61" i="1"/>
  <c r="HS61" i="1"/>
  <c r="HR61" i="1"/>
  <c r="HQ61" i="1"/>
  <c r="HP61" i="1"/>
  <c r="HO61" i="1"/>
  <c r="HN61" i="1"/>
  <c r="HM61" i="1"/>
  <c r="HL61" i="1"/>
  <c r="HK61" i="1"/>
  <c r="HJ61" i="1"/>
  <c r="HI61" i="1"/>
  <c r="HH61" i="1"/>
  <c r="HG61" i="1"/>
  <c r="HF61" i="1"/>
  <c r="HE61" i="1"/>
  <c r="HD61" i="1"/>
  <c r="HC61" i="1"/>
  <c r="HB61" i="1"/>
  <c r="HA61" i="1"/>
  <c r="GZ61" i="1"/>
  <c r="GY61" i="1"/>
  <c r="GX61" i="1"/>
  <c r="GW61" i="1"/>
  <c r="GV61" i="1"/>
  <c r="GU61" i="1"/>
  <c r="GT61" i="1"/>
  <c r="GS61" i="1"/>
  <c r="GR61" i="1"/>
  <c r="GQ61" i="1"/>
  <c r="GP61" i="1"/>
  <c r="GO61" i="1"/>
  <c r="GN61" i="1"/>
  <c r="GM61" i="1"/>
  <c r="GL61" i="1"/>
  <c r="GK61" i="1"/>
  <c r="GJ61" i="1"/>
  <c r="GI61" i="1"/>
  <c r="GH61" i="1"/>
  <c r="GG61" i="1"/>
  <c r="GF61" i="1"/>
  <c r="GE61" i="1"/>
  <c r="GD61" i="1"/>
  <c r="GC61" i="1"/>
  <c r="GB61" i="1"/>
  <c r="GA61" i="1"/>
  <c r="FZ61" i="1"/>
  <c r="FY61" i="1"/>
  <c r="FX61" i="1"/>
  <c r="FW61" i="1"/>
  <c r="FV61" i="1"/>
  <c r="FU61" i="1"/>
  <c r="FT61" i="1"/>
  <c r="FS61" i="1"/>
  <c r="FR61" i="1"/>
  <c r="FQ61" i="1"/>
  <c r="FP61" i="1"/>
  <c r="FO61" i="1"/>
  <c r="FN61" i="1"/>
  <c r="FM61" i="1"/>
  <c r="FL61" i="1"/>
  <c r="FK61" i="1"/>
  <c r="FJ61" i="1"/>
  <c r="FI61" i="1"/>
  <c r="FH61" i="1"/>
  <c r="FG61" i="1"/>
  <c r="FF61" i="1"/>
  <c r="FE61" i="1"/>
  <c r="FD61" i="1"/>
  <c r="FC61" i="1"/>
  <c r="FB61" i="1"/>
  <c r="FA61" i="1"/>
  <c r="EZ61" i="1"/>
  <c r="EY61" i="1"/>
  <c r="EX61" i="1"/>
  <c r="EW61" i="1"/>
  <c r="EV61" i="1"/>
  <c r="EU61" i="1"/>
  <c r="ET61" i="1"/>
  <c r="ES61" i="1"/>
  <c r="ER61" i="1"/>
  <c r="EQ61" i="1"/>
  <c r="EP61" i="1"/>
  <c r="EO61" i="1"/>
  <c r="EN61" i="1"/>
  <c r="EM61" i="1"/>
  <c r="EL61" i="1"/>
  <c r="EK61" i="1"/>
  <c r="EJ61" i="1"/>
  <c r="EI61" i="1"/>
  <c r="EH61" i="1"/>
  <c r="EG61" i="1"/>
  <c r="EF61" i="1"/>
  <c r="EE61" i="1"/>
  <c r="ED61" i="1"/>
  <c r="EC61" i="1"/>
  <c r="EB61" i="1"/>
  <c r="EA61" i="1"/>
  <c r="DZ61" i="1"/>
  <c r="DY61" i="1"/>
  <c r="DX61" i="1"/>
  <c r="DW61" i="1"/>
  <c r="DV61" i="1"/>
  <c r="DU61" i="1"/>
  <c r="DT61" i="1"/>
  <c r="DS61" i="1"/>
  <c r="DR61" i="1"/>
  <c r="DQ61" i="1"/>
  <c r="DP61" i="1"/>
  <c r="DO61" i="1"/>
  <c r="DN61" i="1"/>
  <c r="DM61" i="1"/>
  <c r="DL61" i="1"/>
  <c r="DK61" i="1"/>
  <c r="DJ61" i="1"/>
  <c r="DI61" i="1"/>
  <c r="DH61" i="1"/>
  <c r="DG61" i="1"/>
  <c r="DF61" i="1"/>
  <c r="DE61" i="1"/>
  <c r="DD61" i="1"/>
  <c r="DC61" i="1"/>
  <c r="DB61" i="1"/>
  <c r="DA61" i="1"/>
  <c r="CZ61" i="1"/>
  <c r="CY61" i="1"/>
  <c r="CX61" i="1"/>
  <c r="CW61" i="1"/>
  <c r="CV61" i="1"/>
  <c r="CU61" i="1"/>
  <c r="CT61" i="1"/>
  <c r="CS61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IG59" i="1"/>
  <c r="IF59" i="1"/>
  <c r="IE59" i="1"/>
  <c r="ID59" i="1"/>
  <c r="IC59" i="1"/>
  <c r="IB59" i="1"/>
  <c r="IA59" i="1"/>
  <c r="HZ59" i="1"/>
  <c r="HY59" i="1"/>
  <c r="HX59" i="1"/>
  <c r="HW59" i="1"/>
  <c r="HV59" i="1"/>
  <c r="HU59" i="1"/>
  <c r="HT59" i="1"/>
  <c r="HS59" i="1"/>
  <c r="HR59" i="1"/>
  <c r="HQ59" i="1"/>
  <c r="HP59" i="1"/>
  <c r="HO59" i="1"/>
  <c r="HN59" i="1"/>
  <c r="HM59" i="1"/>
  <c r="HL59" i="1"/>
  <c r="HK59" i="1"/>
  <c r="HJ59" i="1"/>
  <c r="HI59" i="1"/>
  <c r="HH59" i="1"/>
  <c r="HG59" i="1"/>
  <c r="HF59" i="1"/>
  <c r="HE59" i="1"/>
  <c r="HD59" i="1"/>
  <c r="HC59" i="1"/>
  <c r="HB59" i="1"/>
  <c r="HA59" i="1"/>
  <c r="GZ59" i="1"/>
  <c r="GY59" i="1"/>
  <c r="GX59" i="1"/>
  <c r="GW59" i="1"/>
  <c r="GV59" i="1"/>
  <c r="GU59" i="1"/>
  <c r="GT59" i="1"/>
  <c r="GS59" i="1"/>
  <c r="GR59" i="1"/>
  <c r="GQ59" i="1"/>
  <c r="GP59" i="1"/>
  <c r="GO59" i="1"/>
  <c r="GN59" i="1"/>
  <c r="GM59" i="1"/>
  <c r="GL59" i="1"/>
  <c r="GK59" i="1"/>
  <c r="GJ59" i="1"/>
  <c r="GI59" i="1"/>
  <c r="GH59" i="1"/>
  <c r="GG59" i="1"/>
  <c r="GF59" i="1"/>
  <c r="GE59" i="1"/>
  <c r="GD59" i="1"/>
  <c r="GC59" i="1"/>
  <c r="GB59" i="1"/>
  <c r="GA59" i="1"/>
  <c r="FZ59" i="1"/>
  <c r="FY59" i="1"/>
  <c r="FX59" i="1"/>
  <c r="FW59" i="1"/>
  <c r="FV59" i="1"/>
  <c r="FU59" i="1"/>
  <c r="FT59" i="1"/>
  <c r="FS59" i="1"/>
  <c r="FR59" i="1"/>
  <c r="FQ59" i="1"/>
  <c r="FP59" i="1"/>
  <c r="FO59" i="1"/>
  <c r="FN59" i="1"/>
  <c r="FM59" i="1"/>
  <c r="FL59" i="1"/>
  <c r="FK59" i="1"/>
  <c r="FJ59" i="1"/>
  <c r="FI59" i="1"/>
  <c r="FH59" i="1"/>
  <c r="FG59" i="1"/>
  <c r="FF59" i="1"/>
  <c r="FE59" i="1"/>
  <c r="FD59" i="1"/>
  <c r="FC59" i="1"/>
  <c r="FB59" i="1"/>
  <c r="FA59" i="1"/>
  <c r="EZ59" i="1"/>
  <c r="EY59" i="1"/>
  <c r="EX59" i="1"/>
  <c r="EW59" i="1"/>
  <c r="EV59" i="1"/>
  <c r="EU59" i="1"/>
  <c r="ET59" i="1"/>
  <c r="ES59" i="1"/>
  <c r="ER59" i="1"/>
  <c r="EQ59" i="1"/>
  <c r="EP59" i="1"/>
  <c r="EO59" i="1"/>
  <c r="EN59" i="1"/>
  <c r="EM59" i="1"/>
  <c r="EL59" i="1"/>
  <c r="EK59" i="1"/>
  <c r="EJ59" i="1"/>
  <c r="EI59" i="1"/>
  <c r="EH59" i="1"/>
  <c r="EG59" i="1"/>
  <c r="EF59" i="1"/>
  <c r="EE59" i="1"/>
  <c r="ED59" i="1"/>
  <c r="EC59" i="1"/>
  <c r="EB59" i="1"/>
  <c r="EA59" i="1"/>
  <c r="DZ59" i="1"/>
  <c r="DY59" i="1"/>
  <c r="DX59" i="1"/>
  <c r="DW59" i="1"/>
  <c r="DV59" i="1"/>
  <c r="DU59" i="1"/>
  <c r="DT59" i="1"/>
  <c r="DS59" i="1"/>
  <c r="DR59" i="1"/>
  <c r="DQ59" i="1"/>
  <c r="DP59" i="1"/>
  <c r="DO59" i="1"/>
  <c r="DN59" i="1"/>
  <c r="DM59" i="1"/>
  <c r="DL59" i="1"/>
  <c r="DK59" i="1"/>
  <c r="DJ59" i="1"/>
  <c r="DI59" i="1"/>
  <c r="DH59" i="1"/>
  <c r="DG59" i="1"/>
  <c r="DF59" i="1"/>
  <c r="DE59" i="1"/>
  <c r="DD59" i="1"/>
  <c r="DC59" i="1"/>
  <c r="DB59" i="1"/>
  <c r="DA59" i="1"/>
  <c r="CZ59" i="1"/>
  <c r="CY59" i="1"/>
  <c r="CX59" i="1"/>
  <c r="CW59" i="1"/>
  <c r="CV59" i="1"/>
  <c r="CU59" i="1"/>
  <c r="CT59" i="1"/>
  <c r="CS59" i="1"/>
  <c r="CR59" i="1"/>
  <c r="CQ59" i="1"/>
  <c r="CP59" i="1"/>
  <c r="CO59" i="1"/>
  <c r="CN59" i="1"/>
  <c r="CM59" i="1"/>
  <c r="CL59" i="1"/>
  <c r="CK59" i="1"/>
  <c r="CJ59" i="1"/>
  <c r="CI59" i="1"/>
  <c r="CH59" i="1"/>
  <c r="CG59" i="1"/>
  <c r="CF59" i="1"/>
  <c r="CE59" i="1"/>
  <c r="CD59" i="1"/>
  <c r="CC59" i="1"/>
  <c r="CB59" i="1"/>
  <c r="CA59" i="1"/>
  <c r="BZ59" i="1"/>
  <c r="BY59" i="1"/>
  <c r="BX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IG58" i="1"/>
  <c r="IF58" i="1"/>
  <c r="IC58" i="1"/>
  <c r="IB58" i="1"/>
  <c r="IA58" i="1"/>
  <c r="HZ58" i="1"/>
  <c r="HY58" i="1"/>
  <c r="HX58" i="1"/>
  <c r="HW58" i="1"/>
  <c r="HV58" i="1"/>
  <c r="HU58" i="1"/>
  <c r="HT58" i="1"/>
  <c r="HS58" i="1"/>
  <c r="HR58" i="1"/>
  <c r="HQ58" i="1"/>
  <c r="HP58" i="1"/>
  <c r="HO58" i="1"/>
  <c r="HN58" i="1"/>
  <c r="HM58" i="1"/>
  <c r="HL58" i="1"/>
  <c r="HK58" i="1"/>
  <c r="HJ58" i="1"/>
  <c r="HI58" i="1"/>
  <c r="HH58" i="1"/>
  <c r="HG58" i="1"/>
  <c r="HF58" i="1"/>
  <c r="HE58" i="1"/>
  <c r="HD58" i="1"/>
  <c r="HC58" i="1"/>
  <c r="HB58" i="1"/>
  <c r="HA58" i="1"/>
  <c r="GZ58" i="1"/>
  <c r="GY58" i="1"/>
  <c r="GX58" i="1"/>
  <c r="GW58" i="1"/>
  <c r="GV58" i="1"/>
  <c r="GU58" i="1"/>
  <c r="GT58" i="1"/>
  <c r="GS58" i="1"/>
  <c r="GR58" i="1"/>
  <c r="GQ58" i="1"/>
  <c r="GP58" i="1"/>
  <c r="GO58" i="1"/>
  <c r="GN58" i="1"/>
  <c r="GM58" i="1"/>
  <c r="GL58" i="1"/>
  <c r="GK58" i="1"/>
  <c r="GJ58" i="1"/>
  <c r="GI58" i="1"/>
  <c r="GH58" i="1"/>
  <c r="GG58" i="1"/>
  <c r="GF58" i="1"/>
  <c r="GE58" i="1"/>
  <c r="GD58" i="1"/>
  <c r="GC58" i="1"/>
  <c r="GB58" i="1"/>
  <c r="GA58" i="1"/>
  <c r="FZ58" i="1"/>
  <c r="FY58" i="1"/>
  <c r="FX58" i="1"/>
  <c r="FW58" i="1"/>
  <c r="FV58" i="1"/>
  <c r="FU58" i="1"/>
  <c r="FT58" i="1"/>
  <c r="FS58" i="1"/>
  <c r="FR58" i="1"/>
  <c r="FQ58" i="1"/>
  <c r="FP58" i="1"/>
  <c r="FO58" i="1"/>
  <c r="FN58" i="1"/>
  <c r="FM58" i="1"/>
  <c r="FL58" i="1"/>
  <c r="FK58" i="1"/>
  <c r="FJ58" i="1"/>
  <c r="FI58" i="1"/>
  <c r="FH58" i="1"/>
  <c r="FG58" i="1"/>
  <c r="FF58" i="1"/>
  <c r="FE58" i="1"/>
  <c r="FD58" i="1"/>
  <c r="FC58" i="1"/>
  <c r="FB58" i="1"/>
  <c r="FA58" i="1"/>
  <c r="EZ58" i="1"/>
  <c r="EY58" i="1"/>
  <c r="EX58" i="1"/>
  <c r="EW58" i="1"/>
  <c r="EV58" i="1"/>
  <c r="EU58" i="1"/>
  <c r="ET58" i="1"/>
  <c r="ES58" i="1"/>
  <c r="ER58" i="1"/>
  <c r="EQ58" i="1"/>
  <c r="EP58" i="1"/>
  <c r="EO58" i="1"/>
  <c r="EN58" i="1"/>
  <c r="EM58" i="1"/>
  <c r="EL58" i="1"/>
  <c r="EK58" i="1"/>
  <c r="EJ58" i="1"/>
  <c r="EI58" i="1"/>
  <c r="EH58" i="1"/>
  <c r="EG58" i="1"/>
  <c r="EF58" i="1"/>
  <c r="EE58" i="1"/>
  <c r="ED58" i="1"/>
  <c r="EC58" i="1"/>
  <c r="EB58" i="1"/>
  <c r="EA58" i="1"/>
  <c r="DZ58" i="1"/>
  <c r="DY58" i="1"/>
  <c r="DX58" i="1"/>
  <c r="DW58" i="1"/>
  <c r="DV58" i="1"/>
  <c r="DU58" i="1"/>
  <c r="DT58" i="1"/>
  <c r="DS58" i="1"/>
  <c r="DR58" i="1"/>
  <c r="DQ58" i="1"/>
  <c r="DP58" i="1"/>
  <c r="DO58" i="1"/>
  <c r="DN58" i="1"/>
  <c r="DM58" i="1"/>
  <c r="DL58" i="1"/>
  <c r="DK58" i="1"/>
  <c r="DJ58" i="1"/>
  <c r="DI58" i="1"/>
  <c r="DH58" i="1"/>
  <c r="DG58" i="1"/>
  <c r="DF58" i="1"/>
  <c r="DE58" i="1"/>
  <c r="DD58" i="1"/>
  <c r="DC58" i="1"/>
  <c r="DB58" i="1"/>
  <c r="DA58" i="1"/>
  <c r="CZ58" i="1"/>
  <c r="CY58" i="1"/>
  <c r="CX58" i="1"/>
  <c r="CW58" i="1"/>
  <c r="CV58" i="1"/>
  <c r="CU58" i="1"/>
  <c r="CT58" i="1"/>
  <c r="CS58" i="1"/>
  <c r="CR58" i="1"/>
  <c r="CQ58" i="1"/>
  <c r="CP58" i="1"/>
  <c r="CO58" i="1"/>
  <c r="CN58" i="1"/>
  <c r="CM58" i="1"/>
  <c r="CL58" i="1"/>
  <c r="CK58" i="1"/>
  <c r="CJ58" i="1"/>
  <c r="CI58" i="1"/>
  <c r="CH58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IG56" i="1"/>
  <c r="IF56" i="1"/>
  <c r="IC56" i="1"/>
  <c r="IB56" i="1"/>
  <c r="IA56" i="1"/>
  <c r="HZ56" i="1"/>
  <c r="HY56" i="1"/>
  <c r="HX56" i="1"/>
  <c r="HW56" i="1"/>
  <c r="HV56" i="1"/>
  <c r="HU56" i="1"/>
  <c r="HT56" i="1"/>
  <c r="HS56" i="1"/>
  <c r="HR56" i="1"/>
  <c r="HQ56" i="1"/>
  <c r="HP56" i="1"/>
  <c r="HO56" i="1"/>
  <c r="HN56" i="1"/>
  <c r="HM56" i="1"/>
  <c r="HL56" i="1"/>
  <c r="HK56" i="1"/>
  <c r="HJ56" i="1"/>
  <c r="HI56" i="1"/>
  <c r="HH56" i="1"/>
  <c r="HG56" i="1"/>
  <c r="HF56" i="1"/>
  <c r="HE56" i="1"/>
  <c r="HD56" i="1"/>
  <c r="HC56" i="1"/>
  <c r="HB56" i="1"/>
  <c r="HA56" i="1"/>
  <c r="GZ56" i="1"/>
  <c r="GY56" i="1"/>
  <c r="GX56" i="1"/>
  <c r="GW56" i="1"/>
  <c r="GV56" i="1"/>
  <c r="GU56" i="1"/>
  <c r="GT56" i="1"/>
  <c r="GS56" i="1"/>
  <c r="GR56" i="1"/>
  <c r="GQ56" i="1"/>
  <c r="GP56" i="1"/>
  <c r="GO56" i="1"/>
  <c r="GN56" i="1"/>
  <c r="GM56" i="1"/>
  <c r="GL56" i="1"/>
  <c r="GK56" i="1"/>
  <c r="GJ56" i="1"/>
  <c r="GI56" i="1"/>
  <c r="GH56" i="1"/>
  <c r="GG56" i="1"/>
  <c r="GF56" i="1"/>
  <c r="GE56" i="1"/>
  <c r="GD56" i="1"/>
  <c r="GC56" i="1"/>
  <c r="GB56" i="1"/>
  <c r="GA56" i="1"/>
  <c r="FZ56" i="1"/>
  <c r="FY56" i="1"/>
  <c r="FX56" i="1"/>
  <c r="FW56" i="1"/>
  <c r="FV56" i="1"/>
  <c r="FU56" i="1"/>
  <c r="FT56" i="1"/>
  <c r="FS56" i="1"/>
  <c r="FR56" i="1"/>
  <c r="FQ56" i="1"/>
  <c r="FP56" i="1"/>
  <c r="FO56" i="1"/>
  <c r="FN56" i="1"/>
  <c r="FM56" i="1"/>
  <c r="FL56" i="1"/>
  <c r="FK56" i="1"/>
  <c r="FJ56" i="1"/>
  <c r="FI56" i="1"/>
  <c r="FH56" i="1"/>
  <c r="FG56" i="1"/>
  <c r="FF56" i="1"/>
  <c r="FE56" i="1"/>
  <c r="FD56" i="1"/>
  <c r="FC56" i="1"/>
  <c r="FB56" i="1"/>
  <c r="FA56" i="1"/>
  <c r="EZ56" i="1"/>
  <c r="EY56" i="1"/>
  <c r="EX56" i="1"/>
  <c r="EW56" i="1"/>
  <c r="EV56" i="1"/>
  <c r="EU56" i="1"/>
  <c r="ET56" i="1"/>
  <c r="ES56" i="1"/>
  <c r="ER56" i="1"/>
  <c r="EQ56" i="1"/>
  <c r="EP56" i="1"/>
  <c r="EO56" i="1"/>
  <c r="EN56" i="1"/>
  <c r="EM56" i="1"/>
  <c r="EL56" i="1"/>
  <c r="EK56" i="1"/>
  <c r="EJ56" i="1"/>
  <c r="EI56" i="1"/>
  <c r="EH56" i="1"/>
  <c r="EG56" i="1"/>
  <c r="EF56" i="1"/>
  <c r="EE56" i="1"/>
  <c r="ED56" i="1"/>
  <c r="EC56" i="1"/>
  <c r="EB56" i="1"/>
  <c r="EA56" i="1"/>
  <c r="DZ56" i="1"/>
  <c r="DY56" i="1"/>
  <c r="DX56" i="1"/>
  <c r="DW56" i="1"/>
  <c r="DV56" i="1"/>
  <c r="DU56" i="1"/>
  <c r="DT56" i="1"/>
  <c r="DS56" i="1"/>
  <c r="DR56" i="1"/>
  <c r="DQ56" i="1"/>
  <c r="DP56" i="1"/>
  <c r="DO56" i="1"/>
  <c r="DN56" i="1"/>
  <c r="DM56" i="1"/>
  <c r="DL56" i="1"/>
  <c r="DK56" i="1"/>
  <c r="DJ56" i="1"/>
  <c r="DI56" i="1"/>
  <c r="DH56" i="1"/>
  <c r="DG56" i="1"/>
  <c r="DF56" i="1"/>
  <c r="DE56" i="1"/>
  <c r="DD56" i="1"/>
  <c r="DC56" i="1"/>
  <c r="DB56" i="1"/>
  <c r="DA56" i="1"/>
  <c r="CZ56" i="1"/>
  <c r="CY56" i="1"/>
  <c r="CX56" i="1"/>
  <c r="CW56" i="1"/>
  <c r="CV56" i="1"/>
  <c r="CU56" i="1"/>
  <c r="CT56" i="1"/>
  <c r="CS56" i="1"/>
  <c r="CR56" i="1"/>
  <c r="CQ56" i="1"/>
  <c r="CP56" i="1"/>
  <c r="CO56" i="1"/>
  <c r="CN56" i="1"/>
  <c r="CM56" i="1"/>
  <c r="CL56" i="1"/>
  <c r="CK56" i="1"/>
  <c r="CJ56" i="1"/>
  <c r="CI56" i="1"/>
  <c r="CH56" i="1"/>
  <c r="CG56" i="1"/>
  <c r="CF56" i="1"/>
  <c r="CE56" i="1"/>
  <c r="CD56" i="1"/>
  <c r="CC56" i="1"/>
  <c r="CB56" i="1"/>
  <c r="CA56" i="1"/>
  <c r="BZ56" i="1"/>
  <c r="BY56" i="1"/>
  <c r="BX56" i="1"/>
  <c r="BW56" i="1"/>
  <c r="BV56" i="1"/>
  <c r="BU56" i="1"/>
  <c r="BT56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IG55" i="1"/>
  <c r="IF55" i="1"/>
  <c r="ID55" i="1"/>
  <c r="IC55" i="1"/>
  <c r="IB55" i="1"/>
  <c r="IA55" i="1"/>
  <c r="HZ55" i="1"/>
  <c r="HY55" i="1"/>
  <c r="HX55" i="1"/>
  <c r="HW55" i="1"/>
  <c r="HV55" i="1"/>
  <c r="HU55" i="1"/>
  <c r="HT55" i="1"/>
  <c r="HS55" i="1"/>
  <c r="HR55" i="1"/>
  <c r="HQ55" i="1"/>
  <c r="HP55" i="1"/>
  <c r="HO55" i="1"/>
  <c r="HN55" i="1"/>
  <c r="HM55" i="1"/>
  <c r="HL55" i="1"/>
  <c r="HK55" i="1"/>
  <c r="HJ55" i="1"/>
  <c r="HI55" i="1"/>
  <c r="HH55" i="1"/>
  <c r="HG55" i="1"/>
  <c r="HF55" i="1"/>
  <c r="HE55" i="1"/>
  <c r="HD55" i="1"/>
  <c r="HC55" i="1"/>
  <c r="HB55" i="1"/>
  <c r="HA55" i="1"/>
  <c r="GZ55" i="1"/>
  <c r="GY55" i="1"/>
  <c r="GX55" i="1"/>
  <c r="GW55" i="1"/>
  <c r="GV55" i="1"/>
  <c r="GU55" i="1"/>
  <c r="GT55" i="1"/>
  <c r="GS55" i="1"/>
  <c r="GR55" i="1"/>
  <c r="GQ55" i="1"/>
  <c r="GP55" i="1"/>
  <c r="GO55" i="1"/>
  <c r="GN55" i="1"/>
  <c r="GM55" i="1"/>
  <c r="GL55" i="1"/>
  <c r="GK55" i="1"/>
  <c r="GJ55" i="1"/>
  <c r="GI55" i="1"/>
  <c r="GH55" i="1"/>
  <c r="GG55" i="1"/>
  <c r="GF55" i="1"/>
  <c r="GE55" i="1"/>
  <c r="GD55" i="1"/>
  <c r="GC55" i="1"/>
  <c r="GB55" i="1"/>
  <c r="GA55" i="1"/>
  <c r="FZ55" i="1"/>
  <c r="FY55" i="1"/>
  <c r="FX55" i="1"/>
  <c r="FW55" i="1"/>
  <c r="FV55" i="1"/>
  <c r="FU55" i="1"/>
  <c r="FT55" i="1"/>
  <c r="FS55" i="1"/>
  <c r="FR55" i="1"/>
  <c r="FQ55" i="1"/>
  <c r="FP55" i="1"/>
  <c r="FO55" i="1"/>
  <c r="FN55" i="1"/>
  <c r="FM55" i="1"/>
  <c r="FL55" i="1"/>
  <c r="FK55" i="1"/>
  <c r="FJ55" i="1"/>
  <c r="FI55" i="1"/>
  <c r="FH55" i="1"/>
  <c r="FG55" i="1"/>
  <c r="FF55" i="1"/>
  <c r="FE55" i="1"/>
  <c r="FD55" i="1"/>
  <c r="FC55" i="1"/>
  <c r="FB55" i="1"/>
  <c r="FA55" i="1"/>
  <c r="EZ55" i="1"/>
  <c r="EY55" i="1"/>
  <c r="EX55" i="1"/>
  <c r="EW55" i="1"/>
  <c r="EV55" i="1"/>
  <c r="EU55" i="1"/>
  <c r="ET55" i="1"/>
  <c r="ES55" i="1"/>
  <c r="ER55" i="1"/>
  <c r="EQ55" i="1"/>
  <c r="EP55" i="1"/>
  <c r="EO55" i="1"/>
  <c r="EN55" i="1"/>
  <c r="EM55" i="1"/>
  <c r="EL55" i="1"/>
  <c r="EK55" i="1"/>
  <c r="EJ55" i="1"/>
  <c r="EI55" i="1"/>
  <c r="EH55" i="1"/>
  <c r="EG55" i="1"/>
  <c r="EF55" i="1"/>
  <c r="EE55" i="1"/>
  <c r="ED55" i="1"/>
  <c r="EC55" i="1"/>
  <c r="EB55" i="1"/>
  <c r="EA55" i="1"/>
  <c r="DZ55" i="1"/>
  <c r="DY55" i="1"/>
  <c r="DX55" i="1"/>
  <c r="DW55" i="1"/>
  <c r="DV55" i="1"/>
  <c r="DU55" i="1"/>
  <c r="DT55" i="1"/>
  <c r="DS55" i="1"/>
  <c r="DR55" i="1"/>
  <c r="DQ55" i="1"/>
  <c r="DP55" i="1"/>
  <c r="DO55" i="1"/>
  <c r="DN55" i="1"/>
  <c r="DM55" i="1"/>
  <c r="DL55" i="1"/>
  <c r="DK55" i="1"/>
  <c r="DJ55" i="1"/>
  <c r="DI55" i="1"/>
  <c r="DH55" i="1"/>
  <c r="DG55" i="1"/>
  <c r="DF55" i="1"/>
  <c r="DE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HV49" i="1"/>
  <c r="HU49" i="1"/>
  <c r="HT49" i="1"/>
  <c r="HS49" i="1"/>
  <c r="HR49" i="1"/>
  <c r="HQ49" i="1"/>
  <c r="HP49" i="1"/>
  <c r="HO49" i="1"/>
  <c r="HN49" i="1"/>
  <c r="HM49" i="1"/>
  <c r="HL49" i="1"/>
  <c r="HK49" i="1"/>
  <c r="HJ49" i="1"/>
  <c r="HI49" i="1"/>
  <c r="HH49" i="1"/>
  <c r="HG49" i="1"/>
  <c r="HF49" i="1"/>
  <c r="HE49" i="1"/>
  <c r="HD49" i="1"/>
  <c r="HC49" i="1"/>
  <c r="HB49" i="1"/>
  <c r="HA49" i="1"/>
  <c r="GZ49" i="1"/>
  <c r="GY49" i="1"/>
  <c r="GX49" i="1"/>
  <c r="GW49" i="1"/>
  <c r="GV49" i="1"/>
  <c r="GU49" i="1"/>
  <c r="GT49" i="1"/>
  <c r="GS49" i="1"/>
  <c r="GR49" i="1"/>
  <c r="GQ49" i="1"/>
  <c r="GP49" i="1"/>
  <c r="GO49" i="1"/>
  <c r="GN49" i="1"/>
  <c r="GM49" i="1"/>
  <c r="GL49" i="1"/>
  <c r="GK49" i="1"/>
  <c r="GJ49" i="1"/>
  <c r="GI49" i="1"/>
  <c r="GH49" i="1"/>
  <c r="GG49" i="1"/>
  <c r="GF49" i="1"/>
  <c r="GE49" i="1"/>
  <c r="GD49" i="1"/>
  <c r="GC49" i="1"/>
  <c r="GB49" i="1"/>
  <c r="GA49" i="1"/>
  <c r="FZ49" i="1"/>
  <c r="FY49" i="1"/>
  <c r="FX49" i="1"/>
  <c r="FW49" i="1"/>
  <c r="FV49" i="1"/>
  <c r="FU49" i="1"/>
  <c r="FT49" i="1"/>
  <c r="FS49" i="1"/>
  <c r="FR49" i="1"/>
  <c r="FQ49" i="1"/>
  <c r="FP49" i="1"/>
  <c r="FO49" i="1"/>
  <c r="FN49" i="1"/>
  <c r="FM49" i="1"/>
  <c r="FL49" i="1"/>
  <c r="FK49" i="1"/>
  <c r="FJ49" i="1"/>
  <c r="FI49" i="1"/>
  <c r="FH49" i="1"/>
  <c r="FG49" i="1"/>
  <c r="FF49" i="1"/>
  <c r="FE49" i="1"/>
  <c r="FD49" i="1"/>
  <c r="FC49" i="1"/>
  <c r="FB49" i="1"/>
  <c r="FA49" i="1"/>
  <c r="EZ49" i="1"/>
  <c r="EY49" i="1"/>
  <c r="EX49" i="1"/>
  <c r="EW49" i="1"/>
  <c r="EV49" i="1"/>
  <c r="EU49" i="1"/>
  <c r="ET49" i="1"/>
  <c r="ES49" i="1"/>
  <c r="ER49" i="1"/>
  <c r="EQ49" i="1"/>
  <c r="EP49" i="1"/>
  <c r="EO49" i="1"/>
  <c r="EN49" i="1"/>
  <c r="EM49" i="1"/>
  <c r="EL49" i="1"/>
  <c r="EK49" i="1"/>
  <c r="EJ49" i="1"/>
  <c r="EI49" i="1"/>
  <c r="EH49" i="1"/>
  <c r="EG49" i="1"/>
  <c r="EF49" i="1"/>
  <c r="EE49" i="1"/>
  <c r="ED49" i="1"/>
  <c r="EC49" i="1"/>
  <c r="EB49" i="1"/>
  <c r="EA49" i="1"/>
  <c r="DZ49" i="1"/>
  <c r="DY49" i="1"/>
  <c r="DX49" i="1"/>
  <c r="DW49" i="1"/>
  <c r="DV49" i="1"/>
  <c r="DU49" i="1"/>
  <c r="DT49" i="1"/>
  <c r="DS49" i="1"/>
  <c r="DR49" i="1"/>
  <c r="DQ49" i="1"/>
  <c r="DP49" i="1"/>
  <c r="DO49" i="1"/>
  <c r="DN49" i="1"/>
  <c r="DM49" i="1"/>
  <c r="DL49" i="1"/>
  <c r="DK49" i="1"/>
  <c r="DJ49" i="1"/>
  <c r="DI49" i="1"/>
  <c r="DH49" i="1"/>
  <c r="DG49" i="1"/>
  <c r="DF49" i="1"/>
  <c r="DE49" i="1"/>
  <c r="DD49" i="1"/>
  <c r="DC49" i="1"/>
  <c r="DB49" i="1"/>
  <c r="DA49" i="1"/>
  <c r="CZ49" i="1"/>
  <c r="CY49" i="1"/>
  <c r="CX49" i="1"/>
  <c r="CW49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IF86" i="1"/>
  <c r="ID126" i="1"/>
  <c r="ID86" i="1"/>
  <c r="IA126" i="1"/>
  <c r="IE125" i="1"/>
  <c r="ID125" i="1"/>
  <c r="IC125" i="1"/>
  <c r="IB125" i="1"/>
  <c r="IA125" i="1"/>
  <c r="IF84" i="1"/>
  <c r="ID124" i="1"/>
  <c r="ID84" i="1"/>
  <c r="IB84" i="1"/>
  <c r="IG43" i="1"/>
  <c r="IG83" i="1" s="1"/>
  <c r="IF43" i="1"/>
  <c r="HV43" i="1"/>
  <c r="HU43" i="1"/>
  <c r="HT43" i="1"/>
  <c r="HS43" i="1"/>
  <c r="HR43" i="1"/>
  <c r="HQ43" i="1"/>
  <c r="HP43" i="1"/>
  <c r="HO43" i="1"/>
  <c r="HN43" i="1"/>
  <c r="HM43" i="1"/>
  <c r="HY123" i="1" s="1"/>
  <c r="HM39" i="1"/>
  <c r="HL43" i="1"/>
  <c r="HK43" i="1"/>
  <c r="HJ43" i="1"/>
  <c r="HJ43" i="7" s="1"/>
  <c r="HI43" i="1"/>
  <c r="HH43" i="1"/>
  <c r="HG43" i="1"/>
  <c r="HF43" i="1"/>
  <c r="HE43" i="1"/>
  <c r="HE39" i="1"/>
  <c r="HD43" i="1"/>
  <c r="HC43" i="1"/>
  <c r="HB43" i="1"/>
  <c r="HA43" i="1"/>
  <c r="GZ43" i="1"/>
  <c r="HA83" i="1" s="1"/>
  <c r="GY43" i="1"/>
  <c r="GX43" i="1"/>
  <c r="GW43" i="1"/>
  <c r="GW39" i="1"/>
  <c r="GV43" i="1"/>
  <c r="GU43" i="1"/>
  <c r="GT43" i="1"/>
  <c r="GS43" i="1"/>
  <c r="GR43" i="1"/>
  <c r="GQ43" i="1"/>
  <c r="GP43" i="1"/>
  <c r="GO43" i="1"/>
  <c r="GO123" i="1" s="1"/>
  <c r="GN43" i="1"/>
  <c r="GM43" i="1"/>
  <c r="GL43" i="1"/>
  <c r="GL39" i="1"/>
  <c r="GX119" i="1" s="1"/>
  <c r="GK43" i="1"/>
  <c r="GW123" i="1" s="1"/>
  <c r="GK39" i="1"/>
  <c r="GJ43" i="1"/>
  <c r="GI43" i="1"/>
  <c r="GH43" i="1"/>
  <c r="GG43" i="1"/>
  <c r="GG39" i="1"/>
  <c r="GF43" i="1"/>
  <c r="GE43" i="1"/>
  <c r="GD43" i="1"/>
  <c r="GC43" i="1"/>
  <c r="GB43" i="1"/>
  <c r="GC83" i="1" s="1"/>
  <c r="GA43" i="1"/>
  <c r="FZ43" i="1"/>
  <c r="FY43" i="1"/>
  <c r="FX43" i="1"/>
  <c r="FY83" i="1" s="1"/>
  <c r="FW43" i="1"/>
  <c r="FV43" i="1"/>
  <c r="FV39" i="1"/>
  <c r="FU43" i="1"/>
  <c r="FV83" i="1" s="1"/>
  <c r="FU39" i="1"/>
  <c r="FT43" i="1"/>
  <c r="FS43" i="1"/>
  <c r="FR43" i="1"/>
  <c r="FQ43" i="1"/>
  <c r="FQ39" i="1"/>
  <c r="FP43" i="1"/>
  <c r="FO43" i="1"/>
  <c r="FN43" i="1"/>
  <c r="FN43" i="7" s="1"/>
  <c r="FM43" i="1"/>
  <c r="FL43" i="1"/>
  <c r="FM83" i="1" s="1"/>
  <c r="FK43" i="1"/>
  <c r="FJ43" i="1"/>
  <c r="FI43" i="1"/>
  <c r="FJ83" i="1" s="1"/>
  <c r="FH43" i="1"/>
  <c r="FG43" i="1"/>
  <c r="FF43" i="1"/>
  <c r="FR123" i="1" s="1"/>
  <c r="FF39" i="1"/>
  <c r="FE43" i="1"/>
  <c r="FE39" i="1"/>
  <c r="FF79" i="1" s="1"/>
  <c r="FD43" i="1"/>
  <c r="FC43" i="1"/>
  <c r="FB43" i="1"/>
  <c r="FN123" i="1" s="1"/>
  <c r="FA43" i="1"/>
  <c r="FA39" i="1"/>
  <c r="FB79" i="1" s="1"/>
  <c r="EZ43" i="1"/>
  <c r="FL123" i="1" s="1"/>
  <c r="EY43" i="1"/>
  <c r="FK123" i="1" s="1"/>
  <c r="EX43" i="1"/>
  <c r="EY83" i="1" s="1"/>
  <c r="EW43" i="1"/>
  <c r="EV43" i="1"/>
  <c r="FH123" i="1" s="1"/>
  <c r="EU43" i="1"/>
  <c r="EV83" i="1" s="1"/>
  <c r="ET43" i="1"/>
  <c r="ES43" i="1"/>
  <c r="FE123" i="1" s="1"/>
  <c r="ER43" i="1"/>
  <c r="EQ43" i="1"/>
  <c r="FC123" i="1" s="1"/>
  <c r="EP43" i="1"/>
  <c r="EQ83" i="1" s="1"/>
  <c r="EP39" i="1"/>
  <c r="EO43" i="1"/>
  <c r="EO39" i="1"/>
  <c r="EP79" i="1" s="1"/>
  <c r="EN43" i="1"/>
  <c r="EO83" i="1" s="1"/>
  <c r="EM43" i="1"/>
  <c r="EL43" i="1"/>
  <c r="EX123" i="1" s="1"/>
  <c r="EK43" i="1"/>
  <c r="EW123" i="1" s="1"/>
  <c r="EK39" i="1"/>
  <c r="EJ43" i="1"/>
  <c r="EI43" i="1"/>
  <c r="EU123" i="1" s="1"/>
  <c r="EH43" i="1"/>
  <c r="ET123" i="1" s="1"/>
  <c r="EG43" i="1"/>
  <c r="ES123" i="1" s="1"/>
  <c r="EF43" i="1"/>
  <c r="ER123" i="1" s="1"/>
  <c r="EE43" i="1"/>
  <c r="ED43" i="1"/>
  <c r="EE83" i="1" s="1"/>
  <c r="EC43" i="1"/>
  <c r="EB43" i="1"/>
  <c r="EC83" i="1" s="1"/>
  <c r="EA43" i="1"/>
  <c r="DZ43" i="1"/>
  <c r="EA83" i="1" s="1"/>
  <c r="DZ39" i="1"/>
  <c r="EL119" i="1" s="1"/>
  <c r="DY43" i="1"/>
  <c r="DZ83" i="1" s="1"/>
  <c r="DY39" i="1"/>
  <c r="DZ79" i="1" s="1"/>
  <c r="DX43" i="1"/>
  <c r="EJ123" i="1" s="1"/>
  <c r="DW43" i="1"/>
  <c r="DV43" i="1"/>
  <c r="DU43" i="1"/>
  <c r="DU39" i="1"/>
  <c r="DV79" i="1" s="1"/>
  <c r="DT43" i="1"/>
  <c r="EF123" i="1" s="1"/>
  <c r="DS43" i="1"/>
  <c r="DT83" i="1" s="1"/>
  <c r="DR43" i="1"/>
  <c r="DQ43" i="1"/>
  <c r="DR83" i="1" s="1"/>
  <c r="DP43" i="1"/>
  <c r="DO43" i="1"/>
  <c r="EA123" i="1" s="1"/>
  <c r="DN43" i="1"/>
  <c r="DO83" i="1" s="1"/>
  <c r="DM43" i="1"/>
  <c r="DN83" i="1" s="1"/>
  <c r="DL43" i="1"/>
  <c r="DX123" i="1" s="1"/>
  <c r="DK43" i="1"/>
  <c r="DL83" i="1" s="1"/>
  <c r="DJ43" i="1"/>
  <c r="DV123" i="1" s="1"/>
  <c r="DJ39" i="1"/>
  <c r="DV119" i="1" s="1"/>
  <c r="DI43" i="1"/>
  <c r="DI39" i="1"/>
  <c r="DH43" i="1"/>
  <c r="DI83" i="1" s="1"/>
  <c r="DG43" i="1"/>
  <c r="DH83" i="1" s="1"/>
  <c r="DF43" i="1"/>
  <c r="DR123" i="1" s="1"/>
  <c r="DE43" i="1"/>
  <c r="DE39" i="1"/>
  <c r="DQ119" i="1" s="1"/>
  <c r="DD43" i="1"/>
  <c r="DP123" i="1" s="1"/>
  <c r="DC43" i="1"/>
  <c r="DB43" i="1"/>
  <c r="DA43" i="1"/>
  <c r="DB83" i="1" s="1"/>
  <c r="CZ43" i="1"/>
  <c r="DL123" i="1" s="1"/>
  <c r="CY43" i="1"/>
  <c r="CZ83" i="1" s="1"/>
  <c r="CX43" i="1"/>
  <c r="CW43" i="1"/>
  <c r="CX83" i="1" s="1"/>
  <c r="CV43" i="1"/>
  <c r="DH123" i="1" s="1"/>
  <c r="CU43" i="1"/>
  <c r="CT43" i="1"/>
  <c r="CT39" i="1"/>
  <c r="CS43" i="1"/>
  <c r="CS39" i="1"/>
  <c r="CT79" i="1" s="1"/>
  <c r="CR43" i="1"/>
  <c r="CQ43" i="1"/>
  <c r="CR83" i="1" s="1"/>
  <c r="CP43" i="1"/>
  <c r="CO43" i="1"/>
  <c r="CO39" i="1"/>
  <c r="CN43" i="1"/>
  <c r="CZ123" i="1" s="1"/>
  <c r="CM43" i="1"/>
  <c r="CL43" i="1"/>
  <c r="CM83" i="1" s="1"/>
  <c r="CK43" i="1"/>
  <c r="CL83" i="1" s="1"/>
  <c r="CK39" i="1"/>
  <c r="CJ43" i="1"/>
  <c r="CI43" i="1"/>
  <c r="CH43" i="1"/>
  <c r="CG43" i="1"/>
  <c r="CS123" i="1" s="1"/>
  <c r="CF43" i="1"/>
  <c r="CR123" i="1" s="1"/>
  <c r="CE43" i="1"/>
  <c r="CQ123" i="1" s="1"/>
  <c r="CD43" i="1"/>
  <c r="CD39" i="1"/>
  <c r="CP119" i="1" s="1"/>
  <c r="CC43" i="1"/>
  <c r="CO123" i="1" s="1"/>
  <c r="CC39" i="1"/>
  <c r="CB43" i="1"/>
  <c r="CA43" i="1"/>
  <c r="CB83" i="1" s="1"/>
  <c r="BZ43" i="1"/>
  <c r="BY43" i="1"/>
  <c r="BZ83" i="1" s="1"/>
  <c r="BY39" i="1"/>
  <c r="BZ79" i="1" s="1"/>
  <c r="BX43" i="1"/>
  <c r="BY83" i="1" s="1"/>
  <c r="BW43" i="1"/>
  <c r="BV43" i="1"/>
  <c r="BU43" i="1"/>
  <c r="BT43" i="1"/>
  <c r="CF123" i="1" s="1"/>
  <c r="BS43" i="1"/>
  <c r="BR43" i="1"/>
  <c r="BS83" i="1" s="1"/>
  <c r="BQ43" i="1"/>
  <c r="BR83" i="1" s="1"/>
  <c r="BQ39" i="1"/>
  <c r="BP43" i="1"/>
  <c r="CB123" i="1" s="1"/>
  <c r="BO43" i="1"/>
  <c r="BN43" i="1"/>
  <c r="BN39" i="1"/>
  <c r="BM43" i="1"/>
  <c r="BM39" i="1"/>
  <c r="BN79" i="1" s="1"/>
  <c r="BL43" i="1"/>
  <c r="BX123" i="1" s="1"/>
  <c r="BK43" i="1"/>
  <c r="BJ43" i="1"/>
  <c r="BI43" i="1"/>
  <c r="BU123" i="1" s="1"/>
  <c r="BI39" i="1"/>
  <c r="BH43" i="1"/>
  <c r="BT123" i="1" s="1"/>
  <c r="BG43" i="1"/>
  <c r="BH83" i="1" s="1"/>
  <c r="BF43" i="1"/>
  <c r="BR123" i="1" s="1"/>
  <c r="BE43" i="1"/>
  <c r="BQ123" i="1" s="1"/>
  <c r="BD43" i="1"/>
  <c r="BC43" i="1"/>
  <c r="BD83" i="1" s="1"/>
  <c r="BB43" i="1"/>
  <c r="BA43" i="1"/>
  <c r="AZ43" i="1"/>
  <c r="BL123" i="1" s="1"/>
  <c r="AY43" i="1"/>
  <c r="BK123" i="1" s="1"/>
  <c r="AX43" i="1"/>
  <c r="AX43" i="7" s="1"/>
  <c r="BJ83" i="7" s="1"/>
  <c r="AX39" i="1"/>
  <c r="AX39" i="7" s="1"/>
  <c r="AW43" i="1"/>
  <c r="AW39" i="1"/>
  <c r="AX79" i="1" s="1"/>
  <c r="AV43" i="1"/>
  <c r="BH123" i="1" s="1"/>
  <c r="AU43" i="1"/>
  <c r="AT43" i="1"/>
  <c r="BF123" i="1" s="1"/>
  <c r="AS43" i="1"/>
  <c r="AS39" i="1"/>
  <c r="BE119" i="1" s="1"/>
  <c r="AR43" i="1"/>
  <c r="AQ43" i="1"/>
  <c r="AP43" i="1"/>
  <c r="AO43" i="1"/>
  <c r="BA123" i="1" s="1"/>
  <c r="AN43" i="1"/>
  <c r="AM43" i="1"/>
  <c r="AL43" i="1"/>
  <c r="AM83" i="1" s="1"/>
  <c r="AK43" i="1"/>
  <c r="AW123" i="1" s="1"/>
  <c r="AJ43" i="1"/>
  <c r="AV123" i="1" s="1"/>
  <c r="AI43" i="1"/>
  <c r="AH43" i="1"/>
  <c r="AT123" i="1" s="1"/>
  <c r="AH39" i="1"/>
  <c r="AG43" i="1"/>
  <c r="AS123" i="1" s="1"/>
  <c r="AG39" i="1"/>
  <c r="AH79" i="1" s="1"/>
  <c r="AF43" i="1"/>
  <c r="AE43" i="1"/>
  <c r="AQ123" i="1" s="1"/>
  <c r="AD43" i="1"/>
  <c r="AC43" i="1"/>
  <c r="AD83" i="1" s="1"/>
  <c r="AC39" i="1"/>
  <c r="AO119" i="1" s="1"/>
  <c r="AB43" i="1"/>
  <c r="AA43" i="1"/>
  <c r="Z43" i="1"/>
  <c r="AA83" i="1" s="1"/>
  <c r="Y43" i="1"/>
  <c r="Z83" i="1" s="1"/>
  <c r="Y39" i="1"/>
  <c r="AK119" i="1" s="1"/>
  <c r="X43" i="1"/>
  <c r="W43" i="1"/>
  <c r="AI123" i="1" s="1"/>
  <c r="V43" i="1"/>
  <c r="W83" i="1" s="1"/>
  <c r="U43" i="1"/>
  <c r="T43" i="1"/>
  <c r="S43" i="1"/>
  <c r="R43" i="1"/>
  <c r="R39" i="1"/>
  <c r="AD119" i="1" s="1"/>
  <c r="Q43" i="1"/>
  <c r="AC123" i="1" s="1"/>
  <c r="Q39" i="1"/>
  <c r="P43" i="1"/>
  <c r="AB123" i="1" s="1"/>
  <c r="O43" i="1"/>
  <c r="N43" i="1"/>
  <c r="Z123" i="1" s="1"/>
  <c r="M43" i="1"/>
  <c r="M39" i="1"/>
  <c r="Y119" i="1" s="1"/>
  <c r="L43" i="1"/>
  <c r="M83" i="1" s="1"/>
  <c r="K43" i="1"/>
  <c r="L83" i="1" s="1"/>
  <c r="J43" i="1"/>
  <c r="I43" i="1"/>
  <c r="H43" i="1"/>
  <c r="G43" i="1"/>
  <c r="H83" i="1" s="1"/>
  <c r="F43" i="1"/>
  <c r="E43" i="1"/>
  <c r="E39" i="1"/>
  <c r="D43" i="1"/>
  <c r="C43" i="1"/>
  <c r="D83" i="1" s="1"/>
  <c r="B43" i="1"/>
  <c r="B39" i="1"/>
  <c r="IC122" i="1"/>
  <c r="IB122" i="1"/>
  <c r="IA82" i="1"/>
  <c r="HT42" i="1"/>
  <c r="HT39" i="1" s="1"/>
  <c r="HS42" i="1"/>
  <c r="GT42" i="1"/>
  <c r="ID121" i="1"/>
  <c r="IC121" i="1"/>
  <c r="IB121" i="1"/>
  <c r="GT41" i="1"/>
  <c r="GU81" i="1" s="1"/>
  <c r="IF80" i="1"/>
  <c r="IE80" i="1"/>
  <c r="GT40" i="1"/>
  <c r="HF120" i="1" s="1"/>
  <c r="IG39" i="1"/>
  <c r="IG37" i="1" s="1"/>
  <c r="IF39" i="1"/>
  <c r="IF37" i="1" s="1"/>
  <c r="HU39" i="1"/>
  <c r="HR39" i="1"/>
  <c r="HQ39" i="1"/>
  <c r="HP39" i="1"/>
  <c r="HO39" i="1"/>
  <c r="HN39" i="1"/>
  <c r="HL39" i="1"/>
  <c r="HK39" i="1"/>
  <c r="HJ39" i="1"/>
  <c r="HK79" i="1" s="1"/>
  <c r="HI39" i="1"/>
  <c r="HH39" i="1"/>
  <c r="HG39" i="1"/>
  <c r="HF39" i="1"/>
  <c r="HD39" i="1"/>
  <c r="HC39" i="1"/>
  <c r="HB39" i="1"/>
  <c r="HA39" i="1"/>
  <c r="HB79" i="1" s="1"/>
  <c r="GZ39" i="1"/>
  <c r="GY39" i="1"/>
  <c r="GX39" i="1"/>
  <c r="GV39" i="1"/>
  <c r="GW79" i="1" s="1"/>
  <c r="GU39" i="1"/>
  <c r="GS39" i="1"/>
  <c r="GR39" i="1"/>
  <c r="GQ39" i="1"/>
  <c r="GP39" i="1"/>
  <c r="GO39" i="1"/>
  <c r="GN39" i="1"/>
  <c r="GM39" i="1"/>
  <c r="GJ39" i="1"/>
  <c r="GI39" i="1"/>
  <c r="GI79" i="1" s="1"/>
  <c r="GH39" i="1"/>
  <c r="GH119" i="1" s="1"/>
  <c r="GF39" i="1"/>
  <c r="GE39" i="1"/>
  <c r="GE79" i="1" s="1"/>
  <c r="GD39" i="1"/>
  <c r="GC39" i="1"/>
  <c r="GB39" i="1"/>
  <c r="GA39" i="1"/>
  <c r="FZ39" i="1"/>
  <c r="FY39" i="1"/>
  <c r="FX39" i="1"/>
  <c r="FW39" i="1"/>
  <c r="FT39" i="1"/>
  <c r="FS39" i="1"/>
  <c r="FR39" i="1"/>
  <c r="FP39" i="1"/>
  <c r="FO39" i="1"/>
  <c r="FN39" i="1"/>
  <c r="FM39" i="1"/>
  <c r="FN79" i="1" s="1"/>
  <c r="FL39" i="1"/>
  <c r="FK39" i="1"/>
  <c r="FW119" i="1" s="1"/>
  <c r="FJ39" i="1"/>
  <c r="FI39" i="1"/>
  <c r="FU119" i="1" s="1"/>
  <c r="FH39" i="1"/>
  <c r="FI79" i="1" s="1"/>
  <c r="FG39" i="1"/>
  <c r="FD39" i="1"/>
  <c r="FE79" i="1" s="1"/>
  <c r="FC39" i="1"/>
  <c r="FB39" i="1"/>
  <c r="FC79" i="1" s="1"/>
  <c r="EZ39" i="1"/>
  <c r="FA79" i="1" s="1"/>
  <c r="EY39" i="1"/>
  <c r="EX39" i="1"/>
  <c r="EY79" i="1" s="1"/>
  <c r="EW39" i="1"/>
  <c r="FI119" i="1" s="1"/>
  <c r="EV39" i="1"/>
  <c r="EU39" i="1"/>
  <c r="EV79" i="1" s="1"/>
  <c r="ET39" i="1"/>
  <c r="ES39" i="1"/>
  <c r="ER39" i="1"/>
  <c r="ES79" i="1" s="1"/>
  <c r="EQ39" i="1"/>
  <c r="ER79" i="1" s="1"/>
  <c r="EN39" i="1"/>
  <c r="EN37" i="1" s="1"/>
  <c r="EZ117" i="1" s="1"/>
  <c r="EM39" i="1"/>
  <c r="EN79" i="1" s="1"/>
  <c r="EL39" i="1"/>
  <c r="EX119" i="1" s="1"/>
  <c r="EJ39" i="1"/>
  <c r="EV119" i="1" s="1"/>
  <c r="EI39" i="1"/>
  <c r="EJ79" i="1" s="1"/>
  <c r="EH39" i="1"/>
  <c r="EG39" i="1"/>
  <c r="ES119" i="1" s="1"/>
  <c r="EF39" i="1"/>
  <c r="EG79" i="1" s="1"/>
  <c r="EE39" i="1"/>
  <c r="EQ119" i="1" s="1"/>
  <c r="ED39" i="1"/>
  <c r="ED39" i="7" s="1"/>
  <c r="EP79" i="7" s="1"/>
  <c r="EC39" i="1"/>
  <c r="EB39" i="1"/>
  <c r="EA39" i="1"/>
  <c r="DX39" i="1"/>
  <c r="DW39" i="1"/>
  <c r="EI119" i="1" s="1"/>
  <c r="DV39" i="1"/>
  <c r="DT39" i="1"/>
  <c r="DU79" i="1" s="1"/>
  <c r="DS39" i="1"/>
  <c r="EE119" i="1" s="1"/>
  <c r="DR39" i="1"/>
  <c r="DS79" i="1" s="1"/>
  <c r="DQ39" i="1"/>
  <c r="DR79" i="1" s="1"/>
  <c r="DP39" i="1"/>
  <c r="DQ79" i="1" s="1"/>
  <c r="DO39" i="1"/>
  <c r="DN39" i="1"/>
  <c r="DM39" i="1"/>
  <c r="DN79" i="1" s="1"/>
  <c r="DL39" i="1"/>
  <c r="DX119" i="1" s="1"/>
  <c r="DK39" i="1"/>
  <c r="DW119" i="1" s="1"/>
  <c r="DH39" i="1"/>
  <c r="DT119" i="1" s="1"/>
  <c r="DG39" i="1"/>
  <c r="DF39" i="1"/>
  <c r="DG79" i="1" s="1"/>
  <c r="DD39" i="1"/>
  <c r="DP119" i="1" s="1"/>
  <c r="DC39" i="1"/>
  <c r="DB39" i="1"/>
  <c r="DA39" i="1"/>
  <c r="DM119" i="1" s="1"/>
  <c r="CZ39" i="1"/>
  <c r="CY39" i="1"/>
  <c r="CX39" i="1"/>
  <c r="DJ119" i="1" s="1"/>
  <c r="CW39" i="1"/>
  <c r="DI119" i="1" s="1"/>
  <c r="CV39" i="1"/>
  <c r="CU39" i="1"/>
  <c r="CR39" i="1"/>
  <c r="DD119" i="1" s="1"/>
  <c r="CQ39" i="1"/>
  <c r="DC119" i="1" s="1"/>
  <c r="CP39" i="1"/>
  <c r="CQ79" i="1" s="1"/>
  <c r="CN39" i="1"/>
  <c r="CZ119" i="1" s="1"/>
  <c r="CM39" i="1"/>
  <c r="CL39" i="1"/>
  <c r="CX119" i="1" s="1"/>
  <c r="CJ39" i="1"/>
  <c r="CI39" i="1"/>
  <c r="CH39" i="1"/>
  <c r="CG39" i="1"/>
  <c r="CF39" i="1"/>
  <c r="CG79" i="1" s="1"/>
  <c r="CE39" i="1"/>
  <c r="CB39" i="1"/>
  <c r="CN119" i="1" s="1"/>
  <c r="CA39" i="1"/>
  <c r="BZ39" i="1"/>
  <c r="BX39" i="1"/>
  <c r="BY79" i="1" s="1"/>
  <c r="BW39" i="1"/>
  <c r="BV39" i="1"/>
  <c r="BV39" i="7" s="1"/>
  <c r="BU39" i="1"/>
  <c r="BV79" i="1" s="1"/>
  <c r="BT39" i="1"/>
  <c r="BS39" i="1"/>
  <c r="BR39" i="1"/>
  <c r="BP39" i="1"/>
  <c r="BO39" i="1"/>
  <c r="BL39" i="1"/>
  <c r="BM79" i="1" s="1"/>
  <c r="BK39" i="1"/>
  <c r="BW119" i="1" s="1"/>
  <c r="BJ39" i="1"/>
  <c r="BJ39" i="7" s="1"/>
  <c r="BH39" i="1"/>
  <c r="BG39" i="1"/>
  <c r="BF39" i="1"/>
  <c r="BE39" i="1"/>
  <c r="BD39" i="1"/>
  <c r="BC39" i="1"/>
  <c r="BO119" i="1" s="1"/>
  <c r="BB39" i="1"/>
  <c r="BN119" i="1" s="1"/>
  <c r="BA39" i="1"/>
  <c r="AZ39" i="1"/>
  <c r="BL119" i="1" s="1"/>
  <c r="AY39" i="1"/>
  <c r="AV39" i="1"/>
  <c r="AW79" i="1" s="1"/>
  <c r="AU39" i="1"/>
  <c r="AT39" i="1"/>
  <c r="AU79" i="1" s="1"/>
  <c r="AR39" i="1"/>
  <c r="BD119" i="1" s="1"/>
  <c r="AQ39" i="1"/>
  <c r="BC119" i="1" s="1"/>
  <c r="AP39" i="1"/>
  <c r="BB119" i="1" s="1"/>
  <c r="AO39" i="1"/>
  <c r="AN39" i="1"/>
  <c r="AM39" i="1"/>
  <c r="AL39" i="1"/>
  <c r="AK39" i="1"/>
  <c r="AJ39" i="1"/>
  <c r="AK79" i="1" s="1"/>
  <c r="AI39" i="1"/>
  <c r="AF39" i="1"/>
  <c r="AR119" i="1" s="1"/>
  <c r="AE39" i="1"/>
  <c r="AD39" i="1"/>
  <c r="AE79" i="1" s="1"/>
  <c r="AB39" i="1"/>
  <c r="AA39" i="1"/>
  <c r="Z39" i="1"/>
  <c r="Z39" i="7" s="1"/>
  <c r="AL79" i="7" s="1"/>
  <c r="X39" i="1"/>
  <c r="W39" i="1"/>
  <c r="AI119" i="1" s="1"/>
  <c r="V39" i="1"/>
  <c r="U39" i="1"/>
  <c r="V79" i="1" s="1"/>
  <c r="T39" i="1"/>
  <c r="U79" i="1" s="1"/>
  <c r="S39" i="1"/>
  <c r="P39" i="1"/>
  <c r="Q79" i="1" s="1"/>
  <c r="O39" i="1"/>
  <c r="N39" i="1"/>
  <c r="O79" i="1" s="1"/>
  <c r="L39" i="1"/>
  <c r="K39" i="1"/>
  <c r="W119" i="1" s="1"/>
  <c r="J39" i="1"/>
  <c r="K79" i="1" s="1"/>
  <c r="I39" i="1"/>
  <c r="H39" i="1"/>
  <c r="G39" i="1"/>
  <c r="S119" i="1" s="1"/>
  <c r="F39" i="1"/>
  <c r="G79" i="1" s="1"/>
  <c r="D39" i="1"/>
  <c r="E79" i="1" s="1"/>
  <c r="C39" i="1"/>
  <c r="IE118" i="1"/>
  <c r="ID118" i="1"/>
  <c r="IC118" i="1"/>
  <c r="IB118" i="1"/>
  <c r="IA118" i="1"/>
  <c r="HZ37" i="1"/>
  <c r="HY37" i="1"/>
  <c r="HX37" i="1"/>
  <c r="HW37" i="1"/>
  <c r="IE116" i="1"/>
  <c r="ID76" i="1"/>
  <c r="IC76" i="1"/>
  <c r="IA116" i="1"/>
  <c r="HL33" i="1"/>
  <c r="HL113" i="1" s="1"/>
  <c r="HJ33" i="1"/>
  <c r="HV113" i="1" s="1"/>
  <c r="HY31" i="1"/>
  <c r="IK111" i="1" s="1"/>
  <c r="HX31" i="1"/>
  <c r="HW31" i="1"/>
  <c r="HV31" i="1"/>
  <c r="HV31" i="7" s="1"/>
  <c r="HU31" i="1"/>
  <c r="HV71" i="1" s="1"/>
  <c r="HT31" i="1"/>
  <c r="HS31" i="1"/>
  <c r="HS29" i="1" s="1"/>
  <c r="HR31" i="1"/>
  <c r="HR29" i="1" s="1"/>
  <c r="HQ31" i="1"/>
  <c r="HQ29" i="1" s="1"/>
  <c r="HN31" i="1"/>
  <c r="HN29" i="1" s="1"/>
  <c r="HM31" i="1"/>
  <c r="HM29" i="1" s="1"/>
  <c r="HK31" i="1"/>
  <c r="HK29" i="1" s="1"/>
  <c r="HI31" i="1"/>
  <c r="HH31" i="1"/>
  <c r="HH29" i="1" s="1"/>
  <c r="HG31" i="1"/>
  <c r="HF31" i="1"/>
  <c r="HE31" i="1"/>
  <c r="HE29" i="1" s="1"/>
  <c r="HD31" i="1"/>
  <c r="HD29" i="1" s="1"/>
  <c r="HC31" i="1"/>
  <c r="HC29" i="1" s="1"/>
  <c r="HB31" i="1"/>
  <c r="HA31" i="1"/>
  <c r="GZ31" i="1"/>
  <c r="GY31" i="1"/>
  <c r="GY29" i="1" s="1"/>
  <c r="GX31" i="1"/>
  <c r="GX31" i="7" s="1"/>
  <c r="GW31" i="1"/>
  <c r="GX71" i="1" s="1"/>
  <c r="GV31" i="1"/>
  <c r="GU31" i="1"/>
  <c r="GT31" i="1"/>
  <c r="HF111" i="1" s="1"/>
  <c r="HP29" i="1"/>
  <c r="HO29" i="1"/>
  <c r="GS29" i="1"/>
  <c r="GR29" i="1"/>
  <c r="GQ29" i="1"/>
  <c r="GP29" i="1"/>
  <c r="GO29" i="1"/>
  <c r="GN29" i="1"/>
  <c r="GM29" i="1"/>
  <c r="GL29" i="1"/>
  <c r="GK29" i="1"/>
  <c r="GJ29" i="1"/>
  <c r="GI29" i="1"/>
  <c r="GH29" i="1"/>
  <c r="GG29" i="1"/>
  <c r="GG109" i="1" s="1"/>
  <c r="GF29" i="1"/>
  <c r="GE29" i="1"/>
  <c r="GD29" i="1"/>
  <c r="GC29" i="1"/>
  <c r="GB29" i="1"/>
  <c r="GA29" i="1"/>
  <c r="FZ29" i="1"/>
  <c r="FZ29" i="7" s="1"/>
  <c r="FY29" i="1"/>
  <c r="FY109" i="1" s="1"/>
  <c r="FX29" i="1"/>
  <c r="FW29" i="1"/>
  <c r="FV29" i="1"/>
  <c r="FU29" i="1"/>
  <c r="FT29" i="1"/>
  <c r="FS29" i="1"/>
  <c r="FR29" i="1"/>
  <c r="FQ29" i="1"/>
  <c r="FQ69" i="1" s="1"/>
  <c r="FP29" i="1"/>
  <c r="FO29" i="1"/>
  <c r="FP69" i="1" s="1"/>
  <c r="FN29" i="1"/>
  <c r="FM29" i="1"/>
  <c r="FL29" i="1"/>
  <c r="FK29" i="1"/>
  <c r="FJ29" i="1"/>
  <c r="FK69" i="1" s="1"/>
  <c r="FI29" i="1"/>
  <c r="FI69" i="1" s="1"/>
  <c r="FH29" i="1"/>
  <c r="FG29" i="1"/>
  <c r="FF29" i="1"/>
  <c r="FE29" i="1"/>
  <c r="FF69" i="1" s="1"/>
  <c r="FD29" i="1"/>
  <c r="FP109" i="1" s="1"/>
  <c r="FC29" i="1"/>
  <c r="FO109" i="1" s="1"/>
  <c r="FB29" i="1"/>
  <c r="FB29" i="7" s="1"/>
  <c r="FN69" i="7" s="1"/>
  <c r="FA29" i="1"/>
  <c r="FB69" i="1" s="1"/>
  <c r="EZ29" i="1"/>
  <c r="FL109" i="1" s="1"/>
  <c r="EY29" i="1"/>
  <c r="EX29" i="1"/>
  <c r="EY69" i="1" s="1"/>
  <c r="EW29" i="1"/>
  <c r="EX69" i="1" s="1"/>
  <c r="EV29" i="1"/>
  <c r="FH109" i="1" s="1"/>
  <c r="EU29" i="1"/>
  <c r="EV69" i="1" s="1"/>
  <c r="ET29" i="1"/>
  <c r="ES29" i="1"/>
  <c r="ER29" i="1"/>
  <c r="FD109" i="1" s="1"/>
  <c r="EQ29" i="1"/>
  <c r="FC109" i="1" s="1"/>
  <c r="EP29" i="1"/>
  <c r="EP29" i="7" s="1"/>
  <c r="EO29" i="1"/>
  <c r="FA109" i="1" s="1"/>
  <c r="EN29" i="1"/>
  <c r="EZ109" i="1" s="1"/>
  <c r="EM29" i="1"/>
  <c r="EY109" i="1" s="1"/>
  <c r="EL29" i="1"/>
  <c r="EX109" i="1" s="1"/>
  <c r="EK29" i="1"/>
  <c r="EW109" i="1" s="1"/>
  <c r="EJ29" i="1"/>
  <c r="EV109" i="1" s="1"/>
  <c r="EI29" i="1"/>
  <c r="EH29" i="1"/>
  <c r="EG29" i="1"/>
  <c r="EF29" i="1"/>
  <c r="ER109" i="1" s="1"/>
  <c r="EE29" i="1"/>
  <c r="EF69" i="1" s="1"/>
  <c r="ED29" i="1"/>
  <c r="EE69" i="1" s="1"/>
  <c r="EC29" i="1"/>
  <c r="EB29" i="1"/>
  <c r="EC69" i="1" s="1"/>
  <c r="EA29" i="1"/>
  <c r="EM109" i="1" s="1"/>
  <c r="DZ29" i="1"/>
  <c r="EL109" i="1" s="1"/>
  <c r="DY29" i="1"/>
  <c r="DZ69" i="1" s="1"/>
  <c r="DX29" i="1"/>
  <c r="EJ109" i="1" s="1"/>
  <c r="DW29" i="1"/>
  <c r="EI109" i="1" s="1"/>
  <c r="DV29" i="1"/>
  <c r="DW69" i="1" s="1"/>
  <c r="DU29" i="1"/>
  <c r="EG109" i="1" s="1"/>
  <c r="DT29" i="1"/>
  <c r="EF109" i="1" s="1"/>
  <c r="DS29" i="1"/>
  <c r="DR29" i="1"/>
  <c r="DQ29" i="1"/>
  <c r="DR69" i="1" s="1"/>
  <c r="DP29" i="1"/>
  <c r="EB109" i="1" s="1"/>
  <c r="DO29" i="1"/>
  <c r="DP69" i="1" s="1"/>
  <c r="DN29" i="1"/>
  <c r="DZ109" i="1" s="1"/>
  <c r="DM29" i="1"/>
  <c r="DL29" i="1"/>
  <c r="DK29" i="1"/>
  <c r="DW109" i="1" s="1"/>
  <c r="DJ29" i="1"/>
  <c r="DV109" i="1" s="1"/>
  <c r="DI29" i="1"/>
  <c r="DH29" i="1"/>
  <c r="DT109" i="1" s="1"/>
  <c r="DG29" i="1"/>
  <c r="DS109" i="1" s="1"/>
  <c r="DF29" i="1"/>
  <c r="DG69" i="1" s="1"/>
  <c r="DE29" i="1"/>
  <c r="DF69" i="1" s="1"/>
  <c r="DD29" i="1"/>
  <c r="DP109" i="1" s="1"/>
  <c r="DC29" i="1"/>
  <c r="DO109" i="1" s="1"/>
  <c r="DB29" i="1"/>
  <c r="DA29" i="1"/>
  <c r="DB69" i="1" s="1"/>
  <c r="CZ29" i="1"/>
  <c r="DL109" i="1" s="1"/>
  <c r="CY29" i="1"/>
  <c r="DK109" i="1" s="1"/>
  <c r="CX29" i="1"/>
  <c r="DJ109" i="1" s="1"/>
  <c r="CW29" i="1"/>
  <c r="CV29" i="1"/>
  <c r="CW69" i="1" s="1"/>
  <c r="CU29" i="1"/>
  <c r="CT29" i="1"/>
  <c r="DF109" i="1" s="1"/>
  <c r="CS29" i="1"/>
  <c r="CR29" i="1"/>
  <c r="DD109" i="1" s="1"/>
  <c r="CQ29" i="1"/>
  <c r="DC109" i="1" s="1"/>
  <c r="CP29" i="1"/>
  <c r="CQ69" i="1" s="1"/>
  <c r="CO29" i="1"/>
  <c r="CP69" i="1" s="1"/>
  <c r="CN29" i="1"/>
  <c r="CZ109" i="1" s="1"/>
  <c r="CM29" i="1"/>
  <c r="CY109" i="1" s="1"/>
  <c r="CL29" i="1"/>
  <c r="CX109" i="1" s="1"/>
  <c r="CK29" i="1"/>
  <c r="CL69" i="1" s="1"/>
  <c r="CJ29" i="1"/>
  <c r="CV109" i="1" s="1"/>
  <c r="CI29" i="1"/>
  <c r="CU109" i="1" s="1"/>
  <c r="CH29" i="1"/>
  <c r="CT109" i="1" s="1"/>
  <c r="CG29" i="1"/>
  <c r="CF29" i="1"/>
  <c r="CE29" i="1"/>
  <c r="CD29" i="1"/>
  <c r="CC29" i="1"/>
  <c r="CB29" i="1"/>
  <c r="CN109" i="1" s="1"/>
  <c r="CA29" i="1"/>
  <c r="CM109" i="1" s="1"/>
  <c r="BZ29" i="1"/>
  <c r="CA69" i="1" s="1"/>
  <c r="BY29" i="1"/>
  <c r="CK109" i="1" s="1"/>
  <c r="BX29" i="1"/>
  <c r="BY69" i="1" s="1"/>
  <c r="BW29" i="1"/>
  <c r="CI109" i="1" s="1"/>
  <c r="BV29" i="1"/>
  <c r="BW69" i="1" s="1"/>
  <c r="BU29" i="1"/>
  <c r="BV69" i="1" s="1"/>
  <c r="BT29" i="1"/>
  <c r="CF109" i="1" s="1"/>
  <c r="BS29" i="1"/>
  <c r="CE109" i="1" s="1"/>
  <c r="BR29" i="1"/>
  <c r="CD109" i="1" s="1"/>
  <c r="BQ29" i="1"/>
  <c r="BP29" i="1"/>
  <c r="BQ69" i="1" s="1"/>
  <c r="BO29" i="1"/>
  <c r="BN29" i="1"/>
  <c r="BM29" i="1"/>
  <c r="BN69" i="1" s="1"/>
  <c r="BL29" i="1"/>
  <c r="BX109" i="1" s="1"/>
  <c r="BK29" i="1"/>
  <c r="BW109" i="1" s="1"/>
  <c r="BJ29" i="1"/>
  <c r="BV109" i="1" s="1"/>
  <c r="BI29" i="1"/>
  <c r="BJ69" i="1" s="1"/>
  <c r="BH29" i="1"/>
  <c r="BT109" i="1" s="1"/>
  <c r="BG29" i="1"/>
  <c r="BF29" i="1"/>
  <c r="BR109" i="1" s="1"/>
  <c r="BE29" i="1"/>
  <c r="BF69" i="1" s="1"/>
  <c r="BD29" i="1"/>
  <c r="BP109" i="1" s="1"/>
  <c r="BC29" i="1"/>
  <c r="BO109" i="1" s="1"/>
  <c r="BB29" i="1"/>
  <c r="BA29" i="1"/>
  <c r="BM109" i="1" s="1"/>
  <c r="AZ29" i="1"/>
  <c r="BL109" i="1" s="1"/>
  <c r="AY29" i="1"/>
  <c r="AX29" i="1"/>
  <c r="AW29" i="1"/>
  <c r="AX69" i="1" s="1"/>
  <c r="AV29" i="1"/>
  <c r="BH109" i="1" s="1"/>
  <c r="AU29" i="1"/>
  <c r="BG109" i="1" s="1"/>
  <c r="AT29" i="1"/>
  <c r="BF109" i="1" s="1"/>
  <c r="AS29" i="1"/>
  <c r="BE109" i="1" s="1"/>
  <c r="AR29" i="1"/>
  <c r="AS69" i="1" s="1"/>
  <c r="AQ29" i="1"/>
  <c r="AP29" i="1"/>
  <c r="BB109" i="1" s="1"/>
  <c r="AO29" i="1"/>
  <c r="AP69" i="1" s="1"/>
  <c r="AN29" i="1"/>
  <c r="AZ109" i="1" s="1"/>
  <c r="AM29" i="1"/>
  <c r="AY109" i="1" s="1"/>
  <c r="AL29" i="1"/>
  <c r="AM69" i="1" s="1"/>
  <c r="AK29" i="1"/>
  <c r="AL69" i="1" s="1"/>
  <c r="AJ29" i="1"/>
  <c r="AV109" i="1" s="1"/>
  <c r="AI29" i="1"/>
  <c r="AH29" i="1"/>
  <c r="AG29" i="1"/>
  <c r="AF29" i="1"/>
  <c r="AR109" i="1" s="1"/>
  <c r="AE29" i="1"/>
  <c r="AQ109" i="1" s="1"/>
  <c r="AD29" i="1"/>
  <c r="AP109" i="1" s="1"/>
  <c r="AC29" i="1"/>
  <c r="AO109" i="1" s="1"/>
  <c r="AB29" i="1"/>
  <c r="AA29" i="1"/>
  <c r="Z29" i="1"/>
  <c r="Y29" i="1"/>
  <c r="Z69" i="1" s="1"/>
  <c r="X29" i="1"/>
  <c r="AJ109" i="1" s="1"/>
  <c r="W29" i="1"/>
  <c r="AI109" i="1" s="1"/>
  <c r="V29" i="1"/>
  <c r="AH109" i="1" s="1"/>
  <c r="U29" i="1"/>
  <c r="AG109" i="1" s="1"/>
  <c r="T29" i="1"/>
  <c r="AF109" i="1" s="1"/>
  <c r="S29" i="1"/>
  <c r="R29" i="1"/>
  <c r="Q29" i="1"/>
  <c r="AC109" i="1" s="1"/>
  <c r="P29" i="1"/>
  <c r="AB109" i="1" s="1"/>
  <c r="O29" i="1"/>
  <c r="AA109" i="1" s="1"/>
  <c r="N29" i="1"/>
  <c r="O69" i="1" s="1"/>
  <c r="M29" i="1"/>
  <c r="N69" i="1" s="1"/>
  <c r="L29" i="1"/>
  <c r="X109" i="1" s="1"/>
  <c r="K29" i="1"/>
  <c r="J29" i="1"/>
  <c r="I29" i="1"/>
  <c r="J69" i="1" s="1"/>
  <c r="H29" i="1"/>
  <c r="T109" i="1" s="1"/>
  <c r="G29" i="1"/>
  <c r="S109" i="1" s="1"/>
  <c r="F29" i="1"/>
  <c r="G69" i="1" s="1"/>
  <c r="E29" i="1"/>
  <c r="Q109" i="1" s="1"/>
  <c r="D29" i="1"/>
  <c r="P109" i="1" s="1"/>
  <c r="C29" i="1"/>
  <c r="O109" i="1" s="1"/>
  <c r="B29" i="1"/>
  <c r="C69" i="1" s="1"/>
  <c r="IE68" i="1"/>
  <c r="A28" i="1"/>
  <c r="IE67" i="1"/>
  <c r="HT26" i="1"/>
  <c r="HU66" i="1" s="1"/>
  <c r="HR26" i="1"/>
  <c r="HQ26" i="1"/>
  <c r="IC106" i="1" s="1"/>
  <c r="HP26" i="1"/>
  <c r="HO26" i="1"/>
  <c r="HO26" i="7" s="1"/>
  <c r="ID105" i="1"/>
  <c r="IE64" i="1"/>
  <c r="IG23" i="1"/>
  <c r="IG103" i="1" s="1"/>
  <c r="IF23" i="1"/>
  <c r="IE23" i="1"/>
  <c r="IC23" i="1"/>
  <c r="IB23" i="1"/>
  <c r="IC63" i="1" s="1"/>
  <c r="IA23" i="1"/>
  <c r="IA63" i="1" s="1"/>
  <c r="HY23" i="1"/>
  <c r="HX23" i="1"/>
  <c r="HW23" i="1"/>
  <c r="HW14" i="1"/>
  <c r="HX54" i="1" s="1"/>
  <c r="HW17" i="1"/>
  <c r="HW20" i="1"/>
  <c r="HV23" i="1"/>
  <c r="HV23" i="7" s="1"/>
  <c r="HT23" i="1"/>
  <c r="HR23" i="1"/>
  <c r="HS63" i="1" s="1"/>
  <c r="HQ23" i="1"/>
  <c r="HP23" i="1"/>
  <c r="HO23" i="1"/>
  <c r="HN23" i="1"/>
  <c r="HZ103" i="1" s="1"/>
  <c r="HM23" i="1"/>
  <c r="HL23" i="1"/>
  <c r="HK23" i="1"/>
  <c r="HJ23" i="1"/>
  <c r="HI23" i="1"/>
  <c r="HU103" i="1" s="1"/>
  <c r="HH23" i="1"/>
  <c r="HG23" i="1"/>
  <c r="HF23" i="1"/>
  <c r="HE23" i="1"/>
  <c r="HD23" i="1"/>
  <c r="HC23" i="1"/>
  <c r="HB23" i="1"/>
  <c r="HA23" i="1"/>
  <c r="GZ23" i="1"/>
  <c r="GY23" i="1"/>
  <c r="GX23" i="1"/>
  <c r="GX23" i="7" s="1"/>
  <c r="GW23" i="1"/>
  <c r="GX63" i="1" s="1"/>
  <c r="GV23" i="1"/>
  <c r="GU23" i="1"/>
  <c r="GV63" i="1" s="1"/>
  <c r="GT23" i="1"/>
  <c r="GU63" i="1" s="1"/>
  <c r="GS23" i="1"/>
  <c r="HE103" i="1" s="1"/>
  <c r="GR23" i="1"/>
  <c r="HD103" i="1" s="1"/>
  <c r="GQ23" i="1"/>
  <c r="GP23" i="1"/>
  <c r="GO23" i="1"/>
  <c r="HA103" i="1" s="1"/>
  <c r="GN23" i="1"/>
  <c r="GM23" i="1"/>
  <c r="GN63" i="1" s="1"/>
  <c r="GL23" i="1"/>
  <c r="GM63" i="1" s="1"/>
  <c r="GK23" i="1"/>
  <c r="GL63" i="1" s="1"/>
  <c r="GJ23" i="1"/>
  <c r="GI23" i="1"/>
  <c r="GH23" i="1"/>
  <c r="GI63" i="1" s="1"/>
  <c r="GG23" i="1"/>
  <c r="GH63" i="1" s="1"/>
  <c r="GF23" i="1"/>
  <c r="GG63" i="1" s="1"/>
  <c r="GE23" i="1"/>
  <c r="GQ103" i="1" s="1"/>
  <c r="GD23" i="1"/>
  <c r="GE63" i="1" s="1"/>
  <c r="GC23" i="1"/>
  <c r="GD63" i="1" s="1"/>
  <c r="GB23" i="1"/>
  <c r="GN103" i="1" s="1"/>
  <c r="GA23" i="1"/>
  <c r="FZ23" i="1"/>
  <c r="GA63" i="1" s="1"/>
  <c r="FY23" i="1"/>
  <c r="GK103" i="1" s="1"/>
  <c r="FX23" i="1"/>
  <c r="GJ103" i="1" s="1"/>
  <c r="FW23" i="1"/>
  <c r="FV23" i="1"/>
  <c r="FW63" i="1" s="1"/>
  <c r="FU23" i="1"/>
  <c r="FV63" i="1" s="1"/>
  <c r="FT23" i="1"/>
  <c r="GF103" i="1" s="1"/>
  <c r="FS23" i="1"/>
  <c r="FR23" i="1"/>
  <c r="FQ23" i="1"/>
  <c r="GC103" i="1" s="1"/>
  <c r="FP23" i="1"/>
  <c r="FO23" i="1"/>
  <c r="FP63" i="1" s="1"/>
  <c r="FN23" i="1"/>
  <c r="FN23" i="7" s="1"/>
  <c r="FM23" i="1"/>
  <c r="FY103" i="1" s="1"/>
  <c r="FL23" i="1"/>
  <c r="FX103" i="1" s="1"/>
  <c r="FK23" i="1"/>
  <c r="FJ23" i="1"/>
  <c r="FK63" i="1" s="1"/>
  <c r="FI23" i="1"/>
  <c r="FH23" i="1"/>
  <c r="FG23" i="1"/>
  <c r="FF23" i="1"/>
  <c r="FR103" i="1" s="1"/>
  <c r="FE23" i="1"/>
  <c r="FF63" i="1" s="1"/>
  <c r="FD23" i="1"/>
  <c r="FE63" i="1" s="1"/>
  <c r="FC23" i="1"/>
  <c r="FB23" i="1"/>
  <c r="FC63" i="1" s="1"/>
  <c r="FA23" i="1"/>
  <c r="FB63" i="1" s="1"/>
  <c r="EZ23" i="1"/>
  <c r="EY23" i="1"/>
  <c r="EX23" i="1"/>
  <c r="EY63" i="1" s="1"/>
  <c r="EW23" i="1"/>
  <c r="EX63" i="1" s="1"/>
  <c r="EV23" i="1"/>
  <c r="EU23" i="1"/>
  <c r="ET23" i="1"/>
  <c r="ES23" i="1"/>
  <c r="FE103" i="1" s="1"/>
  <c r="ER23" i="1"/>
  <c r="EQ23" i="1"/>
  <c r="EP23" i="1"/>
  <c r="EP23" i="7" s="1"/>
  <c r="EO23" i="1"/>
  <c r="EP63" i="1" s="1"/>
  <c r="EN23" i="1"/>
  <c r="EZ103" i="1" s="1"/>
  <c r="EM23" i="1"/>
  <c r="EL23" i="1"/>
  <c r="EX103" i="1" s="1"/>
  <c r="EK23" i="1"/>
  <c r="EL63" i="1" s="1"/>
  <c r="EJ23" i="1"/>
  <c r="EI23" i="1"/>
  <c r="EH23" i="1"/>
  <c r="EI63" i="1" s="1"/>
  <c r="EG23" i="1"/>
  <c r="ES103" i="1" s="1"/>
  <c r="EF23" i="1"/>
  <c r="ER103" i="1" s="1"/>
  <c r="EE23" i="1"/>
  <c r="ED23" i="1"/>
  <c r="EE63" i="1" s="1"/>
  <c r="EC23" i="1"/>
  <c r="EB23" i="1"/>
  <c r="EA23" i="1"/>
  <c r="DZ23" i="1"/>
  <c r="EL103" i="1" s="1"/>
  <c r="DY23" i="1"/>
  <c r="DZ63" i="1" s="1"/>
  <c r="DX23" i="1"/>
  <c r="DY63" i="1" s="1"/>
  <c r="DW23" i="1"/>
  <c r="DV23" i="1"/>
  <c r="DU23" i="1"/>
  <c r="EG103" i="1" s="1"/>
  <c r="DT23" i="1"/>
  <c r="DS23" i="1"/>
  <c r="EE103" i="1" s="1"/>
  <c r="DR23" i="1"/>
  <c r="ED103" i="1" s="1"/>
  <c r="DQ23" i="1"/>
  <c r="EC103" i="1" s="1"/>
  <c r="DP23" i="1"/>
  <c r="EB103" i="1" s="1"/>
  <c r="DO23" i="1"/>
  <c r="DN23" i="1"/>
  <c r="DO63" i="1" s="1"/>
  <c r="DM23" i="1"/>
  <c r="DY103" i="1" s="1"/>
  <c r="DL23" i="1"/>
  <c r="DX103" i="1" s="1"/>
  <c r="DK23" i="1"/>
  <c r="DJ23" i="1"/>
  <c r="DV103" i="1" s="1"/>
  <c r="DI23" i="1"/>
  <c r="DJ63" i="1" s="1"/>
  <c r="DH23" i="1"/>
  <c r="DT103" i="1" s="1"/>
  <c r="DG23" i="1"/>
  <c r="DF23" i="1"/>
  <c r="DG63" i="1" s="1"/>
  <c r="DE23" i="1"/>
  <c r="DQ103" i="1" s="1"/>
  <c r="DD23" i="1"/>
  <c r="DC23" i="1"/>
  <c r="DB23" i="1"/>
  <c r="DC63" i="1" s="1"/>
  <c r="DA23" i="1"/>
  <c r="DM103" i="1" s="1"/>
  <c r="CZ23" i="1"/>
  <c r="CY23" i="1"/>
  <c r="CX23" i="1"/>
  <c r="CW23" i="1"/>
  <c r="CV23" i="1"/>
  <c r="CU23" i="1"/>
  <c r="CT23" i="1"/>
  <c r="CU63" i="1" s="1"/>
  <c r="CS23" i="1"/>
  <c r="CT63" i="1" s="1"/>
  <c r="CR23" i="1"/>
  <c r="DD103" i="1" s="1"/>
  <c r="CQ23" i="1"/>
  <c r="CP23" i="1"/>
  <c r="DB103" i="1" s="1"/>
  <c r="CO23" i="1"/>
  <c r="DA103" i="1" s="1"/>
  <c r="CN23" i="1"/>
  <c r="CM23" i="1"/>
  <c r="CL23" i="1"/>
  <c r="CM63" i="1" s="1"/>
  <c r="CK23" i="1"/>
  <c r="CL63" i="1" s="1"/>
  <c r="CJ23" i="1"/>
  <c r="CI23" i="1"/>
  <c r="CH23" i="1"/>
  <c r="CI63" i="1" s="1"/>
  <c r="CG23" i="1"/>
  <c r="CS103" i="1" s="1"/>
  <c r="CF23" i="1"/>
  <c r="CE23" i="1"/>
  <c r="CD23" i="1"/>
  <c r="CP103" i="1" s="1"/>
  <c r="CC23" i="1"/>
  <c r="CB23" i="1"/>
  <c r="CN103" i="1" s="1"/>
  <c r="CA23" i="1"/>
  <c r="BZ23" i="1"/>
  <c r="BY23" i="1"/>
  <c r="BZ63" i="1" s="1"/>
  <c r="BX23" i="1"/>
  <c r="CJ103" i="1" s="1"/>
  <c r="BW23" i="1"/>
  <c r="BV23" i="1"/>
  <c r="BV23" i="7" s="1"/>
  <c r="BU23" i="1"/>
  <c r="BV63" i="1" s="1"/>
  <c r="BT23" i="1"/>
  <c r="CF103" i="1" s="1"/>
  <c r="BS23" i="1"/>
  <c r="BR23" i="1"/>
  <c r="BS63" i="1" s="1"/>
  <c r="BQ23" i="1"/>
  <c r="BP23" i="1"/>
  <c r="BO23" i="1"/>
  <c r="BN23" i="1"/>
  <c r="BZ103" i="1" s="1"/>
  <c r="BM23" i="1"/>
  <c r="BN63" i="1" s="1"/>
  <c r="BL23" i="1"/>
  <c r="BM63" i="1" s="1"/>
  <c r="BK23" i="1"/>
  <c r="BJ23" i="1"/>
  <c r="BK63" i="1" s="1"/>
  <c r="BI23" i="1"/>
  <c r="BJ63" i="1" s="1"/>
  <c r="BH23" i="1"/>
  <c r="BG23" i="1"/>
  <c r="BF23" i="1"/>
  <c r="BG63" i="1" s="1"/>
  <c r="BE23" i="1"/>
  <c r="BQ103" i="1" s="1"/>
  <c r="BD23" i="1"/>
  <c r="BC23" i="1"/>
  <c r="BB23" i="1"/>
  <c r="BA23" i="1"/>
  <c r="BM103" i="1" s="1"/>
  <c r="AZ23" i="1"/>
  <c r="AY23" i="1"/>
  <c r="AX23" i="1"/>
  <c r="BJ103" i="1" s="1"/>
  <c r="AW23" i="1"/>
  <c r="AX63" i="1" s="1"/>
  <c r="AV23" i="1"/>
  <c r="AW63" i="1" s="1"/>
  <c r="AU23" i="1"/>
  <c r="AT23" i="1"/>
  <c r="BF103" i="1" s="1"/>
  <c r="AS23" i="1"/>
  <c r="BE103" i="1" s="1"/>
  <c r="AR23" i="1"/>
  <c r="AQ23" i="1"/>
  <c r="AP23" i="1"/>
  <c r="AQ63" i="1" s="1"/>
  <c r="AO23" i="1"/>
  <c r="AN23" i="1"/>
  <c r="AM23" i="1"/>
  <c r="AN63" i="1" s="1"/>
  <c r="AL23" i="1"/>
  <c r="AX103" i="1" s="1"/>
  <c r="AK23" i="1"/>
  <c r="AL63" i="1" s="1"/>
  <c r="AJ23" i="1"/>
  <c r="AV103" i="1" s="1"/>
  <c r="AI23" i="1"/>
  <c r="AH23" i="1"/>
  <c r="AT103" i="1" s="1"/>
  <c r="AG23" i="1"/>
  <c r="AH63" i="1" s="1"/>
  <c r="AF23" i="1"/>
  <c r="AE23" i="1"/>
  <c r="AD23" i="1"/>
  <c r="AP103" i="1" s="1"/>
  <c r="AC23" i="1"/>
  <c r="AO103" i="1" s="1"/>
  <c r="AB23" i="1"/>
  <c r="AC63" i="1" s="1"/>
  <c r="AA23" i="1"/>
  <c r="Z23" i="1"/>
  <c r="AL103" i="1" s="1"/>
  <c r="Y23" i="1"/>
  <c r="Z63" i="1" s="1"/>
  <c r="X23" i="1"/>
  <c r="AJ103" i="1" s="1"/>
  <c r="W23" i="1"/>
  <c r="X63" i="1" s="1"/>
  <c r="V23" i="1"/>
  <c r="W63" i="1" s="1"/>
  <c r="U23" i="1"/>
  <c r="AG103" i="1" s="1"/>
  <c r="T23" i="1"/>
  <c r="S23" i="1"/>
  <c r="R23" i="1"/>
  <c r="AD103" i="1" s="1"/>
  <c r="Q23" i="1"/>
  <c r="R63" i="1" s="1"/>
  <c r="P23" i="1"/>
  <c r="O23" i="1"/>
  <c r="N23" i="1"/>
  <c r="N23" i="7" s="1"/>
  <c r="M23" i="1"/>
  <c r="Y103" i="1" s="1"/>
  <c r="L23" i="1"/>
  <c r="K23" i="1"/>
  <c r="J23" i="1"/>
  <c r="K63" i="1" s="1"/>
  <c r="I23" i="1"/>
  <c r="U103" i="1" s="1"/>
  <c r="H23" i="1"/>
  <c r="T103" i="1" s="1"/>
  <c r="G23" i="1"/>
  <c r="F23" i="1"/>
  <c r="R103" i="1" s="1"/>
  <c r="E23" i="1"/>
  <c r="D23" i="1"/>
  <c r="P103" i="1" s="1"/>
  <c r="C23" i="1"/>
  <c r="O103" i="1" s="1"/>
  <c r="B23" i="1"/>
  <c r="ID102" i="1"/>
  <c r="IG20" i="1"/>
  <c r="IF20" i="1"/>
  <c r="IE20" i="1"/>
  <c r="IE100" i="1" s="1"/>
  <c r="IC20" i="1"/>
  <c r="IB20" i="1"/>
  <c r="IC60" i="1" s="1"/>
  <c r="IA20" i="1"/>
  <c r="IA60" i="1" s="1"/>
  <c r="HY20" i="1"/>
  <c r="HX20" i="1"/>
  <c r="HV20" i="1"/>
  <c r="HV60" i="1" s="1"/>
  <c r="HT20" i="1"/>
  <c r="HR20" i="1"/>
  <c r="HQ20" i="1"/>
  <c r="IC100" i="1" s="1"/>
  <c r="HP20" i="1"/>
  <c r="HO20" i="1"/>
  <c r="HN20" i="1"/>
  <c r="HM20" i="1"/>
  <c r="HL20" i="1"/>
  <c r="HK20" i="1"/>
  <c r="HJ20" i="1"/>
  <c r="HJ20" i="7" s="1"/>
  <c r="HI20" i="1"/>
  <c r="HI14" i="1"/>
  <c r="HU94" i="1" s="1"/>
  <c r="HI17" i="1"/>
  <c r="HU97" i="1" s="1"/>
  <c r="HH20" i="1"/>
  <c r="HH14" i="1"/>
  <c r="HH17" i="1"/>
  <c r="HG20" i="1"/>
  <c r="HS100" i="1" s="1"/>
  <c r="HF20" i="1"/>
  <c r="HE20" i="1"/>
  <c r="HQ100" i="1" s="1"/>
  <c r="HE14" i="1"/>
  <c r="HE17" i="1"/>
  <c r="HD20" i="1"/>
  <c r="HC20" i="1"/>
  <c r="HB20" i="1"/>
  <c r="HC60" i="1" s="1"/>
  <c r="HA20" i="1"/>
  <c r="HA14" i="1"/>
  <c r="HA94" i="1" s="1"/>
  <c r="HA17" i="1"/>
  <c r="HA97" i="1" s="1"/>
  <c r="GZ20" i="1"/>
  <c r="GY20" i="1"/>
  <c r="GX20" i="1"/>
  <c r="GW20" i="1"/>
  <c r="GW14" i="1"/>
  <c r="GW17" i="1"/>
  <c r="GV20" i="1"/>
  <c r="GU20" i="1"/>
  <c r="GT20" i="1"/>
  <c r="GU60" i="1" s="1"/>
  <c r="GS20" i="1"/>
  <c r="GS14" i="1"/>
  <c r="GS17" i="1"/>
  <c r="GR20" i="1"/>
  <c r="GR14" i="1"/>
  <c r="GR17" i="1"/>
  <c r="GS57" i="1" s="1"/>
  <c r="GQ20" i="1"/>
  <c r="GP20" i="1"/>
  <c r="GN20" i="1"/>
  <c r="GN14" i="1"/>
  <c r="GN17" i="1"/>
  <c r="GM20" i="1"/>
  <c r="GL20" i="1"/>
  <c r="GK20" i="1"/>
  <c r="GJ20" i="1"/>
  <c r="GJ14" i="1"/>
  <c r="GJ17" i="1"/>
  <c r="GI20" i="1"/>
  <c r="GH20" i="1"/>
  <c r="GG20" i="1"/>
  <c r="GF20" i="1"/>
  <c r="GF14" i="1"/>
  <c r="GF17" i="1"/>
  <c r="GE20" i="1"/>
  <c r="GD20" i="1"/>
  <c r="GC20" i="1"/>
  <c r="GO100" i="1" s="1"/>
  <c r="GB20" i="1"/>
  <c r="GB14" i="1"/>
  <c r="GB17" i="1"/>
  <c r="GA20" i="1"/>
  <c r="GA14" i="1"/>
  <c r="GA17" i="1"/>
  <c r="FZ20" i="1"/>
  <c r="FY20" i="1"/>
  <c r="FX20" i="1"/>
  <c r="FX14" i="1"/>
  <c r="FX17" i="1"/>
  <c r="FW20" i="1"/>
  <c r="FV20" i="1"/>
  <c r="FU20" i="1"/>
  <c r="FT20" i="1"/>
  <c r="FT14" i="1"/>
  <c r="FT17" i="1"/>
  <c r="FS20" i="1"/>
  <c r="FR20" i="1"/>
  <c r="FQ20" i="1"/>
  <c r="FP20" i="1"/>
  <c r="FP14" i="1"/>
  <c r="FP17" i="1"/>
  <c r="FO20" i="1"/>
  <c r="FN20" i="1"/>
  <c r="FM20" i="1"/>
  <c r="FL20" i="1"/>
  <c r="FL14" i="1"/>
  <c r="FL17" i="1"/>
  <c r="FK20" i="1"/>
  <c r="FK14" i="1"/>
  <c r="FK17" i="1"/>
  <c r="FJ20" i="1"/>
  <c r="FI20" i="1"/>
  <c r="FH20" i="1"/>
  <c r="FH14" i="1"/>
  <c r="FH17" i="1"/>
  <c r="FG20" i="1"/>
  <c r="FF20" i="1"/>
  <c r="FE20" i="1"/>
  <c r="FD20" i="1"/>
  <c r="FD14" i="1"/>
  <c r="FD17" i="1"/>
  <c r="FC20" i="1"/>
  <c r="FB20" i="1"/>
  <c r="FA20" i="1"/>
  <c r="FB60" i="1" s="1"/>
  <c r="EZ20" i="1"/>
  <c r="EZ14" i="1"/>
  <c r="EZ17" i="1"/>
  <c r="EY20" i="1"/>
  <c r="EX20" i="1"/>
  <c r="EW20" i="1"/>
  <c r="EV20" i="1"/>
  <c r="EV14" i="1"/>
  <c r="EV17" i="1"/>
  <c r="EU20" i="1"/>
  <c r="EU14" i="1"/>
  <c r="EU17" i="1"/>
  <c r="ET20" i="1"/>
  <c r="ES20" i="1"/>
  <c r="ER20" i="1"/>
  <c r="ER14" i="1"/>
  <c r="ER17" i="1"/>
  <c r="EQ20" i="1"/>
  <c r="EP20" i="1"/>
  <c r="EO20" i="1"/>
  <c r="EN20" i="1"/>
  <c r="EN14" i="1"/>
  <c r="EN17" i="1"/>
  <c r="EM20" i="1"/>
  <c r="EL20" i="1"/>
  <c r="EK20" i="1"/>
  <c r="EJ20" i="1"/>
  <c r="EJ14" i="1"/>
  <c r="EJ17" i="1"/>
  <c r="EK57" i="1" s="1"/>
  <c r="EI20" i="1"/>
  <c r="EU100" i="1" s="1"/>
  <c r="EH20" i="1"/>
  <c r="EG20" i="1"/>
  <c r="EF20" i="1"/>
  <c r="EF14" i="1"/>
  <c r="EF17" i="1"/>
  <c r="EE20" i="1"/>
  <c r="EE14" i="1"/>
  <c r="EE17" i="1"/>
  <c r="EF57" i="1" s="1"/>
  <c r="ED20" i="1"/>
  <c r="EC20" i="1"/>
  <c r="EB20" i="1"/>
  <c r="EB14" i="1"/>
  <c r="EB17" i="1"/>
  <c r="EA20" i="1"/>
  <c r="DZ20" i="1"/>
  <c r="DY20" i="1"/>
  <c r="DX20" i="1"/>
  <c r="DX14" i="1"/>
  <c r="DX17" i="1"/>
  <c r="DW20" i="1"/>
  <c r="DV20" i="1"/>
  <c r="DU20" i="1"/>
  <c r="DT20" i="1"/>
  <c r="DT14" i="1"/>
  <c r="DT17" i="1"/>
  <c r="DS20" i="1"/>
  <c r="DR20" i="1"/>
  <c r="DQ20" i="1"/>
  <c r="DP20" i="1"/>
  <c r="DP14" i="1"/>
  <c r="DP17" i="1"/>
  <c r="DO20" i="1"/>
  <c r="DO14" i="1"/>
  <c r="DO17" i="1"/>
  <c r="DN20" i="1"/>
  <c r="DM20" i="1"/>
  <c r="DL20" i="1"/>
  <c r="DL14" i="1"/>
  <c r="DL17" i="1"/>
  <c r="DL97" i="1" s="1"/>
  <c r="DK20" i="1"/>
  <c r="DJ20" i="1"/>
  <c r="DI20" i="1"/>
  <c r="DH20" i="1"/>
  <c r="DH14" i="1"/>
  <c r="DH17" i="1"/>
  <c r="DG20" i="1"/>
  <c r="DF20" i="1"/>
  <c r="DF20" i="7" s="1"/>
  <c r="DE20" i="1"/>
  <c r="DD20" i="1"/>
  <c r="DD14" i="1"/>
  <c r="DD17" i="1"/>
  <c r="DC20" i="1"/>
  <c r="DB20" i="1"/>
  <c r="DA20" i="1"/>
  <c r="DB60" i="1" s="1"/>
  <c r="CZ20" i="1"/>
  <c r="CZ14" i="1"/>
  <c r="CZ17" i="1"/>
  <c r="CY20" i="1"/>
  <c r="CY14" i="1"/>
  <c r="CY17" i="1"/>
  <c r="CX20" i="1"/>
  <c r="CW20" i="1"/>
  <c r="CV20" i="1"/>
  <c r="CV100" i="1" s="1"/>
  <c r="CV14" i="1"/>
  <c r="CV17" i="1"/>
  <c r="CU20" i="1"/>
  <c r="CT20" i="1"/>
  <c r="CS20" i="1"/>
  <c r="CR20" i="1"/>
  <c r="CR14" i="1"/>
  <c r="CR17" i="1"/>
  <c r="CQ20" i="1"/>
  <c r="CP20" i="1"/>
  <c r="CO20" i="1"/>
  <c r="CN20" i="1"/>
  <c r="CN14" i="1"/>
  <c r="CN17" i="1"/>
  <c r="CM20" i="1"/>
  <c r="CL20" i="1"/>
  <c r="CK20" i="1"/>
  <c r="CJ20" i="1"/>
  <c r="CJ14" i="1"/>
  <c r="CJ17" i="1"/>
  <c r="CI20" i="1"/>
  <c r="CI14" i="1"/>
  <c r="CI17" i="1"/>
  <c r="CH20" i="1"/>
  <c r="CH20" i="7" s="1"/>
  <c r="CG20" i="1"/>
  <c r="CF20" i="1"/>
  <c r="CF14" i="1"/>
  <c r="CF17" i="1"/>
  <c r="CE20" i="1"/>
  <c r="CD20" i="1"/>
  <c r="CC20" i="1"/>
  <c r="CB20" i="1"/>
  <c r="CB14" i="1"/>
  <c r="CB17" i="1"/>
  <c r="CA20" i="1"/>
  <c r="BZ20" i="1"/>
  <c r="BY20" i="1"/>
  <c r="BX20" i="1"/>
  <c r="BX14" i="1"/>
  <c r="BY54" i="1" s="1"/>
  <c r="BX17" i="1"/>
  <c r="BW20" i="1"/>
  <c r="BV20" i="1"/>
  <c r="BV20" i="7" s="1"/>
  <c r="BU20" i="1"/>
  <c r="BT20" i="1"/>
  <c r="BT14" i="1"/>
  <c r="BT17" i="1"/>
  <c r="BS20" i="1"/>
  <c r="BS14" i="1"/>
  <c r="BS17" i="1"/>
  <c r="BR20" i="1"/>
  <c r="BQ20" i="1"/>
  <c r="BR60" i="1" s="1"/>
  <c r="BP20" i="1"/>
  <c r="BP14" i="1"/>
  <c r="BP17" i="1"/>
  <c r="BO20" i="1"/>
  <c r="BN20" i="1"/>
  <c r="BM20" i="1"/>
  <c r="BY100" i="1" s="1"/>
  <c r="BL20" i="1"/>
  <c r="BL14" i="1"/>
  <c r="BL17" i="1"/>
  <c r="BK20" i="1"/>
  <c r="BJ20" i="1"/>
  <c r="BI20" i="1"/>
  <c r="BH20" i="1"/>
  <c r="BH14" i="1"/>
  <c r="BH17" i="1"/>
  <c r="BG20" i="1"/>
  <c r="BF20" i="1"/>
  <c r="BE20" i="1"/>
  <c r="BD20" i="1"/>
  <c r="BD14" i="1"/>
  <c r="BD17" i="1"/>
  <c r="BC20" i="1"/>
  <c r="BC14" i="1"/>
  <c r="BC17" i="1"/>
  <c r="BB20" i="1"/>
  <c r="BA20" i="1"/>
  <c r="AZ20" i="1"/>
  <c r="AZ14" i="1"/>
  <c r="AZ17" i="1"/>
  <c r="AY20" i="1"/>
  <c r="AX20" i="1"/>
  <c r="AX20" i="7" s="1"/>
  <c r="AW20" i="1"/>
  <c r="AX60" i="1" s="1"/>
  <c r="AV20" i="1"/>
  <c r="AV14" i="1"/>
  <c r="AV17" i="1"/>
  <c r="AU20" i="1"/>
  <c r="AT20" i="1"/>
  <c r="AS20" i="1"/>
  <c r="AR20" i="1"/>
  <c r="AR14" i="1"/>
  <c r="AR17" i="1"/>
  <c r="AQ20" i="1"/>
  <c r="AP20" i="1"/>
  <c r="AO20" i="1"/>
  <c r="AN20" i="1"/>
  <c r="AN14" i="1"/>
  <c r="AN94" i="1" s="1"/>
  <c r="AN17" i="1"/>
  <c r="AM20" i="1"/>
  <c r="AM14" i="1"/>
  <c r="AM17" i="1"/>
  <c r="AL20" i="1"/>
  <c r="AK20" i="1"/>
  <c r="AJ20" i="1"/>
  <c r="AJ14" i="1"/>
  <c r="AJ17" i="1"/>
  <c r="AI20" i="1"/>
  <c r="AH20" i="1"/>
  <c r="AG20" i="1"/>
  <c r="AF20" i="1"/>
  <c r="AF14" i="1"/>
  <c r="AF17" i="1"/>
  <c r="AE20" i="1"/>
  <c r="AD20" i="1"/>
  <c r="AC20" i="1"/>
  <c r="AB20" i="1"/>
  <c r="AB14" i="1"/>
  <c r="AB17" i="1"/>
  <c r="AA20" i="1"/>
  <c r="Z20" i="1"/>
  <c r="Z20" i="7" s="1"/>
  <c r="Y20" i="1"/>
  <c r="X20" i="1"/>
  <c r="X14" i="1"/>
  <c r="X17" i="1"/>
  <c r="W20" i="1"/>
  <c r="W14" i="1"/>
  <c r="W17" i="1"/>
  <c r="V20" i="1"/>
  <c r="U20" i="1"/>
  <c r="T20" i="1"/>
  <c r="T14" i="1"/>
  <c r="T17" i="1"/>
  <c r="S20" i="1"/>
  <c r="R20" i="1"/>
  <c r="S60" i="1" s="1"/>
  <c r="Q20" i="1"/>
  <c r="R60" i="1" s="1"/>
  <c r="P20" i="1"/>
  <c r="P14" i="1"/>
  <c r="P17" i="1"/>
  <c r="O20" i="1"/>
  <c r="N20" i="1"/>
  <c r="M20" i="1"/>
  <c r="Y100" i="1" s="1"/>
  <c r="L20" i="1"/>
  <c r="X100" i="1" s="1"/>
  <c r="L14" i="1"/>
  <c r="L17" i="1"/>
  <c r="K20" i="1"/>
  <c r="L60" i="1" s="1"/>
  <c r="J20" i="1"/>
  <c r="K60" i="1" s="1"/>
  <c r="I20" i="1"/>
  <c r="H20" i="1"/>
  <c r="I60" i="1" s="1"/>
  <c r="H14" i="1"/>
  <c r="H17" i="1"/>
  <c r="G20" i="1"/>
  <c r="F20" i="1"/>
  <c r="E20" i="1"/>
  <c r="D20" i="1"/>
  <c r="E60" i="1" s="1"/>
  <c r="D14" i="1"/>
  <c r="D17" i="1"/>
  <c r="C20" i="1"/>
  <c r="B20" i="1"/>
  <c r="ID99" i="1"/>
  <c r="ID58" i="1"/>
  <c r="IG17" i="1"/>
  <c r="IG97" i="1" s="1"/>
  <c r="IF17" i="1"/>
  <c r="IE17" i="1"/>
  <c r="ID17" i="1"/>
  <c r="IC17" i="1"/>
  <c r="IB17" i="1"/>
  <c r="IA17" i="1"/>
  <c r="HY17" i="1"/>
  <c r="HZ57" i="1" s="1"/>
  <c r="HX17" i="1"/>
  <c r="HV17" i="1"/>
  <c r="HV17" i="7" s="1"/>
  <c r="HT17" i="1"/>
  <c r="HS17" i="1"/>
  <c r="HR17" i="1"/>
  <c r="HQ17" i="1"/>
  <c r="HP17" i="1"/>
  <c r="HO17" i="1"/>
  <c r="HO14" i="1"/>
  <c r="HP14" i="1"/>
  <c r="HN17" i="1"/>
  <c r="HN14" i="1"/>
  <c r="HM17" i="1"/>
  <c r="HL17" i="1"/>
  <c r="HK17" i="1"/>
  <c r="HJ17" i="1"/>
  <c r="HJ17" i="7" s="1"/>
  <c r="HJ14" i="1"/>
  <c r="HG17" i="1"/>
  <c r="HF17" i="1"/>
  <c r="HF14" i="1"/>
  <c r="HD17" i="1"/>
  <c r="HC17" i="1"/>
  <c r="HB17" i="1"/>
  <c r="HB14" i="1"/>
  <c r="GZ17" i="1"/>
  <c r="GY17" i="1"/>
  <c r="GY14" i="1"/>
  <c r="GX17" i="1"/>
  <c r="GX17" i="7" s="1"/>
  <c r="GX14" i="1"/>
  <c r="GV17" i="1"/>
  <c r="GU17" i="1"/>
  <c r="GV57" i="1" s="1"/>
  <c r="GT17" i="1"/>
  <c r="GT14" i="1"/>
  <c r="GQ17" i="1"/>
  <c r="GP17" i="1"/>
  <c r="GP14" i="1"/>
  <c r="GM17" i="1"/>
  <c r="GL17" i="1"/>
  <c r="GK17" i="1"/>
  <c r="GK14" i="1"/>
  <c r="GI17" i="1"/>
  <c r="GI57" i="1" s="1"/>
  <c r="GH17" i="1"/>
  <c r="GH14" i="1"/>
  <c r="GG17" i="1"/>
  <c r="GG14" i="1"/>
  <c r="GE17" i="1"/>
  <c r="GD17" i="1"/>
  <c r="GC17" i="1"/>
  <c r="GO97" i="1" s="1"/>
  <c r="GC14" i="1"/>
  <c r="FZ17" i="1"/>
  <c r="FZ17" i="7" s="1"/>
  <c r="FY17" i="1"/>
  <c r="FY14" i="1"/>
  <c r="FW17" i="1"/>
  <c r="FV17" i="1"/>
  <c r="FU17" i="1"/>
  <c r="FU14" i="1"/>
  <c r="FS17" i="1"/>
  <c r="FR17" i="1"/>
  <c r="FR14" i="1"/>
  <c r="FQ17" i="1"/>
  <c r="FQ14" i="1"/>
  <c r="FO17" i="1"/>
  <c r="FN17" i="1"/>
  <c r="FM17" i="1"/>
  <c r="FM14" i="1"/>
  <c r="FJ17" i="1"/>
  <c r="FI17" i="1"/>
  <c r="FI14" i="1"/>
  <c r="FG17" i="1"/>
  <c r="FF17" i="1"/>
  <c r="FE17" i="1"/>
  <c r="FE14" i="1"/>
  <c r="FC17" i="1"/>
  <c r="FB17" i="1"/>
  <c r="FB17" i="7" s="1"/>
  <c r="FB14" i="1"/>
  <c r="FA17" i="1"/>
  <c r="FA14" i="1"/>
  <c r="EY17" i="1"/>
  <c r="EX17" i="1"/>
  <c r="EW17" i="1"/>
  <c r="EW14" i="1"/>
  <c r="ET17" i="1"/>
  <c r="ES17" i="1"/>
  <c r="EQ17" i="1"/>
  <c r="ER57" i="1" s="1"/>
  <c r="EP17" i="1"/>
  <c r="EP14" i="1"/>
  <c r="EO17" i="1"/>
  <c r="EM17" i="1"/>
  <c r="EN57" i="1" s="1"/>
  <c r="EL17" i="1"/>
  <c r="EK17" i="1"/>
  <c r="EI17" i="1"/>
  <c r="EH17" i="1"/>
  <c r="EG17" i="1"/>
  <c r="ED17" i="1"/>
  <c r="EC17" i="1"/>
  <c r="EA17" i="1"/>
  <c r="EM97" i="1" s="1"/>
  <c r="DZ17" i="1"/>
  <c r="EL97" i="1" s="1"/>
  <c r="DZ14" i="1"/>
  <c r="DY17" i="1"/>
  <c r="DW17" i="1"/>
  <c r="DX57" i="1" s="1"/>
  <c r="DV17" i="1"/>
  <c r="DU17" i="1"/>
  <c r="DS17" i="1"/>
  <c r="DR17" i="1"/>
  <c r="DR17" i="7" s="1"/>
  <c r="DS17" i="7" s="1"/>
  <c r="DT17" i="7" s="1"/>
  <c r="DQ17" i="1"/>
  <c r="DN17" i="1"/>
  <c r="DM17" i="1"/>
  <c r="DK17" i="1"/>
  <c r="DJ17" i="1"/>
  <c r="DV97" i="1" s="1"/>
  <c r="DJ14" i="1"/>
  <c r="DI17" i="1"/>
  <c r="DG17" i="1"/>
  <c r="DH57" i="1" s="1"/>
  <c r="DF17" i="1"/>
  <c r="DE17" i="1"/>
  <c r="DC17" i="1"/>
  <c r="DO97" i="1" s="1"/>
  <c r="DB17" i="1"/>
  <c r="DA17" i="1"/>
  <c r="CX17" i="1"/>
  <c r="CW17" i="1"/>
  <c r="CU17" i="1"/>
  <c r="CU97" i="1" s="1"/>
  <c r="CT17" i="1"/>
  <c r="DF97" i="1" s="1"/>
  <c r="CT14" i="1"/>
  <c r="CT14" i="7" s="1"/>
  <c r="CS17" i="1"/>
  <c r="CQ17" i="1"/>
  <c r="CP17" i="1"/>
  <c r="CO17" i="1"/>
  <c r="CM17" i="1"/>
  <c r="CL17" i="1"/>
  <c r="CX97" i="1" s="1"/>
  <c r="CK17" i="1"/>
  <c r="CH17" i="1"/>
  <c r="CH17" i="7" s="1"/>
  <c r="CG17" i="1"/>
  <c r="CE17" i="1"/>
  <c r="CD17" i="1"/>
  <c r="CP97" i="1" s="1"/>
  <c r="CD14" i="1"/>
  <c r="CC17" i="1"/>
  <c r="CA17" i="1"/>
  <c r="BZ17" i="1"/>
  <c r="BY17" i="1"/>
  <c r="BW17" i="1"/>
  <c r="BV17" i="1"/>
  <c r="BV17" i="7" s="1"/>
  <c r="BU17" i="1"/>
  <c r="BR17" i="1"/>
  <c r="BQ17" i="1"/>
  <c r="BO17" i="1"/>
  <c r="CA97" i="1" s="1"/>
  <c r="BN17" i="1"/>
  <c r="BN14" i="1"/>
  <c r="BM17" i="1"/>
  <c r="BK17" i="1"/>
  <c r="BJ17" i="1"/>
  <c r="BJ17" i="7" s="1"/>
  <c r="BI17" i="1"/>
  <c r="BG17" i="1"/>
  <c r="BF17" i="1"/>
  <c r="BG57" i="1" s="1"/>
  <c r="BE17" i="1"/>
  <c r="BB17" i="1"/>
  <c r="BA17" i="1"/>
  <c r="AY17" i="1"/>
  <c r="BK97" i="1" s="1"/>
  <c r="AX17" i="1"/>
  <c r="BJ97" i="1" s="1"/>
  <c r="AX14" i="1"/>
  <c r="AW17" i="1"/>
  <c r="AU17" i="1"/>
  <c r="AT17" i="1"/>
  <c r="AS17" i="1"/>
  <c r="AQ17" i="1"/>
  <c r="BC97" i="1" s="1"/>
  <c r="AP17" i="1"/>
  <c r="AO17" i="1"/>
  <c r="AL17" i="1"/>
  <c r="AK17" i="1"/>
  <c r="AI17" i="1"/>
  <c r="AH17" i="1"/>
  <c r="AH14" i="1"/>
  <c r="AG17" i="1"/>
  <c r="AE17" i="1"/>
  <c r="AD17" i="1"/>
  <c r="AD57" i="1" s="1"/>
  <c r="AC17" i="1"/>
  <c r="AA17" i="1"/>
  <c r="Z17" i="1"/>
  <c r="Z17" i="7" s="1"/>
  <c r="AA17" i="7" s="1"/>
  <c r="Y17" i="1"/>
  <c r="V17" i="1"/>
  <c r="U17" i="1"/>
  <c r="S17" i="1"/>
  <c r="R17" i="1"/>
  <c r="AD97" i="1" s="1"/>
  <c r="R14" i="1"/>
  <c r="Q17" i="1"/>
  <c r="O17" i="1"/>
  <c r="N17" i="1"/>
  <c r="N17" i="7" s="1"/>
  <c r="M17" i="1"/>
  <c r="K17" i="1"/>
  <c r="J17" i="1"/>
  <c r="V97" i="1" s="1"/>
  <c r="J14" i="1"/>
  <c r="V14" i="1"/>
  <c r="I17" i="1"/>
  <c r="J57" i="1" s="1"/>
  <c r="G17" i="1"/>
  <c r="H57" i="1" s="1"/>
  <c r="F17" i="1"/>
  <c r="E17" i="1"/>
  <c r="Q97" i="1" s="1"/>
  <c r="C17" i="1"/>
  <c r="D57" i="1" s="1"/>
  <c r="B17" i="1"/>
  <c r="N97" i="1" s="1"/>
  <c r="B14" i="1"/>
  <c r="B14" i="7" s="1"/>
  <c r="ID96" i="1"/>
  <c r="IE55" i="1"/>
  <c r="IG14" i="1"/>
  <c r="IG94" i="1" s="1"/>
  <c r="IF14" i="1"/>
  <c r="IE14" i="1"/>
  <c r="IC14" i="1"/>
  <c r="IB14" i="1"/>
  <c r="IA14" i="1"/>
  <c r="HY14" i="1"/>
  <c r="HZ54" i="1" s="1"/>
  <c r="HX14" i="1"/>
  <c r="HV14" i="1"/>
  <c r="HV14" i="7" s="1"/>
  <c r="HW14" i="7" s="1"/>
  <c r="HT14" i="1"/>
  <c r="HS14" i="1"/>
  <c r="HR14" i="1"/>
  <c r="HQ14" i="1"/>
  <c r="HM14" i="1"/>
  <c r="HL14" i="1"/>
  <c r="HK14" i="1"/>
  <c r="HG14" i="1"/>
  <c r="HD14" i="1"/>
  <c r="HC14" i="1"/>
  <c r="GZ14" i="1"/>
  <c r="GV14" i="1"/>
  <c r="GU14" i="1"/>
  <c r="GQ14" i="1"/>
  <c r="GM14" i="1"/>
  <c r="GL14" i="1"/>
  <c r="GL14" i="7" s="1"/>
  <c r="GI14" i="1"/>
  <c r="GE14" i="1"/>
  <c r="GD14" i="1"/>
  <c r="FZ14" i="1"/>
  <c r="FW14" i="1"/>
  <c r="FV14" i="1"/>
  <c r="FS14" i="1"/>
  <c r="FO14" i="1"/>
  <c r="FN14" i="1"/>
  <c r="FN14" i="7" s="1"/>
  <c r="FJ14" i="1"/>
  <c r="FG14" i="1"/>
  <c r="FF14" i="1"/>
  <c r="FC14" i="1"/>
  <c r="EY14" i="1"/>
  <c r="EX14" i="1"/>
  <c r="ET14" i="1"/>
  <c r="ES14" i="1"/>
  <c r="EQ14" i="1"/>
  <c r="EO14" i="1"/>
  <c r="EM14" i="1"/>
  <c r="EL14" i="1"/>
  <c r="EK14" i="1"/>
  <c r="EI14" i="1"/>
  <c r="EH14" i="1"/>
  <c r="EG14" i="1"/>
  <c r="ED14" i="1"/>
  <c r="ED14" i="7" s="1"/>
  <c r="EC14" i="1"/>
  <c r="EA14" i="1"/>
  <c r="DY14" i="1"/>
  <c r="DW14" i="1"/>
  <c r="DV14" i="1"/>
  <c r="DU14" i="1"/>
  <c r="DS14" i="1"/>
  <c r="DR14" i="1"/>
  <c r="DR14" i="7" s="1"/>
  <c r="DQ14" i="1"/>
  <c r="DN14" i="1"/>
  <c r="DM14" i="1"/>
  <c r="DK14" i="1"/>
  <c r="DI14" i="1"/>
  <c r="DG14" i="1"/>
  <c r="DF14" i="1"/>
  <c r="DE14" i="1"/>
  <c r="DC14" i="1"/>
  <c r="DB14" i="1"/>
  <c r="DA14" i="1"/>
  <c r="CX14" i="1"/>
  <c r="CW14" i="1"/>
  <c r="DI94" i="1" s="1"/>
  <c r="CU14" i="1"/>
  <c r="DG94" i="1" s="1"/>
  <c r="CS14" i="1"/>
  <c r="CQ14" i="1"/>
  <c r="CP14" i="1"/>
  <c r="CO14" i="1"/>
  <c r="CM14" i="1"/>
  <c r="CN54" i="1" s="1"/>
  <c r="CL14" i="1"/>
  <c r="CK14" i="1"/>
  <c r="CH14" i="1"/>
  <c r="CH14" i="7" s="1"/>
  <c r="CG14" i="1"/>
  <c r="CE14" i="1"/>
  <c r="CQ94" i="1" s="1"/>
  <c r="CC14" i="1"/>
  <c r="CA14" i="1"/>
  <c r="BZ14" i="1"/>
  <c r="BY14" i="1"/>
  <c r="BW14" i="1"/>
  <c r="BV14" i="1"/>
  <c r="BV14" i="7" s="1"/>
  <c r="BU14" i="1"/>
  <c r="BR14" i="1"/>
  <c r="BQ14" i="1"/>
  <c r="BO14" i="1"/>
  <c r="BM14" i="1"/>
  <c r="BK14" i="1"/>
  <c r="BJ14" i="1"/>
  <c r="BI14" i="1"/>
  <c r="BG14" i="1"/>
  <c r="BH54" i="1" s="1"/>
  <c r="BF14" i="1"/>
  <c r="BE14" i="1"/>
  <c r="BB14" i="1"/>
  <c r="BA14" i="1"/>
  <c r="BM94" i="1" s="1"/>
  <c r="AY14" i="1"/>
  <c r="AW14" i="1"/>
  <c r="AU14" i="1"/>
  <c r="AT14" i="1"/>
  <c r="AS14" i="1"/>
  <c r="AQ14" i="1"/>
  <c r="AP14" i="1"/>
  <c r="AO14" i="1"/>
  <c r="AL14" i="1"/>
  <c r="AK14" i="1"/>
  <c r="AI14" i="1"/>
  <c r="AU94" i="1" s="1"/>
  <c r="AG14" i="1"/>
  <c r="AE14" i="1"/>
  <c r="AD14" i="1"/>
  <c r="AC14" i="1"/>
  <c r="AA14" i="1"/>
  <c r="AB54" i="1" s="1"/>
  <c r="Z14" i="1"/>
  <c r="Y14" i="1"/>
  <c r="U14" i="1"/>
  <c r="S14" i="1"/>
  <c r="Q14" i="1"/>
  <c r="O14" i="1"/>
  <c r="N14" i="1"/>
  <c r="N14" i="7" s="1"/>
  <c r="M14" i="1"/>
  <c r="K14" i="1"/>
  <c r="I14" i="1"/>
  <c r="G14" i="1"/>
  <c r="F14" i="1"/>
  <c r="E14" i="1"/>
  <c r="C14" i="1"/>
  <c r="D54" i="1" s="1"/>
  <c r="IG13" i="1"/>
  <c r="IF13" i="1"/>
  <c r="IE13" i="1"/>
  <c r="IE93" i="1" s="1"/>
  <c r="ID13" i="1"/>
  <c r="IC13" i="1"/>
  <c r="IB13" i="1"/>
  <c r="IA13" i="1"/>
  <c r="IA53" i="1" s="1"/>
  <c r="HY13" i="1"/>
  <c r="HX13" i="1"/>
  <c r="HW13" i="1"/>
  <c r="HV13" i="1"/>
  <c r="HU13" i="1"/>
  <c r="HT13" i="1"/>
  <c r="HT53" i="1" s="1"/>
  <c r="HR13" i="1"/>
  <c r="HS53" i="1" s="1"/>
  <c r="HQ13" i="1"/>
  <c r="HP13" i="1"/>
  <c r="HO13" i="1"/>
  <c r="HN13" i="1"/>
  <c r="HZ93" i="1" s="1"/>
  <c r="HM13" i="1"/>
  <c r="HL13" i="1"/>
  <c r="HK13" i="1"/>
  <c r="HJ13" i="1"/>
  <c r="HJ13" i="7" s="1"/>
  <c r="HI13" i="1"/>
  <c r="HH13" i="1"/>
  <c r="HG13" i="1"/>
  <c r="HF13" i="1"/>
  <c r="HE13" i="1"/>
  <c r="HD13" i="1"/>
  <c r="HC13" i="1"/>
  <c r="HD53" i="1" s="1"/>
  <c r="HB13" i="1"/>
  <c r="HA13" i="1"/>
  <c r="GZ13" i="1"/>
  <c r="GY13" i="1"/>
  <c r="GX13" i="1"/>
  <c r="GW13" i="1"/>
  <c r="GV13" i="1"/>
  <c r="GU13" i="1"/>
  <c r="GT13" i="1"/>
  <c r="GS13" i="1"/>
  <c r="GR13" i="1"/>
  <c r="GQ13" i="1"/>
  <c r="GP13" i="1"/>
  <c r="GN13" i="1"/>
  <c r="GO53" i="1" s="1"/>
  <c r="GM13" i="1"/>
  <c r="GL13" i="1"/>
  <c r="GL13" i="7" s="1"/>
  <c r="GK13" i="1"/>
  <c r="GJ13" i="1"/>
  <c r="GI13" i="1"/>
  <c r="GH13" i="1"/>
  <c r="GG13" i="1"/>
  <c r="GF13" i="1"/>
  <c r="GE13" i="1"/>
  <c r="GD13" i="1"/>
  <c r="GC13" i="1"/>
  <c r="GB13" i="1"/>
  <c r="GA13" i="1"/>
  <c r="FZ13" i="1"/>
  <c r="FY13" i="1"/>
  <c r="FX13" i="1"/>
  <c r="FW13" i="1"/>
  <c r="FV13" i="1"/>
  <c r="FW53" i="1" s="1"/>
  <c r="FU13" i="1"/>
  <c r="FT13" i="1"/>
  <c r="FS13" i="1"/>
  <c r="FR13" i="1"/>
  <c r="FQ13" i="1"/>
  <c r="FP13" i="1"/>
  <c r="FO13" i="1"/>
  <c r="FN13" i="1"/>
  <c r="FM13" i="1"/>
  <c r="FL13" i="1"/>
  <c r="FK13" i="1"/>
  <c r="FJ13" i="1"/>
  <c r="FI13" i="1"/>
  <c r="FH13" i="1"/>
  <c r="FG13" i="1"/>
  <c r="FF13" i="1"/>
  <c r="FE13" i="1"/>
  <c r="FD13" i="1"/>
  <c r="FC13" i="1"/>
  <c r="FB13" i="1"/>
  <c r="FA13" i="1"/>
  <c r="EZ13" i="1"/>
  <c r="EY13" i="1"/>
  <c r="EX13" i="1"/>
  <c r="EW13" i="1"/>
  <c r="EV13" i="1"/>
  <c r="EU13" i="1"/>
  <c r="ET13" i="1"/>
  <c r="ES13" i="1"/>
  <c r="ER13" i="1"/>
  <c r="EQ13" i="1"/>
  <c r="EP13" i="1"/>
  <c r="EQ53" i="1" s="1"/>
  <c r="EO13" i="1"/>
  <c r="EN13" i="1"/>
  <c r="EM13" i="1"/>
  <c r="EL13" i="1"/>
  <c r="EK13" i="1"/>
  <c r="EJ13" i="1"/>
  <c r="EI13" i="1"/>
  <c r="EH13" i="1"/>
  <c r="EG13" i="1"/>
  <c r="EF13" i="1"/>
  <c r="EE13" i="1"/>
  <c r="ED13" i="1"/>
  <c r="ED13" i="7" s="1"/>
  <c r="EC13" i="1"/>
  <c r="EB13" i="1"/>
  <c r="EA13" i="1"/>
  <c r="DZ13" i="1"/>
  <c r="DY13" i="1"/>
  <c r="DX13" i="1"/>
  <c r="DW13" i="1"/>
  <c r="DV13" i="1"/>
  <c r="DU13" i="1"/>
  <c r="DT13" i="1"/>
  <c r="DS13" i="1"/>
  <c r="DR13" i="1"/>
  <c r="DQ13" i="1"/>
  <c r="DP13" i="1"/>
  <c r="DO13" i="1"/>
  <c r="DN13" i="1"/>
  <c r="DM13" i="1"/>
  <c r="DL13" i="1"/>
  <c r="DK13" i="1"/>
  <c r="DJ13" i="1"/>
  <c r="DI13" i="1"/>
  <c r="DH13" i="1"/>
  <c r="DG13" i="1"/>
  <c r="DF13" i="1"/>
  <c r="DE13" i="1"/>
  <c r="DD13" i="1"/>
  <c r="DC13" i="1"/>
  <c r="DB13" i="1"/>
  <c r="DC53" i="1" s="1"/>
  <c r="DA13" i="1"/>
  <c r="CZ13" i="1"/>
  <c r="CY13" i="1"/>
  <c r="CX13" i="1"/>
  <c r="CW13" i="1"/>
  <c r="CV13" i="1"/>
  <c r="CU13" i="1"/>
  <c r="CT13" i="1"/>
  <c r="CT13" i="7" s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E53" i="1" s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J13" i="7" s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X13" i="7" s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L13" i="7" s="1"/>
  <c r="AK13" i="1"/>
  <c r="AJ13" i="1"/>
  <c r="AI13" i="1"/>
  <c r="AH13" i="1"/>
  <c r="AG13" i="1"/>
  <c r="AF13" i="1"/>
  <c r="AE13" i="1"/>
  <c r="AD13" i="1"/>
  <c r="AC13" i="1"/>
  <c r="AB13" i="1"/>
  <c r="AA13" i="1"/>
  <c r="Z13" i="1"/>
  <c r="Z13" i="7" s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B13" i="7" s="1"/>
  <c r="IG12" i="1"/>
  <c r="IF12" i="1"/>
  <c r="IE12" i="1"/>
  <c r="IE92" i="1" s="1"/>
  <c r="IC12" i="1"/>
  <c r="IB12" i="1"/>
  <c r="IA12" i="1"/>
  <c r="HY12" i="1"/>
  <c r="HX12" i="1"/>
  <c r="HW12" i="1"/>
  <c r="HV12" i="1"/>
  <c r="HV12" i="7" s="1"/>
  <c r="HU12" i="1"/>
  <c r="HT12" i="1"/>
  <c r="HR12" i="1"/>
  <c r="HQ12" i="1"/>
  <c r="HP12" i="1"/>
  <c r="HO12" i="1"/>
  <c r="HN12" i="1"/>
  <c r="HZ92" i="1" s="1"/>
  <c r="HM12" i="1"/>
  <c r="HL12" i="1"/>
  <c r="HK12" i="1"/>
  <c r="HJ12" i="1"/>
  <c r="HJ12" i="7" s="1"/>
  <c r="HI12" i="1"/>
  <c r="HH12" i="1"/>
  <c r="HG12" i="1"/>
  <c r="HS92" i="1" s="1"/>
  <c r="HF12" i="1"/>
  <c r="HE12" i="1"/>
  <c r="HD12" i="1"/>
  <c r="HC12" i="1"/>
  <c r="HB12" i="1"/>
  <c r="HA12" i="1"/>
  <c r="GZ12" i="1"/>
  <c r="GY12" i="1"/>
  <c r="GZ52" i="1" s="1"/>
  <c r="GX12" i="1"/>
  <c r="GX12" i="7" s="1"/>
  <c r="GW12" i="1"/>
  <c r="GV12" i="1"/>
  <c r="GU12" i="1"/>
  <c r="GT12" i="1"/>
  <c r="GS12" i="1"/>
  <c r="GR12" i="1"/>
  <c r="GQ12" i="1"/>
  <c r="GP12" i="1"/>
  <c r="GN12" i="1"/>
  <c r="GO52" i="1" s="1"/>
  <c r="GM12" i="1"/>
  <c r="GL12" i="1"/>
  <c r="GL12" i="7" s="1"/>
  <c r="GK12" i="1"/>
  <c r="GJ12" i="1"/>
  <c r="GI12" i="1"/>
  <c r="GH12" i="1"/>
  <c r="GI52" i="1" s="1"/>
  <c r="GG12" i="1"/>
  <c r="GF12" i="1"/>
  <c r="GE12" i="1"/>
  <c r="GD12" i="1"/>
  <c r="GC12" i="1"/>
  <c r="GB12" i="1"/>
  <c r="GA12" i="1"/>
  <c r="FZ12" i="1"/>
  <c r="FZ12" i="7" s="1"/>
  <c r="FY12" i="1"/>
  <c r="FX12" i="1"/>
  <c r="FW12" i="1"/>
  <c r="FV12" i="1"/>
  <c r="FU12" i="1"/>
  <c r="FT12" i="1"/>
  <c r="FS12" i="1"/>
  <c r="FR12" i="1"/>
  <c r="FQ12" i="1"/>
  <c r="FP12" i="1"/>
  <c r="FO12" i="1"/>
  <c r="FN12" i="1"/>
  <c r="FM12" i="1"/>
  <c r="FL12" i="1"/>
  <c r="FK12" i="1"/>
  <c r="FJ12" i="1"/>
  <c r="FI12" i="1"/>
  <c r="FH12" i="1"/>
  <c r="FG12" i="1"/>
  <c r="FF12" i="1"/>
  <c r="FE12" i="1"/>
  <c r="FD12" i="1"/>
  <c r="FC12" i="1"/>
  <c r="FB12" i="1"/>
  <c r="FB12" i="7" s="1"/>
  <c r="FA12" i="1"/>
  <c r="EZ12" i="1"/>
  <c r="EY12" i="1"/>
  <c r="EX12" i="1"/>
  <c r="EW12" i="1"/>
  <c r="EV12" i="1"/>
  <c r="EU12" i="1"/>
  <c r="ET12" i="1"/>
  <c r="ES12" i="1"/>
  <c r="ER12" i="1"/>
  <c r="EQ12" i="1"/>
  <c r="EP12" i="1"/>
  <c r="EP12" i="7" s="1"/>
  <c r="EO12" i="1"/>
  <c r="EN12" i="1"/>
  <c r="EM12" i="1"/>
  <c r="EL12" i="1"/>
  <c r="EK12" i="1"/>
  <c r="EJ12" i="1"/>
  <c r="EI12" i="1"/>
  <c r="EH12" i="1"/>
  <c r="EG12" i="1"/>
  <c r="EF12" i="1"/>
  <c r="EE12" i="1"/>
  <c r="ED12" i="1"/>
  <c r="EC12" i="1"/>
  <c r="EB12" i="1"/>
  <c r="EA12" i="1"/>
  <c r="DZ12" i="1"/>
  <c r="DY12" i="1"/>
  <c r="DX12" i="1"/>
  <c r="DW12" i="1"/>
  <c r="DV12" i="1"/>
  <c r="DU12" i="1"/>
  <c r="DT12" i="1"/>
  <c r="DS12" i="1"/>
  <c r="DR12" i="1"/>
  <c r="DR12" i="7" s="1"/>
  <c r="DS12" i="7" s="1"/>
  <c r="DQ12" i="1"/>
  <c r="DP12" i="1"/>
  <c r="DO12" i="1"/>
  <c r="DN12" i="1"/>
  <c r="DM12" i="1"/>
  <c r="DL12" i="1"/>
  <c r="DK12" i="1"/>
  <c r="DJ12" i="1"/>
  <c r="DK52" i="1" s="1"/>
  <c r="DI12" i="1"/>
  <c r="DH12" i="1"/>
  <c r="DG12" i="1"/>
  <c r="DF12" i="1"/>
  <c r="DE12" i="1"/>
  <c r="DD12" i="1"/>
  <c r="DC12" i="1"/>
  <c r="DB12" i="1"/>
  <c r="DA12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H12" i="7" s="1"/>
  <c r="CG12" i="1"/>
  <c r="CH52" i="1" s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S52" i="1" s="1"/>
  <c r="BQ12" i="1"/>
  <c r="BP12" i="1"/>
  <c r="BO12" i="1"/>
  <c r="BN12" i="1"/>
  <c r="BM12" i="1"/>
  <c r="BL12" i="1"/>
  <c r="BK12" i="1"/>
  <c r="BJ12" i="1"/>
  <c r="BJ12" i="7" s="1"/>
  <c r="BI12" i="1"/>
  <c r="BH12" i="1"/>
  <c r="BG12" i="1"/>
  <c r="BF12" i="1"/>
  <c r="BE12" i="1"/>
  <c r="BD12" i="1"/>
  <c r="BC12" i="1"/>
  <c r="BB12" i="1"/>
  <c r="BC52" i="1" s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L12" i="7" s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N12" i="7" s="1"/>
  <c r="M12" i="1"/>
  <c r="L12" i="1"/>
  <c r="K12" i="1"/>
  <c r="J12" i="1"/>
  <c r="I12" i="1"/>
  <c r="H12" i="1"/>
  <c r="G12" i="1"/>
  <c r="F12" i="1"/>
  <c r="E12" i="1"/>
  <c r="D12" i="1"/>
  <c r="C12" i="1"/>
  <c r="B12" i="1"/>
  <c r="B12" i="7" s="1"/>
  <c r="HU11" i="1"/>
  <c r="A8" i="1"/>
  <c r="A5" i="1"/>
  <c r="H5" i="8" s="1"/>
  <c r="IG4" i="1"/>
  <c r="IF4" i="1"/>
  <c r="IA4" i="1"/>
  <c r="HY4" i="1"/>
  <c r="HX4" i="1"/>
  <c r="HW4" i="1"/>
  <c r="HV4" i="1"/>
  <c r="HU4" i="1"/>
  <c r="HT4" i="1"/>
  <c r="HS4" i="1"/>
  <c r="HR4" i="1"/>
  <c r="HQ4" i="1"/>
  <c r="HP4" i="1"/>
  <c r="HO4" i="1"/>
  <c r="HN4" i="1"/>
  <c r="HM4" i="1"/>
  <c r="HL4" i="1"/>
  <c r="HK4" i="1"/>
  <c r="HJ4" i="1"/>
  <c r="HJ4" i="7" s="1"/>
  <c r="HI4" i="1"/>
  <c r="HH4" i="1"/>
  <c r="HG4" i="1"/>
  <c r="HF4" i="1"/>
  <c r="HE4" i="1"/>
  <c r="HD4" i="1"/>
  <c r="HC4" i="1"/>
  <c r="HB4" i="1"/>
  <c r="HA4" i="1"/>
  <c r="GZ4" i="1"/>
  <c r="GY4" i="1"/>
  <c r="GX4" i="1"/>
  <c r="GX4" i="7" s="1"/>
  <c r="IA43" i="1"/>
  <c r="IA123" i="1" s="1"/>
  <c r="IA39" i="1"/>
  <c r="IA79" i="1" s="1"/>
  <c r="K11" i="9"/>
  <c r="F8" i="9"/>
  <c r="E10" i="9"/>
  <c r="C3" i="9"/>
  <c r="C2" i="9"/>
  <c r="IF66" i="1"/>
  <c r="IE106" i="1"/>
  <c r="CD3" i="2"/>
  <c r="CD50" i="2" s="1"/>
  <c r="BR3" i="2"/>
  <c r="AT3" i="2"/>
  <c r="AT90" i="2" s="1"/>
  <c r="AL3" i="2"/>
  <c r="F3" i="2"/>
  <c r="F90" i="2" s="1"/>
  <c r="AO3" i="2"/>
  <c r="AO90" i="2" s="1"/>
  <c r="Q3" i="2"/>
  <c r="I3" i="2"/>
  <c r="I90" i="2" s="1"/>
  <c r="E3" i="2"/>
  <c r="E90" i="2" s="1"/>
  <c r="A36" i="1"/>
  <c r="A37" i="2" s="1"/>
  <c r="AJ3" i="2"/>
  <c r="AJ50" i="2" s="1"/>
  <c r="T3" i="2"/>
  <c r="T90" i="2" s="1"/>
  <c r="A35" i="1"/>
  <c r="A115" i="1" s="1"/>
  <c r="A21" i="1"/>
  <c r="A62" i="2" s="1"/>
  <c r="HY66" i="1"/>
  <c r="IG106" i="1"/>
  <c r="HZ66" i="1"/>
  <c r="IE66" i="1"/>
  <c r="N123" i="1"/>
  <c r="HV26" i="7"/>
  <c r="HW26" i="7" s="1"/>
  <c r="HX26" i="7" s="1"/>
  <c r="HW66" i="1"/>
  <c r="HV66" i="1"/>
  <c r="IB66" i="1"/>
  <c r="IA66" i="1"/>
  <c r="BO123" i="1"/>
  <c r="CI123" i="1"/>
  <c r="BX83" i="1"/>
  <c r="FG123" i="1"/>
  <c r="FS123" i="1"/>
  <c r="AX17" i="7"/>
  <c r="M60" i="1"/>
  <c r="HU100" i="1"/>
  <c r="N63" i="1"/>
  <c r="V63" i="1"/>
  <c r="AD63" i="1"/>
  <c r="AW103" i="1"/>
  <c r="BA103" i="1"/>
  <c r="AP63" i="1"/>
  <c r="BF63" i="1"/>
  <c r="BU103" i="1"/>
  <c r="CK103" i="1"/>
  <c r="CP63" i="1"/>
  <c r="DE103" i="1"/>
  <c r="EH63" i="1"/>
  <c r="EW103" i="1"/>
  <c r="ET63" i="1"/>
  <c r="FM103" i="1"/>
  <c r="GG103" i="1"/>
  <c r="GW103" i="1"/>
  <c r="GP63" i="1"/>
  <c r="HI103" i="1"/>
  <c r="HX66" i="1"/>
  <c r="IC66" i="1"/>
  <c r="N79" i="1"/>
  <c r="AW119" i="1"/>
  <c r="AL79" i="1"/>
  <c r="Q83" i="1"/>
  <c r="AR123" i="1"/>
  <c r="AG83" i="1"/>
  <c r="CG83" i="1"/>
  <c r="FX123" i="1"/>
  <c r="N60" i="1"/>
  <c r="GX20" i="7"/>
  <c r="BW63" i="1"/>
  <c r="FO63" i="1"/>
  <c r="GP103" i="1"/>
  <c r="AL119" i="1"/>
  <c r="BF119" i="1"/>
  <c r="BZ119" i="1"/>
  <c r="BO79" i="1"/>
  <c r="CH39" i="7"/>
  <c r="CT79" i="7" s="1"/>
  <c r="CT39" i="7"/>
  <c r="CY79" i="1"/>
  <c r="DN119" i="1"/>
  <c r="DC79" i="1"/>
  <c r="DZ119" i="1"/>
  <c r="DO79" i="1"/>
  <c r="EH119" i="1"/>
  <c r="DW79" i="1"/>
  <c r="FV119" i="1"/>
  <c r="FK79" i="1"/>
  <c r="GX39" i="7"/>
  <c r="GY39" i="7" s="1"/>
  <c r="IB119" i="1"/>
  <c r="HF121" i="1"/>
  <c r="GT121" i="1"/>
  <c r="GT81" i="1"/>
  <c r="Q123" i="1"/>
  <c r="F83" i="1"/>
  <c r="Y123" i="1"/>
  <c r="N83" i="1"/>
  <c r="AK123" i="1"/>
  <c r="BE123" i="1"/>
  <c r="AT83" i="1"/>
  <c r="BY123" i="1"/>
  <c r="BN83" i="1"/>
  <c r="DM123" i="1"/>
  <c r="DY123" i="1"/>
  <c r="EC123" i="1"/>
  <c r="EG123" i="1"/>
  <c r="DV83" i="1"/>
  <c r="FA123" i="1"/>
  <c r="EP83" i="1"/>
  <c r="FU123" i="1"/>
  <c r="GD83" i="1"/>
  <c r="HW123" i="1"/>
  <c r="HT83" i="1"/>
  <c r="IE4" i="1"/>
  <c r="ID80" i="1"/>
  <c r="IE81" i="1"/>
  <c r="IE82" i="1"/>
  <c r="IA84" i="1"/>
  <c r="IB116" i="1"/>
  <c r="IE120" i="1"/>
  <c r="IE124" i="1"/>
  <c r="IC82" i="1"/>
  <c r="IE86" i="1"/>
  <c r="IC126" i="1"/>
  <c r="DX69" i="1"/>
  <c r="EQ109" i="1"/>
  <c r="FG109" i="1"/>
  <c r="E69" i="1"/>
  <c r="I69" i="1"/>
  <c r="Y69" i="1"/>
  <c r="AN109" i="1"/>
  <c r="AC69" i="1"/>
  <c r="AK69" i="1"/>
  <c r="AO69" i="1"/>
  <c r="BE69" i="1"/>
  <c r="BI69" i="1"/>
  <c r="BU69" i="1"/>
  <c r="CG69" i="1"/>
  <c r="CR109" i="1"/>
  <c r="CK69" i="1"/>
  <c r="DA69" i="1"/>
  <c r="DM69" i="1"/>
  <c r="DX109" i="1"/>
  <c r="DQ69" i="1"/>
  <c r="EG69" i="1"/>
  <c r="EW69" i="1"/>
  <c r="FM69" i="1"/>
  <c r="GC69" i="1"/>
  <c r="R69" i="1"/>
  <c r="AK109" i="1"/>
  <c r="BA109" i="1"/>
  <c r="BQ109" i="1"/>
  <c r="BY109" i="1"/>
  <c r="CG109" i="1"/>
  <c r="CO109" i="1"/>
  <c r="CD69" i="1"/>
  <c r="CW109" i="1"/>
  <c r="DE109" i="1"/>
  <c r="CT69" i="1"/>
  <c r="DM109" i="1"/>
  <c r="DU109" i="1"/>
  <c r="DJ69" i="1"/>
  <c r="EC109" i="1"/>
  <c r="EK109" i="1"/>
  <c r="ES109" i="1"/>
  <c r="EH69" i="1"/>
  <c r="EP69" i="1"/>
  <c r="FI109" i="1"/>
  <c r="FQ109" i="1"/>
  <c r="GY71" i="1"/>
  <c r="HR111" i="1"/>
  <c r="HF29" i="1"/>
  <c r="HJ33" i="7"/>
  <c r="HL73" i="1"/>
  <c r="HM73" i="1"/>
  <c r="ID4" i="1"/>
  <c r="HZ4" i="1"/>
  <c r="IB4" i="1"/>
  <c r="IE43" i="1"/>
  <c r="IE123" i="1" s="1"/>
  <c r="IB86" i="1"/>
  <c r="IC78" i="1"/>
  <c r="IC4" i="1"/>
  <c r="IC39" i="1"/>
  <c r="ID78" i="1"/>
  <c r="IA86" i="1"/>
  <c r="IA124" i="1"/>
  <c r="IE126" i="1"/>
  <c r="IC80" i="1"/>
  <c r="IC84" i="1"/>
  <c r="IB80" i="1"/>
  <c r="ID81" i="1"/>
  <c r="IB120" i="1"/>
  <c r="IB124" i="1"/>
  <c r="ID120" i="1"/>
  <c r="IC124" i="1"/>
  <c r="ID62" i="1"/>
  <c r="IE84" i="1"/>
  <c r="IA85" i="1"/>
  <c r="ID12" i="1"/>
  <c r="ID14" i="1"/>
  <c r="IE39" i="1"/>
  <c r="IC43" i="1"/>
  <c r="ID56" i="1"/>
  <c r="IE58" i="1"/>
  <c r="ID67" i="1"/>
  <c r="IA76" i="1"/>
  <c r="IE76" i="1"/>
  <c r="IA78" i="1"/>
  <c r="IE78" i="1"/>
  <c r="IB81" i="1"/>
  <c r="IF81" i="1"/>
  <c r="IB82" i="1"/>
  <c r="IF82" i="1"/>
  <c r="IC85" i="1"/>
  <c r="IC86" i="1"/>
  <c r="ID98" i="1"/>
  <c r="ID104" i="1"/>
  <c r="ID116" i="1"/>
  <c r="IE121" i="1"/>
  <c r="ID122" i="1"/>
  <c r="ID20" i="1"/>
  <c r="IE62" i="1"/>
  <c r="ID23" i="1"/>
  <c r="ID43" i="1"/>
  <c r="IE56" i="1"/>
  <c r="ID64" i="1"/>
  <c r="ID65" i="1"/>
  <c r="ID66" i="1"/>
  <c r="IB76" i="1"/>
  <c r="IF76" i="1"/>
  <c r="IB78" i="1"/>
  <c r="IF78" i="1"/>
  <c r="IC81" i="1"/>
  <c r="ID85" i="1"/>
  <c r="IC120" i="1"/>
  <c r="IA122" i="1"/>
  <c r="IB126" i="1"/>
  <c r="ID82" i="1"/>
  <c r="IE85" i="1"/>
  <c r="ID39" i="1"/>
  <c r="IB43" i="1"/>
  <c r="IB85" i="1"/>
  <c r="IF85" i="1"/>
  <c r="IG66" i="1"/>
  <c r="EN109" i="1" l="1"/>
  <c r="CJ109" i="1"/>
  <c r="AL83" i="1"/>
  <c r="DY83" i="1"/>
  <c r="P100" i="1"/>
  <c r="EA52" i="1"/>
  <c r="EI52" i="1"/>
  <c r="EY52" i="1"/>
  <c r="FW52" i="1"/>
  <c r="G53" i="1"/>
  <c r="JQ130" i="1"/>
  <c r="JP130" i="1"/>
  <c r="GK69" i="1"/>
  <c r="HD83" i="1"/>
  <c r="HK43" i="7"/>
  <c r="HL43" i="7" s="1"/>
  <c r="HM43" i="7" s="1"/>
  <c r="HN43" i="7" s="1"/>
  <c r="HO43" i="7" s="1"/>
  <c r="HP43" i="7" s="1"/>
  <c r="HQ43" i="7" s="1"/>
  <c r="HR43" i="7" s="1"/>
  <c r="HS43" i="7" s="1"/>
  <c r="U109" i="1"/>
  <c r="EA109" i="1"/>
  <c r="AA79" i="1"/>
  <c r="EH79" i="1"/>
  <c r="H69" i="1"/>
  <c r="BL69" i="1"/>
  <c r="Z52" i="1"/>
  <c r="BU63" i="1"/>
  <c r="DM83" i="1"/>
  <c r="HQ111" i="1"/>
  <c r="CK123" i="1"/>
  <c r="AH52" i="1"/>
  <c r="GW29" i="1"/>
  <c r="AR94" i="1"/>
  <c r="HB100" i="1"/>
  <c r="DA109" i="1"/>
  <c r="BI109" i="1"/>
  <c r="FD69" i="1"/>
  <c r="EQ63" i="1"/>
  <c r="DD100" i="1"/>
  <c r="JI130" i="1"/>
  <c r="JO130" i="1"/>
  <c r="JN130" i="1"/>
  <c r="JM130" i="1"/>
  <c r="JL130" i="1"/>
  <c r="JK130" i="1"/>
  <c r="JJ130" i="1"/>
  <c r="BI54" i="1"/>
  <c r="GP69" i="1"/>
  <c r="GA79" i="1"/>
  <c r="GG123" i="1"/>
  <c r="JB66" i="1"/>
  <c r="JM106" i="1"/>
  <c r="JB79" i="1"/>
  <c r="JM119" i="1"/>
  <c r="JB53" i="1"/>
  <c r="JM93" i="1"/>
  <c r="JB52" i="1"/>
  <c r="JM92" i="1"/>
  <c r="JB63" i="1"/>
  <c r="JM103" i="1"/>
  <c r="JB83" i="1"/>
  <c r="JM123" i="1"/>
  <c r="JB60" i="1"/>
  <c r="JM100" i="1"/>
  <c r="JB54" i="1"/>
  <c r="JM94" i="1"/>
  <c r="JA62" i="1"/>
  <c r="JL102" i="1"/>
  <c r="JA78" i="1"/>
  <c r="JL118" i="1"/>
  <c r="CJ22" i="2"/>
  <c r="JL101" i="1"/>
  <c r="F42" i="8"/>
  <c r="JL122" i="1"/>
  <c r="JA81" i="1"/>
  <c r="JL121" i="1"/>
  <c r="JA80" i="1"/>
  <c r="JL120" i="1"/>
  <c r="CJ17" i="2"/>
  <c r="JL96" i="1"/>
  <c r="JA86" i="1"/>
  <c r="JL126" i="1"/>
  <c r="JA55" i="1"/>
  <c r="JL95" i="1"/>
  <c r="JA85" i="1"/>
  <c r="JL125" i="1"/>
  <c r="JA65" i="1"/>
  <c r="JL105" i="1"/>
  <c r="B26" i="8"/>
  <c r="JL108" i="1"/>
  <c r="CJ45" i="2"/>
  <c r="JL124" i="1"/>
  <c r="JA64" i="1"/>
  <c r="JL104" i="1"/>
  <c r="CJ28" i="2"/>
  <c r="JL107" i="1"/>
  <c r="IY125" i="1"/>
  <c r="JK125" i="1"/>
  <c r="IY124" i="1"/>
  <c r="JK124" i="1"/>
  <c r="IX122" i="1"/>
  <c r="JJ122" i="1"/>
  <c r="IX125" i="1"/>
  <c r="JJ125" i="1"/>
  <c r="HI71" i="1"/>
  <c r="BZ69" i="1"/>
  <c r="BZ97" i="1"/>
  <c r="X83" i="1"/>
  <c r="DV69" i="1"/>
  <c r="F69" i="1"/>
  <c r="CG119" i="1"/>
  <c r="HC79" i="1"/>
  <c r="CS94" i="1"/>
  <c r="DK69" i="1"/>
  <c r="DW123" i="1"/>
  <c r="GO69" i="1"/>
  <c r="AC100" i="1"/>
  <c r="BN94" i="1"/>
  <c r="V69" i="1"/>
  <c r="CL109" i="1"/>
  <c r="V119" i="1"/>
  <c r="Z103" i="1"/>
  <c r="AJ52" i="1"/>
  <c r="DN57" i="1"/>
  <c r="EK97" i="1"/>
  <c r="HD54" i="1"/>
  <c r="GH83" i="1"/>
  <c r="HB54" i="1"/>
  <c r="GR94" i="1"/>
  <c r="HO63" i="1"/>
  <c r="GN83" i="1"/>
  <c r="GE109" i="1"/>
  <c r="J53" i="1"/>
  <c r="GU53" i="1"/>
  <c r="CA57" i="1"/>
  <c r="FR69" i="1"/>
  <c r="GM123" i="1"/>
  <c r="IE63" i="1"/>
  <c r="GS109" i="1"/>
  <c r="EL69" i="1"/>
  <c r="ES69" i="1"/>
  <c r="DE69" i="1"/>
  <c r="U69" i="1"/>
  <c r="EL83" i="1"/>
  <c r="DI123" i="1"/>
  <c r="DE83" i="1"/>
  <c r="DN63" i="1"/>
  <c r="AT63" i="1"/>
  <c r="FP119" i="1"/>
  <c r="BH57" i="1"/>
  <c r="GC109" i="1"/>
  <c r="EK69" i="1"/>
  <c r="CD83" i="1"/>
  <c r="EM63" i="1"/>
  <c r="DS97" i="1"/>
  <c r="FZ63" i="1"/>
  <c r="AF119" i="1"/>
  <c r="DV52" i="1"/>
  <c r="GL60" i="1"/>
  <c r="AW109" i="1"/>
  <c r="BA69" i="1"/>
  <c r="FJ109" i="1"/>
  <c r="EP103" i="1"/>
  <c r="BQ83" i="1"/>
  <c r="AD79" i="1"/>
  <c r="DF63" i="1"/>
  <c r="ER83" i="1"/>
  <c r="FC69" i="1"/>
  <c r="EU53" i="1"/>
  <c r="HP53" i="1"/>
  <c r="AN54" i="1"/>
  <c r="CZ54" i="1"/>
  <c r="FO69" i="1"/>
  <c r="GP109" i="1"/>
  <c r="HP69" i="1"/>
  <c r="FR83" i="1"/>
  <c r="FX83" i="1"/>
  <c r="GS83" i="1"/>
  <c r="HR123" i="1"/>
  <c r="IG123" i="1"/>
  <c r="ET94" i="1"/>
  <c r="R109" i="1"/>
  <c r="EK123" i="1"/>
  <c r="AT69" i="1"/>
  <c r="CW123" i="1"/>
  <c r="AM63" i="1"/>
  <c r="FT119" i="1"/>
  <c r="GO109" i="1"/>
  <c r="FV103" i="1"/>
  <c r="HO71" i="1"/>
  <c r="EM69" i="1"/>
  <c r="EM79" i="1"/>
  <c r="AH103" i="1"/>
  <c r="FM119" i="1"/>
  <c r="Y63" i="1"/>
  <c r="GH69" i="1"/>
  <c r="HQ83" i="1"/>
  <c r="AD69" i="1"/>
  <c r="AY92" i="1"/>
  <c r="CE79" i="1"/>
  <c r="GT103" i="1"/>
  <c r="DR103" i="1"/>
  <c r="DQ109" i="1"/>
  <c r="BT69" i="1"/>
  <c r="AV69" i="1"/>
  <c r="AL29" i="7"/>
  <c r="CT103" i="1"/>
  <c r="HO111" i="1"/>
  <c r="HC71" i="1"/>
  <c r="BU109" i="1"/>
  <c r="FM109" i="1"/>
  <c r="BB69" i="1"/>
  <c r="BD69" i="1"/>
  <c r="GA109" i="1"/>
  <c r="GA69" i="1"/>
  <c r="GP83" i="1"/>
  <c r="GL103" i="1"/>
  <c r="CH23" i="7"/>
  <c r="CT63" i="7" s="1"/>
  <c r="F57" i="1"/>
  <c r="IU30" i="7"/>
  <c r="JG70" i="7" s="1"/>
  <c r="JF70" i="7"/>
  <c r="AP93" i="1"/>
  <c r="BR93" i="1"/>
  <c r="BZ93" i="1"/>
  <c r="CH93" i="1"/>
  <c r="CP93" i="1"/>
  <c r="CX93" i="1"/>
  <c r="DV93" i="1"/>
  <c r="GD93" i="1"/>
  <c r="HC93" i="1"/>
  <c r="AX109" i="1"/>
  <c r="EP119" i="1"/>
  <c r="BK79" i="1"/>
  <c r="FN103" i="1"/>
  <c r="DF23" i="7"/>
  <c r="DR63" i="7" s="1"/>
  <c r="AL23" i="7"/>
  <c r="AX63" i="7" s="1"/>
  <c r="CV57" i="1"/>
  <c r="BM83" i="1"/>
  <c r="BY119" i="1"/>
  <c r="DK123" i="1"/>
  <c r="FU63" i="1"/>
  <c r="BO92" i="1"/>
  <c r="CQ92" i="1"/>
  <c r="DC92" i="1"/>
  <c r="DW92" i="1"/>
  <c r="EB52" i="1"/>
  <c r="ER52" i="1"/>
  <c r="FK92" i="1"/>
  <c r="FH52" i="1"/>
  <c r="GQ92" i="1"/>
  <c r="GY92" i="1"/>
  <c r="FS54" i="1"/>
  <c r="HF97" i="1"/>
  <c r="HO57" i="1"/>
  <c r="U54" i="1"/>
  <c r="X94" i="1"/>
  <c r="AN60" i="1"/>
  <c r="AS54" i="1"/>
  <c r="BC57" i="1"/>
  <c r="CB60" i="1"/>
  <c r="CF54" i="1"/>
  <c r="DE54" i="1"/>
  <c r="FD94" i="1"/>
  <c r="FH60" i="1"/>
  <c r="FK100" i="1"/>
  <c r="GB57" i="1"/>
  <c r="GF60" i="1"/>
  <c r="GK54" i="1"/>
  <c r="FW109" i="1"/>
  <c r="HP109" i="1"/>
  <c r="GS123" i="1"/>
  <c r="IU29" i="7"/>
  <c r="JG69" i="7" s="1"/>
  <c r="JF69" i="7"/>
  <c r="GW54" i="1"/>
  <c r="AF57" i="1"/>
  <c r="EV57" i="1"/>
  <c r="HD71" i="1"/>
  <c r="EN69" i="1"/>
  <c r="DH69" i="1"/>
  <c r="ID100" i="1"/>
  <c r="CZ69" i="1"/>
  <c r="HN71" i="1"/>
  <c r="CR69" i="1"/>
  <c r="DB109" i="1"/>
  <c r="W69" i="1"/>
  <c r="EA79" i="1"/>
  <c r="FB23" i="7"/>
  <c r="FN63" i="7" s="1"/>
  <c r="CQ63" i="1"/>
  <c r="AE63" i="1"/>
  <c r="AN52" i="1"/>
  <c r="EN123" i="1"/>
  <c r="AT79" i="1"/>
  <c r="AG79" i="1"/>
  <c r="EJ103" i="1"/>
  <c r="EO53" i="1"/>
  <c r="EE14" i="7"/>
  <c r="EF14" i="7" s="1"/>
  <c r="EG14" i="7" s="1"/>
  <c r="EH14" i="7" s="1"/>
  <c r="BN97" i="1"/>
  <c r="GT97" i="1"/>
  <c r="AJ100" i="1"/>
  <c r="BX100" i="1"/>
  <c r="CK60" i="1"/>
  <c r="DP54" i="1"/>
  <c r="FH100" i="1"/>
  <c r="HJ60" i="1"/>
  <c r="HX60" i="1"/>
  <c r="FT109" i="1"/>
  <c r="GF109" i="1"/>
  <c r="GN109" i="1"/>
  <c r="HN111" i="1"/>
  <c r="HK109" i="1"/>
  <c r="FO79" i="1"/>
  <c r="HP83" i="1"/>
  <c r="IF123" i="1"/>
  <c r="JH130" i="1"/>
  <c r="JG130" i="1"/>
  <c r="JF130" i="1"/>
  <c r="FZ92" i="1"/>
  <c r="BF93" i="1"/>
  <c r="BN93" i="1"/>
  <c r="CJ69" i="1"/>
  <c r="CB69" i="1"/>
  <c r="CI69" i="1"/>
  <c r="AQ79" i="1"/>
  <c r="DI63" i="1"/>
  <c r="CD123" i="1"/>
  <c r="CS54" i="1"/>
  <c r="EX54" i="1"/>
  <c r="GC54" i="1"/>
  <c r="AK54" i="1"/>
  <c r="FX94" i="1"/>
  <c r="CW60" i="1"/>
  <c r="IG63" i="1"/>
  <c r="GI69" i="1"/>
  <c r="GQ69" i="1"/>
  <c r="GM119" i="1"/>
  <c r="HK83" i="1"/>
  <c r="IU34" i="7"/>
  <c r="JG74" i="7" s="1"/>
  <c r="JF74" i="7"/>
  <c r="HE71" i="1"/>
  <c r="Y109" i="1"/>
  <c r="AN69" i="1"/>
  <c r="AF69" i="1"/>
  <c r="EP109" i="1"/>
  <c r="BS69" i="1"/>
  <c r="CH119" i="1"/>
  <c r="FZ23" i="7"/>
  <c r="GA23" i="7" s="1"/>
  <c r="ED23" i="7"/>
  <c r="EP63" i="7" s="1"/>
  <c r="CD103" i="1"/>
  <c r="BK52" i="1"/>
  <c r="W123" i="1"/>
  <c r="I63" i="1"/>
  <c r="IU32" i="7"/>
  <c r="JG72" i="7" s="1"/>
  <c r="JF72" i="7"/>
  <c r="X69" i="1"/>
  <c r="P69" i="1"/>
  <c r="EH109" i="1"/>
  <c r="BJ29" i="7"/>
  <c r="DZ103" i="1"/>
  <c r="BJ23" i="7"/>
  <c r="BV63" i="7" s="1"/>
  <c r="EP13" i="7"/>
  <c r="EQ13" i="7" s="1"/>
  <c r="ER13" i="7" s="1"/>
  <c r="CJ123" i="1"/>
  <c r="CK119" i="1"/>
  <c r="T100" i="1"/>
  <c r="S123" i="1"/>
  <c r="HV97" i="1"/>
  <c r="GF63" i="1"/>
  <c r="IV126" i="1"/>
  <c r="JH126" i="1"/>
  <c r="F7" i="8"/>
  <c r="F46" i="8"/>
  <c r="IV122" i="1"/>
  <c r="JH122" i="1"/>
  <c r="IU125" i="1"/>
  <c r="JG125" i="1"/>
  <c r="E12" i="8"/>
  <c r="IU120" i="1"/>
  <c r="JG120" i="1"/>
  <c r="IT41" i="7"/>
  <c r="JF81" i="7" s="1"/>
  <c r="JF121" i="1"/>
  <c r="IT40" i="7"/>
  <c r="JF80" i="7" s="1"/>
  <c r="JF120" i="1"/>
  <c r="IT22" i="7"/>
  <c r="JF62" i="7" s="1"/>
  <c r="JF102" i="1"/>
  <c r="IT101" i="1"/>
  <c r="JF101" i="1"/>
  <c r="IT28" i="7"/>
  <c r="JF68" i="7" s="1"/>
  <c r="JF108" i="1"/>
  <c r="IT16" i="7"/>
  <c r="JF96" i="1"/>
  <c r="IT105" i="1"/>
  <c r="JF105" i="1"/>
  <c r="CT92" i="1"/>
  <c r="CT12" i="7"/>
  <c r="CU12" i="7" s="1"/>
  <c r="CV12" i="7" s="1"/>
  <c r="FB93" i="1"/>
  <c r="FB13" i="7"/>
  <c r="FC53" i="1"/>
  <c r="HS93" i="1"/>
  <c r="HG93" i="1"/>
  <c r="Z29" i="7"/>
  <c r="AA29" i="7" s="1"/>
  <c r="AA69" i="1"/>
  <c r="AL109" i="1"/>
  <c r="CP109" i="1"/>
  <c r="CE69" i="1"/>
  <c r="CL119" i="1"/>
  <c r="CA79" i="1"/>
  <c r="FM79" i="1"/>
  <c r="FX119" i="1"/>
  <c r="AH93" i="1"/>
  <c r="W53" i="1"/>
  <c r="FG69" i="1"/>
  <c r="FR109" i="1"/>
  <c r="GZ54" i="1"/>
  <c r="BD103" i="1"/>
  <c r="AS63" i="1"/>
  <c r="CG63" i="1"/>
  <c r="CR103" i="1"/>
  <c r="EC63" i="1"/>
  <c r="EN103" i="1"/>
  <c r="FL103" i="1"/>
  <c r="FA63" i="1"/>
  <c r="HH103" i="1"/>
  <c r="GW63" i="1"/>
  <c r="W109" i="1"/>
  <c r="L69" i="1"/>
  <c r="CA109" i="1"/>
  <c r="BP69" i="1"/>
  <c r="GQ109" i="1"/>
  <c r="GF69" i="1"/>
  <c r="T123" i="1"/>
  <c r="I83" i="1"/>
  <c r="AT119" i="1"/>
  <c r="AI79" i="1"/>
  <c r="CU123" i="1"/>
  <c r="CJ83" i="1"/>
  <c r="EO123" i="1"/>
  <c r="ED83" i="1"/>
  <c r="GZ29" i="1"/>
  <c r="HA71" i="1"/>
  <c r="GZ71" i="1"/>
  <c r="BX57" i="1"/>
  <c r="CI97" i="1"/>
  <c r="EI97" i="1"/>
  <c r="EU97" i="1"/>
  <c r="EJ57" i="1"/>
  <c r="CG100" i="1"/>
  <c r="BV60" i="1"/>
  <c r="EA97" i="1"/>
  <c r="DP57" i="1"/>
  <c r="EG100" i="1"/>
  <c r="EH60" i="1"/>
  <c r="AF103" i="1"/>
  <c r="U63" i="1"/>
  <c r="BT103" i="1"/>
  <c r="BI63" i="1"/>
  <c r="CO63" i="1"/>
  <c r="CZ103" i="1"/>
  <c r="ES63" i="1"/>
  <c r="FD103" i="1"/>
  <c r="GO63" i="1"/>
  <c r="GZ103" i="1"/>
  <c r="BK109" i="1"/>
  <c r="AZ69" i="1"/>
  <c r="EU109" i="1"/>
  <c r="EJ69" i="1"/>
  <c r="HV79" i="1"/>
  <c r="IG119" i="1"/>
  <c r="AC83" i="1"/>
  <c r="AN123" i="1"/>
  <c r="EI123" i="1"/>
  <c r="DX83" i="1"/>
  <c r="CM79" i="1"/>
  <c r="AN103" i="1"/>
  <c r="GK123" i="1"/>
  <c r="BP63" i="1"/>
  <c r="CA103" i="1"/>
  <c r="HU63" i="1"/>
  <c r="HT103" i="1"/>
  <c r="BO69" i="1"/>
  <c r="BZ109" i="1"/>
  <c r="DN109" i="1"/>
  <c r="DC69" i="1"/>
  <c r="DR29" i="7"/>
  <c r="ED69" i="7" s="1"/>
  <c r="DS69" i="1"/>
  <c r="ED109" i="1"/>
  <c r="GH109" i="1"/>
  <c r="FV69" i="1"/>
  <c r="FW69" i="1"/>
  <c r="AV79" i="1"/>
  <c r="BG119" i="1"/>
  <c r="FE119" i="1"/>
  <c r="ET79" i="1"/>
  <c r="BG123" i="1"/>
  <c r="AV83" i="1"/>
  <c r="CI83" i="1"/>
  <c r="CT123" i="1"/>
  <c r="CH43" i="7"/>
  <c r="CT83" i="7" s="1"/>
  <c r="HK123" i="1"/>
  <c r="GZ83" i="1"/>
  <c r="EO100" i="1"/>
  <c r="ED60" i="1"/>
  <c r="GP60" i="1"/>
  <c r="GQ60" i="1"/>
  <c r="FT103" i="1"/>
  <c r="FI63" i="1"/>
  <c r="AU109" i="1"/>
  <c r="AJ69" i="1"/>
  <c r="HI111" i="1"/>
  <c r="HU111" i="1"/>
  <c r="AE119" i="1"/>
  <c r="T79" i="1"/>
  <c r="B39" i="7"/>
  <c r="N79" i="7" s="1"/>
  <c r="C79" i="1"/>
  <c r="N119" i="1"/>
  <c r="CO119" i="1"/>
  <c r="CD79" i="1"/>
  <c r="EB123" i="1"/>
  <c r="DQ83" i="1"/>
  <c r="FW123" i="1"/>
  <c r="FL83" i="1"/>
  <c r="FN69" i="1"/>
  <c r="FB109" i="1"/>
  <c r="CN69" i="1"/>
  <c r="HI29" i="1"/>
  <c r="BG69" i="1"/>
  <c r="BJ83" i="1"/>
  <c r="BD57" i="1"/>
  <c r="FY119" i="1"/>
  <c r="DE79" i="1"/>
  <c r="GD69" i="1"/>
  <c r="GE69" i="1"/>
  <c r="AB79" i="1"/>
  <c r="AM119" i="1"/>
  <c r="CV119" i="1"/>
  <c r="CK79" i="1"/>
  <c r="ET119" i="1"/>
  <c r="EI79" i="1"/>
  <c r="GP79" i="1"/>
  <c r="HB119" i="1"/>
  <c r="GQ79" i="1"/>
  <c r="GP119" i="1"/>
  <c r="AM123" i="1"/>
  <c r="AB83" i="1"/>
  <c r="BB83" i="1"/>
  <c r="BM123" i="1"/>
  <c r="DU119" i="1"/>
  <c r="DJ79" i="1"/>
  <c r="FW92" i="1"/>
  <c r="GI92" i="1"/>
  <c r="GP94" i="1"/>
  <c r="W97" i="1"/>
  <c r="L57" i="1"/>
  <c r="EE109" i="1"/>
  <c r="DT69" i="1"/>
  <c r="GI109" i="1"/>
  <c r="FX69" i="1"/>
  <c r="BG79" i="1"/>
  <c r="BR119" i="1"/>
  <c r="EU79" i="1"/>
  <c r="FF119" i="1"/>
  <c r="DA123" i="1"/>
  <c r="CP83" i="1"/>
  <c r="EL79" i="1"/>
  <c r="EW119" i="1"/>
  <c r="GR123" i="1"/>
  <c r="GL109" i="1"/>
  <c r="HO69" i="1"/>
  <c r="DF13" i="7"/>
  <c r="DF53" i="7" s="1"/>
  <c r="DF93" i="1"/>
  <c r="DW103" i="1"/>
  <c r="DL63" i="1"/>
  <c r="FH63" i="1"/>
  <c r="FS103" i="1"/>
  <c r="V109" i="1"/>
  <c r="K69" i="1"/>
  <c r="CT29" i="7"/>
  <c r="DF69" i="7" s="1"/>
  <c r="CU69" i="1"/>
  <c r="ET109" i="1"/>
  <c r="EI69" i="1"/>
  <c r="AM79" i="1"/>
  <c r="AX119" i="1"/>
  <c r="AL39" i="7"/>
  <c r="AX79" i="7" s="1"/>
  <c r="BU119" i="1"/>
  <c r="BJ79" i="1"/>
  <c r="FP123" i="1"/>
  <c r="FE83" i="1"/>
  <c r="GQ123" i="1"/>
  <c r="GF83" i="1"/>
  <c r="BC109" i="1"/>
  <c r="AR69" i="1"/>
  <c r="FS109" i="1"/>
  <c r="FH69" i="1"/>
  <c r="HM111" i="1"/>
  <c r="HA29" i="1"/>
  <c r="HB71" i="1"/>
  <c r="HJ79" i="1"/>
  <c r="HJ119" i="1"/>
  <c r="HV119" i="1"/>
  <c r="HJ39" i="7"/>
  <c r="HJ79" i="7" s="1"/>
  <c r="DJ83" i="1"/>
  <c r="DU123" i="1"/>
  <c r="BX69" i="1"/>
  <c r="DL69" i="1"/>
  <c r="EB69" i="1"/>
  <c r="GY123" i="1"/>
  <c r="DR119" i="1"/>
  <c r="N43" i="7"/>
  <c r="Z83" i="7" s="1"/>
  <c r="D69" i="1"/>
  <c r="FZ109" i="1"/>
  <c r="EA69" i="1"/>
  <c r="CM69" i="1"/>
  <c r="DF39" i="7"/>
  <c r="DR79" i="7" s="1"/>
  <c r="DG103" i="1"/>
  <c r="CV63" i="1"/>
  <c r="FK103" i="1"/>
  <c r="EZ63" i="1"/>
  <c r="B29" i="7"/>
  <c r="N69" i="7" s="1"/>
  <c r="N109" i="1"/>
  <c r="AT109" i="1"/>
  <c r="AI69" i="1"/>
  <c r="GL29" i="7"/>
  <c r="GM29" i="7" s="1"/>
  <c r="GN29" i="7" s="1"/>
  <c r="GO29" i="7" s="1"/>
  <c r="GP29" i="7" s="1"/>
  <c r="GQ29" i="7" s="1"/>
  <c r="GR29" i="7" s="1"/>
  <c r="GM69" i="1"/>
  <c r="CB119" i="1"/>
  <c r="BQ79" i="1"/>
  <c r="DY79" i="1"/>
  <c r="EJ119" i="1"/>
  <c r="AO83" i="1"/>
  <c r="AZ123" i="1"/>
  <c r="CG123" i="1"/>
  <c r="BV83" i="1"/>
  <c r="EV123" i="1"/>
  <c r="EK83" i="1"/>
  <c r="FK83" i="1"/>
  <c r="FV123" i="1"/>
  <c r="EQ69" i="1"/>
  <c r="EU92" i="1"/>
  <c r="EJ52" i="1"/>
  <c r="HU57" i="1"/>
  <c r="IF97" i="1"/>
  <c r="P60" i="1"/>
  <c r="AA100" i="1"/>
  <c r="CJ94" i="1"/>
  <c r="CJ54" i="1"/>
  <c r="DX94" i="1"/>
  <c r="EJ94" i="1"/>
  <c r="FH94" i="1"/>
  <c r="EW54" i="1"/>
  <c r="FU100" i="1"/>
  <c r="FV60" i="1"/>
  <c r="CW63" i="1"/>
  <c r="DH103" i="1"/>
  <c r="EK63" i="1"/>
  <c r="EV103" i="1"/>
  <c r="GB103" i="1"/>
  <c r="FQ63" i="1"/>
  <c r="AM109" i="1"/>
  <c r="AB69" i="1"/>
  <c r="CQ109" i="1"/>
  <c r="CF69" i="1"/>
  <c r="GN69" i="1"/>
  <c r="GM109" i="1"/>
  <c r="T119" i="1"/>
  <c r="I79" i="1"/>
  <c r="AG123" i="1"/>
  <c r="V83" i="1"/>
  <c r="BP83" i="1"/>
  <c r="CA123" i="1"/>
  <c r="DO123" i="1"/>
  <c r="DD83" i="1"/>
  <c r="FB123" i="1"/>
  <c r="EP43" i="7"/>
  <c r="FB83" i="7" s="1"/>
  <c r="HV37" i="1"/>
  <c r="HV43" i="7"/>
  <c r="HW43" i="7" s="1"/>
  <c r="HX43" i="7" s="1"/>
  <c r="DD69" i="1"/>
  <c r="GL69" i="1"/>
  <c r="AQ69" i="1"/>
  <c r="HI94" i="1"/>
  <c r="FQ119" i="1"/>
  <c r="GR103" i="1"/>
  <c r="GL39" i="7"/>
  <c r="GM39" i="7" s="1"/>
  <c r="GF52" i="1"/>
  <c r="DN94" i="1"/>
  <c r="GA54" i="1"/>
  <c r="FZ14" i="7"/>
  <c r="GL54" i="7" s="1"/>
  <c r="AE97" i="1"/>
  <c r="T57" i="1"/>
  <c r="CQ97" i="1"/>
  <c r="AR63" i="1"/>
  <c r="BC103" i="1"/>
  <c r="CQ103" i="1"/>
  <c r="CF63" i="1"/>
  <c r="S69" i="1"/>
  <c r="AD109" i="1"/>
  <c r="AX29" i="7"/>
  <c r="BJ109" i="1"/>
  <c r="AY69" i="1"/>
  <c r="BV29" i="7"/>
  <c r="CH109" i="1"/>
  <c r="BQ119" i="1"/>
  <c r="BF79" i="1"/>
  <c r="EA119" i="1"/>
  <c r="DP79" i="1"/>
  <c r="FB39" i="7"/>
  <c r="FN119" i="1"/>
  <c r="HI119" i="1"/>
  <c r="HU119" i="1"/>
  <c r="U83" i="1"/>
  <c r="AF123" i="1"/>
  <c r="BO83" i="1"/>
  <c r="BZ123" i="1"/>
  <c r="U100" i="1"/>
  <c r="J60" i="1"/>
  <c r="GV94" i="1"/>
  <c r="BL103" i="1"/>
  <c r="BA63" i="1"/>
  <c r="DP103" i="1"/>
  <c r="DE63" i="1"/>
  <c r="AE109" i="1"/>
  <c r="T69" i="1"/>
  <c r="BS109" i="1"/>
  <c r="BH69" i="1"/>
  <c r="DG109" i="1"/>
  <c r="CV69" i="1"/>
  <c r="FK109" i="1"/>
  <c r="EZ69" i="1"/>
  <c r="AN119" i="1"/>
  <c r="AC79" i="1"/>
  <c r="CD119" i="1"/>
  <c r="BS79" i="1"/>
  <c r="GJ119" i="1"/>
  <c r="FY79" i="1"/>
  <c r="P83" i="1"/>
  <c r="AA123" i="1"/>
  <c r="DG123" i="1"/>
  <c r="CV83" i="1"/>
  <c r="FN29" i="7"/>
  <c r="FO29" i="7" s="1"/>
  <c r="FP29" i="7" s="1"/>
  <c r="FQ29" i="7" s="1"/>
  <c r="FR29" i="7" s="1"/>
  <c r="FS29" i="7" s="1"/>
  <c r="FT29" i="7" s="1"/>
  <c r="HT111" i="1"/>
  <c r="GY109" i="1"/>
  <c r="ER69" i="1"/>
  <c r="HE123" i="1"/>
  <c r="CX79" i="1"/>
  <c r="DM63" i="1"/>
  <c r="HG103" i="1"/>
  <c r="DO57" i="1"/>
  <c r="GA17" i="7"/>
  <c r="GB17" i="7" s="1"/>
  <c r="GC17" i="7" s="1"/>
  <c r="GD17" i="7" s="1"/>
  <c r="GE17" i="7" s="1"/>
  <c r="GF17" i="7" s="1"/>
  <c r="GG17" i="7" s="1"/>
  <c r="GH17" i="7" s="1"/>
  <c r="GI17" i="7" s="1"/>
  <c r="GJ17" i="7" s="1"/>
  <c r="GK17" i="7" s="1"/>
  <c r="Q103" i="1"/>
  <c r="F63" i="1"/>
  <c r="CC103" i="1"/>
  <c r="BR63" i="1"/>
  <c r="FJ63" i="1"/>
  <c r="FU103" i="1"/>
  <c r="U119" i="1"/>
  <c r="J79" i="1"/>
  <c r="DH79" i="1"/>
  <c r="DS119" i="1"/>
  <c r="EN119" i="1"/>
  <c r="EC79" i="1"/>
  <c r="U123" i="1"/>
  <c r="J83" i="1"/>
  <c r="BB123" i="1"/>
  <c r="AQ83" i="1"/>
  <c r="CK83" i="1"/>
  <c r="CV123" i="1"/>
  <c r="FQ123" i="1"/>
  <c r="FF83" i="1"/>
  <c r="DI103" i="1"/>
  <c r="CX63" i="1"/>
  <c r="EO103" i="1"/>
  <c r="ED63" i="1"/>
  <c r="AZ119" i="1"/>
  <c r="AO79" i="1"/>
  <c r="DB123" i="1"/>
  <c r="CQ83" i="1"/>
  <c r="IG79" i="1"/>
  <c r="HP111" i="1"/>
  <c r="HB29" i="1"/>
  <c r="BF83" i="1"/>
  <c r="BV119" i="1"/>
  <c r="HK20" i="7"/>
  <c r="HL20" i="7" s="1"/>
  <c r="EX79" i="1"/>
  <c r="GS103" i="1"/>
  <c r="BB63" i="1"/>
  <c r="CR119" i="1"/>
  <c r="EP123" i="1"/>
  <c r="DT79" i="1"/>
  <c r="F52" i="1"/>
  <c r="V52" i="1"/>
  <c r="AD52" i="1"/>
  <c r="AL52" i="1"/>
  <c r="AT52" i="1"/>
  <c r="BB52" i="1"/>
  <c r="BJ52" i="1"/>
  <c r="BR52" i="1"/>
  <c r="BZ52" i="1"/>
  <c r="FR52" i="1"/>
  <c r="GY63" i="1"/>
  <c r="BV13" i="7"/>
  <c r="BV53" i="7" s="1"/>
  <c r="BW53" i="1"/>
  <c r="HA100" i="1"/>
  <c r="HB60" i="1"/>
  <c r="AU97" i="1"/>
  <c r="AJ57" i="1"/>
  <c r="N29" i="7"/>
  <c r="Z69" i="7" s="1"/>
  <c r="Z109" i="1"/>
  <c r="BN109" i="1"/>
  <c r="BC69" i="1"/>
  <c r="DF29" i="7"/>
  <c r="DR69" i="7" s="1"/>
  <c r="DR109" i="1"/>
  <c r="FF109" i="1"/>
  <c r="EU69" i="1"/>
  <c r="FV109" i="1"/>
  <c r="GV29" i="1"/>
  <c r="GW71" i="1"/>
  <c r="AH119" i="1"/>
  <c r="W79" i="1"/>
  <c r="BM119" i="1"/>
  <c r="BB79" i="1"/>
  <c r="AS83" i="1"/>
  <c r="BD123" i="1"/>
  <c r="FA69" i="1"/>
  <c r="DH109" i="1"/>
  <c r="BD109" i="1"/>
  <c r="M69" i="1"/>
  <c r="FS69" i="1"/>
  <c r="FN109" i="1"/>
  <c r="CY69" i="1"/>
  <c r="CH29" i="7"/>
  <c r="AE69" i="1"/>
  <c r="ET83" i="1"/>
  <c r="FZ119" i="1"/>
  <c r="AY79" i="1"/>
  <c r="AP119" i="1"/>
  <c r="DG97" i="1"/>
  <c r="GM53" i="1"/>
  <c r="EK79" i="1"/>
  <c r="DL79" i="1"/>
  <c r="AI103" i="1"/>
  <c r="DK92" i="1"/>
  <c r="ED12" i="7"/>
  <c r="EE12" i="7" s="1"/>
  <c r="EE52" i="1"/>
  <c r="CB57" i="1"/>
  <c r="GT29" i="1"/>
  <c r="GT69" i="1" s="1"/>
  <c r="GG69" i="1"/>
  <c r="DU69" i="1"/>
  <c r="CO69" i="1"/>
  <c r="CB109" i="1"/>
  <c r="GD109" i="1"/>
  <c r="DO69" i="1"/>
  <c r="BK69" i="1"/>
  <c r="AU69" i="1"/>
  <c r="CC123" i="1"/>
  <c r="R83" i="1"/>
  <c r="FN39" i="7"/>
  <c r="FO39" i="7" s="1"/>
  <c r="BJ119" i="1"/>
  <c r="HW54" i="1"/>
  <c r="O52" i="1"/>
  <c r="EG83" i="1"/>
  <c r="CW83" i="1"/>
  <c r="AK83" i="1"/>
  <c r="EC119" i="1"/>
  <c r="BI119" i="1"/>
  <c r="DV63" i="1"/>
  <c r="CH63" i="1"/>
  <c r="EZ83" i="1"/>
  <c r="CU54" i="1"/>
  <c r="GL20" i="7"/>
  <c r="GX60" i="7" s="1"/>
  <c r="R100" i="1"/>
  <c r="G60" i="1"/>
  <c r="AB100" i="1"/>
  <c r="Q60" i="1"/>
  <c r="AJ123" i="1"/>
  <c r="Y83" i="1"/>
  <c r="DD123" i="1"/>
  <c r="CS83" i="1"/>
  <c r="HH111" i="1"/>
  <c r="IF79" i="1"/>
  <c r="ED29" i="7"/>
  <c r="EE29" i="7" s="1"/>
  <c r="EF29" i="7" s="1"/>
  <c r="GT120" i="1"/>
  <c r="EE79" i="1"/>
  <c r="DK79" i="1"/>
  <c r="DB119" i="1"/>
  <c r="HV54" i="1"/>
  <c r="FR63" i="1"/>
  <c r="HG52" i="1"/>
  <c r="BM53" i="1"/>
  <c r="BV53" i="1"/>
  <c r="CD53" i="1"/>
  <c r="CS53" i="1"/>
  <c r="DJ53" i="1"/>
  <c r="DQ53" i="1"/>
  <c r="DY53" i="1"/>
  <c r="EG53" i="1"/>
  <c r="FE53" i="1"/>
  <c r="G54" i="1"/>
  <c r="T54" i="1"/>
  <c r="DF94" i="1"/>
  <c r="ES54" i="1"/>
  <c r="FO14" i="7"/>
  <c r="FP14" i="7" s="1"/>
  <c r="FQ14" i="7" s="1"/>
  <c r="FR14" i="7" s="1"/>
  <c r="FS14" i="7" s="1"/>
  <c r="FT14" i="7" s="1"/>
  <c r="N57" i="1"/>
  <c r="BF57" i="1"/>
  <c r="CT97" i="1"/>
  <c r="DR97" i="1"/>
  <c r="FD57" i="1"/>
  <c r="FS57" i="1"/>
  <c r="GJ57" i="1"/>
  <c r="GZ57" i="1"/>
  <c r="HJ54" i="1"/>
  <c r="HP54" i="1"/>
  <c r="HY57" i="1"/>
  <c r="IG57" i="1"/>
  <c r="Q54" i="1"/>
  <c r="U60" i="1"/>
  <c r="Y60" i="1"/>
  <c r="AT60" i="1"/>
  <c r="AY100" i="1"/>
  <c r="BM60" i="1"/>
  <c r="BW60" i="1"/>
  <c r="CB54" i="1"/>
  <c r="CH60" i="1"/>
  <c r="CL60" i="1"/>
  <c r="CV54" i="1"/>
  <c r="DE60" i="1"/>
  <c r="DK60" i="1"/>
  <c r="DU54" i="1"/>
  <c r="DY60" i="1"/>
  <c r="EQ97" i="1"/>
  <c r="EX60" i="1"/>
  <c r="FI54" i="1"/>
  <c r="FR60" i="1"/>
  <c r="GK60" i="1"/>
  <c r="GV100" i="1"/>
  <c r="HG60" i="1"/>
  <c r="HK60" i="1"/>
  <c r="O23" i="7"/>
  <c r="P23" i="7" s="1"/>
  <c r="Q23" i="7" s="1"/>
  <c r="HF63" i="1"/>
  <c r="HN63" i="1"/>
  <c r="HR66" i="1"/>
  <c r="GF123" i="1"/>
  <c r="GG83" i="1"/>
  <c r="BD54" i="1"/>
  <c r="GB54" i="1"/>
  <c r="IF119" i="1"/>
  <c r="ID119" i="1"/>
  <c r="IE54" i="1"/>
  <c r="HV100" i="1"/>
  <c r="HA57" i="1"/>
  <c r="X52" i="1"/>
  <c r="BL52" i="1"/>
  <c r="CZ52" i="1"/>
  <c r="HQ52" i="1"/>
  <c r="BH53" i="1"/>
  <c r="BP53" i="1"/>
  <c r="HE53" i="1"/>
  <c r="BK54" i="1"/>
  <c r="DL54" i="1"/>
  <c r="DW54" i="1"/>
  <c r="GR54" i="1"/>
  <c r="HX94" i="1"/>
  <c r="BJ94" i="1"/>
  <c r="DU57" i="1"/>
  <c r="FR97" i="1"/>
  <c r="FP57" i="1"/>
  <c r="GH97" i="1"/>
  <c r="GQ97" i="1"/>
  <c r="HH97" i="1"/>
  <c r="HO97" i="1"/>
  <c r="BL100" i="1"/>
  <c r="BJ60" i="1"/>
  <c r="CB97" i="1"/>
  <c r="BT97" i="1"/>
  <c r="CJ100" i="1"/>
  <c r="CD100" i="1"/>
  <c r="CN97" i="1"/>
  <c r="CR100" i="1"/>
  <c r="CX60" i="1"/>
  <c r="DB100" i="1"/>
  <c r="DH97" i="1"/>
  <c r="DX100" i="1"/>
  <c r="DP100" i="1"/>
  <c r="EV100" i="1"/>
  <c r="FV100" i="1"/>
  <c r="GF97" i="1"/>
  <c r="GJ100" i="1"/>
  <c r="GB100" i="1"/>
  <c r="HQ103" i="1"/>
  <c r="FL69" i="1"/>
  <c r="GB109" i="1"/>
  <c r="GJ109" i="1"/>
  <c r="GR109" i="1"/>
  <c r="HF79" i="1"/>
  <c r="J52" i="1"/>
  <c r="R52" i="1"/>
  <c r="BF52" i="1"/>
  <c r="BY92" i="1"/>
  <c r="CL52" i="1"/>
  <c r="CT52" i="1"/>
  <c r="DB52" i="1"/>
  <c r="DI92" i="1"/>
  <c r="DR52" i="1"/>
  <c r="DZ52" i="1"/>
  <c r="EX52" i="1"/>
  <c r="FF52" i="1"/>
  <c r="FY92" i="1"/>
  <c r="GD52" i="1"/>
  <c r="GL52" i="1"/>
  <c r="GT92" i="1"/>
  <c r="HB92" i="1"/>
  <c r="HK12" i="7"/>
  <c r="HL12" i="7" s="1"/>
  <c r="HM12" i="7" s="1"/>
  <c r="HN12" i="7" s="1"/>
  <c r="HO12" i="7" s="1"/>
  <c r="HP12" i="7" s="1"/>
  <c r="HQ12" i="7" s="1"/>
  <c r="HR12" i="7" s="1"/>
  <c r="HS12" i="7" s="1"/>
  <c r="HT12" i="7" s="1"/>
  <c r="HU12" i="7" s="1"/>
  <c r="Q93" i="1"/>
  <c r="Y93" i="1"/>
  <c r="AT53" i="1"/>
  <c r="BQ93" i="1"/>
  <c r="CK93" i="1"/>
  <c r="CO93" i="1"/>
  <c r="DQ93" i="1"/>
  <c r="EK93" i="1"/>
  <c r="FE93" i="1"/>
  <c r="FA93" i="1"/>
  <c r="FY93" i="1"/>
  <c r="HF93" i="1"/>
  <c r="AO54" i="1"/>
  <c r="BN54" i="1"/>
  <c r="BZ94" i="1"/>
  <c r="DA54" i="1"/>
  <c r="DN54" i="1"/>
  <c r="DY54" i="1"/>
  <c r="EL94" i="1"/>
  <c r="FC11" i="1"/>
  <c r="HG94" i="1"/>
  <c r="HM94" i="1"/>
  <c r="DA57" i="1"/>
  <c r="DW57" i="1"/>
  <c r="EH57" i="1"/>
  <c r="FQ94" i="1"/>
  <c r="GG54" i="1"/>
  <c r="GY97" i="1"/>
  <c r="HY97" i="1"/>
  <c r="HR97" i="1"/>
  <c r="AN57" i="1"/>
  <c r="AR60" i="1"/>
  <c r="BB60" i="1"/>
  <c r="BQ100" i="1"/>
  <c r="BL60" i="1"/>
  <c r="BZ60" i="1"/>
  <c r="CO54" i="1"/>
  <c r="DK97" i="1"/>
  <c r="DM100" i="1"/>
  <c r="EC100" i="1"/>
  <c r="EF54" i="1"/>
  <c r="EU60" i="1"/>
  <c r="FL94" i="1"/>
  <c r="FL57" i="1"/>
  <c r="GF94" i="1"/>
  <c r="FY100" i="1"/>
  <c r="GZ94" i="1"/>
  <c r="GS54" i="1"/>
  <c r="HE60" i="1"/>
  <c r="HC63" i="1"/>
  <c r="HV103" i="1"/>
  <c r="GF119" i="1"/>
  <c r="HR79" i="1"/>
  <c r="BN37" i="1"/>
  <c r="BZ117" i="1" s="1"/>
  <c r="HU83" i="1"/>
  <c r="ES100" i="1"/>
  <c r="HD52" i="1"/>
  <c r="HO92" i="1"/>
  <c r="N13" i="7"/>
  <c r="Z53" i="7" s="1"/>
  <c r="N93" i="1"/>
  <c r="FJ93" i="1"/>
  <c r="FK53" i="1"/>
  <c r="GL93" i="1"/>
  <c r="GA53" i="1"/>
  <c r="HR100" i="1"/>
  <c r="DZ60" i="1"/>
  <c r="BA54" i="1"/>
  <c r="GR53" i="1"/>
  <c r="DB93" i="1"/>
  <c r="FQ60" i="1"/>
  <c r="HK111" i="1"/>
  <c r="CT23" i="7"/>
  <c r="DF63" i="7" s="1"/>
  <c r="BV103" i="1"/>
  <c r="O63" i="1"/>
  <c r="EK100" i="1"/>
  <c r="BN60" i="1"/>
  <c r="CI53" i="1"/>
  <c r="BA83" i="1"/>
  <c r="AS119" i="1"/>
  <c r="EW60" i="1"/>
  <c r="CG60" i="1"/>
  <c r="Z97" i="1"/>
  <c r="BC100" i="1"/>
  <c r="GT93" i="1"/>
  <c r="HP94" i="1"/>
  <c r="HD94" i="1"/>
  <c r="R97" i="1"/>
  <c r="G57" i="1"/>
  <c r="BZ57" i="1"/>
  <c r="CL97" i="1"/>
  <c r="CU57" i="1"/>
  <c r="CT17" i="7"/>
  <c r="CU17" i="7" s="1"/>
  <c r="CV17" i="7" s="1"/>
  <c r="CW17" i="7" s="1"/>
  <c r="DQ97" i="1"/>
  <c r="DR57" i="1"/>
  <c r="EL57" i="1"/>
  <c r="EM57" i="1"/>
  <c r="F60" i="1"/>
  <c r="Q100" i="1"/>
  <c r="FE100" i="1"/>
  <c r="ES60" i="1"/>
  <c r="HS60" i="1"/>
  <c r="HR60" i="1"/>
  <c r="BN103" i="1"/>
  <c r="BC63" i="1"/>
  <c r="CL103" i="1"/>
  <c r="CA63" i="1"/>
  <c r="DJ103" i="1"/>
  <c r="CY63" i="1"/>
  <c r="EH103" i="1"/>
  <c r="DW63" i="1"/>
  <c r="FF103" i="1"/>
  <c r="EU63" i="1"/>
  <c r="GD103" i="1"/>
  <c r="FS63" i="1"/>
  <c r="HB103" i="1"/>
  <c r="GQ63" i="1"/>
  <c r="HJ103" i="1"/>
  <c r="CC109" i="1"/>
  <c r="BR69" i="1"/>
  <c r="CS109" i="1"/>
  <c r="CH69" i="1"/>
  <c r="DI109" i="1"/>
  <c r="CX69" i="1"/>
  <c r="DY109" i="1"/>
  <c r="DN69" i="1"/>
  <c r="EO109" i="1"/>
  <c r="ED69" i="1"/>
  <c r="FE109" i="1"/>
  <c r="ET69" i="1"/>
  <c r="FU109" i="1"/>
  <c r="FJ69" i="1"/>
  <c r="GK109" i="1"/>
  <c r="FY69" i="1"/>
  <c r="FZ69" i="1"/>
  <c r="GU29" i="1"/>
  <c r="HG111" i="1"/>
  <c r="GU71" i="1"/>
  <c r="GV71" i="1"/>
  <c r="CF119" i="1"/>
  <c r="BU79" i="1"/>
  <c r="DR39" i="7"/>
  <c r="ED79" i="7" s="1"/>
  <c r="ED119" i="1"/>
  <c r="FZ39" i="7"/>
  <c r="GA39" i="7" s="1"/>
  <c r="GL119" i="1"/>
  <c r="GU82" i="1"/>
  <c r="GT122" i="1"/>
  <c r="AC119" i="1"/>
  <c r="R79" i="1"/>
  <c r="AC37" i="1"/>
  <c r="AO123" i="1"/>
  <c r="AU123" i="1"/>
  <c r="AJ83" i="1"/>
  <c r="BL83" i="1"/>
  <c r="BW123" i="1"/>
  <c r="CC119" i="1"/>
  <c r="BR79" i="1"/>
  <c r="CW119" i="1"/>
  <c r="CL79" i="1"/>
  <c r="FF37" i="1"/>
  <c r="FR117" i="1" s="1"/>
  <c r="FG79" i="1"/>
  <c r="DR94" i="1"/>
  <c r="DF14" i="7"/>
  <c r="DF54" i="7" s="1"/>
  <c r="AU63" i="1"/>
  <c r="G63" i="1"/>
  <c r="DF60" i="1"/>
  <c r="BE100" i="1"/>
  <c r="FZ13" i="7"/>
  <c r="GA13" i="7" s="1"/>
  <c r="GB13" i="7" s="1"/>
  <c r="DW53" i="1"/>
  <c r="BB93" i="1"/>
  <c r="AS60" i="1"/>
  <c r="BO57" i="1"/>
  <c r="HE54" i="1"/>
  <c r="DX79" i="1"/>
  <c r="CH13" i="7"/>
  <c r="CI13" i="7" s="1"/>
  <c r="CJ13" i="7" s="1"/>
  <c r="CK13" i="7" s="1"/>
  <c r="CL13" i="7" s="1"/>
  <c r="CM13" i="7" s="1"/>
  <c r="R119" i="1"/>
  <c r="HF103" i="1"/>
  <c r="DS63" i="1"/>
  <c r="HF100" i="1"/>
  <c r="ET60" i="1"/>
  <c r="Z60" i="1"/>
  <c r="GU97" i="1"/>
  <c r="FM54" i="1"/>
  <c r="CG54" i="1"/>
  <c r="CC53" i="1"/>
  <c r="BU83" i="1"/>
  <c r="AG119" i="1"/>
  <c r="HF60" i="1"/>
  <c r="DZ97" i="1"/>
  <c r="HA54" i="1"/>
  <c r="GM52" i="1"/>
  <c r="BA79" i="1"/>
  <c r="W100" i="1"/>
  <c r="IB79" i="1"/>
  <c r="CS100" i="1"/>
  <c r="V60" i="1"/>
  <c r="P94" i="1"/>
  <c r="DF17" i="7"/>
  <c r="DG17" i="7" s="1"/>
  <c r="FN12" i="7"/>
  <c r="FO12" i="7" s="1"/>
  <c r="FP12" i="7" s="1"/>
  <c r="FQ12" i="7" s="1"/>
  <c r="O123" i="1"/>
  <c r="FL119" i="1"/>
  <c r="DS14" i="7"/>
  <c r="DT14" i="7" s="1"/>
  <c r="DU14" i="7" s="1"/>
  <c r="CO92" i="1"/>
  <c r="CD52" i="1"/>
  <c r="FV52" i="1"/>
  <c r="AD53" i="1"/>
  <c r="CX53" i="1"/>
  <c r="DN53" i="1"/>
  <c r="FJ53" i="1"/>
  <c r="FQ93" i="1"/>
  <c r="FR53" i="1"/>
  <c r="GQ53" i="1"/>
  <c r="O100" i="1"/>
  <c r="D60" i="1"/>
  <c r="DD60" i="1"/>
  <c r="DO100" i="1"/>
  <c r="GX100" i="1"/>
  <c r="GY60" i="1"/>
  <c r="HZ100" i="1"/>
  <c r="HN100" i="1"/>
  <c r="C63" i="1"/>
  <c r="B23" i="7"/>
  <c r="C23" i="7" s="1"/>
  <c r="O63" i="7" s="1"/>
  <c r="HZ63" i="1"/>
  <c r="HY103" i="1"/>
  <c r="AS109" i="1"/>
  <c r="AH69" i="1"/>
  <c r="BP119" i="1"/>
  <c r="BE79" i="1"/>
  <c r="CJ79" i="1"/>
  <c r="CU119" i="1"/>
  <c r="DF119" i="1"/>
  <c r="CU79" i="1"/>
  <c r="GK79" i="1"/>
  <c r="GL79" i="1"/>
  <c r="HC123" i="1"/>
  <c r="GR83" i="1"/>
  <c r="HQ123" i="1"/>
  <c r="HF83" i="1"/>
  <c r="M63" i="1"/>
  <c r="X103" i="1"/>
  <c r="CB79" i="1"/>
  <c r="CM119" i="1"/>
  <c r="FD79" i="1"/>
  <c r="FO119" i="1"/>
  <c r="CN52" i="1"/>
  <c r="HF52" i="1"/>
  <c r="HN52" i="1"/>
  <c r="HC92" i="1"/>
  <c r="BO97" i="1"/>
  <c r="EZ52" i="1"/>
  <c r="BH119" i="1"/>
  <c r="FY63" i="1"/>
  <c r="BY63" i="1"/>
  <c r="AK63" i="1"/>
  <c r="E63" i="1"/>
  <c r="IB123" i="1"/>
  <c r="HE109" i="1"/>
  <c r="O97" i="1"/>
  <c r="BB97" i="1"/>
  <c r="CH97" i="1"/>
  <c r="FD37" i="1"/>
  <c r="G52" i="1"/>
  <c r="P52" i="1"/>
  <c r="W92" i="1"/>
  <c r="AE52" i="1"/>
  <c r="AM52" i="1"/>
  <c r="BD52" i="1"/>
  <c r="BW92" i="1"/>
  <c r="CE92" i="1"/>
  <c r="CB52" i="1"/>
  <c r="CI52" i="1"/>
  <c r="DS92" i="1"/>
  <c r="DO92" i="1"/>
  <c r="EI92" i="1"/>
  <c r="EQ92" i="1"/>
  <c r="EM92" i="1"/>
  <c r="FG92" i="1"/>
  <c r="FO92" i="1"/>
  <c r="GA52" i="1"/>
  <c r="GU92" i="1"/>
  <c r="K53" i="1"/>
  <c r="AA53" i="1"/>
  <c r="BG53" i="1"/>
  <c r="CM53" i="1"/>
  <c r="DS53" i="1"/>
  <c r="FC93" i="1"/>
  <c r="FS93" i="1"/>
  <c r="GM93" i="1"/>
  <c r="HM53" i="1"/>
  <c r="AW54" i="1"/>
  <c r="BV94" i="1"/>
  <c r="CK54" i="1"/>
  <c r="EI54" i="1"/>
  <c r="AA97" i="1"/>
  <c r="BS97" i="1"/>
  <c r="BQ97" i="1"/>
  <c r="EX57" i="1"/>
  <c r="FE97" i="1"/>
  <c r="GD57" i="1"/>
  <c r="GK97" i="1"/>
  <c r="HB97" i="1"/>
  <c r="HP57" i="1"/>
  <c r="AG54" i="1"/>
  <c r="AW100" i="1"/>
  <c r="BI60" i="1"/>
  <c r="BO60" i="1"/>
  <c r="BS100" i="1"/>
  <c r="BX94" i="1"/>
  <c r="CC100" i="1"/>
  <c r="CI57" i="1"/>
  <c r="CM100" i="1"/>
  <c r="CR94" i="1"/>
  <c r="CW100" i="1"/>
  <c r="DA60" i="1"/>
  <c r="DL94" i="1"/>
  <c r="DU100" i="1"/>
  <c r="EA100" i="1"/>
  <c r="EE100" i="1"/>
  <c r="EO60" i="1"/>
  <c r="EY60" i="1"/>
  <c r="FE54" i="1"/>
  <c r="FI100" i="1"/>
  <c r="FM60" i="1"/>
  <c r="FS60" i="1"/>
  <c r="GJ94" i="1"/>
  <c r="GG60" i="1"/>
  <c r="GM100" i="1"/>
  <c r="GR100" i="1"/>
  <c r="HT97" i="1"/>
  <c r="HL100" i="1"/>
  <c r="HA63" i="1"/>
  <c r="IB103" i="1"/>
  <c r="GB79" i="1"/>
  <c r="HR119" i="1"/>
  <c r="IA119" i="1"/>
  <c r="FU83" i="1"/>
  <c r="GI123" i="1"/>
  <c r="GX79" i="1"/>
  <c r="HE83" i="1"/>
  <c r="CV92" i="1"/>
  <c r="DY52" i="1"/>
  <c r="ER92" i="1"/>
  <c r="EZ92" i="1"/>
  <c r="FD92" i="1"/>
  <c r="X93" i="1"/>
  <c r="AF93" i="1"/>
  <c r="CR93" i="1"/>
  <c r="DH93" i="1"/>
  <c r="DX93" i="1"/>
  <c r="R94" i="1"/>
  <c r="AX97" i="1"/>
  <c r="BR97" i="1"/>
  <c r="CY57" i="1"/>
  <c r="EP97" i="1"/>
  <c r="EQ54" i="1"/>
  <c r="EY97" i="1"/>
  <c r="GM57" i="1"/>
  <c r="HX97" i="1"/>
  <c r="X54" i="1"/>
  <c r="AV57" i="1"/>
  <c r="BE60" i="1"/>
  <c r="EB57" i="1"/>
  <c r="EV54" i="1"/>
  <c r="FD60" i="1"/>
  <c r="GT57" i="1"/>
  <c r="GW60" i="1"/>
  <c r="HI54" i="1"/>
  <c r="FU69" i="1"/>
  <c r="GY31" i="7"/>
  <c r="GZ31" i="7" s="1"/>
  <c r="HA31" i="7" s="1"/>
  <c r="HB31" i="7" s="1"/>
  <c r="HC31" i="7" s="1"/>
  <c r="HD31" i="7" s="1"/>
  <c r="HE31" i="7" s="1"/>
  <c r="HF31" i="7" s="1"/>
  <c r="HG31" i="7" s="1"/>
  <c r="HH31" i="7" s="1"/>
  <c r="HI31" i="7" s="1"/>
  <c r="HF71" i="1"/>
  <c r="CH37" i="1"/>
  <c r="CH37" i="7" s="1"/>
  <c r="GE119" i="1"/>
  <c r="GO119" i="1"/>
  <c r="GO79" i="1"/>
  <c r="HP119" i="1"/>
  <c r="FH37" i="1"/>
  <c r="FT117" i="1" s="1"/>
  <c r="FQ83" i="1"/>
  <c r="FW79" i="1"/>
  <c r="GC123" i="1"/>
  <c r="GJ123" i="1"/>
  <c r="HL123" i="1"/>
  <c r="HS123" i="1"/>
  <c r="IC54" i="1"/>
  <c r="AQ97" i="1"/>
  <c r="DC57" i="1"/>
  <c r="IE57" i="1"/>
  <c r="BU60" i="1"/>
  <c r="EC60" i="1"/>
  <c r="EM60" i="1"/>
  <c r="FG60" i="1"/>
  <c r="HP26" i="7"/>
  <c r="HQ26" i="7" s="1"/>
  <c r="HR26" i="7" s="1"/>
  <c r="HS26" i="7" s="1"/>
  <c r="HT26" i="7" s="1"/>
  <c r="HU26" i="7" s="1"/>
  <c r="O129" i="1"/>
  <c r="AA129" i="1" s="1"/>
  <c r="AM129" i="1" s="1"/>
  <c r="AY129" i="1" s="1"/>
  <c r="BK129" i="1" s="1"/>
  <c r="BW129" i="1" s="1"/>
  <c r="CI129" i="1" s="1"/>
  <c r="CU129" i="1" s="1"/>
  <c r="DG129" i="1" s="1"/>
  <c r="DS129" i="1" s="1"/>
  <c r="EE129" i="1" s="1"/>
  <c r="EQ129" i="1" s="1"/>
  <c r="FC129" i="1" s="1"/>
  <c r="FO129" i="1" s="1"/>
  <c r="GA129" i="1" s="1"/>
  <c r="GM129" i="1" s="1"/>
  <c r="GY129" i="1" s="1"/>
  <c r="HK129" i="1" s="1"/>
  <c r="HW129" i="1" s="1"/>
  <c r="II129" i="1" s="1"/>
  <c r="IU129" i="1" s="1"/>
  <c r="JG129" i="1" s="1"/>
  <c r="GT63" i="1"/>
  <c r="GO103" i="1"/>
  <c r="FA103" i="1"/>
  <c r="DB63" i="1"/>
  <c r="CW103" i="1"/>
  <c r="BI103" i="1"/>
  <c r="J63" i="1"/>
  <c r="FE60" i="1"/>
  <c r="CS79" i="1"/>
  <c r="BX119" i="1"/>
  <c r="FB43" i="7"/>
  <c r="FN83" i="7" s="1"/>
  <c r="T92" i="1"/>
  <c r="AB92" i="1"/>
  <c r="AV92" i="1"/>
  <c r="BL92" i="1"/>
  <c r="DH92" i="1"/>
  <c r="DI53" i="1"/>
  <c r="CK97" i="1"/>
  <c r="GR57" i="1"/>
  <c r="AE60" i="1"/>
  <c r="GG100" i="1"/>
  <c r="EP60" i="1"/>
  <c r="HL97" i="1"/>
  <c r="GE97" i="1"/>
  <c r="DD94" i="1"/>
  <c r="DR63" i="1"/>
  <c r="BY103" i="1"/>
  <c r="FP100" i="1"/>
  <c r="CC60" i="1"/>
  <c r="HH57" i="1"/>
  <c r="BS57" i="1"/>
  <c r="HP103" i="1"/>
  <c r="GC63" i="1"/>
  <c r="EG63" i="1"/>
  <c r="CC63" i="1"/>
  <c r="BH103" i="1"/>
  <c r="CX123" i="1"/>
  <c r="AZ94" i="1"/>
  <c r="HX57" i="1"/>
  <c r="BI79" i="1"/>
  <c r="BT119" i="1"/>
  <c r="GV109" i="1"/>
  <c r="FX109" i="1"/>
  <c r="GJ69" i="1"/>
  <c r="FT69" i="1"/>
  <c r="FN60" i="1"/>
  <c r="CD60" i="1"/>
  <c r="BI100" i="1"/>
  <c r="GW57" i="1"/>
  <c r="GA97" i="1"/>
  <c r="BG97" i="1"/>
  <c r="EY92" i="1"/>
  <c r="CA52" i="1"/>
  <c r="DE119" i="1"/>
  <c r="HR63" i="1"/>
  <c r="FQ103" i="1"/>
  <c r="AK103" i="1"/>
  <c r="DL100" i="1"/>
  <c r="BY60" i="1"/>
  <c r="AF83" i="1"/>
  <c r="FP103" i="1"/>
  <c r="BX60" i="1"/>
  <c r="W52" i="1"/>
  <c r="AU52" i="1"/>
  <c r="BK12" i="7"/>
  <c r="BL12" i="7" s="1"/>
  <c r="BM12" i="7" s="1"/>
  <c r="BN12" i="7" s="1"/>
  <c r="BO12" i="7" s="1"/>
  <c r="H52" i="1"/>
  <c r="AV52" i="1"/>
  <c r="GW53" i="1"/>
  <c r="CM57" i="1"/>
  <c r="CN57" i="1"/>
  <c r="DS57" i="1"/>
  <c r="EE97" i="1"/>
  <c r="W57" i="1"/>
  <c r="X57" i="1"/>
  <c r="DU60" i="1"/>
  <c r="DV60" i="1"/>
  <c r="AB103" i="1"/>
  <c r="Q63" i="1"/>
  <c r="AZ103" i="1"/>
  <c r="AO63" i="1"/>
  <c r="GK63" i="1"/>
  <c r="GV103" i="1"/>
  <c r="CD63" i="1"/>
  <c r="CO103" i="1"/>
  <c r="HB63" i="1"/>
  <c r="HM103" i="1"/>
  <c r="AF60" i="1"/>
  <c r="AG60" i="1"/>
  <c r="HD109" i="1"/>
  <c r="GW100" i="1"/>
  <c r="FO97" i="1"/>
  <c r="DU17" i="7"/>
  <c r="DV17" i="7" s="1"/>
  <c r="DW17" i="7" s="1"/>
  <c r="DX17" i="7" s="1"/>
  <c r="DY17" i="7" s="1"/>
  <c r="DZ17" i="7" s="1"/>
  <c r="BS123" i="1"/>
  <c r="GS63" i="1"/>
  <c r="DQ63" i="1"/>
  <c r="CS63" i="1"/>
  <c r="BX103" i="1"/>
  <c r="BJ14" i="7"/>
  <c r="BK14" i="7" s="1"/>
  <c r="BL14" i="7" s="1"/>
  <c r="BM14" i="7" s="1"/>
  <c r="BN14" i="7" s="1"/>
  <c r="BO14" i="7" s="1"/>
  <c r="BP14" i="7" s="1"/>
  <c r="BQ14" i="7" s="1"/>
  <c r="BR14" i="7" s="1"/>
  <c r="BS14" i="7" s="1"/>
  <c r="HR52" i="1"/>
  <c r="AK53" i="1"/>
  <c r="AS53" i="1"/>
  <c r="BA53" i="1"/>
  <c r="BI53" i="1"/>
  <c r="GG53" i="1"/>
  <c r="GX53" i="1"/>
  <c r="FX54" i="1"/>
  <c r="J54" i="1"/>
  <c r="EP17" i="7"/>
  <c r="FB57" i="7" s="1"/>
  <c r="EQ57" i="1"/>
  <c r="FS97" i="1"/>
  <c r="GI97" i="1"/>
  <c r="HP97" i="1"/>
  <c r="AE100" i="1"/>
  <c r="AB94" i="1"/>
  <c r="AS100" i="1"/>
  <c r="BH94" i="1"/>
  <c r="CB94" i="1"/>
  <c r="BU54" i="1"/>
  <c r="CI100" i="1"/>
  <c r="DE100" i="1"/>
  <c r="DT94" i="1"/>
  <c r="DY100" i="1"/>
  <c r="EI100" i="1"/>
  <c r="EN94" i="1"/>
  <c r="EW100" i="1"/>
  <c r="FA54" i="1"/>
  <c r="FQ100" i="1"/>
  <c r="FW97" i="1"/>
  <c r="GA100" i="1"/>
  <c r="FT54" i="1"/>
  <c r="GK100" i="1"/>
  <c r="GC60" i="1"/>
  <c r="GU100" i="1"/>
  <c r="GJ60" i="1"/>
  <c r="AC103" i="1"/>
  <c r="GS69" i="1"/>
  <c r="FE69" i="1"/>
  <c r="EO69" i="1"/>
  <c r="DY69" i="1"/>
  <c r="DI69" i="1"/>
  <c r="CS69" i="1"/>
  <c r="CC69" i="1"/>
  <c r="BM69" i="1"/>
  <c r="AW69" i="1"/>
  <c r="AG69" i="1"/>
  <c r="GB69" i="1"/>
  <c r="HH54" i="1"/>
  <c r="FJ119" i="1"/>
  <c r="CI79" i="1"/>
  <c r="GH60" i="1"/>
  <c r="DI100" i="1"/>
  <c r="AK100" i="1"/>
  <c r="HQ57" i="1"/>
  <c r="GF57" i="1"/>
  <c r="EZ57" i="1"/>
  <c r="FP94" i="1"/>
  <c r="HD123" i="1"/>
  <c r="EZ123" i="1"/>
  <c r="FN63" i="1"/>
  <c r="EK103" i="1"/>
  <c r="CG103" i="1"/>
  <c r="EJ100" i="1"/>
  <c r="AR100" i="1"/>
  <c r="GE57" i="1"/>
  <c r="EZ119" i="1"/>
  <c r="AS79" i="1"/>
  <c r="EB60" i="1"/>
  <c r="DG83" i="1"/>
  <c r="EO77" i="1"/>
  <c r="Z92" i="1"/>
  <c r="AX92" i="1"/>
  <c r="BN52" i="1"/>
  <c r="BV52" i="1"/>
  <c r="CH92" i="1"/>
  <c r="GP92" i="1"/>
  <c r="FI103" i="1"/>
  <c r="DU103" i="1"/>
  <c r="HJ73" i="1"/>
  <c r="Q69" i="1"/>
  <c r="ID54" i="1"/>
  <c r="GX29" i="1"/>
  <c r="GX69" i="1" s="1"/>
  <c r="GR69" i="1"/>
  <c r="HL83" i="1"/>
  <c r="CT119" i="1"/>
  <c r="IB97" i="1"/>
  <c r="FK97" i="1"/>
  <c r="AI97" i="1"/>
  <c r="CW54" i="1"/>
  <c r="EE92" i="1"/>
  <c r="AF52" i="1"/>
  <c r="FC52" i="1"/>
  <c r="DB79" i="1"/>
  <c r="AS103" i="1"/>
  <c r="GL97" i="1"/>
  <c r="BY93" i="1"/>
  <c r="HW23" i="7"/>
  <c r="HX23" i="7" s="1"/>
  <c r="HY23" i="7" s="1"/>
  <c r="HZ23" i="7" s="1"/>
  <c r="IA23" i="7" s="1"/>
  <c r="IB23" i="7" s="1"/>
  <c r="IC23" i="7" s="1"/>
  <c r="ID23" i="7" s="1"/>
  <c r="IE23" i="7" s="1"/>
  <c r="IF23" i="7" s="1"/>
  <c r="IG23" i="7" s="1"/>
  <c r="FM63" i="1"/>
  <c r="EO63" i="1"/>
  <c r="EM100" i="1"/>
  <c r="S54" i="1"/>
  <c r="CQ60" i="1"/>
  <c r="FC60" i="1"/>
  <c r="GV60" i="1"/>
  <c r="CP52" i="1"/>
  <c r="DF52" i="1"/>
  <c r="EU52" i="1"/>
  <c r="FZ52" i="1"/>
  <c r="GH52" i="1"/>
  <c r="HO52" i="1"/>
  <c r="AQ53" i="1"/>
  <c r="BF53" i="1"/>
  <c r="BO53" i="1"/>
  <c r="CT53" i="1"/>
  <c r="DB53" i="1"/>
  <c r="FF53" i="1"/>
  <c r="GV53" i="1"/>
  <c r="GA94" i="1"/>
  <c r="CL57" i="1"/>
  <c r="DG57" i="1"/>
  <c r="EA57" i="1"/>
  <c r="IF60" i="1"/>
  <c r="HG92" i="1"/>
  <c r="AX93" i="1"/>
  <c r="BV93" i="1"/>
  <c r="FZ94" i="1"/>
  <c r="DG52" i="1"/>
  <c r="DF79" i="1"/>
  <c r="AI83" i="1"/>
  <c r="FG119" i="1"/>
  <c r="O92" i="1"/>
  <c r="AE92" i="1"/>
  <c r="AA92" i="1"/>
  <c r="AU92" i="1"/>
  <c r="BC92" i="1"/>
  <c r="BK92" i="1"/>
  <c r="BS92" i="1"/>
  <c r="CF52" i="1"/>
  <c r="DD52" i="1"/>
  <c r="DL52" i="1"/>
  <c r="AF53" i="1"/>
  <c r="DX53" i="1"/>
  <c r="EN53" i="1"/>
  <c r="AE54" i="1"/>
  <c r="DR54" i="1"/>
  <c r="ED54" i="1"/>
  <c r="BH60" i="1"/>
  <c r="HM63" i="1"/>
  <c r="ID97" i="1"/>
  <c r="Z119" i="1"/>
  <c r="HR71" i="1"/>
  <c r="GJ83" i="1"/>
  <c r="DJ52" i="1"/>
  <c r="AX52" i="1"/>
  <c r="N39" i="7"/>
  <c r="Z79" i="7" s="1"/>
  <c r="GL23" i="7"/>
  <c r="GX63" i="7" s="1"/>
  <c r="GH103" i="1"/>
  <c r="DN103" i="1"/>
  <c r="BO63" i="1"/>
  <c r="V103" i="1"/>
  <c r="BM100" i="1"/>
  <c r="FT57" i="1"/>
  <c r="BP57" i="1"/>
  <c r="HY94" i="1"/>
  <c r="HE94" i="1"/>
  <c r="GN94" i="1"/>
  <c r="EZ94" i="1"/>
  <c r="BG92" i="1"/>
  <c r="GB123" i="1"/>
  <c r="Z79" i="1"/>
  <c r="FD100" i="1"/>
  <c r="AF100" i="1"/>
  <c r="GL17" i="7"/>
  <c r="GM17" i="7" s="1"/>
  <c r="GN17" i="7" s="1"/>
  <c r="AL17" i="7"/>
  <c r="AM17" i="7" s="1"/>
  <c r="AN17" i="7" s="1"/>
  <c r="AO17" i="7" s="1"/>
  <c r="AP17" i="7" s="1"/>
  <c r="AQ17" i="7" s="1"/>
  <c r="AR17" i="7" s="1"/>
  <c r="AS17" i="7" s="1"/>
  <c r="HM54" i="1"/>
  <c r="DF12" i="7"/>
  <c r="DX54" i="1"/>
  <c r="EF119" i="1"/>
  <c r="P119" i="1"/>
  <c r="HQ63" i="1"/>
  <c r="DL60" i="1"/>
  <c r="BW100" i="1"/>
  <c r="GY103" i="1"/>
  <c r="AA63" i="1"/>
  <c r="GO54" i="1"/>
  <c r="ER94" i="1"/>
  <c r="AV94" i="1"/>
  <c r="AR52" i="1"/>
  <c r="EB54" i="1"/>
  <c r="EK60" i="1"/>
  <c r="FK57" i="1"/>
  <c r="AL97" i="1"/>
  <c r="AL92" i="1"/>
  <c r="FO100" i="1"/>
  <c r="DW100" i="1"/>
  <c r="BD60" i="1"/>
  <c r="EG97" i="1"/>
  <c r="HK52" i="1"/>
  <c r="HK92" i="1"/>
  <c r="V93" i="1"/>
  <c r="AL93" i="1"/>
  <c r="AT93" i="1"/>
  <c r="BJ93" i="1"/>
  <c r="CD93" i="1"/>
  <c r="CL93" i="1"/>
  <c r="CL53" i="1"/>
  <c r="CT93" i="1"/>
  <c r="DJ93" i="1"/>
  <c r="EP93" i="1"/>
  <c r="EX93" i="1"/>
  <c r="GP93" i="1"/>
  <c r="HO93" i="1"/>
  <c r="DH54" i="1"/>
  <c r="FF94" i="1"/>
  <c r="HH63" i="1"/>
  <c r="GU123" i="1"/>
  <c r="ES53" i="1"/>
  <c r="ET103" i="1"/>
  <c r="DR23" i="7"/>
  <c r="ED63" i="7" s="1"/>
  <c r="CE63" i="1"/>
  <c r="BB103" i="1"/>
  <c r="Z23" i="7"/>
  <c r="AA23" i="7" s="1"/>
  <c r="AM63" i="7" s="1"/>
  <c r="GC100" i="1"/>
  <c r="DQ100" i="1"/>
  <c r="AG100" i="1"/>
  <c r="CY97" i="1"/>
  <c r="FU54" i="1"/>
  <c r="DH94" i="1"/>
  <c r="CN94" i="1"/>
  <c r="BT94" i="1"/>
  <c r="BH52" i="1"/>
  <c r="GK83" i="1"/>
  <c r="HQ119" i="1"/>
  <c r="DY119" i="1"/>
  <c r="HI100" i="1"/>
  <c r="FX100" i="1"/>
  <c r="BD100" i="1"/>
  <c r="FV97" i="1"/>
  <c r="ED97" i="1"/>
  <c r="HN93" i="1"/>
  <c r="Z12" i="7"/>
  <c r="AL52" i="7" s="1"/>
  <c r="BL54" i="1"/>
  <c r="BK100" i="1"/>
  <c r="DF43" i="7"/>
  <c r="DR83" i="7" s="1"/>
  <c r="I52" i="1"/>
  <c r="Q52" i="1"/>
  <c r="DH52" i="1"/>
  <c r="DO52" i="1"/>
  <c r="DP52" i="1"/>
  <c r="DW52" i="1"/>
  <c r="EN52" i="1"/>
  <c r="FD52" i="1"/>
  <c r="FL52" i="1"/>
  <c r="FS52" i="1"/>
  <c r="GA92" i="1"/>
  <c r="GM92" i="1"/>
  <c r="HA52" i="1"/>
  <c r="HH52" i="1"/>
  <c r="IB92" i="1"/>
  <c r="CF53" i="1"/>
  <c r="AM97" i="1"/>
  <c r="AL57" i="1"/>
  <c r="BI97" i="1"/>
  <c r="CD57" i="1"/>
  <c r="EY57" i="1"/>
  <c r="FZ97" i="1"/>
  <c r="FO57" i="1"/>
  <c r="HL57" i="1"/>
  <c r="AL60" i="1"/>
  <c r="AZ54" i="1"/>
  <c r="BX54" i="1"/>
  <c r="DS100" i="1"/>
  <c r="DH60" i="1"/>
  <c r="EB94" i="1"/>
  <c r="FJ60" i="1"/>
  <c r="FX11" i="1"/>
  <c r="GB11" i="1"/>
  <c r="GX54" i="1"/>
  <c r="HX100" i="1"/>
  <c r="BP103" i="1"/>
  <c r="BE63" i="1"/>
  <c r="FH103" i="1"/>
  <c r="EW63" i="1"/>
  <c r="HI63" i="1"/>
  <c r="HE79" i="1"/>
  <c r="GS94" i="1"/>
  <c r="C12" i="7"/>
  <c r="D12" i="7" s="1"/>
  <c r="E12" i="7" s="1"/>
  <c r="F12" i="7" s="1"/>
  <c r="G12" i="7" s="1"/>
  <c r="H12" i="7" s="1"/>
  <c r="I12" i="7" s="1"/>
  <c r="J12" i="7" s="1"/>
  <c r="K12" i="7" s="1"/>
  <c r="L12" i="7" s="1"/>
  <c r="M12" i="7" s="1"/>
  <c r="K52" i="1"/>
  <c r="S52" i="1"/>
  <c r="BG52" i="1"/>
  <c r="CS52" i="1"/>
  <c r="DA52" i="1"/>
  <c r="FQ53" i="1"/>
  <c r="K54" i="1"/>
  <c r="CD97" i="1"/>
  <c r="HD57" i="1"/>
  <c r="HR57" i="1"/>
  <c r="AZ60" i="1"/>
  <c r="AZ100" i="1"/>
  <c r="BK60" i="1"/>
  <c r="CR60" i="1"/>
  <c r="CS60" i="1"/>
  <c r="DQ60" i="1"/>
  <c r="EG57" i="1"/>
  <c r="GI60" i="1"/>
  <c r="CH79" i="1"/>
  <c r="CS119" i="1"/>
  <c r="FS79" i="1"/>
  <c r="X37" i="1"/>
  <c r="Y79" i="1"/>
  <c r="FK119" i="1"/>
  <c r="EZ79" i="1"/>
  <c r="CE123" i="1"/>
  <c r="BT83" i="1"/>
  <c r="HD97" i="1"/>
  <c r="FG97" i="1"/>
  <c r="AZ52" i="1"/>
  <c r="FI93" i="1"/>
  <c r="BV12" i="7"/>
  <c r="BW12" i="7" s="1"/>
  <c r="GI100" i="1"/>
  <c r="DM97" i="1"/>
  <c r="BO52" i="1"/>
  <c r="AP97" i="1"/>
  <c r="AY97" i="1"/>
  <c r="BK57" i="1"/>
  <c r="CQ57" i="1"/>
  <c r="AH60" i="1"/>
  <c r="BF60" i="1"/>
  <c r="DN60" i="1"/>
  <c r="DR60" i="1"/>
  <c r="L63" i="1"/>
  <c r="W103" i="1"/>
  <c r="EJ63" i="1"/>
  <c r="EU103" i="1"/>
  <c r="P79" i="1"/>
  <c r="AA119" i="1"/>
  <c r="S37" i="1"/>
  <c r="AE123" i="1"/>
  <c r="AY123" i="1"/>
  <c r="AN83" i="1"/>
  <c r="HM57" i="1"/>
  <c r="GM97" i="1"/>
  <c r="CZ57" i="1"/>
  <c r="S92" i="1"/>
  <c r="ID60" i="1"/>
  <c r="FG63" i="1"/>
  <c r="FB103" i="1"/>
  <c r="EA63" i="1"/>
  <c r="CX103" i="1"/>
  <c r="AY63" i="1"/>
  <c r="AI63" i="1"/>
  <c r="CK100" i="1"/>
  <c r="GN57" i="1"/>
  <c r="FX57" i="1"/>
  <c r="FH57" i="1"/>
  <c r="DI54" i="1"/>
  <c r="CZ94" i="1"/>
  <c r="BQ54" i="1"/>
  <c r="D52" i="1"/>
  <c r="HP123" i="1"/>
  <c r="DU83" i="1"/>
  <c r="FY60" i="1"/>
  <c r="DM60" i="1"/>
  <c r="HC97" i="1"/>
  <c r="FW57" i="1"/>
  <c r="AM57" i="1"/>
  <c r="HH94" i="1"/>
  <c r="DY93" i="1"/>
  <c r="AX12" i="7"/>
  <c r="AY12" i="7" s="1"/>
  <c r="AZ12" i="7" s="1"/>
  <c r="BA12" i="7" s="1"/>
  <c r="BB12" i="7" s="1"/>
  <c r="BC12" i="7" s="1"/>
  <c r="BD12" i="7" s="1"/>
  <c r="BE12" i="7" s="1"/>
  <c r="CF83" i="1"/>
  <c r="HU79" i="1"/>
  <c r="AV119" i="1"/>
  <c r="FP60" i="1"/>
  <c r="DX60" i="1"/>
  <c r="EP14" i="7"/>
  <c r="CY92" i="1"/>
  <c r="DG92" i="1"/>
  <c r="FC92" i="1"/>
  <c r="AM53" i="1"/>
  <c r="CQ53" i="1"/>
  <c r="CY53" i="1"/>
  <c r="EE53" i="1"/>
  <c r="HH53" i="1"/>
  <c r="FA94" i="1"/>
  <c r="CF94" i="1"/>
  <c r="EY100" i="1"/>
  <c r="HR103" i="1"/>
  <c r="GX103" i="1"/>
  <c r="AX23" i="7"/>
  <c r="BJ63" i="7" s="1"/>
  <c r="BT57" i="1"/>
  <c r="GT54" i="1"/>
  <c r="FT94" i="1"/>
  <c r="BP52" i="1"/>
  <c r="AQ92" i="1"/>
  <c r="EG119" i="1"/>
  <c r="BA60" i="1"/>
  <c r="GZ119" i="1"/>
  <c r="T60" i="1"/>
  <c r="FH53" i="1"/>
  <c r="FP52" i="1"/>
  <c r="FX52" i="1"/>
  <c r="HD119" i="1"/>
  <c r="Q37" i="1"/>
  <c r="AC117" i="1" s="1"/>
  <c r="DK37" i="1"/>
  <c r="DS37" i="1"/>
  <c r="FR79" i="1"/>
  <c r="ER54" i="1"/>
  <c r="BY57" i="1"/>
  <c r="DE97" i="1"/>
  <c r="EW97" i="1"/>
  <c r="X60" i="1"/>
  <c r="DO54" i="1"/>
  <c r="ER60" i="1"/>
  <c r="HI60" i="1"/>
  <c r="HQ60" i="1"/>
  <c r="DD37" i="1"/>
  <c r="DP117" i="1" s="1"/>
  <c r="EE123" i="1"/>
  <c r="HK57" i="1"/>
  <c r="FG83" i="1"/>
  <c r="EL52" i="1"/>
  <c r="ET52" i="1"/>
  <c r="FB52" i="1"/>
  <c r="FJ52" i="1"/>
  <c r="AG53" i="1"/>
  <c r="CK11" i="1"/>
  <c r="CT57" i="1"/>
  <c r="AQ100" i="1"/>
  <c r="EN54" i="1"/>
  <c r="FC100" i="1"/>
  <c r="HG53" i="1"/>
  <c r="HB93" i="1"/>
  <c r="FB53" i="1"/>
  <c r="ES93" i="1"/>
  <c r="DI93" i="1"/>
  <c r="BB53" i="1"/>
  <c r="AC93" i="1"/>
  <c r="AC53" i="1"/>
  <c r="HN53" i="1"/>
  <c r="EF79" i="1"/>
  <c r="X79" i="1"/>
  <c r="FR92" i="1"/>
  <c r="ID106" i="1"/>
  <c r="HS66" i="1"/>
  <c r="E53" i="1"/>
  <c r="FY53" i="1"/>
  <c r="HR93" i="1"/>
  <c r="GH53" i="1"/>
  <c r="FM93" i="1"/>
  <c r="BR53" i="1"/>
  <c r="BM93" i="1"/>
  <c r="N53" i="1"/>
  <c r="M53" i="1"/>
  <c r="FC54" i="1"/>
  <c r="AX123" i="1"/>
  <c r="BT92" i="1"/>
  <c r="HK54" i="1"/>
  <c r="HK94" i="1"/>
  <c r="GD119" i="1"/>
  <c r="S79" i="1"/>
  <c r="DM54" i="1"/>
  <c r="IC83" i="1"/>
  <c r="FI53" i="1"/>
  <c r="HB52" i="1"/>
  <c r="BW79" i="1"/>
  <c r="DX52" i="1"/>
  <c r="CA92" i="1"/>
  <c r="FK52" i="1"/>
  <c r="EW83" i="1"/>
  <c r="HL31" i="1"/>
  <c r="HL71" i="1" s="1"/>
  <c r="FI60" i="1"/>
  <c r="FN17" i="7"/>
  <c r="FO17" i="7" s="1"/>
  <c r="EX97" i="1"/>
  <c r="AA57" i="1"/>
  <c r="HC53" i="1"/>
  <c r="FZ53" i="1"/>
  <c r="EX53" i="1"/>
  <c r="DE93" i="1"/>
  <c r="CC93" i="1"/>
  <c r="BI93" i="1"/>
  <c r="GL92" i="1"/>
  <c r="T83" i="1"/>
  <c r="HT82" i="1"/>
  <c r="EO79" i="1"/>
  <c r="FN57" i="1"/>
  <c r="AL43" i="7"/>
  <c r="AM43" i="7" s="1"/>
  <c r="FM52" i="1"/>
  <c r="FA53" i="1"/>
  <c r="HF53" i="1"/>
  <c r="AA54" i="1"/>
  <c r="CX94" i="1"/>
  <c r="CM54" i="1"/>
  <c r="GL11" i="1"/>
  <c r="GL11" i="7" s="1"/>
  <c r="AV97" i="1"/>
  <c r="CU94" i="1"/>
  <c r="EU54" i="1"/>
  <c r="FO60" i="1"/>
  <c r="FN20" i="7"/>
  <c r="FO20" i="7" s="1"/>
  <c r="FP20" i="7" s="1"/>
  <c r="FQ20" i="7" s="1"/>
  <c r="FR20" i="7" s="1"/>
  <c r="FU57" i="1"/>
  <c r="GO57" i="1"/>
  <c r="GZ97" i="1"/>
  <c r="AR103" i="1"/>
  <c r="AG63" i="1"/>
  <c r="CV103" i="1"/>
  <c r="CK63" i="1"/>
  <c r="DL103" i="1"/>
  <c r="DA63" i="1"/>
  <c r="CP123" i="1"/>
  <c r="CE83" i="1"/>
  <c r="CR37" i="1"/>
  <c r="CS77" i="1" s="1"/>
  <c r="DJ123" i="1"/>
  <c r="CY83" i="1"/>
  <c r="X119" i="1"/>
  <c r="M79" i="1"/>
  <c r="AJ79" i="1"/>
  <c r="AU119" i="1"/>
  <c r="HU82" i="1"/>
  <c r="ET53" i="1"/>
  <c r="BJ53" i="1"/>
  <c r="BE93" i="1"/>
  <c r="F53" i="1"/>
  <c r="FD54" i="1"/>
  <c r="DE53" i="1"/>
  <c r="BQ53" i="1"/>
  <c r="AR79" i="1"/>
  <c r="AK52" i="1"/>
  <c r="BX52" i="1"/>
  <c r="CE52" i="1"/>
  <c r="CM52" i="1"/>
  <c r="Z43" i="7"/>
  <c r="AL83" i="7" s="1"/>
  <c r="AL123" i="1"/>
  <c r="DT123" i="1"/>
  <c r="DH37" i="1"/>
  <c r="DT117" i="1" s="1"/>
  <c r="EO37" i="1"/>
  <c r="FA117" i="1" s="1"/>
  <c r="GC119" i="1"/>
  <c r="GP123" i="1"/>
  <c r="GQ83" i="1"/>
  <c r="HE37" i="1"/>
  <c r="IF122" i="1"/>
  <c r="FJ79" i="1"/>
  <c r="GU94" i="1"/>
  <c r="BU93" i="1"/>
  <c r="AL53" i="1"/>
  <c r="BY53" i="1"/>
  <c r="DM79" i="1"/>
  <c r="FN52" i="1"/>
  <c r="BC79" i="1"/>
  <c r="CM97" i="1"/>
  <c r="GB94" i="1"/>
  <c r="DP94" i="1"/>
  <c r="AF94" i="1"/>
  <c r="GE53" i="1"/>
  <c r="FR93" i="1"/>
  <c r="DN93" i="1"/>
  <c r="AY53" i="1"/>
  <c r="AI53" i="1"/>
  <c r="Z93" i="1"/>
  <c r="EV52" i="1"/>
  <c r="EF52" i="1"/>
  <c r="EA92" i="1"/>
  <c r="CV52" i="1"/>
  <c r="CM92" i="1"/>
  <c r="T52" i="1"/>
  <c r="HM83" i="1"/>
  <c r="DA83" i="1"/>
  <c r="BI83" i="1"/>
  <c r="HT122" i="1"/>
  <c r="CT117" i="1"/>
  <c r="CI17" i="7"/>
  <c r="CJ17" i="7" s="1"/>
  <c r="GP53" i="1"/>
  <c r="EP53" i="1"/>
  <c r="BZ53" i="1"/>
  <c r="AW93" i="1"/>
  <c r="GX92" i="1"/>
  <c r="FC12" i="7"/>
  <c r="FD12" i="7" s="1"/>
  <c r="FE12" i="7" s="1"/>
  <c r="FF12" i="7" s="1"/>
  <c r="FG12" i="7" s="1"/>
  <c r="FH12" i="7" s="1"/>
  <c r="FI12" i="7" s="1"/>
  <c r="FJ12" i="7" s="1"/>
  <c r="FK12" i="7" s="1"/>
  <c r="FL12" i="7" s="1"/>
  <c r="FM12" i="7" s="1"/>
  <c r="DC123" i="1"/>
  <c r="AZ83" i="1"/>
  <c r="ER119" i="1"/>
  <c r="AJ119" i="1"/>
  <c r="AU83" i="1"/>
  <c r="GL54" i="1"/>
  <c r="HS94" i="1"/>
  <c r="IE94" i="1"/>
  <c r="AI54" i="1"/>
  <c r="CB103" i="1"/>
  <c r="BQ63" i="1"/>
  <c r="EF103" i="1"/>
  <c r="DU63" i="1"/>
  <c r="CW53" i="1"/>
  <c r="DT57" i="1"/>
  <c r="BM54" i="1"/>
  <c r="HI52" i="1"/>
  <c r="BT52" i="1"/>
  <c r="AJ54" i="1"/>
  <c r="HX123" i="1"/>
  <c r="FI83" i="1"/>
  <c r="FA119" i="1"/>
  <c r="AK60" i="1"/>
  <c r="EP92" i="1"/>
  <c r="DS123" i="1"/>
  <c r="HD100" i="1"/>
  <c r="EL123" i="1"/>
  <c r="FC119" i="1"/>
  <c r="DG54" i="1"/>
  <c r="EH54" i="1"/>
  <c r="FN54" i="1"/>
  <c r="HJ14" i="7"/>
  <c r="HK14" i="7" s="1"/>
  <c r="HW54" i="7" s="1"/>
  <c r="HV94" i="1"/>
  <c r="CQ100" i="1"/>
  <c r="DC100" i="1"/>
  <c r="DP60" i="1"/>
  <c r="FX60" i="1"/>
  <c r="AN79" i="1"/>
  <c r="AY119" i="1"/>
  <c r="DP37" i="1"/>
  <c r="EB117" i="1" s="1"/>
  <c r="EB119" i="1"/>
  <c r="DG20" i="7"/>
  <c r="DH20" i="7" s="1"/>
  <c r="DQ52" i="1"/>
  <c r="EH52" i="1"/>
  <c r="GK52" i="1"/>
  <c r="AZ53" i="1"/>
  <c r="FP53" i="1"/>
  <c r="FX53" i="1"/>
  <c r="AT37" i="1"/>
  <c r="BD37" i="1"/>
  <c r="FT37" i="1"/>
  <c r="GD79" i="1"/>
  <c r="HA119" i="1"/>
  <c r="N92" i="1"/>
  <c r="CG52" i="1"/>
  <c r="CW52" i="1"/>
  <c r="FT92" i="1"/>
  <c r="FF54" i="1"/>
  <c r="FN37" i="1"/>
  <c r="FN37" i="7" s="1"/>
  <c r="AB37" i="1"/>
  <c r="AC77" i="1" s="1"/>
  <c r="GW92" i="1"/>
  <c r="AI93" i="1"/>
  <c r="BG93" i="1"/>
  <c r="HD93" i="1"/>
  <c r="HY93" i="1"/>
  <c r="CC54" i="1"/>
  <c r="CP11" i="1"/>
  <c r="FH54" i="1"/>
  <c r="GD54" i="1"/>
  <c r="HQ54" i="1"/>
  <c r="DL57" i="1"/>
  <c r="EH11" i="1"/>
  <c r="GC97" i="1"/>
  <c r="FY54" i="1"/>
  <c r="HB94" i="1"/>
  <c r="HF94" i="1"/>
  <c r="HN54" i="1"/>
  <c r="HS97" i="1"/>
  <c r="AF97" i="1"/>
  <c r="AJ97" i="1"/>
  <c r="AN100" i="1"/>
  <c r="AS57" i="1"/>
  <c r="BH100" i="1"/>
  <c r="BC60" i="1"/>
  <c r="BP100" i="1"/>
  <c r="BZ100" i="1"/>
  <c r="CJ57" i="1"/>
  <c r="CZ100" i="1"/>
  <c r="ER100" i="1"/>
  <c r="EV97" i="1"/>
  <c r="EZ60" i="1"/>
  <c r="FL54" i="1"/>
  <c r="GB97" i="1"/>
  <c r="FT100" i="1"/>
  <c r="GK57" i="1"/>
  <c r="HN103" i="1"/>
  <c r="HJ63" i="1"/>
  <c r="HY63" i="1"/>
  <c r="HQ69" i="1"/>
  <c r="HE119" i="1"/>
  <c r="DW37" i="1"/>
  <c r="E129" i="1"/>
  <c r="Q129" i="1" s="1"/>
  <c r="AC129" i="1" s="1"/>
  <c r="AO129" i="1" s="1"/>
  <c r="BA129" i="1" s="1"/>
  <c r="BM129" i="1" s="1"/>
  <c r="BY129" i="1" s="1"/>
  <c r="CK129" i="1" s="1"/>
  <c r="CW129" i="1" s="1"/>
  <c r="DI129" i="1" s="1"/>
  <c r="DU129" i="1" s="1"/>
  <c r="EG129" i="1" s="1"/>
  <c r="ES129" i="1" s="1"/>
  <c r="FE129" i="1" s="1"/>
  <c r="FQ129" i="1" s="1"/>
  <c r="GC129" i="1" s="1"/>
  <c r="GO129" i="1" s="1"/>
  <c r="HA129" i="1" s="1"/>
  <c r="HM129" i="1" s="1"/>
  <c r="HY129" i="1" s="1"/>
  <c r="IK129" i="1" s="1"/>
  <c r="IW129" i="1" s="1"/>
  <c r="JI129" i="1" s="1"/>
  <c r="GY4" i="7"/>
  <c r="GZ4" i="7" s="1"/>
  <c r="HA4" i="7" s="1"/>
  <c r="HB4" i="7" s="1"/>
  <c r="HC4" i="7" s="1"/>
  <c r="HD4" i="7" s="1"/>
  <c r="HE4" i="7" s="1"/>
  <c r="HF4" i="7" s="1"/>
  <c r="HG4" i="7" s="1"/>
  <c r="HH4" i="7" s="1"/>
  <c r="HI4" i="7" s="1"/>
  <c r="DN52" i="1"/>
  <c r="ED92" i="1"/>
  <c r="FD93" i="1"/>
  <c r="GS93" i="1"/>
  <c r="HB53" i="1"/>
  <c r="F54" i="1"/>
  <c r="CD94" i="1"/>
  <c r="HL94" i="1"/>
  <c r="V57" i="1"/>
  <c r="FU97" i="1"/>
  <c r="GT94" i="1"/>
  <c r="HG57" i="1"/>
  <c r="IF57" i="1"/>
  <c r="CV94" i="1"/>
  <c r="DJ60" i="1"/>
  <c r="DT60" i="1"/>
  <c r="EN60" i="1"/>
  <c r="FS100" i="1"/>
  <c r="FL60" i="1"/>
  <c r="FQ54" i="1"/>
  <c r="GQ100" i="1"/>
  <c r="HA60" i="1"/>
  <c r="HP100" i="1"/>
  <c r="IB60" i="1"/>
  <c r="HW103" i="1"/>
  <c r="BU37" i="1"/>
  <c r="GV119" i="1"/>
  <c r="BO77" i="1"/>
  <c r="FC97" i="1"/>
  <c r="DC97" i="1"/>
  <c r="IC94" i="1"/>
  <c r="HE52" i="1"/>
  <c r="CF100" i="1"/>
  <c r="AV100" i="1"/>
  <c r="HT57" i="1"/>
  <c r="EI57" i="1"/>
  <c r="AY57" i="1"/>
  <c r="AE57" i="1"/>
  <c r="DZ123" i="1"/>
  <c r="EM93" i="1"/>
  <c r="HT119" i="1"/>
  <c r="HI79" i="1"/>
  <c r="R123" i="1"/>
  <c r="G83" i="1"/>
  <c r="BJ123" i="1"/>
  <c r="AY83" i="1"/>
  <c r="DR37" i="1"/>
  <c r="DS77" i="1" s="1"/>
  <c r="DR43" i="7"/>
  <c r="DS43" i="7" s="1"/>
  <c r="ED123" i="1"/>
  <c r="EE37" i="1"/>
  <c r="EQ123" i="1"/>
  <c r="EF83" i="1"/>
  <c r="FZ83" i="1"/>
  <c r="FZ43" i="7"/>
  <c r="GA43" i="7" s="1"/>
  <c r="GB43" i="7" s="1"/>
  <c r="GC43" i="7" s="1"/>
  <c r="FZ123" i="1"/>
  <c r="ID57" i="1"/>
  <c r="HN109" i="1"/>
  <c r="HN69" i="1"/>
  <c r="HJ23" i="7"/>
  <c r="HK23" i="7" s="1"/>
  <c r="HL23" i="7" s="1"/>
  <c r="HM23" i="7" s="1"/>
  <c r="FZ103" i="1"/>
  <c r="FJ103" i="1"/>
  <c r="FF60" i="1"/>
  <c r="EL60" i="1"/>
  <c r="EC54" i="1"/>
  <c r="GN52" i="1"/>
  <c r="GX52" i="1"/>
  <c r="GW119" i="1"/>
  <c r="BQ60" i="1"/>
  <c r="IE97" i="1"/>
  <c r="K57" i="1"/>
  <c r="FQ79" i="1"/>
  <c r="FD119" i="1"/>
  <c r="DI79" i="1"/>
  <c r="GE83" i="1"/>
  <c r="D63" i="1"/>
  <c r="Z54" i="1"/>
  <c r="AL94" i="1"/>
  <c r="DJ94" i="1"/>
  <c r="CY54" i="1"/>
  <c r="HX11" i="1"/>
  <c r="Q57" i="1"/>
  <c r="R57" i="1"/>
  <c r="CC97" i="1"/>
  <c r="BR57" i="1"/>
  <c r="CC57" i="1"/>
  <c r="CO97" i="1"/>
  <c r="CW57" i="1"/>
  <c r="DI97" i="1"/>
  <c r="CX57" i="1"/>
  <c r="EC97" i="1"/>
  <c r="EO97" i="1"/>
  <c r="ED57" i="1"/>
  <c r="FA97" i="1"/>
  <c r="EX11" i="1"/>
  <c r="FJ97" i="1"/>
  <c r="FQ97" i="1"/>
  <c r="GG97" i="1"/>
  <c r="GD97" i="1"/>
  <c r="GP97" i="1"/>
  <c r="GU57" i="1"/>
  <c r="HG97" i="1"/>
  <c r="HK97" i="1"/>
  <c r="HW97" i="1"/>
  <c r="IA57" i="1"/>
  <c r="IA97" i="1"/>
  <c r="S100" i="1"/>
  <c r="H60" i="1"/>
  <c r="AM100" i="1"/>
  <c r="AU60" i="1"/>
  <c r="BG100" i="1"/>
  <c r="AV60" i="1"/>
  <c r="BL94" i="1"/>
  <c r="BO100" i="1"/>
  <c r="BP60" i="1"/>
  <c r="CN60" i="1"/>
  <c r="EF60" i="1"/>
  <c r="EV94" i="1"/>
  <c r="EJ54" i="1"/>
  <c r="HU60" i="1"/>
  <c r="HT100" i="1"/>
  <c r="CE103" i="1"/>
  <c r="BT63" i="1"/>
  <c r="FL63" i="1"/>
  <c r="FW103" i="1"/>
  <c r="HC103" i="1"/>
  <c r="GR63" i="1"/>
  <c r="EZ100" i="1"/>
  <c r="CB100" i="1"/>
  <c r="AW60" i="1"/>
  <c r="DB97" i="1"/>
  <c r="BV97" i="1"/>
  <c r="AB60" i="1"/>
  <c r="GD123" i="1"/>
  <c r="BG83" i="1"/>
  <c r="CE54" i="1"/>
  <c r="HI109" i="1"/>
  <c r="S63" i="1"/>
  <c r="N103" i="1"/>
  <c r="CE97" i="1"/>
  <c r="EE13" i="7"/>
  <c r="EF13" i="7" s="1"/>
  <c r="GK119" i="1"/>
  <c r="HX63" i="1"/>
  <c r="EF100" i="1"/>
  <c r="BW57" i="1"/>
  <c r="AQ57" i="1"/>
  <c r="GS79" i="1"/>
  <c r="CQ54" i="1"/>
  <c r="EM83" i="1"/>
  <c r="GA103" i="1"/>
  <c r="GJ97" i="1"/>
  <c r="CQ93" i="1"/>
  <c r="HQ71" i="1"/>
  <c r="FY37" i="1"/>
  <c r="FZ79" i="1"/>
  <c r="HK37" i="1"/>
  <c r="HW117" i="1" s="1"/>
  <c r="HW119" i="1"/>
  <c r="B37" i="1"/>
  <c r="C83" i="1"/>
  <c r="B43" i="7"/>
  <c r="N83" i="7" s="1"/>
  <c r="AG37" i="1"/>
  <c r="AH83" i="1"/>
  <c r="BI37" i="1"/>
  <c r="CL123" i="1"/>
  <c r="CA83" i="1"/>
  <c r="GX83" i="1"/>
  <c r="AB93" i="1"/>
  <c r="Q53" i="1"/>
  <c r="BK53" i="1"/>
  <c r="BL53" i="1"/>
  <c r="DH53" i="1"/>
  <c r="DG53" i="1"/>
  <c r="EA93" i="1"/>
  <c r="DP53" i="1"/>
  <c r="HL93" i="1"/>
  <c r="GZ93" i="1"/>
  <c r="FG54" i="1"/>
  <c r="FS94" i="1"/>
  <c r="GS97" i="1"/>
  <c r="GH57" i="1"/>
  <c r="N20" i="7"/>
  <c r="Z60" i="7" s="1"/>
  <c r="Z100" i="1"/>
  <c r="O60" i="1"/>
  <c r="CL100" i="1"/>
  <c r="CA60" i="1"/>
  <c r="CK57" i="1"/>
  <c r="CJ97" i="1"/>
  <c r="CT100" i="1"/>
  <c r="CT60" i="1"/>
  <c r="CT20" i="7"/>
  <c r="DF60" i="7" s="1"/>
  <c r="DF100" i="1"/>
  <c r="ES57" i="1"/>
  <c r="FD97" i="1"/>
  <c r="FZ60" i="1"/>
  <c r="FZ100" i="1"/>
  <c r="GN11" i="1"/>
  <c r="GN100" i="1"/>
  <c r="GS11" i="1"/>
  <c r="HE100" i="1"/>
  <c r="HF57" i="1"/>
  <c r="HE57" i="1"/>
  <c r="IA100" i="1"/>
  <c r="HP60" i="1"/>
  <c r="CQ119" i="1"/>
  <c r="CE37" i="1"/>
  <c r="CF79" i="1"/>
  <c r="DK119" i="1"/>
  <c r="CZ79" i="1"/>
  <c r="FP79" i="1"/>
  <c r="GA119" i="1"/>
  <c r="GJ79" i="1"/>
  <c r="GI119" i="1"/>
  <c r="HO119" i="1"/>
  <c r="HD79" i="1"/>
  <c r="HF122" i="1"/>
  <c r="GT82" i="1"/>
  <c r="BN123" i="1"/>
  <c r="BC83" i="1"/>
  <c r="CA37" i="1"/>
  <c r="CM123" i="1"/>
  <c r="FO123" i="1"/>
  <c r="FD83" i="1"/>
  <c r="FV37" i="1"/>
  <c r="FW83" i="1"/>
  <c r="GX43" i="7"/>
  <c r="GY43" i="7" s="1"/>
  <c r="GZ43" i="7" s="1"/>
  <c r="HJ123" i="1"/>
  <c r="GY83" i="1"/>
  <c r="HM119" i="1"/>
  <c r="HY119" i="1"/>
  <c r="IC123" i="1"/>
  <c r="IC79" i="1"/>
  <c r="CH103" i="1"/>
  <c r="BR103" i="1"/>
  <c r="HO60" i="1"/>
  <c r="CF57" i="1"/>
  <c r="HF54" i="1"/>
  <c r="AP57" i="1"/>
  <c r="GT60" i="1"/>
  <c r="FL100" i="1"/>
  <c r="EG60" i="1"/>
  <c r="EB100" i="1"/>
  <c r="CN100" i="1"/>
  <c r="BT100" i="1"/>
  <c r="S57" i="1"/>
  <c r="C57" i="1"/>
  <c r="BW93" i="1"/>
  <c r="DR92" i="1"/>
  <c r="DF92" i="1"/>
  <c r="EL92" i="1"/>
  <c r="EM52" i="1"/>
  <c r="FN92" i="1"/>
  <c r="FB92" i="1"/>
  <c r="EW53" i="1"/>
  <c r="EV53" i="1"/>
  <c r="BR94" i="1"/>
  <c r="BG54" i="1"/>
  <c r="BF94" i="1"/>
  <c r="CQ11" i="1"/>
  <c r="CR54" i="1"/>
  <c r="ED94" i="1"/>
  <c r="DS54" i="1"/>
  <c r="EP94" i="1"/>
  <c r="EE54" i="1"/>
  <c r="AR57" i="1"/>
  <c r="BB57" i="1"/>
  <c r="BM97" i="1"/>
  <c r="FB54" i="1"/>
  <c r="FB94" i="1"/>
  <c r="FB14" i="7"/>
  <c r="FC14" i="7" s="1"/>
  <c r="FD14" i="7" s="1"/>
  <c r="FE14" i="7" s="1"/>
  <c r="FN94" i="1"/>
  <c r="GD94" i="1"/>
  <c r="FR94" i="1"/>
  <c r="FY57" i="1"/>
  <c r="FZ57" i="1"/>
  <c r="GQ57" i="1"/>
  <c r="GP57" i="1"/>
  <c r="HZ97" i="1"/>
  <c r="HN57" i="1"/>
  <c r="E54" i="1"/>
  <c r="T63" i="1"/>
  <c r="AE103" i="1"/>
  <c r="AB63" i="1"/>
  <c r="AM103" i="1"/>
  <c r="AU103" i="1"/>
  <c r="AJ63" i="1"/>
  <c r="BK103" i="1"/>
  <c r="AZ63" i="1"/>
  <c r="BH63" i="1"/>
  <c r="BS103" i="1"/>
  <c r="BX63" i="1"/>
  <c r="CI103" i="1"/>
  <c r="CY103" i="1"/>
  <c r="CN63" i="1"/>
  <c r="DO103" i="1"/>
  <c r="DD63" i="1"/>
  <c r="EM103" i="1"/>
  <c r="EB63" i="1"/>
  <c r="FC103" i="1"/>
  <c r="ER63" i="1"/>
  <c r="FX63" i="1"/>
  <c r="GI103" i="1"/>
  <c r="HQ94" i="1"/>
  <c r="EO54" i="1"/>
  <c r="DQ54" i="1"/>
  <c r="DO53" i="1"/>
  <c r="AU53" i="1"/>
  <c r="GO60" i="1"/>
  <c r="B17" i="7"/>
  <c r="N57" i="7" s="1"/>
  <c r="CO79" i="1"/>
  <c r="BT60" i="1"/>
  <c r="FZ20" i="7"/>
  <c r="FC94" i="1"/>
  <c r="AG92" i="1"/>
  <c r="BA92" i="1"/>
  <c r="AP52" i="1"/>
  <c r="AW92" i="1"/>
  <c r="CB92" i="1"/>
  <c r="CN92" i="1"/>
  <c r="CQ52" i="1"/>
  <c r="CR52" i="1"/>
  <c r="HK63" i="1"/>
  <c r="DK63" i="1"/>
  <c r="DF103" i="1"/>
  <c r="GS100" i="1"/>
  <c r="HI57" i="1"/>
  <c r="DW97" i="1"/>
  <c r="CR57" i="1"/>
  <c r="HR54" i="1"/>
  <c r="GZ53" i="1"/>
  <c r="EM53" i="1"/>
  <c r="AE53" i="1"/>
  <c r="CO83" i="1"/>
  <c r="AW83" i="1"/>
  <c r="EK119" i="1"/>
  <c r="GZ100" i="1"/>
  <c r="EN100" i="1"/>
  <c r="CE57" i="1"/>
  <c r="IB94" i="1"/>
  <c r="DS83" i="1"/>
  <c r="FT79" i="1"/>
  <c r="DT63" i="1"/>
  <c r="EI94" i="1"/>
  <c r="EL11" i="1"/>
  <c r="HY11" i="1"/>
  <c r="AD94" i="1"/>
  <c r="AX14" i="7"/>
  <c r="AY14" i="7" s="1"/>
  <c r="AZ14" i="7" s="1"/>
  <c r="AY54" i="1"/>
  <c r="DV94" i="1"/>
  <c r="DK54" i="1"/>
  <c r="FV57" i="1"/>
  <c r="GV97" i="1"/>
  <c r="IB57" i="1"/>
  <c r="L11" i="1"/>
  <c r="W11" i="1"/>
  <c r="AL20" i="7"/>
  <c r="AM20" i="7" s="1"/>
  <c r="AN20" i="7" s="1"/>
  <c r="AO20" i="7" s="1"/>
  <c r="AP20" i="7" s="1"/>
  <c r="AQ20" i="7" s="1"/>
  <c r="AX100" i="1"/>
  <c r="DV100" i="1"/>
  <c r="DW60" i="1"/>
  <c r="ER97" i="1"/>
  <c r="GT100" i="1"/>
  <c r="GP37" i="1"/>
  <c r="AS37" i="1"/>
  <c r="BQ37" i="1"/>
  <c r="CK37" i="1"/>
  <c r="GV83" i="1"/>
  <c r="GU54" i="1"/>
  <c r="HV52" i="1"/>
  <c r="HW17" i="7"/>
  <c r="HX17" i="7" s="1"/>
  <c r="HY17" i="7" s="1"/>
  <c r="HZ17" i="7" s="1"/>
  <c r="IA17" i="7" s="1"/>
  <c r="IB17" i="7" s="1"/>
  <c r="IC17" i="7" s="1"/>
  <c r="ID17" i="7" s="1"/>
  <c r="IE17" i="7" s="1"/>
  <c r="IF17" i="7" s="1"/>
  <c r="IG17" i="7" s="1"/>
  <c r="BB54" i="1"/>
  <c r="BN53" i="1"/>
  <c r="AP37" i="1"/>
  <c r="FC83" i="1"/>
  <c r="EI83" i="1"/>
  <c r="FT123" i="1"/>
  <c r="EX94" i="1"/>
  <c r="FX92" i="1"/>
  <c r="HK4" i="7"/>
  <c r="HL4" i="7" s="1"/>
  <c r="HM4" i="7" s="1"/>
  <c r="HN4" i="7" s="1"/>
  <c r="HO4" i="7" s="1"/>
  <c r="HP4" i="7" s="1"/>
  <c r="HQ4" i="7" s="1"/>
  <c r="HR4" i="7" s="1"/>
  <c r="HS4" i="7" s="1"/>
  <c r="HT4" i="7" s="1"/>
  <c r="HU4" i="7" s="1"/>
  <c r="GG52" i="1"/>
  <c r="AR93" i="1"/>
  <c r="AZ93" i="1"/>
  <c r="BL93" i="1"/>
  <c r="DA53" i="1"/>
  <c r="HO53" i="1"/>
  <c r="AP54" i="1"/>
  <c r="BC54" i="1"/>
  <c r="BO94" i="1"/>
  <c r="CM94" i="1"/>
  <c r="DB94" i="1"/>
  <c r="DZ94" i="1"/>
  <c r="EA11" i="1"/>
  <c r="EM54" i="1"/>
  <c r="GL94" i="1"/>
  <c r="GV11" i="1"/>
  <c r="AD11" i="1"/>
  <c r="ES97" i="1"/>
  <c r="FM94" i="1"/>
  <c r="FR54" i="1"/>
  <c r="GH54" i="1"/>
  <c r="HD11" i="1"/>
  <c r="HS57" i="1"/>
  <c r="CE11" i="1"/>
  <c r="CI60" i="1"/>
  <c r="FG100" i="1"/>
  <c r="HS69" i="1"/>
  <c r="BT37" i="1"/>
  <c r="BU77" i="1" s="1"/>
  <c r="FX79" i="1"/>
  <c r="BM37" i="1"/>
  <c r="BR37" i="1"/>
  <c r="GF92" i="1"/>
  <c r="GN92" i="1"/>
  <c r="P93" i="1"/>
  <c r="AM93" i="1"/>
  <c r="AU93" i="1"/>
  <c r="FV93" i="1"/>
  <c r="DX11" i="1"/>
  <c r="ED100" i="1"/>
  <c r="EN97" i="1"/>
  <c r="EV11" i="1"/>
  <c r="GQ11" i="1"/>
  <c r="IB100" i="1"/>
  <c r="HD63" i="1"/>
  <c r="HL63" i="1"/>
  <c r="IF103" i="1"/>
  <c r="DA37" i="1"/>
  <c r="DM117" i="1" s="1"/>
  <c r="EJ37" i="1"/>
  <c r="EV117" i="1" s="1"/>
  <c r="FQ37" i="1"/>
  <c r="CD92" i="1"/>
  <c r="DA92" i="1"/>
  <c r="HV92" i="1"/>
  <c r="CN53" i="1"/>
  <c r="GQ93" i="1"/>
  <c r="HH93" i="1"/>
  <c r="S94" i="1"/>
  <c r="AG94" i="1"/>
  <c r="AU11" i="1"/>
  <c r="BV11" i="1"/>
  <c r="BV11" i="7" s="1"/>
  <c r="CT94" i="1"/>
  <c r="CZ11" i="1"/>
  <c r="GA60" i="1"/>
  <c r="BX37" i="1"/>
  <c r="BY77" i="1" s="1"/>
  <c r="DM37" i="1"/>
  <c r="DY117" i="1" s="1"/>
  <c r="V100" i="1"/>
  <c r="AB53" i="1"/>
  <c r="BH92" i="1"/>
  <c r="CP92" i="1"/>
  <c r="DQ92" i="1"/>
  <c r="EB92" i="1"/>
  <c r="GH92" i="1"/>
  <c r="GE52" i="1"/>
  <c r="CG93" i="1"/>
  <c r="CW93" i="1"/>
  <c r="DF53" i="1"/>
  <c r="DM93" i="1"/>
  <c r="DU93" i="1"/>
  <c r="EC93" i="1"/>
  <c r="FP93" i="1"/>
  <c r="HV53" i="1"/>
  <c r="BA57" i="1"/>
  <c r="CH100" i="1"/>
  <c r="CM60" i="1"/>
  <c r="DR100" i="1"/>
  <c r="EJ97" i="1"/>
  <c r="EX100" i="1"/>
  <c r="FP97" i="1"/>
  <c r="FR100" i="1"/>
  <c r="GL100" i="1"/>
  <c r="HL60" i="1"/>
  <c r="IC103" i="1"/>
  <c r="G37" i="1"/>
  <c r="H77" i="1" s="1"/>
  <c r="DN37" i="1"/>
  <c r="BE37" i="1"/>
  <c r="BF77" i="1" s="1"/>
  <c r="CJ37" i="1"/>
  <c r="EK37" i="1"/>
  <c r="EY37" i="1"/>
  <c r="FE37" i="1"/>
  <c r="HH109" i="1"/>
  <c r="HI69" i="1"/>
  <c r="HO109" i="1"/>
  <c r="HD69" i="1"/>
  <c r="HC109" i="1"/>
  <c r="ID79" i="1"/>
  <c r="DB92" i="1"/>
  <c r="DN92" i="1"/>
  <c r="HL11" i="1"/>
  <c r="C60" i="1"/>
  <c r="B20" i="7"/>
  <c r="N60" i="7" s="1"/>
  <c r="N100" i="1"/>
  <c r="I57" i="1"/>
  <c r="T97" i="1"/>
  <c r="BV100" i="1"/>
  <c r="BJ20" i="7"/>
  <c r="BJ60" i="7" s="1"/>
  <c r="CX11" i="1"/>
  <c r="O119" i="1"/>
  <c r="D79" i="1"/>
  <c r="CF117" i="1"/>
  <c r="CN79" i="1"/>
  <c r="CY119" i="1"/>
  <c r="IF83" i="1"/>
  <c r="GW109" i="1"/>
  <c r="IB83" i="1"/>
  <c r="L79" i="1"/>
  <c r="HT63" i="1"/>
  <c r="DC60" i="1"/>
  <c r="CP100" i="1"/>
  <c r="EF97" i="1"/>
  <c r="BQ57" i="1"/>
  <c r="AX54" i="1"/>
  <c r="N11" i="1"/>
  <c r="HM92" i="1"/>
  <c r="HA92" i="1"/>
  <c r="GB53" i="1"/>
  <c r="GN93" i="1"/>
  <c r="GV93" i="1"/>
  <c r="EP54" i="1"/>
  <c r="BP11" i="1"/>
  <c r="IJ111" i="1"/>
  <c r="HX29" i="1"/>
  <c r="IJ109" i="1" s="1"/>
  <c r="DY37" i="1"/>
  <c r="GW69" i="1"/>
  <c r="CJ119" i="1"/>
  <c r="HX103" i="1"/>
  <c r="EV60" i="1"/>
  <c r="DU97" i="1"/>
  <c r="BW54" i="1"/>
  <c r="GR93" i="1"/>
  <c r="DJ100" i="1"/>
  <c r="HM97" i="1"/>
  <c r="DI57" i="1"/>
  <c r="X53" i="1"/>
  <c r="BE94" i="1"/>
  <c r="BR11" i="1"/>
  <c r="BS54" i="1"/>
  <c r="DF54" i="1"/>
  <c r="DE11" i="1"/>
  <c r="DQ94" i="1"/>
  <c r="DW11" i="1"/>
  <c r="FQ11" i="1"/>
  <c r="GK94" i="1"/>
  <c r="FZ54" i="1"/>
  <c r="GP54" i="1"/>
  <c r="GQ54" i="1"/>
  <c r="HZ94" i="1"/>
  <c r="HO54" i="1"/>
  <c r="AM11" i="1"/>
  <c r="AV11" i="1"/>
  <c r="BG60" i="1"/>
  <c r="BR100" i="1"/>
  <c r="HK100" i="1"/>
  <c r="GZ60" i="1"/>
  <c r="HZ60" i="1"/>
  <c r="HY60" i="1"/>
  <c r="CF37" i="1"/>
  <c r="CG77" i="1" s="1"/>
  <c r="AZ37" i="1"/>
  <c r="HC69" i="1"/>
  <c r="HB109" i="1"/>
  <c r="DC54" i="1"/>
  <c r="CH94" i="1"/>
  <c r="CR79" i="1"/>
  <c r="H79" i="1"/>
  <c r="ED20" i="7"/>
  <c r="EE20" i="7" s="1"/>
  <c r="AM60" i="1"/>
  <c r="DT97" i="1"/>
  <c r="AW57" i="1"/>
  <c r="HN94" i="1"/>
  <c r="AJ92" i="1"/>
  <c r="Y52" i="1"/>
  <c r="BX92" i="1"/>
  <c r="BM52" i="1"/>
  <c r="FL92" i="1"/>
  <c r="FG52" i="1"/>
  <c r="ER53" i="1"/>
  <c r="FG53" i="1"/>
  <c r="AE94" i="1"/>
  <c r="S11" i="1"/>
  <c r="AS94" i="1"/>
  <c r="DE94" i="1"/>
  <c r="CT54" i="1"/>
  <c r="DT54" i="1"/>
  <c r="ES11" i="1"/>
  <c r="FE94" i="1"/>
  <c r="FW100" i="1"/>
  <c r="FK11" i="1"/>
  <c r="O37" i="1"/>
  <c r="AJ117" i="1"/>
  <c r="Y77" i="1"/>
  <c r="CQ37" i="1"/>
  <c r="FS119" i="1"/>
  <c r="FH79" i="1"/>
  <c r="U37" i="1"/>
  <c r="ET100" i="1"/>
  <c r="EI60" i="1"/>
  <c r="FH97" i="1"/>
  <c r="FT97" i="1"/>
  <c r="CA119" i="1"/>
  <c r="BP79" i="1"/>
  <c r="IB37" i="1"/>
  <c r="DC52" i="1"/>
  <c r="EH100" i="1"/>
  <c r="CH54" i="1"/>
  <c r="GJ92" i="1"/>
  <c r="EK53" i="1"/>
  <c r="GJ93" i="1"/>
  <c r="HA11" i="1"/>
  <c r="HA91" i="1" s="1"/>
  <c r="HE63" i="1"/>
  <c r="IB63" i="1"/>
  <c r="HM37" i="1"/>
  <c r="HY117" i="1" s="1"/>
  <c r="EA54" i="1"/>
  <c r="CI54" i="1"/>
  <c r="GV54" i="1"/>
  <c r="HP66" i="1"/>
  <c r="FN100" i="1"/>
  <c r="CX100" i="1"/>
  <c r="GY93" i="1"/>
  <c r="BG94" i="1"/>
  <c r="AF92" i="1"/>
  <c r="AQ52" i="1"/>
  <c r="AY52" i="1"/>
  <c r="CC52" i="1"/>
  <c r="GP52" i="1"/>
  <c r="GQ52" i="1"/>
  <c r="GY52" i="1"/>
  <c r="HX52" i="1"/>
  <c r="BX93" i="1"/>
  <c r="CJ53" i="1"/>
  <c r="CR53" i="1"/>
  <c r="HY54" i="1"/>
  <c r="W60" i="1"/>
  <c r="AL100" i="1"/>
  <c r="AA60" i="1"/>
  <c r="BP97" i="1"/>
  <c r="BE57" i="1"/>
  <c r="GN97" i="1"/>
  <c r="GC57" i="1"/>
  <c r="GR11" i="1"/>
  <c r="HI97" i="1"/>
  <c r="EX37" i="1"/>
  <c r="FJ123" i="1"/>
  <c r="AV54" i="1"/>
  <c r="HL103" i="1"/>
  <c r="EY119" i="1"/>
  <c r="FB20" i="7"/>
  <c r="FC20" i="7" s="1"/>
  <c r="FD20" i="7" s="1"/>
  <c r="IC97" i="1"/>
  <c r="GA93" i="1"/>
  <c r="AW52" i="1"/>
  <c r="DI52" i="1"/>
  <c r="DU92" i="1"/>
  <c r="FH92" i="1"/>
  <c r="EW52" i="1"/>
  <c r="FE52" i="1"/>
  <c r="FP92" i="1"/>
  <c r="CN93" i="1"/>
  <c r="DT93" i="1"/>
  <c r="EQ93" i="1"/>
  <c r="EF53" i="1"/>
  <c r="CY94" i="1"/>
  <c r="BG11" i="1"/>
  <c r="BG91" i="1" s="1"/>
  <c r="GG11" i="1"/>
  <c r="AJ37" i="1"/>
  <c r="AV117" i="1" s="1"/>
  <c r="IS118" i="1"/>
  <c r="JE118" i="1"/>
  <c r="IS122" i="1"/>
  <c r="JE122" i="1"/>
  <c r="IS105" i="1"/>
  <c r="JE105" i="1"/>
  <c r="FN11" i="1"/>
  <c r="GU11" i="1"/>
  <c r="BX11" i="1"/>
  <c r="CX37" i="1"/>
  <c r="FB37" i="1"/>
  <c r="FB37" i="7" s="1"/>
  <c r="FW37" i="1"/>
  <c r="HQ79" i="1"/>
  <c r="F37" i="1"/>
  <c r="CP37" i="1"/>
  <c r="FC37" i="1"/>
  <c r="GW37" i="1"/>
  <c r="HS83" i="1"/>
  <c r="IS121" i="1"/>
  <c r="JE121" i="1"/>
  <c r="HC119" i="1"/>
  <c r="HJ37" i="1"/>
  <c r="N37" i="1"/>
  <c r="Z37" i="1"/>
  <c r="JA130" i="1"/>
  <c r="JE130" i="1"/>
  <c r="JD130" i="1"/>
  <c r="JC130" i="1"/>
  <c r="JB130" i="1"/>
  <c r="IS120" i="1"/>
  <c r="JE120" i="1"/>
  <c r="IS126" i="1"/>
  <c r="JE126" i="1"/>
  <c r="IS101" i="1"/>
  <c r="JE101" i="1"/>
  <c r="IS125" i="1"/>
  <c r="JE125" i="1"/>
  <c r="U52" i="1"/>
  <c r="AZ92" i="1"/>
  <c r="DZ92" i="1"/>
  <c r="ES52" i="1"/>
  <c r="FO52" i="1"/>
  <c r="ER93" i="1"/>
  <c r="EZ93" i="1"/>
  <c r="FG93" i="1"/>
  <c r="HP93" i="1"/>
  <c r="ID93" i="1"/>
  <c r="U94" i="1"/>
  <c r="EI11" i="1"/>
  <c r="BU100" i="1"/>
  <c r="CA100" i="1"/>
  <c r="EQ100" i="1"/>
  <c r="GB60" i="1"/>
  <c r="AL37" i="1"/>
  <c r="BP37" i="1"/>
  <c r="BZ37" i="1"/>
  <c r="HD37" i="1"/>
  <c r="HM79" i="1"/>
  <c r="GT83" i="1"/>
  <c r="HA37" i="1"/>
  <c r="HG83" i="1"/>
  <c r="IS124" i="1"/>
  <c r="JE124" i="1"/>
  <c r="O83" i="1"/>
  <c r="DG60" i="1"/>
  <c r="FI52" i="1"/>
  <c r="FQ52" i="1"/>
  <c r="IG92" i="1"/>
  <c r="FW93" i="1"/>
  <c r="HV93" i="1"/>
  <c r="K11" i="1"/>
  <c r="BW94" i="1"/>
  <c r="EH94" i="1"/>
  <c r="IF54" i="1"/>
  <c r="Y57" i="1"/>
  <c r="AH97" i="1"/>
  <c r="BF97" i="1"/>
  <c r="ET97" i="1"/>
  <c r="FR11" i="1"/>
  <c r="BJ100" i="1"/>
  <c r="BI57" i="1"/>
  <c r="CV97" i="1"/>
  <c r="DD54" i="1"/>
  <c r="AV37" i="1"/>
  <c r="FR37" i="1"/>
  <c r="GN79" i="1"/>
  <c r="GT39" i="1"/>
  <c r="GU79" i="1" s="1"/>
  <c r="W37" i="1"/>
  <c r="DU37" i="1"/>
  <c r="ES37" i="1"/>
  <c r="HO37" i="1"/>
  <c r="EJ92" i="1"/>
  <c r="DC93" i="1"/>
  <c r="DR53" i="1"/>
  <c r="HW53" i="1"/>
  <c r="IF93" i="1"/>
  <c r="BE11" i="1"/>
  <c r="DF57" i="1"/>
  <c r="GZ11" i="1"/>
  <c r="CB11" i="1"/>
  <c r="T37" i="1"/>
  <c r="U77" i="1" s="1"/>
  <c r="CV37" i="1"/>
  <c r="CW77" i="1" s="1"/>
  <c r="FJ37" i="1"/>
  <c r="GC37" i="1"/>
  <c r="HH79" i="1"/>
  <c r="HT37" i="1"/>
  <c r="IF117" i="1" s="1"/>
  <c r="E37" i="1"/>
  <c r="Q117" i="1" s="1"/>
  <c r="AI37" i="1"/>
  <c r="BO37" i="1"/>
  <c r="FG37" i="1"/>
  <c r="GZ123" i="1"/>
  <c r="IS107" i="1"/>
  <c r="JE107" i="1"/>
  <c r="IR120" i="1"/>
  <c r="JD120" i="1"/>
  <c r="IR118" i="1"/>
  <c r="JD118" i="1"/>
  <c r="IR125" i="1"/>
  <c r="JD125" i="1"/>
  <c r="IR126" i="1"/>
  <c r="JD126" i="1"/>
  <c r="IR124" i="1"/>
  <c r="JD124" i="1"/>
  <c r="IR122" i="1"/>
  <c r="JD122" i="1"/>
  <c r="IR121" i="1"/>
  <c r="JD121" i="1"/>
  <c r="IR107" i="1"/>
  <c r="JD107" i="1"/>
  <c r="IR95" i="1"/>
  <c r="JD95" i="1"/>
  <c r="IR105" i="1"/>
  <c r="JD105" i="1"/>
  <c r="IR101" i="1"/>
  <c r="JD101" i="1"/>
  <c r="IQ118" i="1"/>
  <c r="JC118" i="1"/>
  <c r="JA37" i="1"/>
  <c r="IQ121" i="1"/>
  <c r="JC121" i="1"/>
  <c r="IQ126" i="1"/>
  <c r="JC126" i="1"/>
  <c r="IQ107" i="1"/>
  <c r="JC107" i="1"/>
  <c r="IQ105" i="1"/>
  <c r="JC105" i="1"/>
  <c r="IP120" i="1"/>
  <c r="JB120" i="1"/>
  <c r="IP126" i="1"/>
  <c r="JB126" i="1"/>
  <c r="IP107" i="1"/>
  <c r="JB107" i="1"/>
  <c r="IP125" i="1"/>
  <c r="JB125" i="1"/>
  <c r="IP105" i="1"/>
  <c r="JB105" i="1"/>
  <c r="IP101" i="1"/>
  <c r="JB101" i="1"/>
  <c r="IP122" i="1"/>
  <c r="JB122" i="1"/>
  <c r="IP118" i="1"/>
  <c r="JB118" i="1"/>
  <c r="IP121" i="1"/>
  <c r="JB121" i="1"/>
  <c r="DG93" i="1"/>
  <c r="CV53" i="1"/>
  <c r="CU53" i="1"/>
  <c r="EH93" i="1"/>
  <c r="EI53" i="1"/>
  <c r="EH53" i="1"/>
  <c r="M11" i="1"/>
  <c r="Y94" i="1"/>
  <c r="N54" i="1"/>
  <c r="GV79" i="1"/>
  <c r="GU37" i="1"/>
  <c r="HG119" i="1"/>
  <c r="AP11" i="1"/>
  <c r="BB94" i="1"/>
  <c r="AQ54" i="1"/>
  <c r="FV11" i="1"/>
  <c r="GH94" i="1"/>
  <c r="FW54" i="1"/>
  <c r="FV94" i="1"/>
  <c r="J37" i="1"/>
  <c r="K83" i="1"/>
  <c r="V123" i="1"/>
  <c r="ER37" i="1"/>
  <c r="ES83" i="1"/>
  <c r="FS83" i="1"/>
  <c r="FS37" i="1"/>
  <c r="GE123" i="1"/>
  <c r="GL37" i="1"/>
  <c r="GL43" i="7"/>
  <c r="GX123" i="1"/>
  <c r="GM83" i="1"/>
  <c r="GL123" i="1"/>
  <c r="ID94" i="1"/>
  <c r="HV123" i="1"/>
  <c r="HM123" i="1"/>
  <c r="DR13" i="7"/>
  <c r="ED53" i="7" s="1"/>
  <c r="FD123" i="1"/>
  <c r="BC93" i="1"/>
  <c r="BO93" i="1"/>
  <c r="BD53" i="1"/>
  <c r="EZ53" i="1"/>
  <c r="EY93" i="1"/>
  <c r="FK93" i="1"/>
  <c r="EY53" i="1"/>
  <c r="GC53" i="1"/>
  <c r="GC93" i="1"/>
  <c r="P54" i="1"/>
  <c r="O54" i="1"/>
  <c r="AA94" i="1"/>
  <c r="BS37" i="1"/>
  <c r="CE119" i="1"/>
  <c r="BT79" i="1"/>
  <c r="HG37" i="1"/>
  <c r="CB37" i="1"/>
  <c r="CN117" i="1" s="1"/>
  <c r="ID63" i="1"/>
  <c r="GH93" i="1"/>
  <c r="GC52" i="1"/>
  <c r="GB92" i="1"/>
  <c r="GB52" i="1"/>
  <c r="HP52" i="1"/>
  <c r="HP92" i="1"/>
  <c r="D53" i="1"/>
  <c r="C53" i="1"/>
  <c r="R53" i="1"/>
  <c r="AD93" i="1"/>
  <c r="S53" i="1"/>
  <c r="R93" i="1"/>
  <c r="Y53" i="1"/>
  <c r="AK93" i="1"/>
  <c r="Z53" i="1"/>
  <c r="AO53" i="1"/>
  <c r="BA93" i="1"/>
  <c r="AP53" i="1"/>
  <c r="CA93" i="1"/>
  <c r="CB53" i="1"/>
  <c r="CM93" i="1"/>
  <c r="HU93" i="1"/>
  <c r="HJ53" i="1"/>
  <c r="HI53" i="1"/>
  <c r="HI93" i="1"/>
  <c r="GT123" i="1"/>
  <c r="GH123" i="1"/>
  <c r="GI83" i="1"/>
  <c r="ID103" i="1"/>
  <c r="HE69" i="1"/>
  <c r="M54" i="1"/>
  <c r="BC53" i="1"/>
  <c r="FS92" i="1"/>
  <c r="CN123" i="1"/>
  <c r="FN97" i="1"/>
  <c r="AU57" i="1"/>
  <c r="AT97" i="1"/>
  <c r="GD53" i="1"/>
  <c r="AS93" i="1"/>
  <c r="EJ83" i="1"/>
  <c r="CW79" i="1"/>
  <c r="R77" i="1"/>
  <c r="X92" i="1"/>
  <c r="M52" i="1"/>
  <c r="L52" i="1"/>
  <c r="AM92" i="1"/>
  <c r="AB52" i="1"/>
  <c r="AI52" i="1"/>
  <c r="AI92" i="1"/>
  <c r="CU92" i="1"/>
  <c r="CJ52" i="1"/>
  <c r="CI92" i="1"/>
  <c r="CY52" i="1"/>
  <c r="CX52" i="1"/>
  <c r="DM52" i="1"/>
  <c r="DL92" i="1"/>
  <c r="DX92" i="1"/>
  <c r="DU52" i="1"/>
  <c r="DT92" i="1"/>
  <c r="EF92" i="1"/>
  <c r="DT52" i="1"/>
  <c r="DW93" i="1"/>
  <c r="DK53" i="1"/>
  <c r="EY11" i="1"/>
  <c r="EZ54" i="1"/>
  <c r="FK94" i="1"/>
  <c r="EY54" i="1"/>
  <c r="GN119" i="1"/>
  <c r="GC79" i="1"/>
  <c r="GB37" i="1"/>
  <c r="CS37" i="1"/>
  <c r="DE123" i="1"/>
  <c r="CT83" i="1"/>
  <c r="EN83" i="1"/>
  <c r="EM37" i="1"/>
  <c r="FM37" i="1"/>
  <c r="FY123" i="1"/>
  <c r="FN83" i="1"/>
  <c r="EO52" i="1"/>
  <c r="EP52" i="1"/>
  <c r="GW93" i="1"/>
  <c r="GK53" i="1"/>
  <c r="GL53" i="1"/>
  <c r="GK93" i="1"/>
  <c r="O94" i="1"/>
  <c r="C11" i="1"/>
  <c r="C54" i="1"/>
  <c r="CA94" i="1"/>
  <c r="BO54" i="1"/>
  <c r="BO11" i="1"/>
  <c r="BP54" i="1"/>
  <c r="D37" i="1"/>
  <c r="E77" i="1" s="1"/>
  <c r="E83" i="1"/>
  <c r="HF69" i="1"/>
  <c r="IG54" i="1"/>
  <c r="HS71" i="1"/>
  <c r="DM53" i="1"/>
  <c r="FF93" i="1"/>
  <c r="FT52" i="1"/>
  <c r="Z57" i="1"/>
  <c r="F79" i="1"/>
  <c r="GO93" i="1"/>
  <c r="ED53" i="1"/>
  <c r="GB119" i="1"/>
  <c r="DH119" i="1"/>
  <c r="AP94" i="1"/>
  <c r="GU83" i="1"/>
  <c r="GY94" i="1"/>
  <c r="GN54" i="1"/>
  <c r="HU54" i="1"/>
  <c r="HT94" i="1"/>
  <c r="HT54" i="1"/>
  <c r="ET57" i="1"/>
  <c r="EU57" i="1"/>
  <c r="BE77" i="1"/>
  <c r="BP117" i="1"/>
  <c r="AO94" i="1"/>
  <c r="AD54" i="1"/>
  <c r="G11" i="1"/>
  <c r="S97" i="1"/>
  <c r="HG29" i="1"/>
  <c r="HS111" i="1"/>
  <c r="DD79" i="1"/>
  <c r="DC37" i="1"/>
  <c r="HL37" i="1"/>
  <c r="HL79" i="1"/>
  <c r="GS119" i="1"/>
  <c r="GH79" i="1"/>
  <c r="GG79" i="1"/>
  <c r="D2" i="3"/>
  <c r="E2" i="3" s="1"/>
  <c r="E49" i="3" s="1"/>
  <c r="ES92" i="1"/>
  <c r="EG52" i="1"/>
  <c r="CO53" i="1"/>
  <c r="DA93" i="1"/>
  <c r="CP53" i="1"/>
  <c r="FN53" i="1"/>
  <c r="FN13" i="7"/>
  <c r="FZ93" i="1"/>
  <c r="FN93" i="1"/>
  <c r="FO53" i="1"/>
  <c r="EK94" i="1"/>
  <c r="DZ54" i="1"/>
  <c r="HS39" i="1"/>
  <c r="HS122" i="1"/>
  <c r="HS82" i="1"/>
  <c r="CH83" i="1"/>
  <c r="ET93" i="1"/>
  <c r="CC83" i="1"/>
  <c r="AI57" i="1"/>
  <c r="EY123" i="1"/>
  <c r="GR92" i="1"/>
  <c r="HD92" i="1"/>
  <c r="GS52" i="1"/>
  <c r="GR52" i="1"/>
  <c r="HZ52" i="1"/>
  <c r="HY52" i="1"/>
  <c r="L53" i="1"/>
  <c r="W93" i="1"/>
  <c r="BP93" i="1"/>
  <c r="BE53" i="1"/>
  <c r="BS93" i="1"/>
  <c r="CE93" i="1"/>
  <c r="BS53" i="1"/>
  <c r="DU53" i="1"/>
  <c r="EG93" i="1"/>
  <c r="DV53" i="1"/>
  <c r="EW93" i="1"/>
  <c r="EL53" i="1"/>
  <c r="HA93" i="1"/>
  <c r="HM93" i="1"/>
  <c r="HA53" i="1"/>
  <c r="HQ93" i="1"/>
  <c r="HR53" i="1"/>
  <c r="HQ53" i="1"/>
  <c r="AQ119" i="1"/>
  <c r="AE37" i="1"/>
  <c r="AF79" i="1"/>
  <c r="BA119" i="1"/>
  <c r="AP79" i="1"/>
  <c r="GZ79" i="1"/>
  <c r="HK119" i="1"/>
  <c r="GY79" i="1"/>
  <c r="L37" i="1"/>
  <c r="X123" i="1"/>
  <c r="AQ37" i="1"/>
  <c r="BC123" i="1"/>
  <c r="AR83" i="1"/>
  <c r="BP123" i="1"/>
  <c r="BE83" i="1"/>
  <c r="BK83" i="1"/>
  <c r="BJ43" i="7"/>
  <c r="BK43" i="7" s="1"/>
  <c r="BV123" i="1"/>
  <c r="BJ37" i="1"/>
  <c r="BV37" i="1"/>
  <c r="BW77" i="1" s="1"/>
  <c r="BV43" i="7"/>
  <c r="CH83" i="7" s="1"/>
  <c r="CH123" i="1"/>
  <c r="BW83" i="1"/>
  <c r="DA119" i="1"/>
  <c r="CP79" i="1"/>
  <c r="CT37" i="1"/>
  <c r="CU83" i="1"/>
  <c r="CT43" i="7"/>
  <c r="DF83" i="7" s="1"/>
  <c r="DF123" i="1"/>
  <c r="DN123" i="1"/>
  <c r="DC83" i="1"/>
  <c r="DB37" i="1"/>
  <c r="DO37" i="1"/>
  <c r="DP83" i="1"/>
  <c r="DV37" i="1"/>
  <c r="EH123" i="1"/>
  <c r="DW83" i="1"/>
  <c r="EA37" i="1"/>
  <c r="EM123" i="1"/>
  <c r="EB83" i="1"/>
  <c r="ET37" i="1"/>
  <c r="FF123" i="1"/>
  <c r="EU83" i="1"/>
  <c r="FA37" i="1"/>
  <c r="FM123" i="1"/>
  <c r="FU79" i="1"/>
  <c r="GG119" i="1"/>
  <c r="FV79" i="1"/>
  <c r="GA123" i="1"/>
  <c r="GA37" i="1"/>
  <c r="GA83" i="1"/>
  <c r="GO83" i="1"/>
  <c r="GN37" i="1"/>
  <c r="GN123" i="1"/>
  <c r="GV37" i="1"/>
  <c r="GW83" i="1"/>
  <c r="HC37" i="1"/>
  <c r="HO123" i="1"/>
  <c r="HI37" i="1"/>
  <c r="HJ83" i="1"/>
  <c r="HI123" i="1"/>
  <c r="HQ109" i="1"/>
  <c r="HG71" i="1"/>
  <c r="HG123" i="1"/>
  <c r="HA123" i="1"/>
  <c r="EH83" i="1"/>
  <c r="AP83" i="1"/>
  <c r="GT80" i="1"/>
  <c r="AC54" i="1"/>
  <c r="HX119" i="1"/>
  <c r="CC79" i="1"/>
  <c r="HF123" i="1"/>
  <c r="DO119" i="1"/>
  <c r="DY94" i="1"/>
  <c r="DL53" i="1"/>
  <c r="AO37" i="1"/>
  <c r="EL93" i="1"/>
  <c r="DZ93" i="1"/>
  <c r="EA53" i="1"/>
  <c r="FB11" i="1"/>
  <c r="FC57" i="1"/>
  <c r="FB97" i="1"/>
  <c r="FB57" i="1"/>
  <c r="ED93" i="1"/>
  <c r="EW94" i="1"/>
  <c r="EL54" i="1"/>
  <c r="EK11" i="1"/>
  <c r="EK54" i="1"/>
  <c r="O11" i="1"/>
  <c r="P57" i="1"/>
  <c r="O57" i="1"/>
  <c r="GY119" i="1"/>
  <c r="GM79" i="1"/>
  <c r="AO117" i="1"/>
  <c r="AD77" i="1"/>
  <c r="CM37" i="1"/>
  <c r="CN77" i="1" s="1"/>
  <c r="CY123" i="1"/>
  <c r="CN83" i="1"/>
  <c r="FR119" i="1"/>
  <c r="GM54" i="1"/>
  <c r="AV53" i="1"/>
  <c r="BH93" i="1"/>
  <c r="AW53" i="1"/>
  <c r="GT53" i="1"/>
  <c r="GS53" i="1"/>
  <c r="HE93" i="1"/>
  <c r="BC94" i="1"/>
  <c r="AR54" i="1"/>
  <c r="HZ119" i="1"/>
  <c r="HN79" i="1"/>
  <c r="HN119" i="1"/>
  <c r="HO79" i="1"/>
  <c r="HH71" i="1"/>
  <c r="HG79" i="1"/>
  <c r="DR93" i="1"/>
  <c r="GJ52" i="1"/>
  <c r="GE92" i="1"/>
  <c r="P123" i="1"/>
  <c r="Q119" i="1"/>
  <c r="EO93" i="1"/>
  <c r="CH53" i="1"/>
  <c r="AO93" i="1"/>
  <c r="IE60" i="1"/>
  <c r="HR109" i="1"/>
  <c r="GT109" i="1"/>
  <c r="HF109" i="1"/>
  <c r="HW83" i="1"/>
  <c r="GB83" i="1"/>
  <c r="CG53" i="1"/>
  <c r="HU123" i="1"/>
  <c r="GL83" i="1"/>
  <c r="FB83" i="1"/>
  <c r="GU80" i="1"/>
  <c r="CA53" i="1"/>
  <c r="GV123" i="1"/>
  <c r="FA83" i="1"/>
  <c r="IE122" i="1"/>
  <c r="IF94" i="1"/>
  <c r="DZ53" i="1"/>
  <c r="CS93" i="1"/>
  <c r="FT83" i="1"/>
  <c r="AH123" i="1"/>
  <c r="X11" i="1"/>
  <c r="AJ94" i="1"/>
  <c r="Y54" i="1"/>
  <c r="AC60" i="1"/>
  <c r="AD60" i="1"/>
  <c r="AI100" i="1"/>
  <c r="AI60" i="1"/>
  <c r="AU100" i="1"/>
  <c r="AJ60" i="1"/>
  <c r="CO60" i="1"/>
  <c r="DA100" i="1"/>
  <c r="CP60" i="1"/>
  <c r="CO100" i="1"/>
  <c r="CU11" i="1"/>
  <c r="CU60" i="1"/>
  <c r="DG100" i="1"/>
  <c r="CV60" i="1"/>
  <c r="DK100" i="1"/>
  <c r="CZ60" i="1"/>
  <c r="CY100" i="1"/>
  <c r="CY60" i="1"/>
  <c r="DE57" i="1"/>
  <c r="DD97" i="1"/>
  <c r="DD57" i="1"/>
  <c r="DT100" i="1"/>
  <c r="DI60" i="1"/>
  <c r="DH100" i="1"/>
  <c r="DN100" i="1"/>
  <c r="DO60" i="1"/>
  <c r="DZ100" i="1"/>
  <c r="DS60" i="1"/>
  <c r="DR11" i="1"/>
  <c r="DR20" i="7"/>
  <c r="EF11" i="1"/>
  <c r="EG54" i="1"/>
  <c r="EF94" i="1"/>
  <c r="F10" i="9"/>
  <c r="G8" i="9"/>
  <c r="Y92" i="1"/>
  <c r="N52" i="1"/>
  <c r="CK52" i="1"/>
  <c r="CJ92" i="1"/>
  <c r="DD92" i="1"/>
  <c r="CR92" i="1"/>
  <c r="GT52" i="1"/>
  <c r="GS92" i="1"/>
  <c r="HJ52" i="1"/>
  <c r="IA52" i="1"/>
  <c r="IB52" i="1"/>
  <c r="AE93" i="1"/>
  <c r="T53" i="1"/>
  <c r="S93" i="1"/>
  <c r="CU93" i="1"/>
  <c r="CI93" i="1"/>
  <c r="GW97" i="1"/>
  <c r="GL57" i="1"/>
  <c r="HB11" i="1"/>
  <c r="HB57" i="1"/>
  <c r="HN97" i="1"/>
  <c r="HC57" i="1"/>
  <c r="AF11" i="1"/>
  <c r="AF54" i="1"/>
  <c r="BX79" i="1"/>
  <c r="CI119" i="1"/>
  <c r="CG37" i="1"/>
  <c r="DL119" i="1"/>
  <c r="CZ37" i="1"/>
  <c r="DA79" i="1"/>
  <c r="GQ119" i="1"/>
  <c r="GF79" i="1"/>
  <c r="HA79" i="1"/>
  <c r="HL119" i="1"/>
  <c r="AS52" i="1"/>
  <c r="BD92" i="1"/>
  <c r="AR92" i="1"/>
  <c r="EH92" i="1"/>
  <c r="DV92" i="1"/>
  <c r="EC52" i="1"/>
  <c r="ED52" i="1"/>
  <c r="HF92" i="1"/>
  <c r="GU52" i="1"/>
  <c r="HN92" i="1"/>
  <c r="HC52" i="1"/>
  <c r="HS52" i="1"/>
  <c r="HR92" i="1"/>
  <c r="AX11" i="1"/>
  <c r="AX57" i="1"/>
  <c r="BJ11" i="1"/>
  <c r="BJ57" i="1"/>
  <c r="GJ54" i="1"/>
  <c r="GI11" i="1"/>
  <c r="GI54" i="1"/>
  <c r="HR11" i="1"/>
  <c r="HR94" i="1"/>
  <c r="AH57" i="1"/>
  <c r="GM11" i="1"/>
  <c r="HJ94" i="1"/>
  <c r="GY54" i="1"/>
  <c r="GX94" i="1"/>
  <c r="GX14" i="7"/>
  <c r="GY14" i="7" s="1"/>
  <c r="GZ14" i="7" s="1"/>
  <c r="HA14" i="7" s="1"/>
  <c r="HB14" i="7" s="1"/>
  <c r="HC14" i="7" s="1"/>
  <c r="HD14" i="7" s="1"/>
  <c r="HE14" i="7" s="1"/>
  <c r="HF14" i="7" s="1"/>
  <c r="HG14" i="7" s="1"/>
  <c r="HH14" i="7" s="1"/>
  <c r="HI14" i="7" s="1"/>
  <c r="CF60" i="1"/>
  <c r="CE60" i="1"/>
  <c r="CI11" i="1"/>
  <c r="CU100" i="1"/>
  <c r="CJ60" i="1"/>
  <c r="HW63" i="1"/>
  <c r="HV63" i="1"/>
  <c r="HQ66" i="1"/>
  <c r="IB106" i="1"/>
  <c r="EV37" i="1"/>
  <c r="FH119" i="1"/>
  <c r="EW79" i="1"/>
  <c r="DT12" i="7"/>
  <c r="DU12" i="7" s="1"/>
  <c r="DV12" i="7" s="1"/>
  <c r="DW12" i="7" s="1"/>
  <c r="DX12" i="7" s="1"/>
  <c r="DY12" i="7" s="1"/>
  <c r="DZ12" i="7" s="1"/>
  <c r="EA12" i="7" s="1"/>
  <c r="EB12" i="7" s="1"/>
  <c r="EC12" i="7" s="1"/>
  <c r="O14" i="7"/>
  <c r="HS54" i="1"/>
  <c r="Z11" i="1"/>
  <c r="Z14" i="7"/>
  <c r="AA14" i="7" s="1"/>
  <c r="AB14" i="7" s="1"/>
  <c r="AC14" i="7" s="1"/>
  <c r="Z94" i="1"/>
  <c r="AL14" i="7"/>
  <c r="AM14" i="7" s="1"/>
  <c r="AL11" i="1"/>
  <c r="AX94" i="1"/>
  <c r="AM54" i="1"/>
  <c r="AL54" i="1"/>
  <c r="BY97" i="1"/>
  <c r="BN57" i="1"/>
  <c r="CG11" i="1"/>
  <c r="CS97" i="1"/>
  <c r="CH57" i="1"/>
  <c r="CS11" i="1"/>
  <c r="CS57" i="1"/>
  <c r="DM11" i="1"/>
  <c r="DY97" i="1"/>
  <c r="DY11" i="1"/>
  <c r="DZ57" i="1"/>
  <c r="FJ57" i="1"/>
  <c r="FI57" i="1"/>
  <c r="FI97" i="1"/>
  <c r="FQ57" i="1"/>
  <c r="FR57" i="1"/>
  <c r="BD97" i="1"/>
  <c r="AR97" i="1"/>
  <c r="BN100" i="1"/>
  <c r="BB100" i="1"/>
  <c r="BX97" i="1"/>
  <c r="BM57" i="1"/>
  <c r="BL97" i="1"/>
  <c r="EJ60" i="1"/>
  <c r="EJ11" i="1"/>
  <c r="EQ60" i="1"/>
  <c r="EP20" i="7"/>
  <c r="EQ20" i="7" s="1"/>
  <c r="ER20" i="7" s="1"/>
  <c r="FB100" i="1"/>
  <c r="EP100" i="1"/>
  <c r="EU11" i="1"/>
  <c r="FG94" i="1"/>
  <c r="EU94" i="1"/>
  <c r="EZ97" i="1"/>
  <c r="FA57" i="1"/>
  <c r="FJ100" i="1"/>
  <c r="FK60" i="1"/>
  <c r="FS11" i="1"/>
  <c r="GE100" i="1"/>
  <c r="GM60" i="1"/>
  <c r="GY100" i="1"/>
  <c r="GN60" i="1"/>
  <c r="HG100" i="1"/>
  <c r="HG11" i="1"/>
  <c r="HW100" i="1"/>
  <c r="AY37" i="1"/>
  <c r="BK119" i="1"/>
  <c r="AZ79" i="1"/>
  <c r="BS119" i="1"/>
  <c r="BH79" i="1"/>
  <c r="DG119" i="1"/>
  <c r="CV79" i="1"/>
  <c r="BE92" i="1"/>
  <c r="BQ92" i="1"/>
  <c r="DP93" i="1"/>
  <c r="DD93" i="1"/>
  <c r="DT53" i="1"/>
  <c r="EE93" i="1"/>
  <c r="CK94" i="1"/>
  <c r="BY94" i="1"/>
  <c r="DI11" i="1"/>
  <c r="DJ54" i="1"/>
  <c r="DU94" i="1"/>
  <c r="ET11" i="1"/>
  <c r="ET54" i="1"/>
  <c r="AH11" i="1"/>
  <c r="AH54" i="1"/>
  <c r="CN11" i="1"/>
  <c r="CZ97" i="1"/>
  <c r="EL100" i="1"/>
  <c r="EA60" i="1"/>
  <c r="FW60" i="1"/>
  <c r="GH100" i="1"/>
  <c r="GM94" i="1"/>
  <c r="GG57" i="1"/>
  <c r="GR97" i="1"/>
  <c r="HR69" i="1"/>
  <c r="GF37" i="1"/>
  <c r="HU37" i="1"/>
  <c r="HV83" i="1"/>
  <c r="W94" i="1"/>
  <c r="HV4" i="7"/>
  <c r="HW4" i="7" s="1"/>
  <c r="HX4" i="7" s="1"/>
  <c r="HY4" i="7" s="1"/>
  <c r="HZ4" i="7" s="1"/>
  <c r="IA4" i="7" s="1"/>
  <c r="IB4" i="7" s="1"/>
  <c r="IC4" i="7" s="1"/>
  <c r="ID4" i="7" s="1"/>
  <c r="IE4" i="7" s="1"/>
  <c r="IF4" i="7" s="1"/>
  <c r="IG4" i="7" s="1"/>
  <c r="HV3" i="7"/>
  <c r="HW3" i="7" s="1"/>
  <c r="HX3" i="7" s="1"/>
  <c r="HY3" i="7" s="1"/>
  <c r="HZ3" i="7" s="1"/>
  <c r="IA3" i="7" s="1"/>
  <c r="IB3" i="7" s="1"/>
  <c r="IC3" i="7" s="1"/>
  <c r="ID3" i="7" s="1"/>
  <c r="IE3" i="7" s="1"/>
  <c r="IF3" i="7" s="1"/>
  <c r="IG3" i="7" s="1"/>
  <c r="ET92" i="1"/>
  <c r="FF92" i="1"/>
  <c r="GC11" i="1"/>
  <c r="GO91" i="1" s="1"/>
  <c r="GO94" i="1"/>
  <c r="GC94" i="1"/>
  <c r="HP11" i="1"/>
  <c r="HV57" i="1"/>
  <c r="HW57" i="1"/>
  <c r="AZ97" i="1"/>
  <c r="AO57" i="1"/>
  <c r="DY57" i="1"/>
  <c r="DX97" i="1"/>
  <c r="GS60" i="1"/>
  <c r="GR60" i="1"/>
  <c r="GW11" i="1"/>
  <c r="GW94" i="1"/>
  <c r="IF100" i="1"/>
  <c r="HT60" i="1"/>
  <c r="DC103" i="1"/>
  <c r="CR63" i="1"/>
  <c r="EY103" i="1"/>
  <c r="EN63" i="1"/>
  <c r="GM103" i="1"/>
  <c r="GB63" i="1"/>
  <c r="IE103" i="1"/>
  <c r="IF63" i="1"/>
  <c r="IH111" i="1"/>
  <c r="HV29" i="1"/>
  <c r="V37" i="1"/>
  <c r="HP37" i="1"/>
  <c r="HP79" i="1"/>
  <c r="AD37" i="1"/>
  <c r="AP123" i="1"/>
  <c r="AE83" i="1"/>
  <c r="FU37" i="1"/>
  <c r="HR83" i="1"/>
  <c r="HQ37" i="1"/>
  <c r="AD100" i="1"/>
  <c r="DS93" i="1"/>
  <c r="IC57" i="1"/>
  <c r="CC92" i="1"/>
  <c r="CK92" i="1"/>
  <c r="BY52" i="1"/>
  <c r="FO93" i="1"/>
  <c r="FD53" i="1"/>
  <c r="AI94" i="1"/>
  <c r="AI11" i="1"/>
  <c r="FG11" i="1"/>
  <c r="B11" i="1"/>
  <c r="N94" i="1"/>
  <c r="BA97" i="1"/>
  <c r="EO11" i="1"/>
  <c r="EP57" i="1"/>
  <c r="EO57" i="1"/>
  <c r="FE57" i="1"/>
  <c r="FE11" i="1"/>
  <c r="BK37" i="1"/>
  <c r="BL79" i="1"/>
  <c r="EG37" i="1"/>
  <c r="GI37" i="1"/>
  <c r="GU119" i="1"/>
  <c r="FI37" i="1"/>
  <c r="AN53" i="1"/>
  <c r="FY52" i="1"/>
  <c r="GK92" i="1"/>
  <c r="HQ92" i="1"/>
  <c r="T93" i="1"/>
  <c r="I53" i="1"/>
  <c r="AW11" i="1"/>
  <c r="BI94" i="1"/>
  <c r="AW94" i="1"/>
  <c r="BI11" i="1"/>
  <c r="BU94" i="1"/>
  <c r="BJ54" i="1"/>
  <c r="EE94" i="1"/>
  <c r="DS11" i="1"/>
  <c r="DS94" i="1"/>
  <c r="EQ94" i="1"/>
  <c r="EQ11" i="1"/>
  <c r="FJ11" i="1"/>
  <c r="FV91" i="1" s="1"/>
  <c r="FJ94" i="1"/>
  <c r="FK54" i="1"/>
  <c r="FJ54" i="1"/>
  <c r="J11" i="1"/>
  <c r="EP11" i="1"/>
  <c r="X97" i="1"/>
  <c r="M57" i="1"/>
  <c r="BF100" i="1"/>
  <c r="AT100" i="1"/>
  <c r="BH11" i="1"/>
  <c r="EB79" i="1"/>
  <c r="EM119" i="1"/>
  <c r="CD37" i="1"/>
  <c r="DJ37" i="1"/>
  <c r="DK83" i="1"/>
  <c r="ED43" i="7"/>
  <c r="EE43" i="7" s="1"/>
  <c r="ED37" i="1"/>
  <c r="AK92" i="1"/>
  <c r="AS92" i="1"/>
  <c r="AG52" i="1"/>
  <c r="AO52" i="1"/>
  <c r="BD93" i="1"/>
  <c r="BK93" i="1"/>
  <c r="AY93" i="1"/>
  <c r="CV93" i="1"/>
  <c r="CK53" i="1"/>
  <c r="DK93" i="1"/>
  <c r="CY93" i="1"/>
  <c r="F11" i="1"/>
  <c r="AQ94" i="1"/>
  <c r="AE11" i="1"/>
  <c r="CC11" i="1"/>
  <c r="DN11" i="1"/>
  <c r="EM94" i="1"/>
  <c r="GI94" i="1"/>
  <c r="HK11" i="1"/>
  <c r="HW94" i="1"/>
  <c r="AC97" i="1"/>
  <c r="AW97" i="1"/>
  <c r="AK57" i="1"/>
  <c r="CW97" i="1"/>
  <c r="DZ11" i="1"/>
  <c r="HF11" i="1"/>
  <c r="HG54" i="1"/>
  <c r="AP100" i="1"/>
  <c r="AQ60" i="1"/>
  <c r="BH97" i="1"/>
  <c r="CE100" i="1"/>
  <c r="IF106" i="1"/>
  <c r="HT66" i="1"/>
  <c r="P37" i="1"/>
  <c r="H37" i="1"/>
  <c r="AM37" i="1"/>
  <c r="BY37" i="1"/>
  <c r="CI20" i="7"/>
  <c r="CJ20" i="7" s="1"/>
  <c r="AA52" i="1"/>
  <c r="BE52" i="1"/>
  <c r="GD92" i="1"/>
  <c r="GZ92" i="1"/>
  <c r="H53" i="1"/>
  <c r="EC94" i="1"/>
  <c r="EO94" i="1"/>
  <c r="EM11" i="1"/>
  <c r="EY94" i="1"/>
  <c r="AO97" i="1"/>
  <c r="GH11" i="1"/>
  <c r="DM57" i="1"/>
  <c r="FP11" i="1"/>
  <c r="GJ11" i="1"/>
  <c r="HJ57" i="1"/>
  <c r="BA37" i="1"/>
  <c r="AN92" i="1"/>
  <c r="BR92" i="1"/>
  <c r="CF92" i="1"/>
  <c r="DS52" i="1"/>
  <c r="AN93" i="1"/>
  <c r="AR53" i="1"/>
  <c r="AQ93" i="1"/>
  <c r="BU53" i="1"/>
  <c r="EV93" i="1"/>
  <c r="IF53" i="1"/>
  <c r="BV54" i="1"/>
  <c r="DC94" i="1"/>
  <c r="HL54" i="1"/>
  <c r="I11" i="1"/>
  <c r="AN37" i="1"/>
  <c r="CO37" i="1"/>
  <c r="CU37" i="1"/>
  <c r="DI37" i="1"/>
  <c r="GG37" i="1"/>
  <c r="GM37" i="1"/>
  <c r="CI14" i="7"/>
  <c r="CJ14" i="7" s="1"/>
  <c r="L54" i="1"/>
  <c r="EV92" i="1"/>
  <c r="C52" i="1"/>
  <c r="V92" i="1"/>
  <c r="BF92" i="1"/>
  <c r="BN92" i="1"/>
  <c r="EN92" i="1"/>
  <c r="CB93" i="1"/>
  <c r="CJ93" i="1"/>
  <c r="EJ93" i="1"/>
  <c r="GN53" i="1"/>
  <c r="IA93" i="1"/>
  <c r="E11" i="1"/>
  <c r="Q94" i="1"/>
  <c r="BB11" i="1"/>
  <c r="HS11" i="1"/>
  <c r="GP11" i="1"/>
  <c r="AZ11" i="1"/>
  <c r="CV11" i="1"/>
  <c r="AR37" i="1"/>
  <c r="FP37" i="1"/>
  <c r="FZ37" i="1"/>
  <c r="GH37" i="1"/>
  <c r="K37" i="1"/>
  <c r="CL37" i="1"/>
  <c r="CY37" i="1"/>
  <c r="DF37" i="1"/>
  <c r="GD37" i="1"/>
  <c r="GQ37" i="1"/>
  <c r="GX37" i="1"/>
  <c r="BW52" i="1"/>
  <c r="EG92" i="1"/>
  <c r="BX53" i="1"/>
  <c r="CI94" i="1"/>
  <c r="DG11" i="1"/>
  <c r="R11" i="1"/>
  <c r="BN11" i="1"/>
  <c r="BY11" i="1"/>
  <c r="CT11" i="1"/>
  <c r="GT11" i="1"/>
  <c r="GT51" i="1" s="1"/>
  <c r="HJ11" i="1"/>
  <c r="AR11" i="1"/>
  <c r="BC11" i="1"/>
  <c r="BL11" i="1"/>
  <c r="BT11" i="1"/>
  <c r="DL11" i="1"/>
  <c r="FF100" i="1"/>
  <c r="FH11" i="1"/>
  <c r="FH91" i="1" s="1"/>
  <c r="FL11" i="1"/>
  <c r="FW11" i="1"/>
  <c r="HI11" i="1"/>
  <c r="A68" i="3"/>
  <c r="A108" i="8"/>
  <c r="DL37" i="1"/>
  <c r="DT37" i="1"/>
  <c r="M37" i="1"/>
  <c r="Y37" i="1"/>
  <c r="AK37" i="1"/>
  <c r="BW37" i="1"/>
  <c r="DZ37" i="1"/>
  <c r="EH37" i="1"/>
  <c r="FL37" i="1"/>
  <c r="GE37" i="1"/>
  <c r="GK37" i="1"/>
  <c r="HW130" i="1"/>
  <c r="U92" i="1"/>
  <c r="BI92" i="1"/>
  <c r="CU52" i="1"/>
  <c r="EQ52" i="1"/>
  <c r="FI92" i="1"/>
  <c r="HU52" i="1"/>
  <c r="IC92" i="1"/>
  <c r="AH53" i="1"/>
  <c r="AX53" i="1"/>
  <c r="FT93" i="1"/>
  <c r="GB93" i="1"/>
  <c r="HY53" i="1"/>
  <c r="IG53" i="1"/>
  <c r="AA11" i="1"/>
  <c r="BK94" i="1"/>
  <c r="CH11" i="1"/>
  <c r="DF11" i="1"/>
  <c r="FZ11" i="1"/>
  <c r="AJ11" i="1"/>
  <c r="AY60" i="1"/>
  <c r="BS60" i="1"/>
  <c r="CJ11" i="1"/>
  <c r="DC11" i="1"/>
  <c r="DC91" i="1" s="1"/>
  <c r="DH11" i="1"/>
  <c r="DQ11" i="1"/>
  <c r="EC57" i="1"/>
  <c r="FD11" i="1"/>
  <c r="GF11" i="1"/>
  <c r="AF37" i="1"/>
  <c r="BH37" i="1"/>
  <c r="EZ37" i="1"/>
  <c r="FL117" i="1" s="1"/>
  <c r="HH119" i="1"/>
  <c r="C37" i="1"/>
  <c r="I37" i="1"/>
  <c r="AA37" i="1"/>
  <c r="AX37" i="1"/>
  <c r="BF37" i="1"/>
  <c r="BL37" i="1"/>
  <c r="CC37" i="1"/>
  <c r="CI37" i="1"/>
  <c r="DG37" i="1"/>
  <c r="EF37" i="1"/>
  <c r="EL37" i="1"/>
  <c r="EQ37" i="1"/>
  <c r="GO37" i="1"/>
  <c r="Q92" i="1"/>
  <c r="BI52" i="1"/>
  <c r="CW92" i="1"/>
  <c r="EX92" i="1"/>
  <c r="U11" i="1"/>
  <c r="CA11" i="1"/>
  <c r="CM11" i="1"/>
  <c r="HQ11" i="1"/>
  <c r="GY11" i="1"/>
  <c r="HN11" i="1"/>
  <c r="HZ91" i="1" s="1"/>
  <c r="HT11" i="1"/>
  <c r="HU51" i="1" s="1"/>
  <c r="T11" i="1"/>
  <c r="AQ11" i="1"/>
  <c r="BA11" i="1"/>
  <c r="CR11" i="1"/>
  <c r="DT11" i="1"/>
  <c r="ER11" i="1"/>
  <c r="FW94" i="1"/>
  <c r="AU37" i="1"/>
  <c r="CN37" i="1"/>
  <c r="CW37" i="1"/>
  <c r="FX37" i="1"/>
  <c r="AH37" i="1"/>
  <c r="BB37" i="1"/>
  <c r="DQ37" i="1"/>
  <c r="DX37" i="1"/>
  <c r="EB37" i="1"/>
  <c r="EU37" i="1"/>
  <c r="GS37" i="1"/>
  <c r="GZ37" i="1"/>
  <c r="HF37" i="1"/>
  <c r="BH3" i="2"/>
  <c r="BH50" i="2" s="1"/>
  <c r="BE3" i="2"/>
  <c r="BE50" i="2" s="1"/>
  <c r="CE3" i="2"/>
  <c r="CE90" i="2" s="1"/>
  <c r="AY3" i="2"/>
  <c r="AY90" i="2" s="1"/>
  <c r="A31" i="1"/>
  <c r="A31" i="7" s="1"/>
  <c r="BQ3" i="2"/>
  <c r="BQ90" i="2" s="1"/>
  <c r="A42" i="1"/>
  <c r="A82" i="7" s="1"/>
  <c r="A43" i="1"/>
  <c r="H83" i="8" s="1"/>
  <c r="A9" i="1"/>
  <c r="A9" i="8" s="1"/>
  <c r="AU3" i="2"/>
  <c r="AU50" i="2" s="1"/>
  <c r="AD3" i="2"/>
  <c r="AD90" i="2" s="1"/>
  <c r="A13" i="1"/>
  <c r="A53" i="8" s="1"/>
  <c r="A4" i="1"/>
  <c r="A5" i="2" s="1"/>
  <c r="A15" i="1"/>
  <c r="A15" i="8" s="1"/>
  <c r="IY130" i="1"/>
  <c r="I11" i="9"/>
  <c r="A39" i="1"/>
  <c r="A79" i="7" s="1"/>
  <c r="BU3" i="2"/>
  <c r="BU90" i="2" s="1"/>
  <c r="BD3" i="2"/>
  <c r="BD90" i="2" s="1"/>
  <c r="P3" i="2"/>
  <c r="P90" i="2" s="1"/>
  <c r="FD130" i="1"/>
  <c r="EU130" i="1"/>
  <c r="CI130" i="1"/>
  <c r="GP130" i="1"/>
  <c r="BW3" i="2"/>
  <c r="BW50" i="2" s="1"/>
  <c r="A16" i="1"/>
  <c r="A56" i="3" s="1"/>
  <c r="AR3" i="2"/>
  <c r="AR90" i="2" s="1"/>
  <c r="G3" i="2"/>
  <c r="G50" i="2" s="1"/>
  <c r="AC3" i="2"/>
  <c r="AC90" i="2" s="1"/>
  <c r="BY3" i="2"/>
  <c r="BY90" i="2" s="1"/>
  <c r="AX3" i="2"/>
  <c r="AX90" i="2" s="1"/>
  <c r="H3" i="2"/>
  <c r="H90" i="2" s="1"/>
  <c r="G11" i="9"/>
  <c r="BO3" i="2"/>
  <c r="BO90" i="2" s="1"/>
  <c r="HL130" i="1"/>
  <c r="DB130" i="1"/>
  <c r="HS130" i="1"/>
  <c r="EH130" i="1"/>
  <c r="AA3" i="2"/>
  <c r="AA50" i="2" s="1"/>
  <c r="A18" i="1"/>
  <c r="A58" i="7" s="1"/>
  <c r="AZ3" i="2"/>
  <c r="AZ90" i="2" s="1"/>
  <c r="AE3" i="2"/>
  <c r="AE90" i="2" s="1"/>
  <c r="AK3" i="2"/>
  <c r="CC3" i="2"/>
  <c r="CC90" i="2" s="1"/>
  <c r="BF3" i="2"/>
  <c r="BF50" i="2" s="1"/>
  <c r="A45" i="1"/>
  <c r="A126" i="2" s="1"/>
  <c r="J11" i="9"/>
  <c r="CB3" i="2"/>
  <c r="CB50" i="2" s="1"/>
  <c r="HF130" i="1"/>
  <c r="CX130" i="1"/>
  <c r="A26" i="1"/>
  <c r="A107" i="2" s="1"/>
  <c r="A14" i="1"/>
  <c r="A94" i="8" s="1"/>
  <c r="BC3" i="2"/>
  <c r="BC90" i="2" s="1"/>
  <c r="AS3" i="2"/>
  <c r="AS90" i="2" s="1"/>
  <c r="R3" i="2"/>
  <c r="R90" i="2" s="1"/>
  <c r="BZ3" i="2"/>
  <c r="BZ50" i="2" s="1"/>
  <c r="BT3" i="2"/>
  <c r="BT90" i="2" s="1"/>
  <c r="L11" i="9"/>
  <c r="H49" i="8"/>
  <c r="FZ130" i="1"/>
  <c r="BV130" i="1"/>
  <c r="A30" i="1"/>
  <c r="A71" i="2" s="1"/>
  <c r="A29" i="1"/>
  <c r="A29" i="3" s="1"/>
  <c r="BS3" i="2"/>
  <c r="BS90" i="2" s="1"/>
  <c r="AW3" i="2"/>
  <c r="AW50" i="2" s="1"/>
  <c r="Z3" i="2"/>
  <c r="Z90" i="2" s="1"/>
  <c r="A50" i="2"/>
  <c r="A32" i="1"/>
  <c r="A72" i="7" s="1"/>
  <c r="O11" i="9"/>
  <c r="A2" i="1"/>
  <c r="A2" i="8" s="1"/>
  <c r="A12" i="1"/>
  <c r="A12" i="3" s="1"/>
  <c r="A23" i="1"/>
  <c r="A63" i="3" s="1"/>
  <c r="A34" i="1"/>
  <c r="A74" i="1" s="1"/>
  <c r="C3" i="2"/>
  <c r="C90" i="2" s="1"/>
  <c r="FH130" i="1"/>
  <c r="BF130" i="1"/>
  <c r="A102" i="2"/>
  <c r="BG3" i="2"/>
  <c r="BG50" i="2" s="1"/>
  <c r="M11" i="9"/>
  <c r="A33" i="1"/>
  <c r="A33" i="7" s="1"/>
  <c r="BP3" i="2"/>
  <c r="BP90" i="2" s="1"/>
  <c r="W3" i="2"/>
  <c r="W90" i="2" s="1"/>
  <c r="M3" i="2"/>
  <c r="M90" i="2" s="1"/>
  <c r="BA3" i="2"/>
  <c r="BA90" i="2" s="1"/>
  <c r="N3" i="2"/>
  <c r="N50" i="2" s="1"/>
  <c r="BB3" i="2"/>
  <c r="BB50" i="2" s="1"/>
  <c r="CF3" i="2"/>
  <c r="CF50" i="2" s="1"/>
  <c r="A19" i="1"/>
  <c r="A20" i="2" s="1"/>
  <c r="N11" i="9"/>
  <c r="A40" i="1"/>
  <c r="A120" i="8" s="1"/>
  <c r="A89" i="1"/>
  <c r="A49" i="3" s="1"/>
  <c r="S3" i="2"/>
  <c r="S90" i="2" s="1"/>
  <c r="GQ130" i="1"/>
  <c r="ET130" i="1"/>
  <c r="BM130" i="1"/>
  <c r="A28" i="3"/>
  <c r="A38" i="1"/>
  <c r="A78" i="7" s="1"/>
  <c r="E11" i="9"/>
  <c r="D3" i="2"/>
  <c r="D90" i="2" s="1"/>
  <c r="A27" i="1"/>
  <c r="AM3" i="2"/>
  <c r="AM90" i="2" s="1"/>
  <c r="U3" i="2"/>
  <c r="U90" i="2" s="1"/>
  <c r="BM3" i="2"/>
  <c r="BM50" i="2" s="1"/>
  <c r="V3" i="2"/>
  <c r="V50" i="2" s="1"/>
  <c r="BJ3" i="2"/>
  <c r="BJ90" i="2" s="1"/>
  <c r="X3" i="2"/>
  <c r="X90" i="2" s="1"/>
  <c r="D2" i="8"/>
  <c r="G89" i="8" s="1"/>
  <c r="A89" i="8"/>
  <c r="A44" i="1"/>
  <c r="A84" i="3" s="1"/>
  <c r="AI3" i="2"/>
  <c r="AI90" i="2" s="1"/>
  <c r="IM130" i="1"/>
  <c r="GF130" i="1"/>
  <c r="DQ130" i="1"/>
  <c r="BE130" i="1"/>
  <c r="H61" i="8"/>
  <c r="IA130" i="1"/>
  <c r="GE130" i="1"/>
  <c r="DN130" i="1"/>
  <c r="AR130" i="1"/>
  <c r="IQ130" i="1"/>
  <c r="HG130" i="1"/>
  <c r="GA130" i="1"/>
  <c r="EM130" i="1"/>
  <c r="CR130" i="1"/>
  <c r="BB130" i="1"/>
  <c r="II130" i="1"/>
  <c r="HC130" i="1"/>
  <c r="FN130" i="1"/>
  <c r="DX130" i="1"/>
  <c r="CH130" i="1"/>
  <c r="AL130" i="1"/>
  <c r="IB130" i="1"/>
  <c r="GV130" i="1"/>
  <c r="FM130" i="1"/>
  <c r="DR130" i="1"/>
  <c r="CB130" i="1"/>
  <c r="AJ130" i="1"/>
  <c r="A5" i="7"/>
  <c r="E50" i="2"/>
  <c r="IR130" i="1"/>
  <c r="HV130" i="1"/>
  <c r="GU130" i="1"/>
  <c r="FV130" i="1"/>
  <c r="EN130" i="1"/>
  <c r="DD130" i="1"/>
  <c r="CA130" i="1"/>
  <c r="AP130" i="1"/>
  <c r="IL130" i="1"/>
  <c r="HK130" i="1"/>
  <c r="GM130" i="1"/>
  <c r="FI130" i="1"/>
  <c r="DY130" i="1"/>
  <c r="CV130" i="1"/>
  <c r="BL130" i="1"/>
  <c r="AF130" i="1"/>
  <c r="AQ3" i="2"/>
  <c r="AQ90" i="2" s="1"/>
  <c r="A17" i="1"/>
  <c r="A97" i="8" s="1"/>
  <c r="A20" i="1"/>
  <c r="H20" i="8" s="1"/>
  <c r="L3" i="2"/>
  <c r="L90" i="2" s="1"/>
  <c r="BX3" i="2"/>
  <c r="BX50" i="2" s="1"/>
  <c r="A49" i="1"/>
  <c r="BK3" i="2"/>
  <c r="BK90" i="2" s="1"/>
  <c r="Y3" i="2"/>
  <c r="Y50" i="2" s="1"/>
  <c r="B3" i="2"/>
  <c r="AH3" i="2"/>
  <c r="AH90" i="2" s="1"/>
  <c r="BN3" i="2"/>
  <c r="BN50" i="2" s="1"/>
  <c r="CG3" i="2"/>
  <c r="CG90" i="2" s="1"/>
  <c r="A37" i="1"/>
  <c r="A77" i="3" s="1"/>
  <c r="F11" i="9"/>
  <c r="P11" i="9"/>
  <c r="A7" i="1"/>
  <c r="A7" i="8" s="1"/>
  <c r="A41" i="1"/>
  <c r="A81" i="1" s="1"/>
  <c r="AV3" i="2"/>
  <c r="AV90" i="2" s="1"/>
  <c r="A46" i="1"/>
  <c r="A126" i="8" s="1"/>
  <c r="IJ130" i="1"/>
  <c r="HT130" i="1"/>
  <c r="HD130" i="1"/>
  <c r="GN130" i="1"/>
  <c r="FX130" i="1"/>
  <c r="FE130" i="1"/>
  <c r="EJ130" i="1"/>
  <c r="DO130" i="1"/>
  <c r="CS130" i="1"/>
  <c r="BX130" i="1"/>
  <c r="BC130" i="1"/>
  <c r="AG130" i="1"/>
  <c r="A21" i="3"/>
  <c r="K3" i="2"/>
  <c r="A6" i="1"/>
  <c r="A6" i="7" s="1"/>
  <c r="A24" i="1"/>
  <c r="A105" i="2" s="1"/>
  <c r="AB3" i="2"/>
  <c r="AB90" i="2" s="1"/>
  <c r="A22" i="1"/>
  <c r="A62" i="1" s="1"/>
  <c r="O3" i="2"/>
  <c r="O90" i="2" s="1"/>
  <c r="CA3" i="2"/>
  <c r="CA90" i="2" s="1"/>
  <c r="AG3" i="2"/>
  <c r="AG90" i="2" s="1"/>
  <c r="BI3" i="2"/>
  <c r="BI90" i="2" s="1"/>
  <c r="J3" i="2"/>
  <c r="J90" i="2" s="1"/>
  <c r="AP3" i="2"/>
  <c r="AP90" i="2" s="1"/>
  <c r="BV3" i="2"/>
  <c r="BV50" i="2" s="1"/>
  <c r="AN3" i="2"/>
  <c r="AN50" i="2" s="1"/>
  <c r="A25" i="1"/>
  <c r="A25" i="8" s="1"/>
  <c r="H11" i="9"/>
  <c r="H2" i="8"/>
  <c r="A49" i="8"/>
  <c r="A11" i="1"/>
  <c r="A11" i="8" s="1"/>
  <c r="BL3" i="2"/>
  <c r="BL50" i="2" s="1"/>
  <c r="IU130" i="1"/>
  <c r="IE130" i="1"/>
  <c r="HO130" i="1"/>
  <c r="GY130" i="1"/>
  <c r="GI130" i="1"/>
  <c r="FR130" i="1"/>
  <c r="EX130" i="1"/>
  <c r="ED130" i="1"/>
  <c r="DH130" i="1"/>
  <c r="CL130" i="1"/>
  <c r="BR130" i="1"/>
  <c r="AV130" i="1"/>
  <c r="L130" i="1"/>
  <c r="IT130" i="1"/>
  <c r="ID130" i="1"/>
  <c r="HN130" i="1"/>
  <c r="GX130" i="1"/>
  <c r="GH130" i="1"/>
  <c r="FQ130" i="1"/>
  <c r="EW130" i="1"/>
  <c r="EB130" i="1"/>
  <c r="DG130" i="1"/>
  <c r="CK130" i="1"/>
  <c r="BP130" i="1"/>
  <c r="AU130" i="1"/>
  <c r="H130" i="1"/>
  <c r="AM44" i="7"/>
  <c r="AN44" i="7" s="1"/>
  <c r="AO44" i="7" s="1"/>
  <c r="BA84" i="7" s="1"/>
  <c r="JA11" i="1"/>
  <c r="JM91" i="1" s="1"/>
  <c r="CH78" i="7"/>
  <c r="IH71" i="7"/>
  <c r="DG36" i="7"/>
  <c r="DS76" i="7" s="1"/>
  <c r="DG30" i="7"/>
  <c r="DH30" i="7" s="1"/>
  <c r="FC32" i="7"/>
  <c r="FO72" i="7" s="1"/>
  <c r="BK32" i="7"/>
  <c r="BW72" i="7" s="1"/>
  <c r="CI46" i="7"/>
  <c r="CJ46" i="7" s="1"/>
  <c r="DG33" i="7"/>
  <c r="DS73" i="7" s="1"/>
  <c r="BK38" i="7"/>
  <c r="BW78" i="7" s="1"/>
  <c r="BW31" i="7"/>
  <c r="CI71" i="7" s="1"/>
  <c r="AT50" i="2"/>
  <c r="AO50" i="2"/>
  <c r="I50" i="2"/>
  <c r="EE30" i="7"/>
  <c r="EQ70" i="7" s="1"/>
  <c r="HZ53" i="1"/>
  <c r="IE11" i="1"/>
  <c r="HT52" i="1"/>
  <c r="IG11" i="1"/>
  <c r="IG91" i="1" s="1"/>
  <c r="IB53" i="1"/>
  <c r="II9" i="7"/>
  <c r="IJ9" i="7" s="1"/>
  <c r="IK9" i="7" s="1"/>
  <c r="IL9" i="7" s="1"/>
  <c r="IM9" i="7" s="1"/>
  <c r="IN9" i="7" s="1"/>
  <c r="A116" i="8"/>
  <c r="A18" i="3"/>
  <c r="IF92" i="1"/>
  <c r="A28" i="8"/>
  <c r="HX93" i="1"/>
  <c r="HV72" i="7"/>
  <c r="IH74" i="7"/>
  <c r="AM30" i="7"/>
  <c r="AN30" i="7" s="1"/>
  <c r="ID52" i="1"/>
  <c r="HX53" i="1"/>
  <c r="C49" i="3"/>
  <c r="ID92" i="1"/>
  <c r="BK33" i="7"/>
  <c r="BL33" i="7" s="1"/>
  <c r="HT92" i="1"/>
  <c r="AM45" i="7"/>
  <c r="AY85" i="7" s="1"/>
  <c r="IG93" i="1"/>
  <c r="A68" i="1"/>
  <c r="IC52" i="1"/>
  <c r="IF11" i="1"/>
  <c r="AL62" i="7"/>
  <c r="IU72" i="7"/>
  <c r="A75" i="1"/>
  <c r="IB93" i="1"/>
  <c r="H35" i="8"/>
  <c r="IC11" i="1"/>
  <c r="O30" i="7"/>
  <c r="AA70" i="7" s="1"/>
  <c r="ID53" i="1"/>
  <c r="AF50" i="2"/>
  <c r="HU53" i="1"/>
  <c r="F16" i="8"/>
  <c r="HW52" i="1"/>
  <c r="IE52" i="1"/>
  <c r="H75" i="8"/>
  <c r="A36" i="8"/>
  <c r="AJ90" i="2"/>
  <c r="AM41" i="7"/>
  <c r="AY81" i="7" s="1"/>
  <c r="A76" i="2"/>
  <c r="A29" i="2"/>
  <c r="HV13" i="7"/>
  <c r="HW13" i="7" s="1"/>
  <c r="ID11" i="1"/>
  <c r="A35" i="8"/>
  <c r="H21" i="8"/>
  <c r="H36" i="8"/>
  <c r="IE53" i="1"/>
  <c r="A35" i="3"/>
  <c r="A69" i="2"/>
  <c r="BV57" i="7"/>
  <c r="A76" i="1"/>
  <c r="A68" i="8"/>
  <c r="HT93" i="1"/>
  <c r="IC53" i="1"/>
  <c r="HW12" i="7"/>
  <c r="EE41" i="7"/>
  <c r="A36" i="2"/>
  <c r="A75" i="8"/>
  <c r="A76" i="8"/>
  <c r="A75" i="7"/>
  <c r="IA92" i="1"/>
  <c r="IC93" i="1"/>
  <c r="A5" i="3"/>
  <c r="A117" i="2"/>
  <c r="H76" i="8"/>
  <c r="EE45" i="7"/>
  <c r="EQ85" i="7" s="1"/>
  <c r="IG52" i="1"/>
  <c r="T50" i="2"/>
  <c r="Z63" i="7"/>
  <c r="IF52" i="1"/>
  <c r="A68" i="7"/>
  <c r="HW92" i="1"/>
  <c r="A6" i="2"/>
  <c r="A76" i="3"/>
  <c r="IB11" i="1"/>
  <c r="HY92" i="1"/>
  <c r="IA11" i="1"/>
  <c r="GL84" i="7"/>
  <c r="AA31" i="7"/>
  <c r="AM71" i="7" s="1"/>
  <c r="A61" i="8"/>
  <c r="HV74" i="7"/>
  <c r="DS34" i="7"/>
  <c r="DT34" i="7" s="1"/>
  <c r="A22" i="2"/>
  <c r="II6" i="7"/>
  <c r="IJ6" i="7" s="1"/>
  <c r="IK6" i="7" s="1"/>
  <c r="IL6" i="7" s="1"/>
  <c r="IM6" i="7" s="1"/>
  <c r="IN6" i="7" s="1"/>
  <c r="IO6" i="7" s="1"/>
  <c r="A101" i="8"/>
  <c r="A61" i="3"/>
  <c r="DS46" i="7"/>
  <c r="EE86" i="7" s="1"/>
  <c r="IH72" i="7"/>
  <c r="IU7" i="7"/>
  <c r="IV7" i="7" s="1"/>
  <c r="IW7" i="7" s="1"/>
  <c r="IX7" i="7" s="1"/>
  <c r="IY7" i="7" s="1"/>
  <c r="IZ7" i="7" s="1"/>
  <c r="BK80" i="7"/>
  <c r="CI40" i="7"/>
  <c r="CJ40" i="7" s="1"/>
  <c r="CK40" i="7" s="1"/>
  <c r="CW80" i="7" s="1"/>
  <c r="AA34" i="7"/>
  <c r="AB34" i="7" s="1"/>
  <c r="O33" i="7"/>
  <c r="P33" i="7" s="1"/>
  <c r="A21" i="7"/>
  <c r="D30" i="8"/>
  <c r="DS59" i="7"/>
  <c r="HW31" i="7"/>
  <c r="HW34" i="7"/>
  <c r="HW74" i="7" s="1"/>
  <c r="A61" i="1"/>
  <c r="A61" i="7"/>
  <c r="FO31" i="7"/>
  <c r="GA71" i="7" s="1"/>
  <c r="A101" i="1"/>
  <c r="BW30" i="7"/>
  <c r="BX30" i="7" s="1"/>
  <c r="C29" i="7"/>
  <c r="O69" i="7" s="1"/>
  <c r="O32" i="7"/>
  <c r="P32" i="7" s="1"/>
  <c r="AY38" i="7"/>
  <c r="BK78" i="7" s="1"/>
  <c r="FO34" i="7"/>
  <c r="GA74" i="7" s="1"/>
  <c r="DS30" i="7"/>
  <c r="DT30" i="7" s="1"/>
  <c r="A21" i="8"/>
  <c r="EE44" i="7"/>
  <c r="EQ84" i="7" s="1"/>
  <c r="BW34" i="7"/>
  <c r="AA30" i="7"/>
  <c r="AB30" i="7" s="1"/>
  <c r="A36" i="7"/>
  <c r="D8" i="8"/>
  <c r="IY20" i="1"/>
  <c r="JK100" i="1" s="1"/>
  <c r="IU20" i="1"/>
  <c r="JG100" i="1" s="1"/>
  <c r="CH29" i="2"/>
  <c r="CL109" i="2" s="1"/>
  <c r="IO4" i="1"/>
  <c r="FB58" i="7"/>
  <c r="FC24" i="7"/>
  <c r="FO64" i="7" s="1"/>
  <c r="CI7" i="2"/>
  <c r="FC18" i="7"/>
  <c r="FC58" i="7" s="1"/>
  <c r="FB63" i="7"/>
  <c r="EQ23" i="7"/>
  <c r="ER23" i="7" s="1"/>
  <c r="ES23" i="7" s="1"/>
  <c r="C42" i="7"/>
  <c r="D42" i="7" s="1"/>
  <c r="EQ32" i="7"/>
  <c r="FC72" i="7" s="1"/>
  <c r="C40" i="7"/>
  <c r="O80" i="7" s="1"/>
  <c r="FC38" i="7"/>
  <c r="FO78" i="7" s="1"/>
  <c r="IP33" i="7"/>
  <c r="IQ33" i="7" s="1"/>
  <c r="IR33" i="7" s="1"/>
  <c r="IS33" i="7" s="1"/>
  <c r="BV69" i="7"/>
  <c r="BK29" i="7"/>
  <c r="CD90" i="2"/>
  <c r="Z76" i="7"/>
  <c r="O36" i="7"/>
  <c r="P36" i="7" s="1"/>
  <c r="AA39" i="7"/>
  <c r="AB39" i="7" s="1"/>
  <c r="AC39" i="7" s="1"/>
  <c r="AO79" i="7" s="1"/>
  <c r="BK34" i="7"/>
  <c r="GM33" i="7"/>
  <c r="GL52" i="7"/>
  <c r="BR50" i="2"/>
  <c r="BR90" i="2"/>
  <c r="A8" i="7"/>
  <c r="A9" i="2"/>
  <c r="A8" i="3"/>
  <c r="A8" i="8"/>
  <c r="H8" i="8"/>
  <c r="CH69" i="7"/>
  <c r="BW29" i="7"/>
  <c r="CI69" i="7" s="1"/>
  <c r="BJ72" i="7"/>
  <c r="AY32" i="7"/>
  <c r="AZ32" i="7" s="1"/>
  <c r="FN74" i="7"/>
  <c r="FC34" i="7"/>
  <c r="FC31" i="7"/>
  <c r="FD31" i="7" s="1"/>
  <c r="HJ70" i="7"/>
  <c r="GL80" i="7"/>
  <c r="Q90" i="2"/>
  <c r="Q50" i="2"/>
  <c r="BV64" i="7"/>
  <c r="BK24" i="7"/>
  <c r="BW64" i="7" s="1"/>
  <c r="DR65" i="7"/>
  <c r="DG25" i="7"/>
  <c r="DH25" i="7" s="1"/>
  <c r="DI25" i="7" s="1"/>
  <c r="N73" i="7"/>
  <c r="C33" i="7"/>
  <c r="O73" i="7" s="1"/>
  <c r="FC29" i="7"/>
  <c r="FO69" i="7" s="1"/>
  <c r="A115" i="8"/>
  <c r="A75" i="3"/>
  <c r="A109" i="2"/>
  <c r="CD20" i="2"/>
  <c r="IT71" i="7"/>
  <c r="IU69" i="7"/>
  <c r="GM32" i="7"/>
  <c r="GY72" i="7" s="1"/>
  <c r="A116" i="2"/>
  <c r="A28" i="7"/>
  <c r="H68" i="8"/>
  <c r="H28" i="8"/>
  <c r="BJ55" i="7"/>
  <c r="DF56" i="7"/>
  <c r="BJ58" i="7"/>
  <c r="BJ61" i="7"/>
  <c r="FB61" i="7"/>
  <c r="DF62" i="7"/>
  <c r="II24" i="7"/>
  <c r="IJ24" i="7" s="1"/>
  <c r="IK24" i="7" s="1"/>
  <c r="IL24" i="7" s="1"/>
  <c r="A35" i="7"/>
  <c r="A108" i="1"/>
  <c r="GA55" i="7"/>
  <c r="HJ56" i="7"/>
  <c r="CH58" i="7"/>
  <c r="AL59" i="7"/>
  <c r="DR62" i="7"/>
  <c r="HJ65" i="7"/>
  <c r="IU22" i="7"/>
  <c r="CI10" i="2"/>
  <c r="CG9" i="2"/>
  <c r="CE8" i="2"/>
  <c r="IM4" i="1"/>
  <c r="CI6" i="2"/>
  <c r="GA84" i="7"/>
  <c r="IV26" i="1"/>
  <c r="JH106" i="1" s="1"/>
  <c r="AY45" i="7"/>
  <c r="BK85" i="7" s="1"/>
  <c r="AX61" i="7"/>
  <c r="IT73" i="7"/>
  <c r="JA56" i="1"/>
  <c r="CI45" i="7"/>
  <c r="CI42" i="7"/>
  <c r="CJ42" i="7" s="1"/>
  <c r="AY21" i="7"/>
  <c r="AY61" i="7" s="1"/>
  <c r="CI24" i="7"/>
  <c r="CT56" i="7"/>
  <c r="GL56" i="7"/>
  <c r="AX58" i="7"/>
  <c r="CD19" i="2"/>
  <c r="IQ76" i="1"/>
  <c r="II76" i="1"/>
  <c r="FP15" i="7"/>
  <c r="GB55" i="7" s="1"/>
  <c r="EE46" i="7"/>
  <c r="EQ86" i="7" s="1"/>
  <c r="FC41" i="7"/>
  <c r="FO81" i="7" s="1"/>
  <c r="AA38" i="7"/>
  <c r="AB38" i="7" s="1"/>
  <c r="AC38" i="7" s="1"/>
  <c r="FZ55" i="7"/>
  <c r="BW24" i="7"/>
  <c r="CI64" i="7" s="1"/>
  <c r="GX82" i="7"/>
  <c r="GX85" i="7"/>
  <c r="CJ23" i="2"/>
  <c r="IX17" i="1"/>
  <c r="IU19" i="7"/>
  <c r="IV19" i="7" s="1"/>
  <c r="IW19" i="7" s="1"/>
  <c r="JA101" i="1"/>
  <c r="JA105" i="1"/>
  <c r="JA121" i="1"/>
  <c r="IX39" i="1"/>
  <c r="JJ119" i="1" s="1"/>
  <c r="CH26" i="2"/>
  <c r="CL106" i="2" s="1"/>
  <c r="IP13" i="1"/>
  <c r="CF23" i="2"/>
  <c r="CI8" i="2"/>
  <c r="CG7" i="2"/>
  <c r="JA82" i="1"/>
  <c r="GA61" i="7"/>
  <c r="FZ61" i="7"/>
  <c r="AM46" i="7"/>
  <c r="AA22" i="7"/>
  <c r="AB22" i="7" s="1"/>
  <c r="IH22" i="7"/>
  <c r="IT62" i="7" s="1"/>
  <c r="DG40" i="7"/>
  <c r="DS80" i="7" s="1"/>
  <c r="AY18" i="7"/>
  <c r="AZ18" i="7" s="1"/>
  <c r="BV58" i="7"/>
  <c r="IH43" i="1"/>
  <c r="IH43" i="7" s="1"/>
  <c r="JA120" i="1"/>
  <c r="CF37" i="2"/>
  <c r="CG77" i="2" s="1"/>
  <c r="II116" i="1"/>
  <c r="BX38" i="7"/>
  <c r="CI78" i="7"/>
  <c r="GX80" i="7"/>
  <c r="O45" i="7"/>
  <c r="AA85" i="7" s="1"/>
  <c r="GM42" i="7"/>
  <c r="GY82" i="7" s="1"/>
  <c r="EQ41" i="7"/>
  <c r="CU40" i="7"/>
  <c r="HJ85" i="7"/>
  <c r="IO124" i="1"/>
  <c r="JA124" i="1"/>
  <c r="JA126" i="1"/>
  <c r="FC44" i="7"/>
  <c r="FO84" i="7" s="1"/>
  <c r="HJ78" i="7"/>
  <c r="BJ80" i="7"/>
  <c r="IZ125" i="1"/>
  <c r="JA125" i="1"/>
  <c r="EQ44" i="7"/>
  <c r="ER44" i="7" s="1"/>
  <c r="O40" i="7"/>
  <c r="P40" i="7" s="1"/>
  <c r="IH41" i="7"/>
  <c r="IH81" i="7" s="1"/>
  <c r="IZ124" i="1"/>
  <c r="JA84" i="1"/>
  <c r="CU42" i="7"/>
  <c r="CV42" i="7" s="1"/>
  <c r="CE43" i="2"/>
  <c r="BA40" i="7"/>
  <c r="BM80" i="7" s="1"/>
  <c r="BK44" i="7"/>
  <c r="BL44" i="7" s="1"/>
  <c r="GL82" i="7"/>
  <c r="FZ82" i="7"/>
  <c r="HV84" i="7"/>
  <c r="FZ85" i="7"/>
  <c r="IY118" i="1"/>
  <c r="JA118" i="1"/>
  <c r="AY41" i="7"/>
  <c r="EQ45" i="7"/>
  <c r="ER45" i="7" s="1"/>
  <c r="IH40" i="7"/>
  <c r="II40" i="7" s="1"/>
  <c r="II80" i="7" s="1"/>
  <c r="IO122" i="1"/>
  <c r="JA122" i="1"/>
  <c r="AY43" i="7"/>
  <c r="BK83" i="7" s="1"/>
  <c r="EE39" i="7"/>
  <c r="EQ79" i="7" s="1"/>
  <c r="AY44" i="7"/>
  <c r="BK84" i="7" s="1"/>
  <c r="O42" i="7"/>
  <c r="AA82" i="7" s="1"/>
  <c r="D46" i="8"/>
  <c r="F44" i="8"/>
  <c r="IN13" i="1"/>
  <c r="IN93" i="1" s="1"/>
  <c r="AA19" i="7"/>
  <c r="AB19" i="7" s="1"/>
  <c r="AB59" i="7" s="1"/>
  <c r="HJ59" i="7"/>
  <c r="CF20" i="2"/>
  <c r="IH18" i="7"/>
  <c r="II18" i="7" s="1"/>
  <c r="IJ18" i="7" s="1"/>
  <c r="IK18" i="7" s="1"/>
  <c r="IL18" i="7" s="1"/>
  <c r="IM18" i="7" s="1"/>
  <c r="IN18" i="7" s="1"/>
  <c r="IO18" i="7" s="1"/>
  <c r="IP18" i="7" s="1"/>
  <c r="IQ18" i="7" s="1"/>
  <c r="IR18" i="7" s="1"/>
  <c r="IS18" i="7" s="1"/>
  <c r="CD17" i="2"/>
  <c r="IH17" i="1"/>
  <c r="IH97" i="1" s="1"/>
  <c r="CH10" i="2"/>
  <c r="CI9" i="2"/>
  <c r="CD9" i="2"/>
  <c r="CG8" i="2"/>
  <c r="IL4" i="1"/>
  <c r="HK16" i="7"/>
  <c r="HL16" i="7" s="1"/>
  <c r="HL56" i="7" s="1"/>
  <c r="CH56" i="7"/>
  <c r="GA25" i="7"/>
  <c r="GM65" i="7" s="1"/>
  <c r="Z56" i="7"/>
  <c r="DR56" i="7"/>
  <c r="HK59" i="7"/>
  <c r="FN61" i="7"/>
  <c r="CJ29" i="2"/>
  <c r="IH16" i="7"/>
  <c r="IH56" i="7" s="1"/>
  <c r="IW20" i="1"/>
  <c r="JI100" i="1" s="1"/>
  <c r="IU26" i="1"/>
  <c r="JG106" i="1" s="1"/>
  <c r="IU18" i="7"/>
  <c r="IV18" i="7" s="1"/>
  <c r="IW18" i="7" s="1"/>
  <c r="CG25" i="2"/>
  <c r="CK105" i="2" s="1"/>
  <c r="CD16" i="2"/>
  <c r="IW4" i="1"/>
  <c r="DH19" i="7"/>
  <c r="DI19" i="7" s="1"/>
  <c r="DJ19" i="7" s="1"/>
  <c r="DK19" i="7" s="1"/>
  <c r="DL19" i="7" s="1"/>
  <c r="DM19" i="7" s="1"/>
  <c r="DN19" i="7" s="1"/>
  <c r="DO19" i="7" s="1"/>
  <c r="DP19" i="7" s="1"/>
  <c r="DQ19" i="7" s="1"/>
  <c r="DS22" i="7"/>
  <c r="DT22" i="7" s="1"/>
  <c r="DU22" i="7" s="1"/>
  <c r="DV22" i="7" s="1"/>
  <c r="FN55" i="7"/>
  <c r="DS25" i="7"/>
  <c r="EE65" i="7" s="1"/>
  <c r="CH17" i="2"/>
  <c r="CL97" i="2" s="1"/>
  <c r="AA20" i="7"/>
  <c r="AB20" i="7" s="1"/>
  <c r="AY15" i="7"/>
  <c r="AZ15" i="7" s="1"/>
  <c r="BA15" i="7" s="1"/>
  <c r="BB15" i="7" s="1"/>
  <c r="BC15" i="7" s="1"/>
  <c r="BD15" i="7" s="1"/>
  <c r="BE15" i="7" s="1"/>
  <c r="BF15" i="7" s="1"/>
  <c r="BG15" i="7" s="1"/>
  <c r="BH15" i="7" s="1"/>
  <c r="BI15" i="7" s="1"/>
  <c r="AA25" i="7"/>
  <c r="AM65" i="7" s="1"/>
  <c r="F45" i="8"/>
  <c r="IH28" i="7"/>
  <c r="CI29" i="2"/>
  <c r="CM109" i="2" s="1"/>
  <c r="CI17" i="2"/>
  <c r="IV13" i="1"/>
  <c r="JH93" i="1" s="1"/>
  <c r="CH23" i="2"/>
  <c r="CL103" i="2" s="1"/>
  <c r="CG29" i="2"/>
  <c r="CK109" i="2" s="1"/>
  <c r="IQ13" i="1"/>
  <c r="CF29" i="2"/>
  <c r="CG10" i="2"/>
  <c r="CD10" i="2"/>
  <c r="CE9" i="2"/>
  <c r="CD7" i="2"/>
  <c r="CD6" i="2"/>
  <c r="JA67" i="1"/>
  <c r="BW18" i="7"/>
  <c r="CI58" i="7" s="1"/>
  <c r="ED62" i="7"/>
  <c r="F34" i="8"/>
  <c r="IH27" i="7"/>
  <c r="II27" i="7" s="1"/>
  <c r="IJ27" i="7" s="1"/>
  <c r="IK27" i="7" s="1"/>
  <c r="IL27" i="7" s="1"/>
  <c r="IM27" i="7" s="1"/>
  <c r="IN27" i="7" s="1"/>
  <c r="IZ20" i="1"/>
  <c r="JL100" i="1" s="1"/>
  <c r="JA61" i="1"/>
  <c r="IX12" i="1"/>
  <c r="JJ92" i="1" s="1"/>
  <c r="CI28" i="2"/>
  <c r="CI16" i="2"/>
  <c r="CM96" i="2" s="1"/>
  <c r="CH19" i="2"/>
  <c r="CH25" i="2"/>
  <c r="CL105" i="2" s="1"/>
  <c r="CG16" i="2"/>
  <c r="CK96" i="2" s="1"/>
  <c r="GL59" i="7"/>
  <c r="CI23" i="2"/>
  <c r="CM103" i="2" s="1"/>
  <c r="CI26" i="2"/>
  <c r="CM106" i="2" s="1"/>
  <c r="II5" i="7"/>
  <c r="IJ5" i="7" s="1"/>
  <c r="IK5" i="7" s="1"/>
  <c r="IL5" i="7" s="1"/>
  <c r="IM5" i="7" s="1"/>
  <c r="IN5" i="7" s="1"/>
  <c r="JA68" i="1"/>
  <c r="F32" i="8"/>
  <c r="AY16" i="7"/>
  <c r="BJ56" i="7"/>
  <c r="GM21" i="7"/>
  <c r="GM61" i="7" s="1"/>
  <c r="GX61" i="7"/>
  <c r="GL61" i="7"/>
  <c r="BJ70" i="7"/>
  <c r="AY30" i="7"/>
  <c r="DF71" i="7"/>
  <c r="CU31" i="7"/>
  <c r="GL72" i="7"/>
  <c r="GA32" i="7"/>
  <c r="DF78" i="7"/>
  <c r="CU38" i="7"/>
  <c r="CV38" i="7" s="1"/>
  <c r="ED82" i="7"/>
  <c r="DS42" i="7"/>
  <c r="EE82" i="7" s="1"/>
  <c r="HW58" i="7"/>
  <c r="HX18" i="7"/>
  <c r="HY18" i="7" s="1"/>
  <c r="HZ18" i="7" s="1"/>
  <c r="BW44" i="7"/>
  <c r="CV22" i="7"/>
  <c r="DH62" i="7" s="1"/>
  <c r="DG62" i="7"/>
  <c r="AM15" i="7"/>
  <c r="AX55" i="7"/>
  <c r="GB19" i="7"/>
  <c r="GC19" i="7" s="1"/>
  <c r="EP61" i="7"/>
  <c r="EE21" i="7"/>
  <c r="EF21" i="7" s="1"/>
  <c r="EG21" i="7" s="1"/>
  <c r="EH21" i="7" s="1"/>
  <c r="EI21" i="7" s="1"/>
  <c r="EJ21" i="7" s="1"/>
  <c r="CI22" i="7"/>
  <c r="CI62" i="7" s="1"/>
  <c r="CT62" i="7"/>
  <c r="AX64" i="7"/>
  <c r="AM24" i="7"/>
  <c r="AY64" i="7" s="1"/>
  <c r="EP64" i="7"/>
  <c r="EE24" i="7"/>
  <c r="CT65" i="7"/>
  <c r="CI25" i="7"/>
  <c r="CU65" i="7" s="1"/>
  <c r="CT70" i="7"/>
  <c r="CI30" i="7"/>
  <c r="AX71" i="7"/>
  <c r="AM31" i="7"/>
  <c r="EP71" i="7"/>
  <c r="EE31" i="7"/>
  <c r="AL72" i="7"/>
  <c r="AA32" i="7"/>
  <c r="ED72" i="7"/>
  <c r="DS32" i="7"/>
  <c r="DT32" i="7" s="1"/>
  <c r="CH73" i="7"/>
  <c r="BW33" i="7"/>
  <c r="FZ73" i="7"/>
  <c r="FO33" i="7"/>
  <c r="FP33" i="7" s="1"/>
  <c r="AX74" i="7"/>
  <c r="AM34" i="7"/>
  <c r="AY74" i="7" s="1"/>
  <c r="EP74" i="7"/>
  <c r="EE34" i="7"/>
  <c r="CT76" i="7"/>
  <c r="CI36" i="7"/>
  <c r="GL76" i="7"/>
  <c r="GA36" i="7"/>
  <c r="FZ76" i="7"/>
  <c r="AX78" i="7"/>
  <c r="AM38" i="7"/>
  <c r="EP78" i="7"/>
  <c r="EE38" i="7"/>
  <c r="BV80" i="7"/>
  <c r="BK40" i="7"/>
  <c r="BW80" i="7" s="1"/>
  <c r="Z81" i="7"/>
  <c r="O41" i="7"/>
  <c r="DR81" i="7"/>
  <c r="DG41" i="7"/>
  <c r="DS81" i="7" s="1"/>
  <c r="GY41" i="7"/>
  <c r="GY81" i="7" s="1"/>
  <c r="GX81" i="7"/>
  <c r="HJ81" i="7"/>
  <c r="BV82" i="7"/>
  <c r="BK42" i="7"/>
  <c r="FN82" i="7"/>
  <c r="FC42" i="7"/>
  <c r="Z84" i="7"/>
  <c r="O44" i="7"/>
  <c r="DR84" i="7"/>
  <c r="DG44" i="7"/>
  <c r="HJ84" i="7"/>
  <c r="GY44" i="7"/>
  <c r="BV85" i="7"/>
  <c r="BK45" i="7"/>
  <c r="BW85" i="7" s="1"/>
  <c r="FN85" i="7"/>
  <c r="FC45" i="7"/>
  <c r="FO85" i="7" s="1"/>
  <c r="DR86" i="7"/>
  <c r="DG46" i="7"/>
  <c r="HJ86" i="7"/>
  <c r="GY46" i="7"/>
  <c r="AM33" i="7"/>
  <c r="AY73" i="7" s="1"/>
  <c r="BV79" i="7"/>
  <c r="BK39" i="7"/>
  <c r="GM15" i="7"/>
  <c r="GM55" i="7" s="1"/>
  <c r="GL55" i="7"/>
  <c r="N71" i="7"/>
  <c r="C31" i="7"/>
  <c r="CT72" i="7"/>
  <c r="CI32" i="7"/>
  <c r="EP73" i="7"/>
  <c r="EE33" i="7"/>
  <c r="GX74" i="7"/>
  <c r="GM34" i="7"/>
  <c r="AL85" i="7"/>
  <c r="AA45" i="7"/>
  <c r="BW41" i="7"/>
  <c r="CH79" i="7"/>
  <c r="BW39" i="7"/>
  <c r="BX39" i="7" s="1"/>
  <c r="CJ79" i="7" s="1"/>
  <c r="O12" i="7"/>
  <c r="N52" i="7"/>
  <c r="CI19" i="7"/>
  <c r="CT59" i="7"/>
  <c r="GA22" i="7"/>
  <c r="GL62" i="7"/>
  <c r="GA30" i="7"/>
  <c r="GA70" i="7" s="1"/>
  <c r="GL70" i="7"/>
  <c r="FZ70" i="7"/>
  <c r="HW86" i="7"/>
  <c r="HL46" i="7"/>
  <c r="HM46" i="7" s="1"/>
  <c r="FP44" i="7"/>
  <c r="FQ44" i="7" s="1"/>
  <c r="AM18" i="7"/>
  <c r="CH62" i="7"/>
  <c r="HV79" i="7"/>
  <c r="FB56" i="7"/>
  <c r="EQ16" i="7"/>
  <c r="ER16" i="7" s="1"/>
  <c r="ES16" i="7" s="1"/>
  <c r="ET16" i="7" s="1"/>
  <c r="EU16" i="7" s="1"/>
  <c r="EV16" i="7" s="1"/>
  <c r="EW16" i="7" s="1"/>
  <c r="CU18" i="7"/>
  <c r="CV18" i="7" s="1"/>
  <c r="CW18" i="7" s="1"/>
  <c r="CX18" i="7" s="1"/>
  <c r="CT58" i="7"/>
  <c r="DF58" i="7"/>
  <c r="FB70" i="7"/>
  <c r="EQ30" i="7"/>
  <c r="GX71" i="7"/>
  <c r="GM31" i="7"/>
  <c r="DF74" i="7"/>
  <c r="CU34" i="7"/>
  <c r="HL40" i="7"/>
  <c r="HM40" i="7" s="1"/>
  <c r="HN40" i="7" s="1"/>
  <c r="HO40" i="7" s="1"/>
  <c r="HP40" i="7" s="1"/>
  <c r="HQ40" i="7" s="1"/>
  <c r="HW80" i="7"/>
  <c r="ED85" i="7"/>
  <c r="DS45" i="7"/>
  <c r="EE85" i="7" s="1"/>
  <c r="CH86" i="7"/>
  <c r="BW46" i="7"/>
  <c r="BX46" i="7" s="1"/>
  <c r="AL69" i="7"/>
  <c r="CI12" i="7"/>
  <c r="CJ12" i="7" s="1"/>
  <c r="CK12" i="7" s="1"/>
  <c r="CL12" i="7" s="1"/>
  <c r="CM12" i="7" s="1"/>
  <c r="CN12" i="7" s="1"/>
  <c r="CO12" i="7" s="1"/>
  <c r="CP12" i="7" s="1"/>
  <c r="CQ12" i="7" s="1"/>
  <c r="CR12" i="7" s="1"/>
  <c r="CS12" i="7" s="1"/>
  <c r="EP55" i="7"/>
  <c r="EE15" i="7"/>
  <c r="EF15" i="7" s="1"/>
  <c r="EE18" i="7"/>
  <c r="EP58" i="7"/>
  <c r="HC40" i="7"/>
  <c r="HD40" i="7" s="1"/>
  <c r="HE40" i="7" s="1"/>
  <c r="CI16" i="7"/>
  <c r="O46" i="7"/>
  <c r="AA86" i="7" s="1"/>
  <c r="FC40" i="7"/>
  <c r="FD40" i="7" s="1"/>
  <c r="HK32" i="7"/>
  <c r="HL32" i="7" s="1"/>
  <c r="HM32" i="7" s="1"/>
  <c r="HN32" i="7" s="1"/>
  <c r="HO32" i="7" s="1"/>
  <c r="C34" i="7"/>
  <c r="E29" i="8"/>
  <c r="GY15" i="7"/>
  <c r="HJ55" i="7"/>
  <c r="BK16" i="7"/>
  <c r="BV56" i="7"/>
  <c r="Z61" i="7"/>
  <c r="O21" i="7"/>
  <c r="P21" i="7" s="1"/>
  <c r="DG21" i="7"/>
  <c r="DR61" i="7"/>
  <c r="GY21" i="7"/>
  <c r="GZ21" i="7" s="1"/>
  <c r="HA21" i="7" s="1"/>
  <c r="HB21" i="7" s="1"/>
  <c r="HC21" i="7" s="1"/>
  <c r="HD21" i="7" s="1"/>
  <c r="HE21" i="7" s="1"/>
  <c r="HJ61" i="7"/>
  <c r="BK22" i="7"/>
  <c r="BV62" i="7"/>
  <c r="BV65" i="7"/>
  <c r="BK25" i="7"/>
  <c r="BL25" i="7" s="1"/>
  <c r="HW27" i="7"/>
  <c r="HX27" i="7" s="1"/>
  <c r="BV70" i="7"/>
  <c r="BK30" i="7"/>
  <c r="BL30" i="7" s="1"/>
  <c r="FN70" i="7"/>
  <c r="FC30" i="7"/>
  <c r="Z71" i="7"/>
  <c r="O31" i="7"/>
  <c r="DR71" i="7"/>
  <c r="DG31" i="7"/>
  <c r="DS71" i="7" s="1"/>
  <c r="DF72" i="7"/>
  <c r="CU32" i="7"/>
  <c r="DG72" i="7" s="1"/>
  <c r="BJ73" i="7"/>
  <c r="AY33" i="7"/>
  <c r="FB73" i="7"/>
  <c r="EQ33" i="7"/>
  <c r="FC73" i="7" s="1"/>
  <c r="Z74" i="7"/>
  <c r="O34" i="7"/>
  <c r="DR74" i="7"/>
  <c r="DG34" i="7"/>
  <c r="HJ74" i="7"/>
  <c r="GY34" i="7"/>
  <c r="BV76" i="7"/>
  <c r="BK36" i="7"/>
  <c r="BW76" i="7" s="1"/>
  <c r="FN76" i="7"/>
  <c r="FC36" i="7"/>
  <c r="FO76" i="7" s="1"/>
  <c r="Z78" i="7"/>
  <c r="O38" i="7"/>
  <c r="DG38" i="7"/>
  <c r="DR78" i="7"/>
  <c r="ED54" i="7"/>
  <c r="DS44" i="7"/>
  <c r="GY38" i="7"/>
  <c r="HV86" i="7"/>
  <c r="GM22" i="7"/>
  <c r="GX62" i="7"/>
  <c r="AX72" i="7"/>
  <c r="AM32" i="7"/>
  <c r="CT73" i="7"/>
  <c r="CI33" i="7"/>
  <c r="CU73" i="7" s="1"/>
  <c r="FB74" i="7"/>
  <c r="EQ34" i="7"/>
  <c r="CH82" i="7"/>
  <c r="BW42" i="7"/>
  <c r="CI82" i="7" s="1"/>
  <c r="AL84" i="7"/>
  <c r="AA44" i="7"/>
  <c r="CH85" i="7"/>
  <c r="BW45" i="7"/>
  <c r="AL86" i="7"/>
  <c r="AA46" i="7"/>
  <c r="C36" i="7"/>
  <c r="GX76" i="7"/>
  <c r="BW20" i="7"/>
  <c r="CH60" i="7"/>
  <c r="FB55" i="7"/>
  <c r="EQ15" i="7"/>
  <c r="ER15" i="7" s="1"/>
  <c r="ES15" i="7" s="1"/>
  <c r="ET15" i="7" s="1"/>
  <c r="EU15" i="7" s="1"/>
  <c r="EV15" i="7" s="1"/>
  <c r="EW15" i="7" s="1"/>
  <c r="EX15" i="7" s="1"/>
  <c r="EY15" i="7" s="1"/>
  <c r="EZ15" i="7" s="1"/>
  <c r="FA15" i="7" s="1"/>
  <c r="CU19" i="7"/>
  <c r="DF59" i="7"/>
  <c r="N62" i="7"/>
  <c r="C22" i="7"/>
  <c r="BJ64" i="7"/>
  <c r="AY24" i="7"/>
  <c r="N65" i="7"/>
  <c r="C25" i="7"/>
  <c r="GX65" i="7"/>
  <c r="GM25" i="7"/>
  <c r="DF70" i="7"/>
  <c r="CU30" i="7"/>
  <c r="BJ71" i="7"/>
  <c r="AY31" i="7"/>
  <c r="BJ74" i="7"/>
  <c r="AY34" i="7"/>
  <c r="DF76" i="7"/>
  <c r="CU36" i="7"/>
  <c r="FO40" i="7"/>
  <c r="FP40" i="7" s="1"/>
  <c r="FQ40" i="7" s="1"/>
  <c r="FR40" i="7" s="1"/>
  <c r="FS40" i="7" s="1"/>
  <c r="FZ80" i="7"/>
  <c r="ED81" i="7"/>
  <c r="DS41" i="7"/>
  <c r="EE81" i="7" s="1"/>
  <c r="HK44" i="7"/>
  <c r="HL44" i="7" s="1"/>
  <c r="HM44" i="7" s="1"/>
  <c r="FO61" i="7"/>
  <c r="FD21" i="7"/>
  <c r="FP61" i="7" s="1"/>
  <c r="BW17" i="7"/>
  <c r="CH57" i="7"/>
  <c r="N56" i="7"/>
  <c r="C16" i="7"/>
  <c r="GM16" i="7"/>
  <c r="GX56" i="7"/>
  <c r="N59" i="7"/>
  <c r="C19" i="7"/>
  <c r="D19" i="7" s="1"/>
  <c r="GX59" i="7"/>
  <c r="GM19" i="7"/>
  <c r="GM59" i="7" s="1"/>
  <c r="FB64" i="7"/>
  <c r="EQ24" i="7"/>
  <c r="FC64" i="7" s="1"/>
  <c r="DF65" i="7"/>
  <c r="CU25" i="7"/>
  <c r="DG65" i="7" s="1"/>
  <c r="N70" i="7"/>
  <c r="C30" i="7"/>
  <c r="GM30" i="7"/>
  <c r="GX70" i="7"/>
  <c r="FB71" i="7"/>
  <c r="EQ31" i="7"/>
  <c r="FC71" i="7" s="1"/>
  <c r="EP72" i="7"/>
  <c r="EE32" i="7"/>
  <c r="GL73" i="7"/>
  <c r="GA33" i="7"/>
  <c r="GY76" i="7"/>
  <c r="GN36" i="7"/>
  <c r="GO36" i="7" s="1"/>
  <c r="FC78" i="7"/>
  <c r="ER38" i="7"/>
  <c r="AL81" i="7"/>
  <c r="AA41" i="7"/>
  <c r="HK41" i="7"/>
  <c r="HL41" i="7" s="1"/>
  <c r="HM41" i="7" s="1"/>
  <c r="HN41" i="7" s="1"/>
  <c r="HO41" i="7" s="1"/>
  <c r="HP41" i="7" s="1"/>
  <c r="HQ41" i="7" s="1"/>
  <c r="HV81" i="7"/>
  <c r="FO45" i="7"/>
  <c r="GM14" i="7"/>
  <c r="GN14" i="7" s="1"/>
  <c r="GO14" i="7" s="1"/>
  <c r="BW40" i="7"/>
  <c r="FB78" i="7"/>
  <c r="EQ21" i="7"/>
  <c r="ER21" i="7" s="1"/>
  <c r="CU16" i="7"/>
  <c r="C32" i="7"/>
  <c r="D32" i="8"/>
  <c r="HK15" i="7"/>
  <c r="HV55" i="7"/>
  <c r="ED61" i="7"/>
  <c r="HV61" i="7"/>
  <c r="HK21" i="7"/>
  <c r="HL21" i="7" s="1"/>
  <c r="FO22" i="7"/>
  <c r="FP22" i="7" s="1"/>
  <c r="FQ22" i="7" s="1"/>
  <c r="FZ62" i="7"/>
  <c r="ED64" i="7"/>
  <c r="DS24" i="7"/>
  <c r="EE64" i="7" s="1"/>
  <c r="ED71" i="7"/>
  <c r="DS31" i="7"/>
  <c r="DR72" i="7"/>
  <c r="DG32" i="7"/>
  <c r="HJ72" i="7"/>
  <c r="GY32" i="7"/>
  <c r="FN73" i="7"/>
  <c r="FC33" i="7"/>
  <c r="FO73" i="7" s="1"/>
  <c r="HV78" i="7"/>
  <c r="HK38" i="7"/>
  <c r="N84" i="7"/>
  <c r="C44" i="7"/>
  <c r="DF84" i="7"/>
  <c r="CU44" i="7"/>
  <c r="GX84" i="7"/>
  <c r="GM44" i="7"/>
  <c r="GN44" i="7" s="1"/>
  <c r="GO44" i="7" s="1"/>
  <c r="GP44" i="7" s="1"/>
  <c r="N86" i="7"/>
  <c r="C46" i="7"/>
  <c r="GX86" i="7"/>
  <c r="GM46" i="7"/>
  <c r="GN46" i="7" s="1"/>
  <c r="GY80" i="7"/>
  <c r="EP69" i="7"/>
  <c r="AA13" i="7"/>
  <c r="AB13" i="7" s="1"/>
  <c r="AC13" i="7" s="1"/>
  <c r="AD13" i="7" s="1"/>
  <c r="AE13" i="7" s="1"/>
  <c r="AF13" i="7" s="1"/>
  <c r="AG13" i="7" s="1"/>
  <c r="AL53" i="7"/>
  <c r="HK33" i="7"/>
  <c r="HK73" i="7" s="1"/>
  <c r="HJ73" i="7"/>
  <c r="CI39" i="7"/>
  <c r="CJ39" i="7" s="1"/>
  <c r="BW36" i="7"/>
  <c r="CI76" i="7" s="1"/>
  <c r="AL58" i="7"/>
  <c r="CT84" i="7"/>
  <c r="CI44" i="7"/>
  <c r="GL86" i="7"/>
  <c r="GA46" i="7"/>
  <c r="GB46" i="7" s="1"/>
  <c r="GC46" i="7" s="1"/>
  <c r="GD46" i="7" s="1"/>
  <c r="GE46" i="7" s="1"/>
  <c r="O25" i="7"/>
  <c r="CU33" i="7"/>
  <c r="F30" i="8"/>
  <c r="FN58" i="7"/>
  <c r="Z59" i="7"/>
  <c r="DR59" i="7"/>
  <c r="HJ62" i="7"/>
  <c r="O22" i="7"/>
  <c r="P22" i="7" s="1"/>
  <c r="BK31" i="7"/>
  <c r="CT55" i="7"/>
  <c r="HJ80" i="7"/>
  <c r="HJ82" i="7"/>
  <c r="GO40" i="7"/>
  <c r="GZ80" i="7"/>
  <c r="IR17" i="1"/>
  <c r="IR97" i="1" s="1"/>
  <c r="CG19" i="2"/>
  <c r="IQ101" i="1"/>
  <c r="CG22" i="2"/>
  <c r="CK102" i="2" s="1"/>
  <c r="IO107" i="1"/>
  <c r="CF28" i="2"/>
  <c r="GB61" i="7"/>
  <c r="IT125" i="1"/>
  <c r="CH46" i="2"/>
  <c r="CL126" i="2" s="1"/>
  <c r="IH126" i="1"/>
  <c r="IH46" i="7"/>
  <c r="II46" i="7" s="1"/>
  <c r="IJ46" i="7" s="1"/>
  <c r="IV12" i="1"/>
  <c r="JH92" i="1" s="1"/>
  <c r="F25" i="8"/>
  <c r="CJ26" i="2"/>
  <c r="IT124" i="1"/>
  <c r="IT43" i="1"/>
  <c r="JF123" i="1" s="1"/>
  <c r="IT44" i="7"/>
  <c r="CH45" i="2"/>
  <c r="CL125" i="2" s="1"/>
  <c r="IP124" i="1"/>
  <c r="IP43" i="1"/>
  <c r="GC21" i="7"/>
  <c r="BO21" i="7"/>
  <c r="AO16" i="7"/>
  <c r="AC18" i="7"/>
  <c r="GM80" i="7"/>
  <c r="IK124" i="1"/>
  <c r="CE45" i="2"/>
  <c r="BZ16" i="7"/>
  <c r="CA16" i="7" s="1"/>
  <c r="HL59" i="7"/>
  <c r="HA19" i="7"/>
  <c r="CH39" i="2"/>
  <c r="CL119" i="2" s="1"/>
  <c r="IT38" i="7"/>
  <c r="IX124" i="1"/>
  <c r="CI45" i="2"/>
  <c r="CM125" i="2" s="1"/>
  <c r="IV4" i="1"/>
  <c r="BA22" i="7"/>
  <c r="BB22" i="7" s="1"/>
  <c r="CJ8" i="2"/>
  <c r="IX23" i="1"/>
  <c r="JJ103" i="1" s="1"/>
  <c r="CI25" i="2"/>
  <c r="CM105" i="2" s="1"/>
  <c r="IM121" i="1"/>
  <c r="CE42" i="2"/>
  <c r="II121" i="1"/>
  <c r="CD42" i="2"/>
  <c r="HY46" i="7"/>
  <c r="HZ46" i="7" s="1"/>
  <c r="IA46" i="7" s="1"/>
  <c r="IB46" i="7" s="1"/>
  <c r="IV121" i="1"/>
  <c r="CH42" i="2"/>
  <c r="CL122" i="2" s="1"/>
  <c r="IN121" i="1"/>
  <c r="IK116" i="1"/>
  <c r="IK76" i="1"/>
  <c r="IN105" i="1"/>
  <c r="IJ105" i="1"/>
  <c r="CD26" i="2"/>
  <c r="CF10" i="2"/>
  <c r="D9" i="8"/>
  <c r="CH7" i="2"/>
  <c r="IT6" i="7"/>
  <c r="IU6" i="7" s="1"/>
  <c r="IV6" i="7" s="1"/>
  <c r="IW6" i="7" s="1"/>
  <c r="IX6" i="7" s="1"/>
  <c r="IY6" i="7" s="1"/>
  <c r="IZ6" i="7" s="1"/>
  <c r="IN4" i="1"/>
  <c r="GB40" i="7"/>
  <c r="GD16" i="7"/>
  <c r="GE16" i="7" s="1"/>
  <c r="ER19" i="7"/>
  <c r="EQ43" i="7"/>
  <c r="CD8" i="2"/>
  <c r="FQ41" i="7"/>
  <c r="F24" i="8"/>
  <c r="GB44" i="7"/>
  <c r="HL42" i="7"/>
  <c r="BW55" i="7"/>
  <c r="CI55" i="7"/>
  <c r="FR21" i="7"/>
  <c r="GZ42" i="7"/>
  <c r="HA42" i="7" s="1"/>
  <c r="HK82" i="7"/>
  <c r="FP36" i="7"/>
  <c r="HX40" i="7"/>
  <c r="HY40" i="7" s="1"/>
  <c r="HZ40" i="7" s="1"/>
  <c r="CJ18" i="7"/>
  <c r="CK18" i="7" s="1"/>
  <c r="F31" i="8"/>
  <c r="D31" i="8"/>
  <c r="AX56" i="7"/>
  <c r="AL56" i="7"/>
  <c r="EP56" i="7"/>
  <c r="EE16" i="7"/>
  <c r="EE56" i="7" s="1"/>
  <c r="HW16" i="7"/>
  <c r="GL58" i="7"/>
  <c r="GA18" i="7"/>
  <c r="AX59" i="7"/>
  <c r="AM19" i="7"/>
  <c r="AY59" i="7" s="1"/>
  <c r="EP59" i="7"/>
  <c r="ED59" i="7"/>
  <c r="EE19" i="7"/>
  <c r="HW19" i="7"/>
  <c r="HV59" i="7"/>
  <c r="CI21" i="7"/>
  <c r="CT61" i="7"/>
  <c r="AM22" i="7"/>
  <c r="AX62" i="7"/>
  <c r="EE22" i="7"/>
  <c r="EP62" i="7"/>
  <c r="HW22" i="7"/>
  <c r="GL64" i="7"/>
  <c r="GA24" i="7"/>
  <c r="GM64" i="7" s="1"/>
  <c r="AX65" i="7"/>
  <c r="AM25" i="7"/>
  <c r="EP65" i="7"/>
  <c r="EE25" i="7"/>
  <c r="EQ65" i="7" s="1"/>
  <c r="AX76" i="7"/>
  <c r="AM36" i="7"/>
  <c r="EP76" i="7"/>
  <c r="EE36" i="7"/>
  <c r="CT78" i="7"/>
  <c r="CI38" i="7"/>
  <c r="GL78" i="7"/>
  <c r="GA38" i="7"/>
  <c r="AL80" i="7"/>
  <c r="AA40" i="7"/>
  <c r="BV81" i="7"/>
  <c r="BK41" i="7"/>
  <c r="DR82" i="7"/>
  <c r="DG42" i="7"/>
  <c r="DR85" i="7"/>
  <c r="DG45" i="7"/>
  <c r="BV86" i="7"/>
  <c r="BK46" i="7"/>
  <c r="FN86" i="7"/>
  <c r="FC46" i="7"/>
  <c r="FD46" i="7" s="1"/>
  <c r="F41" i="8"/>
  <c r="CJ42" i="2"/>
  <c r="IW121" i="1"/>
  <c r="CI42" i="2"/>
  <c r="CM122" i="2" s="1"/>
  <c r="IQ124" i="1"/>
  <c r="CG45" i="2"/>
  <c r="CK125" i="2" s="1"/>
  <c r="GZ39" i="7"/>
  <c r="DT21" i="7"/>
  <c r="E20" i="8"/>
  <c r="F21" i="8"/>
  <c r="IZ120" i="1"/>
  <c r="CJ41" i="2"/>
  <c r="F40" i="8"/>
  <c r="C13" i="7"/>
  <c r="D13" i="7" s="1"/>
  <c r="E13" i="7" s="1"/>
  <c r="F13" i="7" s="1"/>
  <c r="G13" i="7" s="1"/>
  <c r="H13" i="7" s="1"/>
  <c r="I13" i="7" s="1"/>
  <c r="J13" i="7" s="1"/>
  <c r="FC17" i="7"/>
  <c r="BJ57" i="7"/>
  <c r="N54" i="7"/>
  <c r="C14" i="7"/>
  <c r="D14" i="7" s="1"/>
  <c r="E14" i="7" s="1"/>
  <c r="F14" i="7" s="1"/>
  <c r="F9" i="8"/>
  <c r="Z55" i="7"/>
  <c r="O15" i="7"/>
  <c r="DG15" i="7"/>
  <c r="DR55" i="7"/>
  <c r="FC16" i="7"/>
  <c r="FN56" i="7"/>
  <c r="O18" i="7"/>
  <c r="Z58" i="7"/>
  <c r="DG18" i="7"/>
  <c r="DR58" i="7"/>
  <c r="GY18" i="7"/>
  <c r="HJ58" i="7"/>
  <c r="BK19" i="7"/>
  <c r="BV59" i="7"/>
  <c r="FC19" i="7"/>
  <c r="FN59" i="7"/>
  <c r="FC22" i="7"/>
  <c r="FN62" i="7"/>
  <c r="Z64" i="7"/>
  <c r="O24" i="7"/>
  <c r="P24" i="7" s="1"/>
  <c r="DR64" i="7"/>
  <c r="DG24" i="7"/>
  <c r="DS64" i="7" s="1"/>
  <c r="GY24" i="7"/>
  <c r="HJ64" i="7"/>
  <c r="FN65" i="7"/>
  <c r="FC25" i="7"/>
  <c r="FD25" i="7" s="1"/>
  <c r="EP80" i="7"/>
  <c r="EE40" i="7"/>
  <c r="HV80" i="7"/>
  <c r="CT81" i="7"/>
  <c r="CI41" i="7"/>
  <c r="GA41" i="7"/>
  <c r="GA81" i="7" s="1"/>
  <c r="GL81" i="7"/>
  <c r="FZ81" i="7"/>
  <c r="AX82" i="7"/>
  <c r="AM42" i="7"/>
  <c r="EP82" i="7"/>
  <c r="EE42" i="7"/>
  <c r="EQ82" i="7" s="1"/>
  <c r="IH82" i="7"/>
  <c r="HW42" i="7"/>
  <c r="HW82" i="7" s="1"/>
  <c r="C15" i="7"/>
  <c r="N55" i="7"/>
  <c r="CU15" i="7"/>
  <c r="DF55" i="7"/>
  <c r="N58" i="7"/>
  <c r="C18" i="7"/>
  <c r="GM18" i="7"/>
  <c r="GX58" i="7"/>
  <c r="FB59" i="7"/>
  <c r="N61" i="7"/>
  <c r="C21" i="7"/>
  <c r="DF61" i="7"/>
  <c r="CU21" i="7"/>
  <c r="EQ22" i="7"/>
  <c r="ER22" i="7" s="1"/>
  <c r="FB62" i="7"/>
  <c r="N64" i="7"/>
  <c r="C24" i="7"/>
  <c r="DF64" i="7"/>
  <c r="CU24" i="7"/>
  <c r="GX64" i="7"/>
  <c r="GM24" i="7"/>
  <c r="GY64" i="7" s="1"/>
  <c r="BJ65" i="7"/>
  <c r="AY25" i="7"/>
  <c r="FB65" i="7"/>
  <c r="EQ25" i="7"/>
  <c r="FC65" i="7" s="1"/>
  <c r="BJ76" i="7"/>
  <c r="AY36" i="7"/>
  <c r="AZ36" i="7" s="1"/>
  <c r="FB76" i="7"/>
  <c r="EQ36" i="7"/>
  <c r="ER36" i="7" s="1"/>
  <c r="ES36" i="7" s="1"/>
  <c r="ET36" i="7" s="1"/>
  <c r="EU36" i="7" s="1"/>
  <c r="N78" i="7"/>
  <c r="C38" i="7"/>
  <c r="GX78" i="7"/>
  <c r="GM38" i="7"/>
  <c r="GN38" i="7" s="1"/>
  <c r="AX80" i="7"/>
  <c r="AM40" i="7"/>
  <c r="ED80" i="7"/>
  <c r="DS40" i="7"/>
  <c r="AL82" i="7"/>
  <c r="AA42" i="7"/>
  <c r="HV82" i="7"/>
  <c r="FZ84" i="7"/>
  <c r="HV85" i="7"/>
  <c r="HK45" i="7"/>
  <c r="HK85" i="7" s="1"/>
  <c r="FZ86" i="7"/>
  <c r="IQ125" i="1"/>
  <c r="CG46" i="2"/>
  <c r="CK126" i="2" s="1"/>
  <c r="IN120" i="1"/>
  <c r="IN23" i="1"/>
  <c r="IN103" i="1" s="1"/>
  <c r="IM12" i="1"/>
  <c r="IM92" i="1" s="1"/>
  <c r="IH99" i="1"/>
  <c r="IH19" i="7"/>
  <c r="IH59" i="7" s="1"/>
  <c r="CE7" i="2"/>
  <c r="IU4" i="1"/>
  <c r="AL55" i="7"/>
  <c r="AA15" i="7"/>
  <c r="DS15" i="7"/>
  <c r="ED55" i="7"/>
  <c r="FZ56" i="7"/>
  <c r="FO16" i="7"/>
  <c r="FP16" i="7" s="1"/>
  <c r="FQ16" i="7" s="1"/>
  <c r="FR16" i="7" s="1"/>
  <c r="ED58" i="7"/>
  <c r="DS18" i="7"/>
  <c r="BW19" i="7"/>
  <c r="CH59" i="7"/>
  <c r="FO19" i="7"/>
  <c r="FZ59" i="7"/>
  <c r="AL61" i="7"/>
  <c r="AA21" i="7"/>
  <c r="AL64" i="7"/>
  <c r="AA24" i="7"/>
  <c r="AM64" i="7" s="1"/>
  <c r="HK24" i="7"/>
  <c r="HW64" i="7" s="1"/>
  <c r="HV64" i="7"/>
  <c r="CH65" i="7"/>
  <c r="BW25" i="7"/>
  <c r="BX25" i="7" s="1"/>
  <c r="FZ65" i="7"/>
  <c r="FO25" i="7"/>
  <c r="GA65" i="7" s="1"/>
  <c r="DS38" i="7"/>
  <c r="ED78" i="7"/>
  <c r="FB80" i="7"/>
  <c r="EQ40" i="7"/>
  <c r="FC80" i="7" s="1"/>
  <c r="N81" i="7"/>
  <c r="C41" i="7"/>
  <c r="DF81" i="7"/>
  <c r="CU41" i="7"/>
  <c r="BJ82" i="7"/>
  <c r="AY42" i="7"/>
  <c r="FB82" i="7"/>
  <c r="EQ42" i="7"/>
  <c r="DF86" i="7"/>
  <c r="CU46" i="7"/>
  <c r="CJ39" i="2"/>
  <c r="IX118" i="1"/>
  <c r="IH118" i="1"/>
  <c r="IH38" i="7"/>
  <c r="II38" i="7" s="1"/>
  <c r="IJ38" i="7" s="1"/>
  <c r="IK38" i="7" s="1"/>
  <c r="IL38" i="7" s="1"/>
  <c r="IM38" i="7" s="1"/>
  <c r="IN38" i="7" s="1"/>
  <c r="CD39" i="2"/>
  <c r="IT122" i="1"/>
  <c r="IT42" i="7"/>
  <c r="JF82" i="7" s="1"/>
  <c r="BJ59" i="7"/>
  <c r="BJ62" i="7"/>
  <c r="GX55" i="7"/>
  <c r="HV58" i="7"/>
  <c r="D33" i="8"/>
  <c r="F36" i="8"/>
  <c r="IZ13" i="1"/>
  <c r="CJ16" i="2"/>
  <c r="IZ126" i="1"/>
  <c r="CJ47" i="2"/>
  <c r="CI20" i="2"/>
  <c r="IU9" i="7"/>
  <c r="IV9" i="7" s="1"/>
  <c r="IW9" i="7" s="1"/>
  <c r="IX9" i="7" s="1"/>
  <c r="IY9" i="7" s="1"/>
  <c r="IZ9" i="7" s="1"/>
  <c r="II7" i="7"/>
  <c r="IJ7" i="7" s="1"/>
  <c r="IK7" i="7" s="1"/>
  <c r="IL7" i="7" s="1"/>
  <c r="IM7" i="7" s="1"/>
  <c r="IN7" i="7" s="1"/>
  <c r="IT4" i="1"/>
  <c r="AX53" i="7"/>
  <c r="AM13" i="7"/>
  <c r="AN13" i="7" s="1"/>
  <c r="CG26" i="2"/>
  <c r="CK106" i="2" s="1"/>
  <c r="IJ124" i="1"/>
  <c r="CD45" i="2"/>
  <c r="IO76" i="1"/>
  <c r="IT13" i="1"/>
  <c r="IV20" i="1"/>
  <c r="JH100" i="1" s="1"/>
  <c r="IQ23" i="1"/>
  <c r="JC103" i="1" s="1"/>
  <c r="IO12" i="1"/>
  <c r="JA92" i="1" s="1"/>
  <c r="IN101" i="1"/>
  <c r="CF22" i="2"/>
  <c r="IM104" i="1"/>
  <c r="CE25" i="2"/>
  <c r="IL107" i="1"/>
  <c r="CE28" i="2"/>
  <c r="CE10" i="2"/>
  <c r="CE6" i="2"/>
  <c r="BV55" i="7"/>
  <c r="CH55" i="7"/>
  <c r="ED56" i="7"/>
  <c r="HV56" i="7"/>
  <c r="FZ58" i="7"/>
  <c r="BW21" i="7"/>
  <c r="BW61" i="7" s="1"/>
  <c r="BV61" i="7"/>
  <c r="CH61" i="7"/>
  <c r="HV62" i="7"/>
  <c r="FZ64" i="7"/>
  <c r="FO24" i="7"/>
  <c r="HK25" i="7"/>
  <c r="HV65" i="7"/>
  <c r="AL76" i="7"/>
  <c r="AA36" i="7"/>
  <c r="ED76" i="7"/>
  <c r="DS36" i="7"/>
  <c r="HK36" i="7"/>
  <c r="HW76" i="7" s="1"/>
  <c r="HJ76" i="7"/>
  <c r="HV76" i="7"/>
  <c r="FZ78" i="7"/>
  <c r="FO38" i="7"/>
  <c r="FP38" i="7" s="1"/>
  <c r="N85" i="7"/>
  <c r="C45" i="7"/>
  <c r="DF85" i="7"/>
  <c r="CU45" i="7"/>
  <c r="GL85" i="7"/>
  <c r="GM45" i="7"/>
  <c r="GY85" i="7" s="1"/>
  <c r="BJ86" i="7"/>
  <c r="AY46" i="7"/>
  <c r="FB86" i="7"/>
  <c r="EQ46" i="7"/>
  <c r="IZ17" i="1"/>
  <c r="CJ18" i="2" s="1"/>
  <c r="IT126" i="1"/>
  <c r="IT46" i="7"/>
  <c r="IL120" i="1"/>
  <c r="IL39" i="1"/>
  <c r="IL119" i="1" s="1"/>
  <c r="IK125" i="1"/>
  <c r="CE46" i="2"/>
  <c r="IO13" i="1"/>
  <c r="IO93" i="1" s="1"/>
  <c r="II102" i="1"/>
  <c r="CD23" i="2"/>
  <c r="IH95" i="1"/>
  <c r="IH12" i="1"/>
  <c r="IH12" i="7" s="1"/>
  <c r="IH52" i="7" s="1"/>
  <c r="IT8" i="7"/>
  <c r="IU8" i="7" s="1"/>
  <c r="IV8" i="7" s="1"/>
  <c r="IW8" i="7" s="1"/>
  <c r="IX8" i="7" s="1"/>
  <c r="IY8" i="7" s="1"/>
  <c r="IZ8" i="7" s="1"/>
  <c r="CH9" i="2"/>
  <c r="CF8" i="2"/>
  <c r="IX4" i="1"/>
  <c r="IP4" i="1"/>
  <c r="IR4" i="1"/>
  <c r="CG6" i="2"/>
  <c r="IH64" i="7"/>
  <c r="IT121" i="1"/>
  <c r="CF19" i="2"/>
  <c r="IV118" i="1"/>
  <c r="IW125" i="1"/>
  <c r="IU122" i="1"/>
  <c r="IT120" i="1"/>
  <c r="IQ116" i="1"/>
  <c r="II42" i="7"/>
  <c r="IJ42" i="7" s="1"/>
  <c r="IK42" i="7" s="1"/>
  <c r="IL42" i="7" s="1"/>
  <c r="IM42" i="7" s="1"/>
  <c r="IN42" i="7" s="1"/>
  <c r="IY120" i="1"/>
  <c r="IT99" i="1"/>
  <c r="CT71" i="7"/>
  <c r="CI31" i="7"/>
  <c r="AL73" i="7"/>
  <c r="AA33" i="7"/>
  <c r="GL74" i="7"/>
  <c r="GA34" i="7"/>
  <c r="IF51" i="1"/>
  <c r="F8" i="8"/>
  <c r="CH72" i="7"/>
  <c r="BW32" i="7"/>
  <c r="CT74" i="7"/>
  <c r="CI34" i="7"/>
  <c r="E23" i="8"/>
  <c r="E13" i="8"/>
  <c r="IH70" i="7"/>
  <c r="HV70" i="7"/>
  <c r="HW30" i="7"/>
  <c r="FZ72" i="7"/>
  <c r="FO32" i="7"/>
  <c r="IH73" i="7"/>
  <c r="HW33" i="7"/>
  <c r="HV73" i="7"/>
  <c r="IO32" i="7"/>
  <c r="IP32" i="7" s="1"/>
  <c r="IQ32" i="7" s="1"/>
  <c r="IR32" i="7" s="1"/>
  <c r="IS32" i="7" s="1"/>
  <c r="ID25" i="7"/>
  <c r="IE25" i="7" s="1"/>
  <c r="F5" i="8"/>
  <c r="F22" i="8"/>
  <c r="GV92" i="1"/>
  <c r="GW52" i="1"/>
  <c r="GV52" i="1"/>
  <c r="HH92" i="1"/>
  <c r="HL92" i="1"/>
  <c r="HL52" i="1"/>
  <c r="HM52" i="1"/>
  <c r="HX92" i="1"/>
  <c r="O93" i="1"/>
  <c r="AA93" i="1"/>
  <c r="P53" i="1"/>
  <c r="O53" i="1"/>
  <c r="V53" i="1"/>
  <c r="U93" i="1"/>
  <c r="U53" i="1"/>
  <c r="AG93" i="1"/>
  <c r="FP117" i="1"/>
  <c r="FE77" i="1"/>
  <c r="GF77" i="1"/>
  <c r="EH77" i="1"/>
  <c r="ES117" i="1"/>
  <c r="GL71" i="7"/>
  <c r="GA31" i="7"/>
  <c r="ED73" i="7"/>
  <c r="DS33" i="7"/>
  <c r="BP18" i="7"/>
  <c r="IE45" i="7"/>
  <c r="FT30" i="7"/>
  <c r="DI22" i="7"/>
  <c r="FQ42" i="7"/>
  <c r="HT19" i="7"/>
  <c r="DM77" i="1"/>
  <c r="DX117" i="1"/>
  <c r="EO119" i="1"/>
  <c r="ED79" i="1"/>
  <c r="EC37" i="1"/>
  <c r="FC77" i="1"/>
  <c r="R37" i="1"/>
  <c r="AD123" i="1"/>
  <c r="S83" i="1"/>
  <c r="Z77" i="1"/>
  <c r="AK117" i="1"/>
  <c r="AW37" i="1"/>
  <c r="BI123" i="1"/>
  <c r="AX83" i="1"/>
  <c r="BV37" i="7"/>
  <c r="CY117" i="1"/>
  <c r="DE37" i="1"/>
  <c r="DQ123" i="1"/>
  <c r="DF83" i="1"/>
  <c r="DW117" i="1"/>
  <c r="DL77" i="1"/>
  <c r="FB119" i="1"/>
  <c r="EQ79" i="1"/>
  <c r="EP39" i="7"/>
  <c r="EW37" i="1"/>
  <c r="FI123" i="1"/>
  <c r="EX83" i="1"/>
  <c r="HB37" i="1"/>
  <c r="HC83" i="1"/>
  <c r="HB83" i="1"/>
  <c r="HB123" i="1"/>
  <c r="HN123" i="1"/>
  <c r="HH37" i="1"/>
  <c r="HI83" i="1"/>
  <c r="HT123" i="1"/>
  <c r="HH83" i="1"/>
  <c r="HH123" i="1"/>
  <c r="HN37" i="1"/>
  <c r="HN83" i="1"/>
  <c r="HO83" i="1"/>
  <c r="HZ123" i="1"/>
  <c r="X16" i="7"/>
  <c r="Y16" i="7" s="1"/>
  <c r="U19" i="7"/>
  <c r="V19" i="7" s="1"/>
  <c r="DV19" i="7"/>
  <c r="BA19" i="7"/>
  <c r="GD45" i="7"/>
  <c r="CU14" i="7"/>
  <c r="CT54" i="7"/>
  <c r="ET18" i="7"/>
  <c r="BX55" i="7"/>
  <c r="BM15" i="7"/>
  <c r="GX29" i="7"/>
  <c r="GX109" i="1"/>
  <c r="GY69" i="1"/>
  <c r="CL15" i="7"/>
  <c r="HZ38" i="7"/>
  <c r="FQ46" i="7"/>
  <c r="HJ57" i="7"/>
  <c r="GY17" i="7"/>
  <c r="CH54" i="7"/>
  <c r="BW14" i="7"/>
  <c r="HJ52" i="7"/>
  <c r="GY12" i="7"/>
  <c r="BY15" i="7"/>
  <c r="CJ55" i="7"/>
  <c r="BY22" i="7"/>
  <c r="GO41" i="7"/>
  <c r="HM109" i="1"/>
  <c r="HB69" i="1"/>
  <c r="HA109" i="1"/>
  <c r="GA29" i="7"/>
  <c r="FZ69" i="7"/>
  <c r="CT69" i="7"/>
  <c r="CI29" i="7"/>
  <c r="HX36" i="7"/>
  <c r="CU13" i="7"/>
  <c r="HK13" i="7"/>
  <c r="HL13" i="7" s="1"/>
  <c r="HM13" i="7" s="1"/>
  <c r="HN13" i="7" s="1"/>
  <c r="HO13" i="7" s="1"/>
  <c r="HP13" i="7" s="1"/>
  <c r="HQ13" i="7" s="1"/>
  <c r="HR13" i="7" s="1"/>
  <c r="HS13" i="7" s="1"/>
  <c r="HT13" i="7" s="1"/>
  <c r="HU13" i="7" s="1"/>
  <c r="DS56" i="7"/>
  <c r="DT16" i="7"/>
  <c r="AA56" i="7"/>
  <c r="AM56" i="7"/>
  <c r="AB16" i="7"/>
  <c r="FO55" i="7"/>
  <c r="FD15" i="7"/>
  <c r="II72" i="7"/>
  <c r="HX32" i="7"/>
  <c r="AX69" i="7"/>
  <c r="AM29" i="7"/>
  <c r="HX41" i="7"/>
  <c r="HM71" i="1"/>
  <c r="HL111" i="1"/>
  <c r="F50" i="2"/>
  <c r="AL50" i="2"/>
  <c r="AL90" i="2"/>
  <c r="GZ45" i="7"/>
  <c r="GB42" i="7"/>
  <c r="GC42" i="7" s="1"/>
  <c r="GD42" i="7" s="1"/>
  <c r="GA82" i="7"/>
  <c r="HA69" i="1"/>
  <c r="HX44" i="7"/>
  <c r="HX15" i="7"/>
  <c r="HX28" i="7"/>
  <c r="HJ60" i="7"/>
  <c r="GY20" i="7"/>
  <c r="BK13" i="7"/>
  <c r="FB69" i="7"/>
  <c r="EQ29" i="7"/>
  <c r="BJ69" i="7"/>
  <c r="AY29" i="7"/>
  <c r="HX39" i="7"/>
  <c r="HQ77" i="1"/>
  <c r="HP117" i="1"/>
  <c r="IB117" i="1"/>
  <c r="E17" i="8"/>
  <c r="F27" i="8"/>
  <c r="IA83" i="1"/>
  <c r="IA37" i="1"/>
  <c r="N11" i="7"/>
  <c r="IE83" i="1"/>
  <c r="ID123" i="1"/>
  <c r="ID83" i="1"/>
  <c r="ID37" i="1"/>
  <c r="IE79" i="1"/>
  <c r="IE37" i="1"/>
  <c r="FN79" i="7"/>
  <c r="FC39" i="7"/>
  <c r="DF79" i="7"/>
  <c r="CU39" i="7"/>
  <c r="O17" i="7"/>
  <c r="P17" i="7" s="1"/>
  <c r="Z57" i="7"/>
  <c r="GX52" i="7"/>
  <c r="GM12" i="7"/>
  <c r="HM18" i="7"/>
  <c r="AB17" i="7"/>
  <c r="FZ63" i="7"/>
  <c r="FO23" i="7"/>
  <c r="CH63" i="7"/>
  <c r="BW23" i="7"/>
  <c r="AY13" i="7"/>
  <c r="BJ53" i="7"/>
  <c r="EQ12" i="7"/>
  <c r="ER12" i="7" s="1"/>
  <c r="FB52" i="7"/>
  <c r="AM12" i="7"/>
  <c r="HK70" i="7"/>
  <c r="GZ30" i="7"/>
  <c r="GY23" i="7"/>
  <c r="GE93" i="1"/>
  <c r="FT53" i="1"/>
  <c r="FS53" i="1"/>
  <c r="HK53" i="1"/>
  <c r="HW93" i="1"/>
  <c r="HL53" i="1"/>
  <c r="HK93" i="1"/>
  <c r="BZ11" i="1"/>
  <c r="BZ51" i="1" s="1"/>
  <c r="BZ54" i="1"/>
  <c r="CL94" i="1"/>
  <c r="CA54" i="1"/>
  <c r="DW94" i="1"/>
  <c r="DK11" i="1"/>
  <c r="GE94" i="1"/>
  <c r="GE11" i="1"/>
  <c r="GF54" i="1"/>
  <c r="GE54" i="1"/>
  <c r="GQ94" i="1"/>
  <c r="IB54" i="1"/>
  <c r="IA54" i="1"/>
  <c r="J51" i="1"/>
  <c r="Y97" i="1"/>
  <c r="AK97" i="1"/>
  <c r="Y11" i="1"/>
  <c r="CD11" i="1"/>
  <c r="CD54" i="1"/>
  <c r="CP94" i="1"/>
  <c r="CO57" i="1"/>
  <c r="DA97" i="1"/>
  <c r="CP57" i="1"/>
  <c r="ED17" i="7"/>
  <c r="EE57" i="1"/>
  <c r="FM11" i="1"/>
  <c r="FY97" i="1"/>
  <c r="FM97" i="1"/>
  <c r="GC91" i="1"/>
  <c r="GC51" i="1"/>
  <c r="HB91" i="1"/>
  <c r="GP51" i="1"/>
  <c r="GX11" i="1"/>
  <c r="GX57" i="1"/>
  <c r="GX97" i="1"/>
  <c r="GY57" i="1"/>
  <c r="HJ97" i="1"/>
  <c r="H11" i="1"/>
  <c r="H51" i="1" s="1"/>
  <c r="T94" i="1"/>
  <c r="H54" i="1"/>
  <c r="I54" i="1"/>
  <c r="AB97" i="1"/>
  <c r="AN97" i="1"/>
  <c r="AB57" i="1"/>
  <c r="AC57" i="1"/>
  <c r="BA100" i="1"/>
  <c r="AP60" i="1"/>
  <c r="AO60" i="1"/>
  <c r="AO100" i="1"/>
  <c r="BD11" i="1"/>
  <c r="BP94" i="1"/>
  <c r="BE54" i="1"/>
  <c r="BD94" i="1"/>
  <c r="CE94" i="1"/>
  <c r="BS11" i="1"/>
  <c r="BS51" i="1" s="1"/>
  <c r="BS94" i="1"/>
  <c r="BT54" i="1"/>
  <c r="BH117" i="1"/>
  <c r="AW77" i="1"/>
  <c r="BJ79" i="7"/>
  <c r="AY39" i="7"/>
  <c r="FO43" i="7"/>
  <c r="FP43" i="7" s="1"/>
  <c r="EN93" i="1"/>
  <c r="EB53" i="1"/>
  <c r="EB93" i="1"/>
  <c r="EC53" i="1"/>
  <c r="FV53" i="1"/>
  <c r="GG93" i="1"/>
  <c r="FU53" i="1"/>
  <c r="FU93" i="1"/>
  <c r="GJ53" i="1"/>
  <c r="GI93" i="1"/>
  <c r="GU93" i="1"/>
  <c r="GI53" i="1"/>
  <c r="GY53" i="1"/>
  <c r="GX13" i="7"/>
  <c r="HJ93" i="1"/>
  <c r="GX93" i="1"/>
  <c r="AT94" i="1"/>
  <c r="AU54" i="1"/>
  <c r="AT54" i="1"/>
  <c r="BF54" i="1"/>
  <c r="BF11" i="1"/>
  <c r="CO11" i="1"/>
  <c r="DA94" i="1"/>
  <c r="CO94" i="1"/>
  <c r="CP54" i="1"/>
  <c r="HC94" i="1"/>
  <c r="HC54" i="1"/>
  <c r="HO94" i="1"/>
  <c r="HC11" i="1"/>
  <c r="HC91" i="1" s="1"/>
  <c r="R91" i="1"/>
  <c r="AD91" i="1"/>
  <c r="BE97" i="1"/>
  <c r="AS11" i="1"/>
  <c r="AT57" i="1"/>
  <c r="AY11" i="1"/>
  <c r="AY17" i="7"/>
  <c r="AZ57" i="1"/>
  <c r="BK11" i="1"/>
  <c r="BW97" i="1"/>
  <c r="BL57" i="1"/>
  <c r="DB11" i="1"/>
  <c r="DB57" i="1"/>
  <c r="DN97" i="1"/>
  <c r="FF11" i="1"/>
  <c r="FF91" i="1" s="1"/>
  <c r="FF57" i="1"/>
  <c r="FF97" i="1"/>
  <c r="FG57" i="1"/>
  <c r="FA60" i="1"/>
  <c r="FM100" i="1"/>
  <c r="FA100" i="1"/>
  <c r="FT11" i="1"/>
  <c r="FT60" i="1"/>
  <c r="FU60" i="1"/>
  <c r="GF100" i="1"/>
  <c r="GD11" i="1"/>
  <c r="GD91" i="1" s="1"/>
  <c r="GP100" i="1"/>
  <c r="GD100" i="1"/>
  <c r="GE60" i="1"/>
  <c r="GD60" i="1"/>
  <c r="GX60" i="1"/>
  <c r="HJ100" i="1"/>
  <c r="HD60" i="1"/>
  <c r="HO100" i="1"/>
  <c r="HM11" i="1"/>
  <c r="HM60" i="1"/>
  <c r="HY100" i="1"/>
  <c r="HN60" i="1"/>
  <c r="HM100" i="1"/>
  <c r="HV20" i="7"/>
  <c r="HW60" i="1"/>
  <c r="IG60" i="1"/>
  <c r="IG100" i="1"/>
  <c r="H63" i="1"/>
  <c r="S103" i="1"/>
  <c r="AA103" i="1"/>
  <c r="P63" i="1"/>
  <c r="AQ103" i="1"/>
  <c r="AF63" i="1"/>
  <c r="AY103" i="1"/>
  <c r="BG103" i="1"/>
  <c r="AV63" i="1"/>
  <c r="BO103" i="1"/>
  <c r="BD63" i="1"/>
  <c r="BW103" i="1"/>
  <c r="BL63" i="1"/>
  <c r="CM103" i="1"/>
  <c r="CB63" i="1"/>
  <c r="CU103" i="1"/>
  <c r="CJ63" i="1"/>
  <c r="DK103" i="1"/>
  <c r="CZ63" i="1"/>
  <c r="DS103" i="1"/>
  <c r="DH63" i="1"/>
  <c r="EA103" i="1"/>
  <c r="DP63" i="1"/>
  <c r="EI103" i="1"/>
  <c r="DX63" i="1"/>
  <c r="EF63" i="1"/>
  <c r="EQ103" i="1"/>
  <c r="EV63" i="1"/>
  <c r="FG103" i="1"/>
  <c r="FO103" i="1"/>
  <c r="FD63" i="1"/>
  <c r="GE103" i="1"/>
  <c r="FT63" i="1"/>
  <c r="GU103" i="1"/>
  <c r="GJ63" i="1"/>
  <c r="HK103" i="1"/>
  <c r="GZ63" i="1"/>
  <c r="HS103" i="1"/>
  <c r="HG63" i="1"/>
  <c r="IA103" i="1"/>
  <c r="HO103" i="1"/>
  <c r="HP63" i="1"/>
  <c r="GZ109" i="1"/>
  <c r="GZ69" i="1"/>
  <c r="HJ31" i="1"/>
  <c r="HK73" i="1"/>
  <c r="HJ113" i="1"/>
  <c r="M77" i="1"/>
  <c r="X117" i="1"/>
  <c r="GM13" i="7"/>
  <c r="GN13" i="7" s="1"/>
  <c r="GO13" i="7" s="1"/>
  <c r="GP13" i="7" s="1"/>
  <c r="GQ13" i="7" s="1"/>
  <c r="GR13" i="7" s="1"/>
  <c r="GS13" i="7" s="1"/>
  <c r="GT13" i="7" s="1"/>
  <c r="GU13" i="7" s="1"/>
  <c r="GV13" i="7" s="1"/>
  <c r="GW13" i="7" s="1"/>
  <c r="GA12" i="7"/>
  <c r="AY20" i="7"/>
  <c r="IC119" i="1"/>
  <c r="IC37" i="1"/>
  <c r="IC117" i="1" s="1"/>
  <c r="HK17" i="7"/>
  <c r="HV57" i="7"/>
  <c r="CU51" i="1"/>
  <c r="FZ91" i="1"/>
  <c r="FN11" i="7"/>
  <c r="AT11" i="1"/>
  <c r="AT91" i="1" s="1"/>
  <c r="EJ53" i="1"/>
  <c r="EU93" i="1"/>
  <c r="EI93" i="1"/>
  <c r="FX93" i="1"/>
  <c r="FL93" i="1"/>
  <c r="FL53" i="1"/>
  <c r="BQ94" i="1"/>
  <c r="CC94" i="1"/>
  <c r="BR54" i="1"/>
  <c r="BQ11" i="1"/>
  <c r="DM94" i="1"/>
  <c r="DA11" i="1"/>
  <c r="DB54" i="1"/>
  <c r="FO94" i="1"/>
  <c r="FO11" i="1"/>
  <c r="FO51" i="1" s="1"/>
  <c r="FO54" i="1"/>
  <c r="V11" i="1"/>
  <c r="V91" i="1" s="1"/>
  <c r="V94" i="1"/>
  <c r="W54" i="1"/>
  <c r="V54" i="1"/>
  <c r="AH94" i="1"/>
  <c r="BU57" i="1"/>
  <c r="CG97" i="1"/>
  <c r="DJ11" i="1"/>
  <c r="DJ91" i="1" s="1"/>
  <c r="DJ97" i="1"/>
  <c r="DK57" i="1"/>
  <c r="DJ57" i="1"/>
  <c r="DV11" i="1"/>
  <c r="EH97" i="1"/>
  <c r="FU11" i="1"/>
  <c r="FV54" i="1"/>
  <c r="FU94" i="1"/>
  <c r="GG94" i="1"/>
  <c r="E57" i="1"/>
  <c r="D11" i="1"/>
  <c r="P97" i="1"/>
  <c r="FK37" i="1"/>
  <c r="FL79" i="1"/>
  <c r="GR37" i="1"/>
  <c r="GR117" i="1" s="1"/>
  <c r="GR79" i="1"/>
  <c r="DD117" i="1"/>
  <c r="FO37" i="1"/>
  <c r="FP83" i="1"/>
  <c r="FO83" i="1"/>
  <c r="GM77" i="1"/>
  <c r="BU97" i="1"/>
  <c r="HV52" i="7"/>
  <c r="FM53" i="1"/>
  <c r="EI91" i="1"/>
  <c r="DX51" i="1"/>
  <c r="DR11" i="7"/>
  <c r="AH92" i="1"/>
  <c r="AT92" i="1"/>
  <c r="BJ92" i="1"/>
  <c r="BV92" i="1"/>
  <c r="DL93" i="1"/>
  <c r="CZ53" i="1"/>
  <c r="CZ93" i="1"/>
  <c r="FK91" i="1"/>
  <c r="DP11" i="1"/>
  <c r="EB97" i="1"/>
  <c r="DQ57" i="1"/>
  <c r="GA11" i="1"/>
  <c r="GA57" i="1"/>
  <c r="GS91" i="1"/>
  <c r="GS51" i="1"/>
  <c r="HH11" i="1"/>
  <c r="HH60" i="1"/>
  <c r="HH100" i="1"/>
  <c r="HW11" i="1"/>
  <c r="HU71" i="1"/>
  <c r="HT29" i="1"/>
  <c r="HT71" i="1"/>
  <c r="DV57" i="1"/>
  <c r="N91" i="1"/>
  <c r="EU119" i="1"/>
  <c r="FA77" i="1"/>
  <c r="GU51" i="1"/>
  <c r="GV51" i="1"/>
  <c r="HG91" i="1"/>
  <c r="FH117" i="1"/>
  <c r="EW77" i="1"/>
  <c r="FH83" i="1"/>
  <c r="GR119" i="1"/>
  <c r="BV57" i="1"/>
  <c r="B11" i="7"/>
  <c r="FP54" i="1"/>
  <c r="P117" i="1"/>
  <c r="HJ92" i="1"/>
  <c r="BP92" i="1"/>
  <c r="BQ52" i="1"/>
  <c r="DJ92" i="1"/>
  <c r="CX92" i="1"/>
  <c r="GF53" i="1"/>
  <c r="GF93" i="1"/>
  <c r="Q11" i="1"/>
  <c r="AC94" i="1"/>
  <c r="R54" i="1"/>
  <c r="BN91" i="1"/>
  <c r="CL11" i="1"/>
  <c r="CL54" i="1"/>
  <c r="CW94" i="1"/>
  <c r="CW11" i="1"/>
  <c r="CX54" i="1"/>
  <c r="DU11" i="1"/>
  <c r="EG94" i="1"/>
  <c r="DV54" i="1"/>
  <c r="AG11" i="1"/>
  <c r="AS97" i="1"/>
  <c r="AG57" i="1"/>
  <c r="EW11" i="1"/>
  <c r="EW57" i="1"/>
  <c r="DD11" i="1"/>
  <c r="DP97" i="1"/>
  <c r="BK17" i="7"/>
  <c r="CO52" i="1"/>
  <c r="CZ92" i="1"/>
  <c r="EN11" i="1"/>
  <c r="FM57" i="1"/>
  <c r="FL97" i="1"/>
  <c r="FX97" i="1"/>
  <c r="HQ97" i="1"/>
  <c r="HE11" i="1"/>
  <c r="HE97" i="1"/>
  <c r="P92" i="1"/>
  <c r="E52" i="1"/>
  <c r="EC92" i="1"/>
  <c r="EO92" i="1"/>
  <c r="EK52" i="1"/>
  <c r="EW92" i="1"/>
  <c r="EK92" i="1"/>
  <c r="AV93" i="1"/>
  <c r="AJ53" i="1"/>
  <c r="CF93" i="1"/>
  <c r="BT93" i="1"/>
  <c r="BT53" i="1"/>
  <c r="DD53" i="1"/>
  <c r="DO93" i="1"/>
  <c r="HV11" i="1"/>
  <c r="CG57" i="1"/>
  <c r="CF11" i="1"/>
  <c r="CR97" i="1"/>
  <c r="CF97" i="1"/>
  <c r="EE11" i="1"/>
  <c r="EE91" i="1" s="1"/>
  <c r="EE60" i="1"/>
  <c r="BC37" i="1"/>
  <c r="BD79" i="1"/>
  <c r="AB119" i="1"/>
  <c r="HC100" i="1"/>
  <c r="AH100" i="1"/>
  <c r="BM92" i="1"/>
  <c r="BA52" i="1"/>
  <c r="BU92" i="1"/>
  <c r="CG92" i="1"/>
  <c r="BU52" i="1"/>
  <c r="DE52" i="1"/>
  <c r="DP92" i="1"/>
  <c r="FA52" i="1"/>
  <c r="FM92" i="1"/>
  <c r="FA92" i="1"/>
  <c r="FU92" i="1"/>
  <c r="GG92" i="1"/>
  <c r="FU52" i="1"/>
  <c r="AJ93" i="1"/>
  <c r="AN11" i="1"/>
  <c r="DK94" i="1"/>
  <c r="DR51" i="1"/>
  <c r="EC11" i="1"/>
  <c r="R92" i="1"/>
  <c r="AD92" i="1"/>
  <c r="BZ92" i="1"/>
  <c r="CL92" i="1"/>
  <c r="FE92" i="1"/>
  <c r="FQ92" i="1"/>
  <c r="EF93" i="1"/>
  <c r="FH93" i="1"/>
  <c r="AC11" i="1"/>
  <c r="EG11" i="1"/>
  <c r="ES94" i="1"/>
  <c r="U57" i="1"/>
  <c r="AG97" i="1"/>
  <c r="HN91" i="1"/>
  <c r="P11" i="1"/>
  <c r="II111" i="1"/>
  <c r="HW29" i="1"/>
  <c r="AK94" i="1"/>
  <c r="AK11" i="1"/>
  <c r="BU11" i="1"/>
  <c r="CG94" i="1"/>
  <c r="BM11" i="1"/>
  <c r="BW11" i="1"/>
  <c r="FA11" i="1"/>
  <c r="FR51" i="1"/>
  <c r="AB11" i="1"/>
  <c r="EB11" i="1"/>
  <c r="BG37" i="1"/>
  <c r="GJ37" i="1"/>
  <c r="AC92" i="1"/>
  <c r="AC52" i="1"/>
  <c r="AO92" i="1"/>
  <c r="BB92" i="1"/>
  <c r="AP92" i="1"/>
  <c r="DE92" i="1"/>
  <c r="CS92" i="1"/>
  <c r="DM92" i="1"/>
  <c r="DY92" i="1"/>
  <c r="FJ92" i="1"/>
  <c r="FV92" i="1"/>
  <c r="GO92" i="1"/>
  <c r="GC92" i="1"/>
  <c r="HE92" i="1"/>
  <c r="HI92" i="1"/>
  <c r="HU92" i="1"/>
  <c r="N51" i="1"/>
  <c r="BJ51" i="1"/>
  <c r="FI94" i="1"/>
  <c r="FI11" i="1"/>
  <c r="GK11" i="1"/>
  <c r="ET91" i="1"/>
  <c r="GJ51" i="1"/>
  <c r="BA94" i="1"/>
  <c r="AO11" i="1"/>
  <c r="ED11" i="1"/>
  <c r="FY94" i="1"/>
  <c r="FY11" i="1"/>
  <c r="GH51" i="1"/>
  <c r="HO11" i="1"/>
  <c r="AY94" i="1"/>
  <c r="DO11" i="1"/>
  <c r="DO91" i="1" s="1"/>
  <c r="EA94" i="1"/>
  <c r="DO94" i="1"/>
  <c r="EZ11" i="1"/>
  <c r="EI37" i="1"/>
  <c r="GY37" i="1"/>
  <c r="CY11" i="1"/>
  <c r="IU70" i="7"/>
  <c r="IV30" i="7"/>
  <c r="JH70" i="7" s="1"/>
  <c r="AM94" i="1"/>
  <c r="HU29" i="1"/>
  <c r="HR37" i="1"/>
  <c r="IA94" i="1"/>
  <c r="IV34" i="7"/>
  <c r="JH74" i="7" s="1"/>
  <c r="IU74" i="7"/>
  <c r="A5" i="8"/>
  <c r="U97" i="1"/>
  <c r="HY29" i="1"/>
  <c r="EP37" i="1"/>
  <c r="P130" i="1"/>
  <c r="AI130" i="1"/>
  <c r="AQ130" i="1"/>
  <c r="AY130" i="1"/>
  <c r="BG130" i="1"/>
  <c r="BO130" i="1"/>
  <c r="BW130" i="1"/>
  <c r="CE130" i="1"/>
  <c r="CM130" i="1"/>
  <c r="CU130" i="1"/>
  <c r="DC130" i="1"/>
  <c r="DK130" i="1"/>
  <c r="DS130" i="1"/>
  <c r="EA130" i="1"/>
  <c r="EI130" i="1"/>
  <c r="EQ130" i="1"/>
  <c r="EY130" i="1"/>
  <c r="FG130" i="1"/>
  <c r="FO130" i="1"/>
  <c r="FW130" i="1"/>
  <c r="X130" i="1"/>
  <c r="AK130" i="1"/>
  <c r="AS130" i="1"/>
  <c r="BA130" i="1"/>
  <c r="BI130" i="1"/>
  <c r="BQ130" i="1"/>
  <c r="BY130" i="1"/>
  <c r="CG130" i="1"/>
  <c r="CO130" i="1"/>
  <c r="CW130" i="1"/>
  <c r="DE130" i="1"/>
  <c r="DM130" i="1"/>
  <c r="DU130" i="1"/>
  <c r="EC130" i="1"/>
  <c r="EK130" i="1"/>
  <c r="ES130" i="1"/>
  <c r="FA130" i="1"/>
  <c r="CF17" i="2"/>
  <c r="CI46" i="2"/>
  <c r="CM126" i="2" s="1"/>
  <c r="IZ4" i="1"/>
  <c r="IU31" i="7"/>
  <c r="JG71" i="7" s="1"/>
  <c r="IZ23" i="1"/>
  <c r="JL103" i="1" s="1"/>
  <c r="CJ25" i="2"/>
  <c r="IT45" i="7"/>
  <c r="IT24" i="7"/>
  <c r="IN76" i="1"/>
  <c r="II12" i="1"/>
  <c r="IY17" i="1"/>
  <c r="IX20" i="1"/>
  <c r="JJ100" i="1" s="1"/>
  <c r="IR99" i="1"/>
  <c r="IR13" i="1"/>
  <c r="IP95" i="1"/>
  <c r="IP12" i="1"/>
  <c r="IM23" i="1"/>
  <c r="IM103" i="1" s="1"/>
  <c r="II96" i="1"/>
  <c r="II13" i="1"/>
  <c r="II93" i="1" s="1"/>
  <c r="IM76" i="1"/>
  <c r="IK118" i="1"/>
  <c r="CE39" i="2"/>
  <c r="IQ122" i="1"/>
  <c r="CG43" i="2"/>
  <c r="CK123" i="2" s="1"/>
  <c r="IN125" i="1"/>
  <c r="CF46" i="2"/>
  <c r="IJ120" i="1"/>
  <c r="CD41" i="2"/>
  <c r="IK99" i="1"/>
  <c r="CE20" i="2"/>
  <c r="IS130" i="1"/>
  <c r="IK130" i="1"/>
  <c r="IC130" i="1"/>
  <c r="HU130" i="1"/>
  <c r="HM130" i="1"/>
  <c r="HE130" i="1"/>
  <c r="GW130" i="1"/>
  <c r="GO130" i="1"/>
  <c r="GG130" i="1"/>
  <c r="FY130" i="1"/>
  <c r="FP130" i="1"/>
  <c r="FF130" i="1"/>
  <c r="EV130" i="1"/>
  <c r="EL130" i="1"/>
  <c r="DZ130" i="1"/>
  <c r="DP130" i="1"/>
  <c r="DF130" i="1"/>
  <c r="CT130" i="1"/>
  <c r="CJ130" i="1"/>
  <c r="BZ130" i="1"/>
  <c r="BN130" i="1"/>
  <c r="BD130" i="1"/>
  <c r="AT130" i="1"/>
  <c r="AH130" i="1"/>
  <c r="D130" i="1"/>
  <c r="CF47" i="2"/>
  <c r="CF42" i="2"/>
  <c r="CF26" i="2"/>
  <c r="CE22" i="2"/>
  <c r="CE16" i="2"/>
  <c r="CG47" i="2"/>
  <c r="CK127" i="2" s="1"/>
  <c r="CH20" i="2"/>
  <c r="CD28" i="2"/>
  <c r="IV32" i="7"/>
  <c r="JH72" i="7" s="1"/>
  <c r="IV29" i="7"/>
  <c r="JH69" i="7" s="1"/>
  <c r="IH15" i="7"/>
  <c r="II15" i="7" s="1"/>
  <c r="IJ15" i="7" s="1"/>
  <c r="IK15" i="7" s="1"/>
  <c r="IL15" i="7" s="1"/>
  <c r="IM15" i="7" s="1"/>
  <c r="IN15" i="7" s="1"/>
  <c r="IT72" i="7"/>
  <c r="IT21" i="7"/>
  <c r="CD37" i="2"/>
  <c r="IJ4" i="1"/>
  <c r="IL76" i="1"/>
  <c r="IT12" i="1"/>
  <c r="CF9" i="2"/>
  <c r="IT5" i="7"/>
  <c r="IU5" i="7" s="1"/>
  <c r="IV5" i="7" s="1"/>
  <c r="IW5" i="7" s="1"/>
  <c r="IX5" i="7" s="1"/>
  <c r="IY5" i="7" s="1"/>
  <c r="IZ5" i="7" s="1"/>
  <c r="CH6" i="2"/>
  <c r="IJ76" i="1"/>
  <c r="IT74" i="7"/>
  <c r="CD47" i="2"/>
  <c r="CE26" i="2"/>
  <c r="CG23" i="2"/>
  <c r="CK103" i="2" s="1"/>
  <c r="CH41" i="2"/>
  <c r="CL121" i="2" s="1"/>
  <c r="IW122" i="1"/>
  <c r="IV120" i="1"/>
  <c r="IQ120" i="1"/>
  <c r="CG41" i="2"/>
  <c r="CK121" i="2" s="1"/>
  <c r="IH125" i="1"/>
  <c r="IH45" i="7"/>
  <c r="II45" i="7" s="1"/>
  <c r="CE37" i="2"/>
  <c r="IR12" i="1"/>
  <c r="IQ99" i="1"/>
  <c r="CG20" i="2"/>
  <c r="IK96" i="1"/>
  <c r="IK13" i="1"/>
  <c r="IK93" i="1" s="1"/>
  <c r="CE17" i="2"/>
  <c r="IT70" i="7"/>
  <c r="CE29" i="2"/>
  <c r="IU40" i="7"/>
  <c r="JG80" i="7" s="1"/>
  <c r="IU124" i="1"/>
  <c r="IK126" i="1"/>
  <c r="CE47" i="2"/>
  <c r="IH124" i="1"/>
  <c r="IH44" i="7"/>
  <c r="II44" i="7" s="1"/>
  <c r="IJ44" i="7" s="1"/>
  <c r="IK44" i="7" s="1"/>
  <c r="IL44" i="7" s="1"/>
  <c r="IM44" i="7" s="1"/>
  <c r="IN44" i="7" s="1"/>
  <c r="IM13" i="1"/>
  <c r="IN12" i="1"/>
  <c r="IN92" i="1" s="1"/>
  <c r="IH105" i="1"/>
  <c r="IH25" i="7"/>
  <c r="II25" i="7" s="1"/>
  <c r="IJ25" i="7" s="1"/>
  <c r="IK25" i="7" s="1"/>
  <c r="IL25" i="7" s="1"/>
  <c r="IM25" i="7" s="1"/>
  <c r="IX130" i="1"/>
  <c r="IP130" i="1"/>
  <c r="IH130" i="1"/>
  <c r="HZ130" i="1"/>
  <c r="HR130" i="1"/>
  <c r="HJ130" i="1"/>
  <c r="HB130" i="1"/>
  <c r="GT130" i="1"/>
  <c r="GL130" i="1"/>
  <c r="GD130" i="1"/>
  <c r="FU130" i="1"/>
  <c r="FL130" i="1"/>
  <c r="FC130" i="1"/>
  <c r="ER130" i="1"/>
  <c r="EG130" i="1"/>
  <c r="DW130" i="1"/>
  <c r="DL130" i="1"/>
  <c r="DA130" i="1"/>
  <c r="CQ130" i="1"/>
  <c r="CF130" i="1"/>
  <c r="BU130" i="1"/>
  <c r="BK130" i="1"/>
  <c r="AZ130" i="1"/>
  <c r="AO130" i="1"/>
  <c r="AE130" i="1"/>
  <c r="CD46" i="2"/>
  <c r="CF41" i="2"/>
  <c r="CF6" i="2"/>
  <c r="CI43" i="2"/>
  <c r="CM123" i="2" s="1"/>
  <c r="CI39" i="2"/>
  <c r="CM119" i="2" s="1"/>
  <c r="CD29" i="2"/>
  <c r="IZ122" i="1"/>
  <c r="CJ43" i="2"/>
  <c r="IU33" i="7"/>
  <c r="JG73" i="7" s="1"/>
  <c r="IT69" i="7"/>
  <c r="IW118" i="1"/>
  <c r="IY122" i="1"/>
  <c r="IX121" i="1"/>
  <c r="IW120" i="1"/>
  <c r="CI41" i="2"/>
  <c r="CM121" i="2" s="1"/>
  <c r="IV125" i="1"/>
  <c r="IT39" i="1"/>
  <c r="JF119" i="1" s="1"/>
  <c r="IN122" i="1"/>
  <c r="CF43" i="2"/>
  <c r="IL43" i="1"/>
  <c r="IL123" i="1" s="1"/>
  <c r="II39" i="1"/>
  <c r="II119" i="1" s="1"/>
  <c r="IH39" i="1"/>
  <c r="IH79" i="1" s="1"/>
  <c r="IL13" i="1"/>
  <c r="IL12" i="1"/>
  <c r="IL92" i="1" s="1"/>
  <c r="CI22" i="2"/>
  <c r="CG17" i="2"/>
  <c r="CK97" i="2" s="1"/>
  <c r="IN95" i="1"/>
  <c r="CF16" i="2"/>
  <c r="IH104" i="1"/>
  <c r="CD25" i="2"/>
  <c r="IY4" i="1"/>
  <c r="IQ4" i="1"/>
  <c r="II4" i="1"/>
  <c r="IO116" i="1"/>
  <c r="IW130" i="1"/>
  <c r="IO130" i="1"/>
  <c r="IG130" i="1"/>
  <c r="HY130" i="1"/>
  <c r="HQ130" i="1"/>
  <c r="HI130" i="1"/>
  <c r="HA130" i="1"/>
  <c r="GS130" i="1"/>
  <c r="GK130" i="1"/>
  <c r="GC130" i="1"/>
  <c r="FT130" i="1"/>
  <c r="FK130" i="1"/>
  <c r="FB130" i="1"/>
  <c r="EP130" i="1"/>
  <c r="EF130" i="1"/>
  <c r="DV130" i="1"/>
  <c r="DJ130" i="1"/>
  <c r="CZ130" i="1"/>
  <c r="CP130" i="1"/>
  <c r="CD130" i="1"/>
  <c r="BT130" i="1"/>
  <c r="BJ130" i="1"/>
  <c r="AX130" i="1"/>
  <c r="AN130" i="1"/>
  <c r="AB130" i="1"/>
  <c r="CF45" i="2"/>
  <c r="CE41" i="2"/>
  <c r="CE19" i="2"/>
  <c r="CG39" i="2"/>
  <c r="CK119" i="2" s="1"/>
  <c r="CH47" i="2"/>
  <c r="CL127" i="2" s="1"/>
  <c r="CH43" i="2"/>
  <c r="CL123" i="2" s="1"/>
  <c r="IH8" i="7"/>
  <c r="II8" i="7" s="1"/>
  <c r="IJ8" i="7" s="1"/>
  <c r="IK8" i="7" s="1"/>
  <c r="IL8" i="7" s="1"/>
  <c r="IM8" i="7" s="1"/>
  <c r="IN8" i="7" s="1"/>
  <c r="IH4" i="1"/>
  <c r="IY121" i="1"/>
  <c r="IX120" i="1"/>
  <c r="IW126" i="1"/>
  <c r="CI47" i="2"/>
  <c r="CM127" i="2" s="1"/>
  <c r="IV124" i="1"/>
  <c r="IH122" i="1"/>
  <c r="CD43" i="2"/>
  <c r="IH116" i="1"/>
  <c r="IH36" i="7"/>
  <c r="II36" i="7" s="1"/>
  <c r="IJ36" i="7" s="1"/>
  <c r="IK36" i="7" s="1"/>
  <c r="IL36" i="7" s="1"/>
  <c r="IM36" i="7" s="1"/>
  <c r="IN36" i="7" s="1"/>
  <c r="IJ13" i="1"/>
  <c r="IJ93" i="1" s="1"/>
  <c r="IK12" i="1"/>
  <c r="IX14" i="1"/>
  <c r="JJ94" i="1" s="1"/>
  <c r="CH8" i="2"/>
  <c r="CF7" i="2"/>
  <c r="IP76" i="1"/>
  <c r="IV130" i="1"/>
  <c r="IN130" i="1"/>
  <c r="IF130" i="1"/>
  <c r="HX130" i="1"/>
  <c r="HP130" i="1"/>
  <c r="HH130" i="1"/>
  <c r="GZ130" i="1"/>
  <c r="GR130" i="1"/>
  <c r="GJ130" i="1"/>
  <c r="GB130" i="1"/>
  <c r="FS130" i="1"/>
  <c r="FJ130" i="1"/>
  <c r="EZ130" i="1"/>
  <c r="EO130" i="1"/>
  <c r="EE130" i="1"/>
  <c r="DT130" i="1"/>
  <c r="DI130" i="1"/>
  <c r="CY130" i="1"/>
  <c r="CN130" i="1"/>
  <c r="CC130" i="1"/>
  <c r="BS130" i="1"/>
  <c r="BH130" i="1"/>
  <c r="AW130" i="1"/>
  <c r="AM130" i="1"/>
  <c r="T130" i="1"/>
  <c r="CF39" i="2"/>
  <c r="CE23" i="2"/>
  <c r="CG42" i="2"/>
  <c r="CK122" i="2" s="1"/>
  <c r="CJ46" i="2"/>
  <c r="CH22" i="2"/>
  <c r="CL102" i="2" s="1"/>
  <c r="CG28" i="2"/>
  <c r="CK108" i="2" s="1"/>
  <c r="IT25" i="7"/>
  <c r="IU118" i="1"/>
  <c r="IX43" i="1"/>
  <c r="JJ123" i="1" s="1"/>
  <c r="IP39" i="1"/>
  <c r="IX13" i="1"/>
  <c r="JJ93" i="1" s="1"/>
  <c r="IH13" i="1"/>
  <c r="IH93" i="1" s="1"/>
  <c r="IJ12" i="1"/>
  <c r="IJ92" i="1" s="1"/>
  <c r="CI19" i="2"/>
  <c r="IT107" i="1"/>
  <c r="IT27" i="7"/>
  <c r="CH28" i="2"/>
  <c r="CL108" i="2" s="1"/>
  <c r="IT95" i="1"/>
  <c r="IT15" i="7"/>
  <c r="CH16" i="2"/>
  <c r="CL96" i="2" s="1"/>
  <c r="IS12" i="1"/>
  <c r="IN104" i="1"/>
  <c r="CF25" i="2"/>
  <c r="IJ23" i="1"/>
  <c r="IJ103" i="1" s="1"/>
  <c r="IH101" i="1"/>
  <c r="IH21" i="7"/>
  <c r="CD22" i="2"/>
  <c r="IS4" i="1"/>
  <c r="IK4" i="1"/>
  <c r="IH76" i="1"/>
  <c r="IZ121" i="1"/>
  <c r="IT118" i="1"/>
  <c r="IY126" i="1"/>
  <c r="IX126" i="1"/>
  <c r="IW124" i="1"/>
  <c r="IU121" i="1"/>
  <c r="IU17" i="1"/>
  <c r="II23" i="1"/>
  <c r="II103" i="1" s="1"/>
  <c r="IZ118" i="1"/>
  <c r="IU126" i="1"/>
  <c r="IU14" i="1"/>
  <c r="JG94" i="1" s="1"/>
  <c r="GE15" i="7"/>
  <c r="HK80" i="7"/>
  <c r="A53" i="7"/>
  <c r="A76" i="7"/>
  <c r="A77" i="2"/>
  <c r="A36" i="3"/>
  <c r="A116" i="1"/>
  <c r="A24" i="2"/>
  <c r="A63" i="7"/>
  <c r="A63" i="8"/>
  <c r="A23" i="8"/>
  <c r="H23" i="8"/>
  <c r="AD130" i="1"/>
  <c r="Z130" i="1"/>
  <c r="V130" i="1"/>
  <c r="R130" i="1"/>
  <c r="N130" i="1"/>
  <c r="J130" i="1"/>
  <c r="F130" i="1"/>
  <c r="B130" i="1"/>
  <c r="AC130" i="1"/>
  <c r="Y130" i="1"/>
  <c r="U130" i="1"/>
  <c r="Q130" i="1"/>
  <c r="M130" i="1"/>
  <c r="I130" i="1"/>
  <c r="E130" i="1"/>
  <c r="A63" i="1"/>
  <c r="A104" i="2"/>
  <c r="A23" i="7"/>
  <c r="F49" i="8"/>
  <c r="B20" i="8"/>
  <c r="D34" i="8"/>
  <c r="H63" i="8"/>
  <c r="AA130" i="1"/>
  <c r="W130" i="1"/>
  <c r="S130" i="1"/>
  <c r="O130" i="1"/>
  <c r="K130" i="1"/>
  <c r="G130" i="1"/>
  <c r="C130" i="1"/>
  <c r="IZ130" i="1"/>
  <c r="F33" i="8"/>
  <c r="D36" i="8"/>
  <c r="B29" i="8"/>
  <c r="IY12" i="1"/>
  <c r="JK92" i="1" s="1"/>
  <c r="IS13" i="1"/>
  <c r="JE93" i="1" s="1"/>
  <c r="IZ12" i="1"/>
  <c r="IY23" i="1"/>
  <c r="JK103" i="1" s="1"/>
  <c r="IW26" i="1"/>
  <c r="JI106" i="1" s="1"/>
  <c r="IV14" i="1"/>
  <c r="JH94" i="1" s="1"/>
  <c r="IU23" i="1"/>
  <c r="JG103" i="1" s="1"/>
  <c r="IU12" i="1"/>
  <c r="JG92" i="1" s="1"/>
  <c r="IT17" i="1"/>
  <c r="IR23" i="1"/>
  <c r="IP17" i="1"/>
  <c r="II17" i="1"/>
  <c r="II97" i="1" s="1"/>
  <c r="IX26" i="1"/>
  <c r="JJ106" i="1" s="1"/>
  <c r="IW14" i="1"/>
  <c r="JI94" i="1" s="1"/>
  <c r="IV23" i="1"/>
  <c r="JH103" i="1" s="1"/>
  <c r="IV17" i="1"/>
  <c r="IS17" i="1"/>
  <c r="IS97" i="1" s="1"/>
  <c r="IO17" i="1"/>
  <c r="IK23" i="1"/>
  <c r="IZ26" i="1"/>
  <c r="JL106" i="1" s="1"/>
  <c r="IY26" i="1"/>
  <c r="JK106" i="1" s="1"/>
  <c r="IW23" i="1"/>
  <c r="JI103" i="1" s="1"/>
  <c r="IW17" i="1"/>
  <c r="IS23" i="1"/>
  <c r="IO23" i="1"/>
  <c r="JA103" i="1" s="1"/>
  <c r="IL23" i="1"/>
  <c r="IL103" i="1" s="1"/>
  <c r="IV39" i="1"/>
  <c r="JH119" i="1" s="1"/>
  <c r="IV43" i="1"/>
  <c r="JH123" i="1" s="1"/>
  <c r="IR39" i="1"/>
  <c r="JD119" i="1" s="1"/>
  <c r="IR43" i="1"/>
  <c r="JD123" i="1" s="1"/>
  <c r="IN39" i="1"/>
  <c r="IN43" i="1"/>
  <c r="IJ39" i="1"/>
  <c r="IJ43" i="1"/>
  <c r="IH84" i="1"/>
  <c r="IH80" i="1"/>
  <c r="IY86" i="1"/>
  <c r="IU86" i="1"/>
  <c r="IQ86" i="1"/>
  <c r="IM86" i="1"/>
  <c r="II86" i="1"/>
  <c r="IW85" i="1"/>
  <c r="IS85" i="1"/>
  <c r="IO85" i="1"/>
  <c r="IK85" i="1"/>
  <c r="IY84" i="1"/>
  <c r="IU84" i="1"/>
  <c r="IQ84" i="1"/>
  <c r="IM84" i="1"/>
  <c r="II84" i="1"/>
  <c r="IY82" i="1"/>
  <c r="IU82" i="1"/>
  <c r="IQ82" i="1"/>
  <c r="IM82" i="1"/>
  <c r="II82" i="1"/>
  <c r="IW81" i="1"/>
  <c r="IS81" i="1"/>
  <c r="IO81" i="1"/>
  <c r="IK81" i="1"/>
  <c r="IY80" i="1"/>
  <c r="IU80" i="1"/>
  <c r="IQ80" i="1"/>
  <c r="IM80" i="1"/>
  <c r="II80" i="1"/>
  <c r="IY78" i="1"/>
  <c r="IU78" i="1"/>
  <c r="IQ78" i="1"/>
  <c r="IM78" i="1"/>
  <c r="II78" i="1"/>
  <c r="IZ39" i="1"/>
  <c r="IZ43" i="1"/>
  <c r="IY39" i="1"/>
  <c r="JK119" i="1" s="1"/>
  <c r="IY43" i="1"/>
  <c r="JK123" i="1" s="1"/>
  <c r="IU39" i="1"/>
  <c r="JG119" i="1" s="1"/>
  <c r="IU43" i="1"/>
  <c r="JG123" i="1" s="1"/>
  <c r="IQ39" i="1"/>
  <c r="JC119" i="1" s="1"/>
  <c r="IQ43" i="1"/>
  <c r="JC123" i="1" s="1"/>
  <c r="IM39" i="1"/>
  <c r="IM43" i="1"/>
  <c r="II43" i="1"/>
  <c r="IX86" i="1"/>
  <c r="IT86" i="1"/>
  <c r="IP86" i="1"/>
  <c r="IL86" i="1"/>
  <c r="IZ85" i="1"/>
  <c r="IV85" i="1"/>
  <c r="IR85" i="1"/>
  <c r="IN85" i="1"/>
  <c r="IJ85" i="1"/>
  <c r="IX84" i="1"/>
  <c r="IT84" i="1"/>
  <c r="IP84" i="1"/>
  <c r="IL84" i="1"/>
  <c r="IX82" i="1"/>
  <c r="IT82" i="1"/>
  <c r="IP82" i="1"/>
  <c r="IL82" i="1"/>
  <c r="IZ81" i="1"/>
  <c r="IV81" i="1"/>
  <c r="IR81" i="1"/>
  <c r="IN81" i="1"/>
  <c r="IJ81" i="1"/>
  <c r="IX80" i="1"/>
  <c r="IT80" i="1"/>
  <c r="IP80" i="1"/>
  <c r="IL80" i="1"/>
  <c r="IX78" i="1"/>
  <c r="IT78" i="1"/>
  <c r="IP78" i="1"/>
  <c r="IL78" i="1"/>
  <c r="IH86" i="1"/>
  <c r="IH82" i="1"/>
  <c r="IH78" i="1"/>
  <c r="IW86" i="1"/>
  <c r="IS86" i="1"/>
  <c r="IO86" i="1"/>
  <c r="IK86" i="1"/>
  <c r="IY85" i="1"/>
  <c r="IU85" i="1"/>
  <c r="IQ85" i="1"/>
  <c r="IM85" i="1"/>
  <c r="II85" i="1"/>
  <c r="IW84" i="1"/>
  <c r="IS84" i="1"/>
  <c r="IO84" i="1"/>
  <c r="IK84" i="1"/>
  <c r="IW82" i="1"/>
  <c r="IS82" i="1"/>
  <c r="IO82" i="1"/>
  <c r="IK82" i="1"/>
  <c r="IY81" i="1"/>
  <c r="IU81" i="1"/>
  <c r="IQ81" i="1"/>
  <c r="IM81" i="1"/>
  <c r="II81" i="1"/>
  <c r="IW80" i="1"/>
  <c r="IS80" i="1"/>
  <c r="IO80" i="1"/>
  <c r="IK80" i="1"/>
  <c r="IW78" i="1"/>
  <c r="IS78" i="1"/>
  <c r="IO78" i="1"/>
  <c r="IK78" i="1"/>
  <c r="IW39" i="1"/>
  <c r="JI119" i="1" s="1"/>
  <c r="IW43" i="1"/>
  <c r="JI123" i="1" s="1"/>
  <c r="IS39" i="1"/>
  <c r="JE119" i="1" s="1"/>
  <c r="IS43" i="1"/>
  <c r="JE123" i="1" s="1"/>
  <c r="IO39" i="1"/>
  <c r="IO43" i="1"/>
  <c r="D45" i="8" s="1"/>
  <c r="IK39" i="1"/>
  <c r="IK43" i="1"/>
  <c r="IH85" i="1"/>
  <c r="IH81" i="1"/>
  <c r="IZ86" i="1"/>
  <c r="IV86" i="1"/>
  <c r="IR86" i="1"/>
  <c r="IN86" i="1"/>
  <c r="IJ86" i="1"/>
  <c r="IX85" i="1"/>
  <c r="IT85" i="1"/>
  <c r="IP85" i="1"/>
  <c r="IL85" i="1"/>
  <c r="IZ84" i="1"/>
  <c r="IV84" i="1"/>
  <c r="IR84" i="1"/>
  <c r="IN84" i="1"/>
  <c r="IJ84" i="1"/>
  <c r="IZ82" i="1"/>
  <c r="IV82" i="1"/>
  <c r="IR82" i="1"/>
  <c r="IN82" i="1"/>
  <c r="IJ82" i="1"/>
  <c r="IX81" i="1"/>
  <c r="IT81" i="1"/>
  <c r="IP81" i="1"/>
  <c r="IL81" i="1"/>
  <c r="IZ80" i="1"/>
  <c r="IV80" i="1"/>
  <c r="IR80" i="1"/>
  <c r="IN80" i="1"/>
  <c r="IJ80" i="1"/>
  <c r="IZ78" i="1"/>
  <c r="IV78" i="1"/>
  <c r="IR78" i="1"/>
  <c r="IN78" i="1"/>
  <c r="IJ78" i="1"/>
  <c r="ID21" i="7"/>
  <c r="HC16" i="7"/>
  <c r="HA25" i="7"/>
  <c r="IZ102" i="1"/>
  <c r="IZ62" i="1"/>
  <c r="IY13" i="1"/>
  <c r="JK93" i="1" s="1"/>
  <c r="IU13" i="1"/>
  <c r="JG93" i="1" s="1"/>
  <c r="IW12" i="1"/>
  <c r="JI92" i="1" s="1"/>
  <c r="IY102" i="1"/>
  <c r="IY62" i="1"/>
  <c r="IY98" i="1"/>
  <c r="IY58" i="1"/>
  <c r="IX102" i="1"/>
  <c r="IX62" i="1"/>
  <c r="IX98" i="1"/>
  <c r="IX58" i="1"/>
  <c r="IW102" i="1"/>
  <c r="IW62" i="1"/>
  <c r="IW98" i="1"/>
  <c r="IW58" i="1"/>
  <c r="IV102" i="1"/>
  <c r="IV62" i="1"/>
  <c r="IV98" i="1"/>
  <c r="IV58" i="1"/>
  <c r="IU102" i="1"/>
  <c r="IU62" i="1"/>
  <c r="IU98" i="1"/>
  <c r="IU58" i="1"/>
  <c r="IS96" i="1"/>
  <c r="IS56" i="1"/>
  <c r="IS14" i="1"/>
  <c r="JE94" i="1" s="1"/>
  <c r="IR102" i="1"/>
  <c r="IR62" i="1"/>
  <c r="IR20" i="1"/>
  <c r="JD100" i="1" s="1"/>
  <c r="IR98" i="1"/>
  <c r="IR58" i="1"/>
  <c r="IQ108" i="1"/>
  <c r="IQ26" i="1"/>
  <c r="JC106" i="1" s="1"/>
  <c r="IQ68" i="1"/>
  <c r="IQ104" i="1"/>
  <c r="IQ64" i="1"/>
  <c r="IO96" i="1"/>
  <c r="IO56" i="1"/>
  <c r="IN102" i="1"/>
  <c r="IN62" i="1"/>
  <c r="IN20" i="1"/>
  <c r="IZ105" i="1"/>
  <c r="IZ65" i="1"/>
  <c r="IZ101" i="1"/>
  <c r="IZ61" i="1"/>
  <c r="IZ14" i="1"/>
  <c r="IZ108" i="1"/>
  <c r="IZ68" i="1"/>
  <c r="IY105" i="1"/>
  <c r="IY65" i="1"/>
  <c r="IY101" i="1"/>
  <c r="IY61" i="1"/>
  <c r="IY14" i="1"/>
  <c r="JK94" i="1" s="1"/>
  <c r="IX105" i="1"/>
  <c r="IX65" i="1"/>
  <c r="IX101" i="1"/>
  <c r="IX61" i="1"/>
  <c r="IW105" i="1"/>
  <c r="IW65" i="1"/>
  <c r="IW101" i="1"/>
  <c r="IW61" i="1"/>
  <c r="IV105" i="1"/>
  <c r="IV65" i="1"/>
  <c r="IV101" i="1"/>
  <c r="IV61" i="1"/>
  <c r="IU105" i="1"/>
  <c r="IU65" i="1"/>
  <c r="IU101" i="1"/>
  <c r="IU61" i="1"/>
  <c r="IT108" i="1"/>
  <c r="IT26" i="1"/>
  <c r="JF106" i="1" s="1"/>
  <c r="IT68" i="1"/>
  <c r="IT104" i="1"/>
  <c r="IT64" i="1"/>
  <c r="IR96" i="1"/>
  <c r="IR56" i="1"/>
  <c r="IR14" i="1"/>
  <c r="JD94" i="1" s="1"/>
  <c r="IQ102" i="1"/>
  <c r="IQ62" i="1"/>
  <c r="IQ20" i="1"/>
  <c r="JC100" i="1" s="1"/>
  <c r="IQ98" i="1"/>
  <c r="IQ58" i="1"/>
  <c r="IP108" i="1"/>
  <c r="IP68" i="1"/>
  <c r="IP104" i="1"/>
  <c r="IP64" i="1"/>
  <c r="IZ104" i="1"/>
  <c r="IZ64" i="1"/>
  <c r="IZ96" i="1"/>
  <c r="IZ56" i="1"/>
  <c r="IZ107" i="1"/>
  <c r="IZ67" i="1"/>
  <c r="IW13" i="1"/>
  <c r="JI93" i="1" s="1"/>
  <c r="IQ12" i="1"/>
  <c r="JC92" i="1" s="1"/>
  <c r="IY108" i="1"/>
  <c r="IY68" i="1"/>
  <c r="IY104" i="1"/>
  <c r="IY64" i="1"/>
  <c r="IY96" i="1"/>
  <c r="IY56" i="1"/>
  <c r="IX108" i="1"/>
  <c r="IX68" i="1"/>
  <c r="IX104" i="1"/>
  <c r="IX64" i="1"/>
  <c r="IX96" i="1"/>
  <c r="IX56" i="1"/>
  <c r="IW108" i="1"/>
  <c r="IW68" i="1"/>
  <c r="IW104" i="1"/>
  <c r="IW64" i="1"/>
  <c r="IW96" i="1"/>
  <c r="IW56" i="1"/>
  <c r="IV108" i="1"/>
  <c r="IV68" i="1"/>
  <c r="IV104" i="1"/>
  <c r="IV64" i="1"/>
  <c r="IV96" i="1"/>
  <c r="IV56" i="1"/>
  <c r="IU108" i="1"/>
  <c r="IU68" i="1"/>
  <c r="IU104" i="1"/>
  <c r="IU64" i="1"/>
  <c r="IU96" i="1"/>
  <c r="IU56" i="1"/>
  <c r="IT102" i="1"/>
  <c r="IT62" i="1"/>
  <c r="IT20" i="1"/>
  <c r="JF100" i="1" s="1"/>
  <c r="IT98" i="1"/>
  <c r="IT58" i="1"/>
  <c r="IS108" i="1"/>
  <c r="IS68" i="1"/>
  <c r="IS26" i="1"/>
  <c r="JE106" i="1" s="1"/>
  <c r="IS104" i="1"/>
  <c r="IS64" i="1"/>
  <c r="IQ96" i="1"/>
  <c r="IQ56" i="1"/>
  <c r="IP102" i="1"/>
  <c r="IP62" i="1"/>
  <c r="IP20" i="1"/>
  <c r="JB100" i="1" s="1"/>
  <c r="IP98" i="1"/>
  <c r="IP58" i="1"/>
  <c r="IO108" i="1"/>
  <c r="IO68" i="1"/>
  <c r="IO104" i="1"/>
  <c r="IO64" i="1"/>
  <c r="IZ95" i="1"/>
  <c r="IZ55" i="1"/>
  <c r="IY107" i="1"/>
  <c r="IY67" i="1"/>
  <c r="IY99" i="1"/>
  <c r="IY59" i="1"/>
  <c r="IY95" i="1"/>
  <c r="IY55" i="1"/>
  <c r="IX107" i="1"/>
  <c r="IX67" i="1"/>
  <c r="IX99" i="1"/>
  <c r="IX59" i="1"/>
  <c r="IX95" i="1"/>
  <c r="IX55" i="1"/>
  <c r="IW107" i="1"/>
  <c r="IW67" i="1"/>
  <c r="IW99" i="1"/>
  <c r="IW59" i="1"/>
  <c r="IW95" i="1"/>
  <c r="IW55" i="1"/>
  <c r="IV107" i="1"/>
  <c r="IV67" i="1"/>
  <c r="IV99" i="1"/>
  <c r="IV59" i="1"/>
  <c r="IV95" i="1"/>
  <c r="IV55" i="1"/>
  <c r="IU107" i="1"/>
  <c r="IU67" i="1"/>
  <c r="IU99" i="1"/>
  <c r="IU59" i="1"/>
  <c r="IU95" i="1"/>
  <c r="IU55" i="1"/>
  <c r="IT23" i="1"/>
  <c r="JF103" i="1" s="1"/>
  <c r="IT96" i="1"/>
  <c r="IT14" i="1"/>
  <c r="JF94" i="1" s="1"/>
  <c r="IT56" i="1"/>
  <c r="IS102" i="1"/>
  <c r="IS62" i="1"/>
  <c r="IS20" i="1"/>
  <c r="JE100" i="1" s="1"/>
  <c r="IS98" i="1"/>
  <c r="IS58" i="1"/>
  <c r="IR108" i="1"/>
  <c r="IR68" i="1"/>
  <c r="IR26" i="1"/>
  <c r="JD106" i="1" s="1"/>
  <c r="IR104" i="1"/>
  <c r="IR64" i="1"/>
  <c r="IQ17" i="1"/>
  <c r="IP23" i="1"/>
  <c r="JB103" i="1" s="1"/>
  <c r="IP96" i="1"/>
  <c r="IP56" i="1"/>
  <c r="IO102" i="1"/>
  <c r="IO62" i="1"/>
  <c r="IO20" i="1"/>
  <c r="JA100" i="1" s="1"/>
  <c r="IO98" i="1"/>
  <c r="IO58" i="1"/>
  <c r="IN98" i="1"/>
  <c r="IN58" i="1"/>
  <c r="IN17" i="1"/>
  <c r="IS95" i="1"/>
  <c r="IS55" i="1"/>
  <c r="IQ95" i="1"/>
  <c r="IQ55" i="1"/>
  <c r="IO95" i="1"/>
  <c r="IO55" i="1"/>
  <c r="IM20" i="1"/>
  <c r="IM95" i="1"/>
  <c r="IM55" i="1"/>
  <c r="IL20" i="1"/>
  <c r="IK20" i="1"/>
  <c r="IK95" i="1"/>
  <c r="IK55" i="1"/>
  <c r="IJ20" i="1"/>
  <c r="II20" i="1"/>
  <c r="II95" i="1"/>
  <c r="II55" i="1"/>
  <c r="IH20" i="1"/>
  <c r="IH65" i="1"/>
  <c r="IH61" i="1"/>
  <c r="IM68" i="1"/>
  <c r="II68" i="1"/>
  <c r="IS67" i="1"/>
  <c r="IO67" i="1"/>
  <c r="IK67" i="1"/>
  <c r="IS65" i="1"/>
  <c r="IO65" i="1"/>
  <c r="IK65" i="1"/>
  <c r="IM64" i="1"/>
  <c r="II64" i="1"/>
  <c r="IM62" i="1"/>
  <c r="II62" i="1"/>
  <c r="IS61" i="1"/>
  <c r="IO61" i="1"/>
  <c r="IK61" i="1"/>
  <c r="IS59" i="1"/>
  <c r="IO59" i="1"/>
  <c r="IK59" i="1"/>
  <c r="IM58" i="1"/>
  <c r="II58" i="1"/>
  <c r="IM56" i="1"/>
  <c r="II56" i="1"/>
  <c r="IN55" i="1"/>
  <c r="IH102" i="1"/>
  <c r="IH23" i="1"/>
  <c r="IH68" i="1"/>
  <c r="IH64" i="1"/>
  <c r="IH56" i="1"/>
  <c r="IL68" i="1"/>
  <c r="IR67" i="1"/>
  <c r="IN67" i="1"/>
  <c r="IJ67" i="1"/>
  <c r="IR65" i="1"/>
  <c r="IN65" i="1"/>
  <c r="IJ65" i="1"/>
  <c r="IL64" i="1"/>
  <c r="IL62" i="1"/>
  <c r="IR61" i="1"/>
  <c r="IN61" i="1"/>
  <c r="IJ61" i="1"/>
  <c r="IR59" i="1"/>
  <c r="IN59" i="1"/>
  <c r="IJ59" i="1"/>
  <c r="IL58" i="1"/>
  <c r="IL56" i="1"/>
  <c r="IT55" i="1"/>
  <c r="IL55" i="1"/>
  <c r="IQ14" i="1"/>
  <c r="JC94" i="1" s="1"/>
  <c r="IP26" i="1"/>
  <c r="JB106" i="1" s="1"/>
  <c r="IP14" i="1"/>
  <c r="JB94" i="1" s="1"/>
  <c r="IO26" i="1"/>
  <c r="JA106" i="1" s="1"/>
  <c r="IO14" i="1"/>
  <c r="IN26" i="1"/>
  <c r="IN14" i="1"/>
  <c r="IM26" i="1"/>
  <c r="IM14" i="1"/>
  <c r="IL26" i="1"/>
  <c r="IL14" i="1"/>
  <c r="IK26" i="1"/>
  <c r="IK14" i="1"/>
  <c r="IJ26" i="1"/>
  <c r="IJ14" i="1"/>
  <c r="II26" i="1"/>
  <c r="II14" i="1"/>
  <c r="IH26" i="1"/>
  <c r="IH14" i="1"/>
  <c r="IH67" i="1"/>
  <c r="IH59" i="1"/>
  <c r="IH55" i="1"/>
  <c r="IK68" i="1"/>
  <c r="IQ67" i="1"/>
  <c r="IM67" i="1"/>
  <c r="II67" i="1"/>
  <c r="IQ65" i="1"/>
  <c r="IM65" i="1"/>
  <c r="II65" i="1"/>
  <c r="IK64" i="1"/>
  <c r="IK62" i="1"/>
  <c r="IQ61" i="1"/>
  <c r="IM61" i="1"/>
  <c r="II61" i="1"/>
  <c r="IQ59" i="1"/>
  <c r="IM59" i="1"/>
  <c r="II59" i="1"/>
  <c r="IK58" i="1"/>
  <c r="IK56" i="1"/>
  <c r="IR55" i="1"/>
  <c r="IJ55" i="1"/>
  <c r="IH98" i="1"/>
  <c r="IM17" i="1"/>
  <c r="IL17" i="1"/>
  <c r="IK17" i="1"/>
  <c r="IJ17" i="1"/>
  <c r="IN68" i="1"/>
  <c r="IJ68" i="1"/>
  <c r="IT67" i="1"/>
  <c r="IP67" i="1"/>
  <c r="IL67" i="1"/>
  <c r="IT65" i="1"/>
  <c r="IP65" i="1"/>
  <c r="IL65" i="1"/>
  <c r="IN64" i="1"/>
  <c r="IJ64" i="1"/>
  <c r="IJ62" i="1"/>
  <c r="IT61" i="1"/>
  <c r="IP61" i="1"/>
  <c r="IL61" i="1"/>
  <c r="IT59" i="1"/>
  <c r="IP59" i="1"/>
  <c r="IL59" i="1"/>
  <c r="IJ58" i="1"/>
  <c r="IN56" i="1"/>
  <c r="IJ56" i="1"/>
  <c r="IP55" i="1"/>
  <c r="HY26" i="7"/>
  <c r="HK62" i="7"/>
  <c r="GZ22" i="7"/>
  <c r="HX14" i="7"/>
  <c r="BZ90" i="2" l="1"/>
  <c r="V90" i="2"/>
  <c r="B90" i="2"/>
  <c r="B55" i="8"/>
  <c r="CB90" i="2"/>
  <c r="CI23" i="7"/>
  <c r="CU63" i="7" s="1"/>
  <c r="AA63" i="7"/>
  <c r="GL69" i="7"/>
  <c r="GL63" i="7"/>
  <c r="CW31" i="2"/>
  <c r="CW32" i="2"/>
  <c r="CV34" i="2"/>
  <c r="CZ114" i="2" s="1"/>
  <c r="CV32" i="2"/>
  <c r="CZ112" i="2" s="1"/>
  <c r="CW33" i="2"/>
  <c r="CV35" i="2"/>
  <c r="CZ115" i="2" s="1"/>
  <c r="CW34" i="2"/>
  <c r="DA114" i="2" s="1"/>
  <c r="CV33" i="2"/>
  <c r="CZ113" i="2" s="1"/>
  <c r="CW35" i="2"/>
  <c r="CV30" i="2"/>
  <c r="CZ110" i="2" s="1"/>
  <c r="CV31" i="2"/>
  <c r="CZ111" i="2" s="1"/>
  <c r="CW30" i="2"/>
  <c r="DA110" i="2" s="1"/>
  <c r="CU34" i="2"/>
  <c r="CU35" i="2"/>
  <c r="CU30" i="2"/>
  <c r="CU31" i="2"/>
  <c r="CU32" i="2"/>
  <c r="CU33" i="2"/>
  <c r="EE23" i="7"/>
  <c r="EF23" i="7" s="1"/>
  <c r="AX57" i="7"/>
  <c r="HX83" i="7"/>
  <c r="FX91" i="1"/>
  <c r="HL51" i="1"/>
  <c r="CT30" i="2"/>
  <c r="CT31" i="2"/>
  <c r="CT32" i="2"/>
  <c r="CT33" i="2"/>
  <c r="CT34" i="2"/>
  <c r="CT35" i="2"/>
  <c r="CS34" i="2"/>
  <c r="CS30" i="2"/>
  <c r="CS31" i="2"/>
  <c r="CS35" i="2"/>
  <c r="CS33" i="2"/>
  <c r="CS32" i="2"/>
  <c r="CR32" i="2"/>
  <c r="CR33" i="2"/>
  <c r="CR34" i="2"/>
  <c r="CR35" i="2"/>
  <c r="CR31" i="2"/>
  <c r="CR30" i="2"/>
  <c r="CQ32" i="2"/>
  <c r="CQ30" i="2"/>
  <c r="CQ34" i="2"/>
  <c r="CQ31" i="2"/>
  <c r="CU111" i="2" s="1"/>
  <c r="CQ33" i="2"/>
  <c r="CQ35" i="2"/>
  <c r="CT53" i="7"/>
  <c r="GM79" i="7"/>
  <c r="EP53" i="7"/>
  <c r="CP33" i="2"/>
  <c r="CP31" i="2"/>
  <c r="CP30" i="2"/>
  <c r="CP32" i="2"/>
  <c r="CP35" i="2"/>
  <c r="CP34" i="2"/>
  <c r="DS29" i="7"/>
  <c r="DT29" i="7" s="1"/>
  <c r="BK20" i="7"/>
  <c r="BL20" i="7" s="1"/>
  <c r="BV60" i="7"/>
  <c r="HK39" i="7"/>
  <c r="HW79" i="7" s="1"/>
  <c r="O43" i="7"/>
  <c r="AA83" i="7" s="1"/>
  <c r="CO34" i="2"/>
  <c r="CO33" i="2"/>
  <c r="CO32" i="2"/>
  <c r="CO31" i="2"/>
  <c r="CO30" i="2"/>
  <c r="CO35" i="2"/>
  <c r="CN32" i="2"/>
  <c r="CR112" i="2" s="1"/>
  <c r="CN31" i="2"/>
  <c r="CN33" i="2"/>
  <c r="CN30" i="2"/>
  <c r="CN35" i="2"/>
  <c r="CN34" i="2"/>
  <c r="CM32" i="2"/>
  <c r="CQ112" i="2" s="1"/>
  <c r="CM33" i="2"/>
  <c r="CM31" i="2"/>
  <c r="CM30" i="2"/>
  <c r="CM34" i="2"/>
  <c r="CM35" i="2"/>
  <c r="FB53" i="7"/>
  <c r="JB77" i="1"/>
  <c r="JM117" i="1"/>
  <c r="E26" i="8"/>
  <c r="F26" i="8" s="1"/>
  <c r="F38" i="8"/>
  <c r="D42" i="8"/>
  <c r="F28" i="8"/>
  <c r="CK83" i="2"/>
  <c r="CN123" i="2"/>
  <c r="CK86" i="2"/>
  <c r="CN126" i="2"/>
  <c r="JA83" i="1"/>
  <c r="JL123" i="1"/>
  <c r="CK87" i="2"/>
  <c r="CN127" i="2"/>
  <c r="CK65" i="2"/>
  <c r="CN105" i="2"/>
  <c r="JA79" i="1"/>
  <c r="JL119" i="1"/>
  <c r="CK56" i="2"/>
  <c r="CN96" i="2"/>
  <c r="CK79" i="2"/>
  <c r="CN119" i="2"/>
  <c r="CK66" i="2"/>
  <c r="CN106" i="2"/>
  <c r="CK63" i="2"/>
  <c r="CN103" i="2"/>
  <c r="CK68" i="2"/>
  <c r="CN108" i="2"/>
  <c r="CK57" i="2"/>
  <c r="CN97" i="2"/>
  <c r="CK62" i="2"/>
  <c r="CN102" i="2"/>
  <c r="JA54" i="1"/>
  <c r="JL94" i="1"/>
  <c r="CJ13" i="2"/>
  <c r="JL92" i="1"/>
  <c r="CJ14" i="2"/>
  <c r="JL93" i="1"/>
  <c r="CK81" i="2"/>
  <c r="CN121" i="2"/>
  <c r="CK69" i="2"/>
  <c r="CN109" i="2"/>
  <c r="CK82" i="2"/>
  <c r="CN122" i="2"/>
  <c r="CK85" i="2"/>
  <c r="CN125" i="2"/>
  <c r="O29" i="7"/>
  <c r="AA69" i="7" s="1"/>
  <c r="FC13" i="7"/>
  <c r="FD13" i="7" s="1"/>
  <c r="FE13" i="7" s="1"/>
  <c r="FF13" i="7" s="1"/>
  <c r="FG13" i="7" s="1"/>
  <c r="FH13" i="7" s="1"/>
  <c r="FI13" i="7" s="1"/>
  <c r="FJ13" i="7" s="1"/>
  <c r="FK13" i="7" s="1"/>
  <c r="O13" i="7"/>
  <c r="P13" i="7" s="1"/>
  <c r="HK60" i="7"/>
  <c r="FZ54" i="7"/>
  <c r="GA14" i="7"/>
  <c r="GA54" i="7" s="1"/>
  <c r="BK23" i="7"/>
  <c r="BL23" i="7" s="1"/>
  <c r="FC23" i="7"/>
  <c r="FO63" i="7" s="1"/>
  <c r="N53" i="7"/>
  <c r="AM23" i="7"/>
  <c r="AN23" i="7" s="1"/>
  <c r="DG23" i="7"/>
  <c r="DS63" i="7" s="1"/>
  <c r="AL57" i="7"/>
  <c r="C17" i="7"/>
  <c r="D17" i="7" s="1"/>
  <c r="E17" i="7" s="1"/>
  <c r="Q57" i="7" s="1"/>
  <c r="FN53" i="7"/>
  <c r="CJ62" i="2"/>
  <c r="CM102" i="2"/>
  <c r="CJ68" i="2"/>
  <c r="CM108" i="2"/>
  <c r="CJ57" i="2"/>
  <c r="CM97" i="2"/>
  <c r="DG39" i="7"/>
  <c r="DS79" i="7" s="1"/>
  <c r="Z91" i="1"/>
  <c r="CH91" i="1"/>
  <c r="HQ117" i="1"/>
  <c r="BO91" i="1"/>
  <c r="DG91" i="1"/>
  <c r="AF117" i="1"/>
  <c r="GU69" i="1"/>
  <c r="EK77" i="1"/>
  <c r="BO51" i="1"/>
  <c r="CR117" i="1"/>
  <c r="CI77" i="1"/>
  <c r="E14" i="8"/>
  <c r="E4" i="8"/>
  <c r="GX57" i="7"/>
  <c r="EL51" i="1"/>
  <c r="EI51" i="1"/>
  <c r="HX91" i="1"/>
  <c r="DQ77" i="1"/>
  <c r="GQ51" i="1"/>
  <c r="CL34" i="2"/>
  <c r="CL32" i="2"/>
  <c r="CL30" i="2"/>
  <c r="CL35" i="2"/>
  <c r="CL33" i="2"/>
  <c r="CP113" i="2" s="1"/>
  <c r="CL31" i="2"/>
  <c r="DE77" i="1"/>
  <c r="CI37" i="7"/>
  <c r="CU77" i="7" s="1"/>
  <c r="AU90" i="2"/>
  <c r="O91" i="1"/>
  <c r="GN117" i="1"/>
  <c r="BB91" i="1"/>
  <c r="GM11" i="7"/>
  <c r="GN11" i="7" s="1"/>
  <c r="GO11" i="7" s="1"/>
  <c r="HV117" i="1"/>
  <c r="HW83" i="7"/>
  <c r="CT77" i="7"/>
  <c r="IT68" i="7"/>
  <c r="IV22" i="7"/>
  <c r="JH62" i="7" s="1"/>
  <c r="JG62" i="7"/>
  <c r="IU41" i="7"/>
  <c r="IU28" i="7"/>
  <c r="DG14" i="7"/>
  <c r="DH14" i="7" s="1"/>
  <c r="DT54" i="7" s="1"/>
  <c r="CU23" i="7"/>
  <c r="DG63" i="7" s="1"/>
  <c r="HW52" i="7"/>
  <c r="DR54" i="7"/>
  <c r="BV54" i="7"/>
  <c r="GM20" i="7"/>
  <c r="GN20" i="7" s="1"/>
  <c r="GO20" i="7" s="1"/>
  <c r="GP20" i="7" s="1"/>
  <c r="GQ20" i="7" s="1"/>
  <c r="GR20" i="7" s="1"/>
  <c r="GS20" i="7" s="1"/>
  <c r="GT20" i="7" s="1"/>
  <c r="GU20" i="7" s="1"/>
  <c r="GV20" i="7" s="1"/>
  <c r="GW20" i="7" s="1"/>
  <c r="EE54" i="7"/>
  <c r="CI43" i="7"/>
  <c r="CJ43" i="7" s="1"/>
  <c r="CV83" i="7" s="1"/>
  <c r="IH83" i="7"/>
  <c r="HV83" i="7"/>
  <c r="BJ54" i="7"/>
  <c r="CT52" i="7"/>
  <c r="FN54" i="7"/>
  <c r="FO54" i="7"/>
  <c r="O20" i="7"/>
  <c r="P20" i="7" s="1"/>
  <c r="GM23" i="7"/>
  <c r="GN23" i="7" s="1"/>
  <c r="GO23" i="7" s="1"/>
  <c r="AY23" i="7"/>
  <c r="BK63" i="7" s="1"/>
  <c r="AB23" i="7"/>
  <c r="AC23" i="7" s="1"/>
  <c r="AD23" i="7" s="1"/>
  <c r="GY57" i="7"/>
  <c r="GM57" i="7"/>
  <c r="IU15" i="7"/>
  <c r="IU55" i="7" s="1"/>
  <c r="JF55" i="7"/>
  <c r="ED52" i="7"/>
  <c r="AL60" i="7"/>
  <c r="IU16" i="7"/>
  <c r="JF56" i="7"/>
  <c r="IU27" i="7"/>
  <c r="IU67" i="7" s="1"/>
  <c r="JF67" i="7"/>
  <c r="IU24" i="7"/>
  <c r="IU64" i="7" s="1"/>
  <c r="JF64" i="7"/>
  <c r="IU25" i="7"/>
  <c r="JG65" i="7" s="1"/>
  <c r="JF65" i="7"/>
  <c r="GX79" i="7"/>
  <c r="AA43" i="7"/>
  <c r="AB43" i="7" s="1"/>
  <c r="IU46" i="7"/>
  <c r="IU86" i="7" s="1"/>
  <c r="JF86" i="7"/>
  <c r="IU38" i="7"/>
  <c r="IU78" i="7" s="1"/>
  <c r="JF78" i="7"/>
  <c r="IU44" i="7"/>
  <c r="JF84" i="7"/>
  <c r="CT60" i="7"/>
  <c r="IU45" i="7"/>
  <c r="IU85" i="7" s="1"/>
  <c r="JF85" i="7"/>
  <c r="DS23" i="7"/>
  <c r="DT23" i="7" s="1"/>
  <c r="IU21" i="7"/>
  <c r="JF61" i="7"/>
  <c r="AX60" i="7"/>
  <c r="AY60" i="7"/>
  <c r="AL63" i="7"/>
  <c r="FZ83" i="7"/>
  <c r="C43" i="7"/>
  <c r="O83" i="7" s="1"/>
  <c r="FC43" i="7"/>
  <c r="FO83" i="7" s="1"/>
  <c r="FZ79" i="7"/>
  <c r="CU20" i="7"/>
  <c r="CV20" i="7" s="1"/>
  <c r="CW20" i="7" s="1"/>
  <c r="CX20" i="7" s="1"/>
  <c r="CY20" i="7" s="1"/>
  <c r="CZ20" i="7" s="1"/>
  <c r="DA20" i="7" s="1"/>
  <c r="DB20" i="7" s="1"/>
  <c r="FO13" i="7"/>
  <c r="FP13" i="7" s="1"/>
  <c r="FQ13" i="7" s="1"/>
  <c r="FR13" i="7" s="1"/>
  <c r="CU57" i="7"/>
  <c r="DF52" i="7"/>
  <c r="ED83" i="7"/>
  <c r="DG43" i="7"/>
  <c r="DS83" i="7" s="1"/>
  <c r="DS13" i="7"/>
  <c r="DT13" i="7" s="1"/>
  <c r="DU13" i="7" s="1"/>
  <c r="DV13" i="7" s="1"/>
  <c r="DW13" i="7" s="1"/>
  <c r="DX13" i="7" s="1"/>
  <c r="DY13" i="7" s="1"/>
  <c r="DZ13" i="7" s="1"/>
  <c r="EA13" i="7" s="1"/>
  <c r="EB13" i="7" s="1"/>
  <c r="EC13" i="7" s="1"/>
  <c r="FZ60" i="7"/>
  <c r="GL60" i="7"/>
  <c r="GL57" i="7"/>
  <c r="BV52" i="7"/>
  <c r="C20" i="7"/>
  <c r="D20" i="7" s="1"/>
  <c r="DR52" i="7"/>
  <c r="FP54" i="7"/>
  <c r="DG12" i="7"/>
  <c r="DH12" i="7" s="1"/>
  <c r="CT57" i="7"/>
  <c r="IT12" i="7"/>
  <c r="JF52" i="7" s="1"/>
  <c r="JF92" i="1"/>
  <c r="HV54" i="7"/>
  <c r="IT13" i="7"/>
  <c r="JF53" i="7" s="1"/>
  <c r="JF93" i="1"/>
  <c r="CK17" i="7"/>
  <c r="CL17" i="7" s="1"/>
  <c r="CM17" i="7" s="1"/>
  <c r="CN17" i="7" s="1"/>
  <c r="CO17" i="7" s="1"/>
  <c r="CP17" i="7" s="1"/>
  <c r="CQ17" i="7" s="1"/>
  <c r="CR17" i="7" s="1"/>
  <c r="CS17" i="7" s="1"/>
  <c r="CV57" i="7"/>
  <c r="DR57" i="7"/>
  <c r="W6" i="3"/>
  <c r="AA12" i="7"/>
  <c r="AB12" i="7" s="1"/>
  <c r="AC12" i="7" s="1"/>
  <c r="CI57" i="7"/>
  <c r="Z52" i="7"/>
  <c r="HW63" i="7"/>
  <c r="DS39" i="7"/>
  <c r="DT39" i="7" s="1"/>
  <c r="DF57" i="7"/>
  <c r="EQ17" i="7"/>
  <c r="ER17" i="7" s="1"/>
  <c r="ES17" i="7" s="1"/>
  <c r="ET17" i="7" s="1"/>
  <c r="CH53" i="7"/>
  <c r="CH52" i="7"/>
  <c r="BW13" i="7"/>
  <c r="BX13" i="7" s="1"/>
  <c r="BY13" i="7" s="1"/>
  <c r="CK53" i="7" s="1"/>
  <c r="O52" i="7"/>
  <c r="D23" i="7"/>
  <c r="P63" i="7" s="1"/>
  <c r="N63" i="7"/>
  <c r="AM39" i="7"/>
  <c r="AY79" i="7" s="1"/>
  <c r="GN39" i="7"/>
  <c r="GO39" i="7" s="1"/>
  <c r="GP39" i="7" s="1"/>
  <c r="GY79" i="7"/>
  <c r="FN117" i="1"/>
  <c r="CU29" i="7"/>
  <c r="GL79" i="7"/>
  <c r="HV37" i="7"/>
  <c r="HW37" i="7" s="1"/>
  <c r="HX37" i="7" s="1"/>
  <c r="HY37" i="7" s="1"/>
  <c r="HZ37" i="7" s="1"/>
  <c r="IA37" i="7" s="1"/>
  <c r="IB37" i="7" s="1"/>
  <c r="IC37" i="7" s="1"/>
  <c r="ID37" i="7" s="1"/>
  <c r="IE37" i="7" s="1"/>
  <c r="IF37" i="7" s="1"/>
  <c r="IG37" i="7" s="1"/>
  <c r="ED117" i="1"/>
  <c r="FB54" i="7"/>
  <c r="GB39" i="7"/>
  <c r="GN79" i="7" s="1"/>
  <c r="DN77" i="1"/>
  <c r="DB77" i="1"/>
  <c r="A94" i="2"/>
  <c r="EP52" i="7"/>
  <c r="C39" i="7"/>
  <c r="O79" i="7" s="1"/>
  <c r="DG13" i="7"/>
  <c r="DG53" i="7" s="1"/>
  <c r="GL117" i="1"/>
  <c r="AP91" i="1"/>
  <c r="A14" i="2"/>
  <c r="A96" i="1"/>
  <c r="CS51" i="1"/>
  <c r="F51" i="1"/>
  <c r="GI51" i="1"/>
  <c r="FN91" i="1"/>
  <c r="HU77" i="1"/>
  <c r="FZ53" i="7"/>
  <c r="DG29" i="7"/>
  <c r="DS69" i="7" s="1"/>
  <c r="A32" i="7"/>
  <c r="A93" i="8"/>
  <c r="BX91" i="1"/>
  <c r="DN51" i="1"/>
  <c r="FG77" i="1"/>
  <c r="A53" i="1"/>
  <c r="A53" i="3"/>
  <c r="GL53" i="7"/>
  <c r="A13" i="7"/>
  <c r="GW77" i="1"/>
  <c r="FW77" i="1"/>
  <c r="S51" i="1"/>
  <c r="CH117" i="1"/>
  <c r="FO37" i="7"/>
  <c r="FP37" i="7" s="1"/>
  <c r="IA117" i="1"/>
  <c r="HL29" i="1"/>
  <c r="HL109" i="1" s="1"/>
  <c r="AX83" i="7"/>
  <c r="EP54" i="7"/>
  <c r="FX77" i="1"/>
  <c r="AV91" i="1"/>
  <c r="CQ51" i="1"/>
  <c r="GV69" i="1"/>
  <c r="GU109" i="1"/>
  <c r="GA20" i="7"/>
  <c r="GB20" i="7" s="1"/>
  <c r="CD51" i="1"/>
  <c r="DQ91" i="1"/>
  <c r="DF51" i="1"/>
  <c r="DI77" i="1"/>
  <c r="GL83" i="7"/>
  <c r="EQ14" i="7"/>
  <c r="FI77" i="1"/>
  <c r="FZ52" i="7"/>
  <c r="HV63" i="7"/>
  <c r="F129" i="1"/>
  <c r="EP77" i="1"/>
  <c r="EF54" i="7"/>
  <c r="HE77" i="1"/>
  <c r="HJ63" i="7"/>
  <c r="FN52" i="7"/>
  <c r="HJ83" i="7"/>
  <c r="GN77" i="1"/>
  <c r="HP77" i="1"/>
  <c r="A4" i="8"/>
  <c r="FN60" i="7"/>
  <c r="BK52" i="7"/>
  <c r="BL52" i="7"/>
  <c r="O39" i="7"/>
  <c r="AA79" i="7" s="1"/>
  <c r="BN52" i="7"/>
  <c r="FN57" i="7"/>
  <c r="AX52" i="7"/>
  <c r="FZ57" i="7"/>
  <c r="BJ52" i="7"/>
  <c r="BM52" i="7"/>
  <c r="CI125" i="2"/>
  <c r="A59" i="1"/>
  <c r="A59" i="8"/>
  <c r="AN117" i="1"/>
  <c r="L51" i="1"/>
  <c r="CN51" i="1"/>
  <c r="A55" i="1"/>
  <c r="GZ91" i="1"/>
  <c r="EX91" i="1"/>
  <c r="A106" i="1"/>
  <c r="CJ117" i="1"/>
  <c r="AM91" i="1"/>
  <c r="AV51" i="1"/>
  <c r="AE117" i="1"/>
  <c r="T77" i="1"/>
  <c r="EE117" i="1"/>
  <c r="DT77" i="1"/>
  <c r="A98" i="1"/>
  <c r="A18" i="7"/>
  <c r="CC51" i="1"/>
  <c r="FS51" i="1"/>
  <c r="AK77" i="1"/>
  <c r="DR37" i="7"/>
  <c r="ED77" i="7" s="1"/>
  <c r="F77" i="1"/>
  <c r="S117" i="1"/>
  <c r="HB51" i="1"/>
  <c r="ED60" i="7"/>
  <c r="H59" i="8"/>
  <c r="H18" i="8"/>
  <c r="U91" i="1"/>
  <c r="BS91" i="1"/>
  <c r="A103" i="1"/>
  <c r="A73" i="7"/>
  <c r="A33" i="3"/>
  <c r="HT51" i="1"/>
  <c r="FK51" i="1"/>
  <c r="GC117" i="1"/>
  <c r="CG117" i="1"/>
  <c r="BV77" i="1"/>
  <c r="BF117" i="1"/>
  <c r="AU77" i="1"/>
  <c r="A64" i="2"/>
  <c r="A23" i="3"/>
  <c r="GQ117" i="1"/>
  <c r="G51" i="1"/>
  <c r="HD91" i="1"/>
  <c r="CQ91" i="1"/>
  <c r="S91" i="1"/>
  <c r="A13" i="8"/>
  <c r="A58" i="8"/>
  <c r="H50" i="2"/>
  <c r="A93" i="1"/>
  <c r="A73" i="8"/>
  <c r="EY51" i="1"/>
  <c r="EI117" i="1"/>
  <c r="DX77" i="1"/>
  <c r="A19" i="8"/>
  <c r="A19" i="7"/>
  <c r="H53" i="8"/>
  <c r="A42" i="8"/>
  <c r="HM117" i="1"/>
  <c r="CJ85" i="2"/>
  <c r="H79" i="8"/>
  <c r="GR51" i="1"/>
  <c r="K51" i="1"/>
  <c r="DT51" i="1"/>
  <c r="GN91" i="1"/>
  <c r="GO51" i="1"/>
  <c r="EQ117" i="1"/>
  <c r="EF77" i="1"/>
  <c r="A40" i="2"/>
  <c r="FJ91" i="1"/>
  <c r="FR77" i="1"/>
  <c r="HZ51" i="1"/>
  <c r="CM117" i="1"/>
  <c r="CB77" i="1"/>
  <c r="B37" i="7"/>
  <c r="N77" i="7" s="1"/>
  <c r="C77" i="1"/>
  <c r="N117" i="1"/>
  <c r="GT91" i="1"/>
  <c r="A31" i="3"/>
  <c r="H4" i="8"/>
  <c r="A31" i="8"/>
  <c r="A71" i="7"/>
  <c r="GT37" i="1"/>
  <c r="GT117" i="1" s="1"/>
  <c r="M51" i="1"/>
  <c r="FQ117" i="1"/>
  <c r="FF77" i="1"/>
  <c r="BJ77" i="1"/>
  <c r="BU117" i="1"/>
  <c r="HY51" i="1"/>
  <c r="GU91" i="1"/>
  <c r="HF119" i="1"/>
  <c r="EZ77" i="1"/>
  <c r="FK117" i="1"/>
  <c r="W5" i="3"/>
  <c r="A75" i="2"/>
  <c r="A39" i="3"/>
  <c r="HA51" i="1"/>
  <c r="EW117" i="1"/>
  <c r="EL77" i="1"/>
  <c r="BB117" i="1"/>
  <c r="AQ77" i="1"/>
  <c r="AS117" i="1"/>
  <c r="AH77" i="1"/>
  <c r="A79" i="1"/>
  <c r="A71" i="1"/>
  <c r="BY51" i="1"/>
  <c r="FL51" i="1"/>
  <c r="FG91" i="1"/>
  <c r="BQ117" i="1"/>
  <c r="HL91" i="1"/>
  <c r="CK77" i="1"/>
  <c r="CV117" i="1"/>
  <c r="CW117" i="1"/>
  <c r="CL77" i="1"/>
  <c r="A114" i="8"/>
  <c r="CD117" i="1"/>
  <c r="BS77" i="1"/>
  <c r="CC117" i="1"/>
  <c r="BR77" i="1"/>
  <c r="H39" i="8"/>
  <c r="A74" i="8"/>
  <c r="AW90" i="2"/>
  <c r="A79" i="3"/>
  <c r="A10" i="2"/>
  <c r="DZ117" i="1"/>
  <c r="DO77" i="1"/>
  <c r="BN77" i="1"/>
  <c r="BY117" i="1"/>
  <c r="AT77" i="1"/>
  <c r="BE117" i="1"/>
  <c r="CF77" i="1"/>
  <c r="CQ117" i="1"/>
  <c r="IS92" i="1"/>
  <c r="JE92" i="1"/>
  <c r="A39" i="7"/>
  <c r="A118" i="8"/>
  <c r="A15" i="3"/>
  <c r="FE117" i="1"/>
  <c r="ET77" i="1"/>
  <c r="AA117" i="1"/>
  <c r="P77" i="1"/>
  <c r="IS103" i="1"/>
  <c r="JE103" i="1"/>
  <c r="W44" i="3"/>
  <c r="X84" i="3" s="1"/>
  <c r="GG77" i="1"/>
  <c r="EG117" i="1"/>
  <c r="DV77" i="1"/>
  <c r="DJ117" i="1"/>
  <c r="CY77" i="1"/>
  <c r="FJ117" i="1"/>
  <c r="EY77" i="1"/>
  <c r="EK117" i="1"/>
  <c r="DZ77" i="1"/>
  <c r="CD91" i="1"/>
  <c r="GZ117" i="1"/>
  <c r="AI117" i="1"/>
  <c r="X77" i="1"/>
  <c r="AG117" i="1"/>
  <c r="V77" i="1"/>
  <c r="W91" i="1"/>
  <c r="A74" i="7"/>
  <c r="A119" i="1"/>
  <c r="A80" i="2"/>
  <c r="A9" i="3"/>
  <c r="EF91" i="1"/>
  <c r="FV117" i="1"/>
  <c r="FK77" i="1"/>
  <c r="GT79" i="1"/>
  <c r="GT119" i="1"/>
  <c r="CL117" i="1"/>
  <c r="CA77" i="1"/>
  <c r="Z37" i="7"/>
  <c r="AL117" i="1"/>
  <c r="AA77" i="1"/>
  <c r="FD77" i="1"/>
  <c r="FO117" i="1"/>
  <c r="CK31" i="2"/>
  <c r="CK30" i="2"/>
  <c r="CK35" i="2"/>
  <c r="CK34" i="2"/>
  <c r="CK33" i="2"/>
  <c r="CK32" i="2"/>
  <c r="FS117" i="1"/>
  <c r="FH77" i="1"/>
  <c r="BQ77" i="1"/>
  <c r="CB117" i="1"/>
  <c r="N37" i="7"/>
  <c r="Z117" i="1"/>
  <c r="O77" i="1"/>
  <c r="CQ77" i="1"/>
  <c r="DB117" i="1"/>
  <c r="AR91" i="1"/>
  <c r="C51" i="1"/>
  <c r="GC77" i="1"/>
  <c r="GH91" i="1"/>
  <c r="BP77" i="1"/>
  <c r="CA117" i="1"/>
  <c r="AX117" i="1"/>
  <c r="AM77" i="1"/>
  <c r="AL37" i="7"/>
  <c r="HJ37" i="7"/>
  <c r="HK37" i="7" s="1"/>
  <c r="HL37" i="7" s="1"/>
  <c r="HK77" i="1"/>
  <c r="G77" i="1"/>
  <c r="R117" i="1"/>
  <c r="DC117" i="1"/>
  <c r="CR77" i="1"/>
  <c r="CB91" i="1"/>
  <c r="H9" i="8"/>
  <c r="FZ77" i="1"/>
  <c r="DH117" i="1"/>
  <c r="AU117" i="1"/>
  <c r="AJ77" i="1"/>
  <c r="BL117" i="1"/>
  <c r="BA77" i="1"/>
  <c r="DH91" i="1"/>
  <c r="EU51" i="1"/>
  <c r="EU91" i="1"/>
  <c r="FY77" i="1"/>
  <c r="W27" i="3"/>
  <c r="W7" i="3"/>
  <c r="DR60" i="7"/>
  <c r="Z54" i="7"/>
  <c r="AA54" i="7"/>
  <c r="W46" i="3"/>
  <c r="X86" i="3" s="1"/>
  <c r="W40" i="3"/>
  <c r="X80" i="3" s="1"/>
  <c r="W42" i="3"/>
  <c r="X82" i="3" s="1"/>
  <c r="EP83" i="7"/>
  <c r="IR103" i="1"/>
  <c r="JD103" i="1"/>
  <c r="W8" i="3"/>
  <c r="IR92" i="1"/>
  <c r="JD92" i="1"/>
  <c r="IR93" i="1"/>
  <c r="JD93" i="1"/>
  <c r="W41" i="3"/>
  <c r="X81" i="3" s="1"/>
  <c r="W25" i="3"/>
  <c r="X65" i="3" s="1"/>
  <c r="W22" i="3"/>
  <c r="X62" i="3" s="1"/>
  <c r="W21" i="3"/>
  <c r="X61" i="3" s="1"/>
  <c r="W15" i="3"/>
  <c r="X55" i="3" s="1"/>
  <c r="W24" i="3"/>
  <c r="W9" i="3"/>
  <c r="W28" i="3"/>
  <c r="X68" i="3" s="1"/>
  <c r="W18" i="3"/>
  <c r="W19" i="3"/>
  <c r="W38" i="3"/>
  <c r="X78" i="3" s="1"/>
  <c r="W45" i="3"/>
  <c r="X85" i="3" s="1"/>
  <c r="W16" i="3"/>
  <c r="X56" i="3" s="1"/>
  <c r="CU54" i="7"/>
  <c r="CI54" i="7"/>
  <c r="CK20" i="7"/>
  <c r="P14" i="7"/>
  <c r="AB54" i="7" s="1"/>
  <c r="IQ93" i="1"/>
  <c r="JC93" i="1"/>
  <c r="AM54" i="7"/>
  <c r="IW54" i="1"/>
  <c r="IP119" i="1"/>
  <c r="JB119" i="1"/>
  <c r="IP92" i="1"/>
  <c r="JB92" i="1"/>
  <c r="IP123" i="1"/>
  <c r="JB123" i="1"/>
  <c r="JM90" i="1"/>
  <c r="JB51" i="1"/>
  <c r="IP93" i="1"/>
  <c r="JB93" i="1"/>
  <c r="DS20" i="7"/>
  <c r="DS60" i="7" s="1"/>
  <c r="DR53" i="7"/>
  <c r="BU50" i="2"/>
  <c r="BH90" i="2"/>
  <c r="CE50" i="2"/>
  <c r="AZ50" i="2"/>
  <c r="BE90" i="2"/>
  <c r="BV83" i="7"/>
  <c r="FB60" i="7"/>
  <c r="CU43" i="7"/>
  <c r="GX54" i="7"/>
  <c r="FC60" i="7"/>
  <c r="GX83" i="7"/>
  <c r="AL54" i="7"/>
  <c r="HJ54" i="7"/>
  <c r="GM43" i="7"/>
  <c r="GM83" i="7" s="1"/>
  <c r="EP60" i="7"/>
  <c r="GY117" i="1"/>
  <c r="EC117" i="1"/>
  <c r="DR77" i="1"/>
  <c r="FD91" i="1"/>
  <c r="ES51" i="1"/>
  <c r="HK91" i="1"/>
  <c r="GZ51" i="1"/>
  <c r="BX117" i="1"/>
  <c r="BM77" i="1"/>
  <c r="BT117" i="1"/>
  <c r="BI77" i="1"/>
  <c r="CV91" i="1"/>
  <c r="CK51" i="1"/>
  <c r="CJ91" i="1"/>
  <c r="DU77" i="1"/>
  <c r="EF117" i="1"/>
  <c r="L77" i="1"/>
  <c r="W117" i="1"/>
  <c r="EM51" i="1"/>
  <c r="EY91" i="1"/>
  <c r="EP117" i="1"/>
  <c r="EE77" i="1"/>
  <c r="ED37" i="7"/>
  <c r="AJ51" i="1"/>
  <c r="AI91" i="1"/>
  <c r="AU91" i="1"/>
  <c r="HS91" i="1"/>
  <c r="AA91" i="1"/>
  <c r="BA117" i="1"/>
  <c r="AP77" i="1"/>
  <c r="HM77" i="1"/>
  <c r="HX117" i="1"/>
  <c r="HL77" i="1"/>
  <c r="HV91" i="1"/>
  <c r="HV10" i="7"/>
  <c r="GO77" i="1"/>
  <c r="GF117" i="1"/>
  <c r="AD50" i="2"/>
  <c r="BC77" i="1"/>
  <c r="BN117" i="1"/>
  <c r="HR51" i="1"/>
  <c r="GO117" i="1"/>
  <c r="HA117" i="1"/>
  <c r="GP77" i="1"/>
  <c r="BR117" i="1"/>
  <c r="BG77" i="1"/>
  <c r="AR117" i="1"/>
  <c r="AG77" i="1"/>
  <c r="FX117" i="1"/>
  <c r="FM77" i="1"/>
  <c r="CT11" i="7"/>
  <c r="DF91" i="1"/>
  <c r="GI77" i="1"/>
  <c r="GH117" i="1"/>
  <c r="BC51" i="1"/>
  <c r="GJ91" i="1"/>
  <c r="GV91" i="1"/>
  <c r="BT91" i="1"/>
  <c r="BH51" i="1"/>
  <c r="BI51" i="1"/>
  <c r="BH91" i="1"/>
  <c r="FU117" i="1"/>
  <c r="FJ77" i="1"/>
  <c r="AE77" i="1"/>
  <c r="AP117" i="1"/>
  <c r="HU117" i="1"/>
  <c r="IG117" i="1"/>
  <c r="CS91" i="1"/>
  <c r="CH51" i="1"/>
  <c r="ET51" i="1"/>
  <c r="CR51" i="1"/>
  <c r="CV51" i="1"/>
  <c r="FB11" i="7"/>
  <c r="FC11" i="7" s="1"/>
  <c r="FD11" i="7" s="1"/>
  <c r="FC51" i="1"/>
  <c r="FM117" i="1"/>
  <c r="FB77" i="1"/>
  <c r="EM117" i="1"/>
  <c r="EB77" i="1"/>
  <c r="HS119" i="1"/>
  <c r="HS37" i="1"/>
  <c r="HT77" i="1" s="1"/>
  <c r="HS79" i="1"/>
  <c r="IE119" i="1"/>
  <c r="HT79" i="1"/>
  <c r="DO117" i="1"/>
  <c r="DD77" i="1"/>
  <c r="ES77" i="1"/>
  <c r="FD117" i="1"/>
  <c r="HG77" i="1"/>
  <c r="HF77" i="1"/>
  <c r="AT117" i="1"/>
  <c r="AI77" i="1"/>
  <c r="FC117" i="1"/>
  <c r="ER77" i="1"/>
  <c r="AY77" i="1"/>
  <c r="BJ117" i="1"/>
  <c r="AX37" i="7"/>
  <c r="GR91" i="1"/>
  <c r="GG51" i="1"/>
  <c r="ET117" i="1"/>
  <c r="EI77" i="1"/>
  <c r="DX91" i="1"/>
  <c r="DM51" i="1"/>
  <c r="DL91" i="1"/>
  <c r="HJ117" i="1"/>
  <c r="GX77" i="1"/>
  <c r="GX37" i="7"/>
  <c r="GA77" i="1"/>
  <c r="FZ117" i="1"/>
  <c r="FZ37" i="7"/>
  <c r="GB91" i="1"/>
  <c r="FQ51" i="1"/>
  <c r="BZ77" i="1"/>
  <c r="CK117" i="1"/>
  <c r="AQ91" i="1"/>
  <c r="AF51" i="1"/>
  <c r="AE51" i="1"/>
  <c r="HI91" i="1"/>
  <c r="GW51" i="1"/>
  <c r="EK51" i="1"/>
  <c r="EJ51" i="1"/>
  <c r="EV91" i="1"/>
  <c r="DZ51" i="1"/>
  <c r="EK91" i="1"/>
  <c r="DY51" i="1"/>
  <c r="GY91" i="1"/>
  <c r="GN51" i="1"/>
  <c r="GM51" i="1"/>
  <c r="DL117" i="1"/>
  <c r="DA77" i="1"/>
  <c r="HI117" i="1"/>
  <c r="HJ77" i="1"/>
  <c r="FY117" i="1"/>
  <c r="FN77" i="1"/>
  <c r="IX37" i="1"/>
  <c r="JJ117" i="1" s="1"/>
  <c r="IN53" i="1"/>
  <c r="CY91" i="1"/>
  <c r="EC91" i="1"/>
  <c r="GD51" i="1"/>
  <c r="O51" i="1"/>
  <c r="IE91" i="1"/>
  <c r="A59" i="7"/>
  <c r="A39" i="8"/>
  <c r="A103" i="8"/>
  <c r="A120" i="2"/>
  <c r="BW43" i="7"/>
  <c r="BX43" i="7" s="1"/>
  <c r="CJ83" i="7" s="1"/>
  <c r="IF91" i="1"/>
  <c r="D49" i="3"/>
  <c r="A68" i="2"/>
  <c r="A107" i="8"/>
  <c r="HL117" i="1"/>
  <c r="HA77" i="1"/>
  <c r="BB51" i="1"/>
  <c r="CM91" i="1"/>
  <c r="CB51" i="1"/>
  <c r="EM77" i="1"/>
  <c r="EX117" i="1"/>
  <c r="AB77" i="1"/>
  <c r="AM117" i="1"/>
  <c r="FP91" i="1"/>
  <c r="FE51" i="1"/>
  <c r="EL117" i="1"/>
  <c r="EA77" i="1"/>
  <c r="HC117" i="1"/>
  <c r="GQ77" i="1"/>
  <c r="FQ77" i="1"/>
  <c r="GB117" i="1"/>
  <c r="GH77" i="1"/>
  <c r="GS117" i="1"/>
  <c r="EV51" i="1"/>
  <c r="AY117" i="1"/>
  <c r="AN77" i="1"/>
  <c r="DV117" i="1"/>
  <c r="DK77" i="1"/>
  <c r="GU117" i="1"/>
  <c r="GI117" i="1"/>
  <c r="Z11" i="7"/>
  <c r="Z51" i="7" s="1"/>
  <c r="AL91" i="1"/>
  <c r="AA51" i="1"/>
  <c r="CU91" i="1"/>
  <c r="CJ51" i="1"/>
  <c r="BJ11" i="7"/>
  <c r="BV51" i="7" s="1"/>
  <c r="BV91" i="1"/>
  <c r="GB77" i="1"/>
  <c r="EN77" i="1"/>
  <c r="EY117" i="1"/>
  <c r="AQ51" i="1"/>
  <c r="A124" i="2"/>
  <c r="A60" i="2"/>
  <c r="H56" i="8"/>
  <c r="IG51" i="1"/>
  <c r="F2" i="3"/>
  <c r="A66" i="3"/>
  <c r="A106" i="8"/>
  <c r="HE117" i="1"/>
  <c r="CX77" i="1"/>
  <c r="DI117" i="1"/>
  <c r="BC91" i="1"/>
  <c r="AR51" i="1"/>
  <c r="EG77" i="1"/>
  <c r="ER117" i="1"/>
  <c r="U117" i="1"/>
  <c r="J77" i="1"/>
  <c r="FZ11" i="7"/>
  <c r="GL51" i="7" s="1"/>
  <c r="GL91" i="1"/>
  <c r="BX77" i="1"/>
  <c r="CI117" i="1"/>
  <c r="HU91" i="1"/>
  <c r="HJ51" i="1"/>
  <c r="GD77" i="1"/>
  <c r="GD117" i="1"/>
  <c r="GP117" i="1"/>
  <c r="GE77" i="1"/>
  <c r="BD117" i="1"/>
  <c r="AS77" i="1"/>
  <c r="DU117" i="1"/>
  <c r="DJ77" i="1"/>
  <c r="I77" i="1"/>
  <c r="T117" i="1"/>
  <c r="CP117" i="1"/>
  <c r="CE77" i="1"/>
  <c r="FC91" i="1"/>
  <c r="ER51" i="1"/>
  <c r="AH117" i="1"/>
  <c r="W77" i="1"/>
  <c r="HQ51" i="1"/>
  <c r="HP91" i="1"/>
  <c r="CZ91" i="1"/>
  <c r="CN91" i="1"/>
  <c r="BK117" i="1"/>
  <c r="AZ77" i="1"/>
  <c r="DY91" i="1"/>
  <c r="FD51" i="1"/>
  <c r="CS117" i="1"/>
  <c r="CH77" i="1"/>
  <c r="ER91" i="1"/>
  <c r="HO117" i="1"/>
  <c r="HD77" i="1"/>
  <c r="FF117" i="1"/>
  <c r="EU77" i="1"/>
  <c r="EH117" i="1"/>
  <c r="DW77" i="1"/>
  <c r="BV117" i="1"/>
  <c r="BJ37" i="7"/>
  <c r="BK77" i="1"/>
  <c r="AR77" i="1"/>
  <c r="BC117" i="1"/>
  <c r="HS109" i="1"/>
  <c r="HH69" i="1"/>
  <c r="HG109" i="1"/>
  <c r="CK91" i="1"/>
  <c r="HG69" i="1"/>
  <c r="CA91" i="1"/>
  <c r="BP51" i="1"/>
  <c r="GL37" i="7"/>
  <c r="GM37" i="7" s="1"/>
  <c r="GN37" i="7" s="1"/>
  <c r="GX117" i="1"/>
  <c r="V117" i="1"/>
  <c r="K77" i="1"/>
  <c r="EV77" i="1"/>
  <c r="FG117" i="1"/>
  <c r="CZ117" i="1"/>
  <c r="CO77" i="1"/>
  <c r="AF91" i="1"/>
  <c r="U51" i="1"/>
  <c r="T51" i="1"/>
  <c r="DS117" i="1"/>
  <c r="DH77" i="1"/>
  <c r="O117" i="1"/>
  <c r="D77" i="1"/>
  <c r="DG51" i="1"/>
  <c r="DF11" i="7"/>
  <c r="DG11" i="7" s="1"/>
  <c r="DH11" i="7" s="1"/>
  <c r="DI11" i="7" s="1"/>
  <c r="DJ11" i="7" s="1"/>
  <c r="DK11" i="7" s="1"/>
  <c r="DL11" i="7" s="1"/>
  <c r="DM11" i="7" s="1"/>
  <c r="DN11" i="7" s="1"/>
  <c r="DO11" i="7" s="1"/>
  <c r="DP11" i="7" s="1"/>
  <c r="DQ11" i="7" s="1"/>
  <c r="DR91" i="1"/>
  <c r="AW117" i="1"/>
  <c r="AL77" i="1"/>
  <c r="DS91" i="1"/>
  <c r="DH51" i="1"/>
  <c r="DF37" i="7"/>
  <c r="DR77" i="7" s="1"/>
  <c r="DR117" i="1"/>
  <c r="DG77" i="1"/>
  <c r="CV77" i="1"/>
  <c r="DG117" i="1"/>
  <c r="Q77" i="1"/>
  <c r="AB117" i="1"/>
  <c r="HG51" i="1"/>
  <c r="HR91" i="1"/>
  <c r="IH109" i="1"/>
  <c r="HV29" i="7"/>
  <c r="IH69" i="7" s="1"/>
  <c r="HS51" i="1"/>
  <c r="AX11" i="7"/>
  <c r="BJ91" i="1"/>
  <c r="EJ91" i="1"/>
  <c r="CT37" i="7"/>
  <c r="DF77" i="7" s="1"/>
  <c r="CU77" i="1"/>
  <c r="DF117" i="1"/>
  <c r="GV77" i="1"/>
  <c r="HG117" i="1"/>
  <c r="FW51" i="1"/>
  <c r="DZ91" i="1"/>
  <c r="GM117" i="1"/>
  <c r="CC77" i="1"/>
  <c r="AX54" i="7"/>
  <c r="A96" i="2"/>
  <c r="A79" i="8"/>
  <c r="A119" i="8"/>
  <c r="A9" i="7"/>
  <c r="A73" i="1"/>
  <c r="A17" i="2"/>
  <c r="IG50" i="1"/>
  <c r="A95" i="1"/>
  <c r="EN117" i="1"/>
  <c r="EC77" i="1"/>
  <c r="BG117" i="1"/>
  <c r="AV77" i="1"/>
  <c r="CU117" i="1"/>
  <c r="CJ77" i="1"/>
  <c r="DT91" i="1"/>
  <c r="DI51" i="1"/>
  <c r="CH11" i="7"/>
  <c r="CT91" i="1"/>
  <c r="CI51" i="1"/>
  <c r="GI91" i="1"/>
  <c r="FX51" i="1"/>
  <c r="FW91" i="1"/>
  <c r="CZ77" i="1"/>
  <c r="DK117" i="1"/>
  <c r="BA51" i="1"/>
  <c r="BL91" i="1"/>
  <c r="DA117" i="1"/>
  <c r="CP77" i="1"/>
  <c r="EA51" i="1"/>
  <c r="EL91" i="1"/>
  <c r="EP51" i="1"/>
  <c r="EP11" i="7"/>
  <c r="FB91" i="1"/>
  <c r="EQ51" i="1"/>
  <c r="BL77" i="1"/>
  <c r="BW117" i="1"/>
  <c r="GG117" i="1"/>
  <c r="FV77" i="1"/>
  <c r="FU77" i="1"/>
  <c r="AI51" i="1"/>
  <c r="DE91" i="1"/>
  <c r="CT51" i="1"/>
  <c r="X51" i="1"/>
  <c r="AJ91" i="1"/>
  <c r="X91" i="1"/>
  <c r="DP77" i="1"/>
  <c r="EA117" i="1"/>
  <c r="CE117" i="1"/>
  <c r="BT77" i="1"/>
  <c r="FS77" i="1"/>
  <c r="FT77" i="1"/>
  <c r="GE117" i="1"/>
  <c r="HW91" i="1"/>
  <c r="HF91" i="1"/>
  <c r="A43" i="8"/>
  <c r="H25" i="8"/>
  <c r="A43" i="7"/>
  <c r="EJ117" i="1"/>
  <c r="DY77" i="1"/>
  <c r="CO117" i="1"/>
  <c r="CD77" i="1"/>
  <c r="GL77" i="1"/>
  <c r="GW117" i="1"/>
  <c r="GK117" i="1"/>
  <c r="Y117" i="1"/>
  <c r="N77" i="1"/>
  <c r="HJ11" i="7"/>
  <c r="HK11" i="7" s="1"/>
  <c r="HL11" i="7" s="1"/>
  <c r="HM11" i="7" s="1"/>
  <c r="HK51" i="1"/>
  <c r="CX117" i="1"/>
  <c r="CM77" i="1"/>
  <c r="AZ117" i="1"/>
  <c r="AO77" i="1"/>
  <c r="BM117" i="1"/>
  <c r="BB77" i="1"/>
  <c r="BI91" i="1"/>
  <c r="AX51" i="1"/>
  <c r="AW51" i="1"/>
  <c r="FQ91" i="1"/>
  <c r="FE91" i="1"/>
  <c r="FS91" i="1"/>
  <c r="FH51" i="1"/>
  <c r="EM91" i="1"/>
  <c r="AL11" i="7"/>
  <c r="AX91" i="1"/>
  <c r="AM51" i="1"/>
  <c r="H8" i="9"/>
  <c r="G10" i="9"/>
  <c r="DS51" i="1"/>
  <c r="AE91" i="1"/>
  <c r="DN117" i="1"/>
  <c r="DC77" i="1"/>
  <c r="AQ117" i="1"/>
  <c r="AF77" i="1"/>
  <c r="DE117" i="1"/>
  <c r="CT77" i="1"/>
  <c r="BM90" i="2"/>
  <c r="H43" i="8"/>
  <c r="A122" i="8"/>
  <c r="A56" i="2"/>
  <c r="A83" i="3"/>
  <c r="A83" i="8"/>
  <c r="A83" i="1"/>
  <c r="A16" i="2"/>
  <c r="A72" i="2"/>
  <c r="A111" i="8"/>
  <c r="A83" i="7"/>
  <c r="A44" i="2"/>
  <c r="A82" i="3"/>
  <c r="A123" i="2"/>
  <c r="A43" i="2"/>
  <c r="A82" i="1"/>
  <c r="A29" i="8"/>
  <c r="A38" i="2"/>
  <c r="H66" i="8"/>
  <c r="A55" i="7"/>
  <c r="A54" i="2"/>
  <c r="A13" i="3"/>
  <c r="A74" i="3"/>
  <c r="A52" i="7"/>
  <c r="A84" i="2"/>
  <c r="A32" i="2"/>
  <c r="D50" i="2"/>
  <c r="AY50" i="2"/>
  <c r="A55" i="8"/>
  <c r="A83" i="2"/>
  <c r="A42" i="3"/>
  <c r="A77" i="1"/>
  <c r="H55" i="8"/>
  <c r="H15" i="8"/>
  <c r="A14" i="3"/>
  <c r="A95" i="8"/>
  <c r="BQ50" i="2"/>
  <c r="A43" i="3"/>
  <c r="A4" i="3"/>
  <c r="H31" i="8"/>
  <c r="A71" i="3"/>
  <c r="A112" i="2"/>
  <c r="H42" i="8"/>
  <c r="A122" i="1"/>
  <c r="A55" i="3"/>
  <c r="H82" i="8"/>
  <c r="A123" i="8"/>
  <c r="A82" i="8"/>
  <c r="A15" i="7"/>
  <c r="A111" i="1"/>
  <c r="H13" i="8"/>
  <c r="H74" i="8"/>
  <c r="A123" i="1"/>
  <c r="A4" i="7"/>
  <c r="P50" i="2"/>
  <c r="H71" i="8"/>
  <c r="A42" i="7"/>
  <c r="A71" i="8"/>
  <c r="A69" i="1"/>
  <c r="BX90" i="2"/>
  <c r="A66" i="1"/>
  <c r="BD50" i="2"/>
  <c r="D49" i="8"/>
  <c r="A57" i="2"/>
  <c r="A78" i="2"/>
  <c r="A56" i="8"/>
  <c r="K2" i="8"/>
  <c r="A27" i="2"/>
  <c r="AR50" i="2"/>
  <c r="A94" i="1"/>
  <c r="A34" i="7"/>
  <c r="A114" i="1"/>
  <c r="A38" i="8"/>
  <c r="A16" i="3"/>
  <c r="A56" i="1"/>
  <c r="H38" i="8"/>
  <c r="A115" i="2"/>
  <c r="A35" i="2"/>
  <c r="BO50" i="2"/>
  <c r="A32" i="3"/>
  <c r="A34" i="3"/>
  <c r="H34" i="8"/>
  <c r="A34" i="8"/>
  <c r="C50" i="2"/>
  <c r="BT50" i="2"/>
  <c r="A99" i="8"/>
  <c r="A81" i="2"/>
  <c r="A16" i="7"/>
  <c r="A112" i="8"/>
  <c r="A56" i="7"/>
  <c r="BW90" i="2"/>
  <c r="A33" i="2"/>
  <c r="A72" i="3"/>
  <c r="A62" i="8"/>
  <c r="A26" i="3"/>
  <c r="A66" i="2"/>
  <c r="A25" i="3"/>
  <c r="A65" i="8"/>
  <c r="A65" i="3"/>
  <c r="A65" i="1"/>
  <c r="A113" i="2"/>
  <c r="A67" i="2"/>
  <c r="F2" i="8"/>
  <c r="A66" i="8"/>
  <c r="H65" i="8"/>
  <c r="H26" i="8"/>
  <c r="H85" i="8"/>
  <c r="A62" i="3"/>
  <c r="K49" i="8"/>
  <c r="A54" i="3"/>
  <c r="A85" i="2"/>
  <c r="A67" i="1"/>
  <c r="A105" i="8"/>
  <c r="A26" i="8"/>
  <c r="A26" i="7"/>
  <c r="H14" i="8"/>
  <c r="H44" i="8"/>
  <c r="A66" i="7"/>
  <c r="N90" i="2"/>
  <c r="A27" i="7"/>
  <c r="Z50" i="2"/>
  <c r="A102" i="1"/>
  <c r="A54" i="7"/>
  <c r="A103" i="2"/>
  <c r="A22" i="3"/>
  <c r="A117" i="1"/>
  <c r="A54" i="1"/>
  <c r="A118" i="2"/>
  <c r="A125" i="2"/>
  <c r="A73" i="2"/>
  <c r="H16" i="8"/>
  <c r="A80" i="7"/>
  <c r="A95" i="2"/>
  <c r="A22" i="8"/>
  <c r="A86" i="2"/>
  <c r="A72" i="1"/>
  <c r="S50" i="2"/>
  <c r="AE50" i="2"/>
  <c r="A14" i="8"/>
  <c r="A2" i="3"/>
  <c r="A108" i="2"/>
  <c r="A77" i="8"/>
  <c r="A16" i="8"/>
  <c r="A27" i="3"/>
  <c r="A121" i="2"/>
  <c r="H32" i="8"/>
  <c r="H62" i="8"/>
  <c r="CC50" i="2"/>
  <c r="AN90" i="2"/>
  <c r="A45" i="3"/>
  <c r="AS50" i="2"/>
  <c r="A22" i="7"/>
  <c r="A120" i="1"/>
  <c r="A23" i="2"/>
  <c r="A37" i="7"/>
  <c r="A55" i="2"/>
  <c r="A77" i="7"/>
  <c r="H27" i="8"/>
  <c r="A30" i="3"/>
  <c r="H54" i="8"/>
  <c r="H45" i="8"/>
  <c r="A110" i="8"/>
  <c r="A69" i="7"/>
  <c r="A28" i="2"/>
  <c r="A46" i="2"/>
  <c r="A72" i="8"/>
  <c r="A45" i="2"/>
  <c r="A52" i="3"/>
  <c r="A30" i="8"/>
  <c r="U50" i="2"/>
  <c r="A2" i="7"/>
  <c r="BY50" i="2"/>
  <c r="AX50" i="2"/>
  <c r="A124" i="1"/>
  <c r="A109" i="1"/>
  <c r="H29" i="8"/>
  <c r="R50" i="2"/>
  <c r="A29" i="7"/>
  <c r="A67" i="7"/>
  <c r="A85" i="1"/>
  <c r="H84" i="8"/>
  <c r="A53" i="2"/>
  <c r="A111" i="2"/>
  <c r="BC50" i="2"/>
  <c r="BF90" i="2"/>
  <c r="BI50" i="2"/>
  <c r="A27" i="8"/>
  <c r="A67" i="8"/>
  <c r="A70" i="2"/>
  <c r="A70" i="7"/>
  <c r="A14" i="7"/>
  <c r="A15" i="2"/>
  <c r="H67" i="8"/>
  <c r="A13" i="2"/>
  <c r="A125" i="1"/>
  <c r="A85" i="7"/>
  <c r="A32" i="8"/>
  <c r="A84" i="7"/>
  <c r="A93" i="2"/>
  <c r="BB90" i="2"/>
  <c r="A30" i="7"/>
  <c r="A33" i="8"/>
  <c r="H72" i="8"/>
  <c r="A58" i="3"/>
  <c r="A98" i="8"/>
  <c r="A99" i="2"/>
  <c r="A109" i="8"/>
  <c r="H30" i="8"/>
  <c r="H19" i="8"/>
  <c r="AK90" i="2"/>
  <c r="AK50" i="2"/>
  <c r="A12" i="7"/>
  <c r="AA90" i="2"/>
  <c r="A45" i="8"/>
  <c r="A84" i="8"/>
  <c r="A44" i="3"/>
  <c r="A52" i="8"/>
  <c r="A92" i="1"/>
  <c r="A45" i="7"/>
  <c r="A30" i="2"/>
  <c r="A70" i="1"/>
  <c r="A51" i="8"/>
  <c r="CF90" i="2"/>
  <c r="A107" i="1"/>
  <c r="A85" i="8"/>
  <c r="A112" i="1"/>
  <c r="A124" i="8"/>
  <c r="A92" i="8"/>
  <c r="A70" i="8"/>
  <c r="AC50" i="2"/>
  <c r="A44" i="7"/>
  <c r="A114" i="2"/>
  <c r="G90" i="2"/>
  <c r="BA50" i="2"/>
  <c r="AM50" i="2"/>
  <c r="A34" i="2"/>
  <c r="A59" i="2"/>
  <c r="BG90" i="2"/>
  <c r="A19" i="2"/>
  <c r="A69" i="3"/>
  <c r="A97" i="2"/>
  <c r="A96" i="8"/>
  <c r="H12" i="8"/>
  <c r="A69" i="8"/>
  <c r="A31" i="2"/>
  <c r="A3" i="2"/>
  <c r="A110" i="2"/>
  <c r="A121" i="8"/>
  <c r="A54" i="8"/>
  <c r="A67" i="3"/>
  <c r="A85" i="3"/>
  <c r="H52" i="8"/>
  <c r="A44" i="8"/>
  <c r="A12" i="8"/>
  <c r="A110" i="1"/>
  <c r="A125" i="8"/>
  <c r="A52" i="1"/>
  <c r="A84" i="1"/>
  <c r="BS50" i="2"/>
  <c r="A58" i="1"/>
  <c r="A18" i="8"/>
  <c r="H73" i="8"/>
  <c r="A70" i="3"/>
  <c r="H70" i="8"/>
  <c r="H58" i="8"/>
  <c r="H69" i="8"/>
  <c r="M50" i="2"/>
  <c r="A78" i="3"/>
  <c r="A90" i="2"/>
  <c r="A40" i="7"/>
  <c r="BP50" i="2"/>
  <c r="A40" i="8"/>
  <c r="H80" i="8"/>
  <c r="A40" i="3"/>
  <c r="A19" i="3"/>
  <c r="H78" i="8"/>
  <c r="A73" i="3"/>
  <c r="A80" i="3"/>
  <c r="A113" i="8"/>
  <c r="A49" i="7"/>
  <c r="A113" i="1"/>
  <c r="A38" i="3"/>
  <c r="AP44" i="7"/>
  <c r="AQ44" i="7" s="1"/>
  <c r="AR44" i="7" s="1"/>
  <c r="BD84" i="7" s="1"/>
  <c r="H24" i="8"/>
  <c r="A7" i="2"/>
  <c r="A100" i="8"/>
  <c r="W50" i="2"/>
  <c r="II74" i="7"/>
  <c r="A99" i="1"/>
  <c r="A80" i="1"/>
  <c r="A41" i="2"/>
  <c r="A78" i="1"/>
  <c r="X50" i="2"/>
  <c r="A78" i="8"/>
  <c r="A119" i="2"/>
  <c r="A80" i="8"/>
  <c r="A118" i="1"/>
  <c r="A74" i="2"/>
  <c r="A59" i="3"/>
  <c r="A86" i="7"/>
  <c r="H46" i="8"/>
  <c r="HX34" i="7"/>
  <c r="HX74" i="7" s="1"/>
  <c r="A38" i="7"/>
  <c r="H40" i="8"/>
  <c r="A79" i="2"/>
  <c r="AN45" i="7"/>
  <c r="AZ85" i="7" s="1"/>
  <c r="A39" i="2"/>
  <c r="A100" i="2"/>
  <c r="BJ50" i="2"/>
  <c r="AI50" i="2"/>
  <c r="H33" i="8"/>
  <c r="A105" i="1"/>
  <c r="H77" i="8"/>
  <c r="AM74" i="7"/>
  <c r="BK50" i="2"/>
  <c r="A37" i="3"/>
  <c r="H37" i="8"/>
  <c r="A106" i="2"/>
  <c r="H7" i="8"/>
  <c r="A37" i="8"/>
  <c r="A26" i="2"/>
  <c r="A117" i="8"/>
  <c r="AG50" i="2"/>
  <c r="O50" i="2"/>
  <c r="A60" i="1"/>
  <c r="CA50" i="2"/>
  <c r="BL90" i="2"/>
  <c r="FO86" i="7"/>
  <c r="H86" i="8"/>
  <c r="H60" i="8"/>
  <c r="AZ84" i="7"/>
  <c r="A60" i="8"/>
  <c r="AY84" i="7"/>
  <c r="A104" i="1"/>
  <c r="A64" i="8"/>
  <c r="A101" i="2"/>
  <c r="A60" i="3"/>
  <c r="A64" i="7"/>
  <c r="A104" i="8"/>
  <c r="AP50" i="2"/>
  <c r="A21" i="2"/>
  <c r="L50" i="2"/>
  <c r="B50" i="2"/>
  <c r="A46" i="3"/>
  <c r="A47" i="2"/>
  <c r="AV50" i="2"/>
  <c r="A20" i="8"/>
  <c r="A60" i="7"/>
  <c r="A25" i="2"/>
  <c r="H64" i="8"/>
  <c r="A24" i="7"/>
  <c r="A86" i="3"/>
  <c r="AH50" i="2"/>
  <c r="BN90" i="2"/>
  <c r="A100" i="1"/>
  <c r="A61" i="2"/>
  <c r="A86" i="1"/>
  <c r="A127" i="2"/>
  <c r="BV90" i="2"/>
  <c r="A24" i="8"/>
  <c r="A65" i="2"/>
  <c r="A64" i="1"/>
  <c r="A87" i="2"/>
  <c r="A86" i="8"/>
  <c r="BL32" i="7"/>
  <c r="BM32" i="7" s="1"/>
  <c r="J50" i="2"/>
  <c r="A20" i="7"/>
  <c r="A20" i="3"/>
  <c r="H17" i="8"/>
  <c r="A24" i="3"/>
  <c r="A64" i="3"/>
  <c r="AQ50" i="2"/>
  <c r="AB50" i="2"/>
  <c r="A52" i="2"/>
  <c r="A11" i="7"/>
  <c r="A97" i="1"/>
  <c r="A58" i="2"/>
  <c r="A42" i="2"/>
  <c r="H41" i="8"/>
  <c r="A92" i="2"/>
  <c r="DS70" i="7"/>
  <c r="Y90" i="2"/>
  <c r="A98" i="2"/>
  <c r="A41" i="3"/>
  <c r="A121" i="1"/>
  <c r="A25" i="7"/>
  <c r="A65" i="7"/>
  <c r="K50" i="2"/>
  <c r="K90" i="2"/>
  <c r="A51" i="3"/>
  <c r="A17" i="8"/>
  <c r="A6" i="3"/>
  <c r="B59" i="8"/>
  <c r="A11" i="3"/>
  <c r="A63" i="2"/>
  <c r="A8" i="2"/>
  <c r="H57" i="8"/>
  <c r="A17" i="7"/>
  <c r="A18" i="2"/>
  <c r="CG50" i="2"/>
  <c r="A126" i="1"/>
  <c r="A46" i="8"/>
  <c r="A46" i="7"/>
  <c r="A81" i="8"/>
  <c r="A81" i="3"/>
  <c r="A91" i="8"/>
  <c r="H51" i="8"/>
  <c r="A6" i="8"/>
  <c r="H6" i="8"/>
  <c r="A57" i="1"/>
  <c r="A91" i="1"/>
  <c r="A41" i="8"/>
  <c r="A82" i="2"/>
  <c r="A41" i="7"/>
  <c r="H11" i="8"/>
  <c r="BW73" i="7"/>
  <c r="A57" i="3"/>
  <c r="A57" i="8"/>
  <c r="A81" i="7"/>
  <c r="A51" i="7"/>
  <c r="A102" i="8"/>
  <c r="A62" i="7"/>
  <c r="A51" i="1"/>
  <c r="A12" i="2"/>
  <c r="H22" i="8"/>
  <c r="H81" i="8"/>
  <c r="A7" i="7"/>
  <c r="A17" i="3"/>
  <c r="A57" i="7"/>
  <c r="A7" i="3"/>
  <c r="A122" i="2"/>
  <c r="CU86" i="7"/>
  <c r="DH36" i="7"/>
  <c r="DT76" i="7" s="1"/>
  <c r="AA73" i="7"/>
  <c r="BX31" i="7"/>
  <c r="CJ71" i="7" s="1"/>
  <c r="D28" i="8"/>
  <c r="IH3" i="7"/>
  <c r="II3" i="7" s="1"/>
  <c r="IJ3" i="7" s="1"/>
  <c r="B17" i="8"/>
  <c r="EF45" i="7"/>
  <c r="EG45" i="7" s="1"/>
  <c r="IT56" i="7"/>
  <c r="AA76" i="7"/>
  <c r="EF30" i="7"/>
  <c r="EG30" i="7" s="1"/>
  <c r="AY70" i="7"/>
  <c r="FP31" i="7"/>
  <c r="FQ31" i="7" s="1"/>
  <c r="DH33" i="7"/>
  <c r="DT73" i="7" s="1"/>
  <c r="AB31" i="7"/>
  <c r="AN71" i="7" s="1"/>
  <c r="BW70" i="7"/>
  <c r="DT46" i="7"/>
  <c r="DU46" i="7" s="1"/>
  <c r="EF39" i="7"/>
  <c r="ER79" i="7" s="1"/>
  <c r="GN32" i="7"/>
  <c r="GZ72" i="7" s="1"/>
  <c r="GA73" i="7"/>
  <c r="AN41" i="7"/>
  <c r="P30" i="7"/>
  <c r="Q30" i="7" s="1"/>
  <c r="FD32" i="7"/>
  <c r="FE32" i="7" s="1"/>
  <c r="FQ72" i="7" s="1"/>
  <c r="EE74" i="7"/>
  <c r="HX12" i="7"/>
  <c r="HY12" i="7" s="1"/>
  <c r="BL38" i="7"/>
  <c r="BM38" i="7" s="1"/>
  <c r="CF85" i="2"/>
  <c r="CJ63" i="2"/>
  <c r="CE57" i="2"/>
  <c r="CE85" i="2"/>
  <c r="CF59" i="2"/>
  <c r="B65" i="8"/>
  <c r="C61" i="8"/>
  <c r="B64" i="8"/>
  <c r="C64" i="8"/>
  <c r="B58" i="8"/>
  <c r="BW58" i="7"/>
  <c r="D29" i="7"/>
  <c r="E29" i="7" s="1"/>
  <c r="HV53" i="7"/>
  <c r="FD18" i="7"/>
  <c r="FD58" i="7" s="1"/>
  <c r="EF44" i="7"/>
  <c r="EG44" i="7" s="1"/>
  <c r="IF50" i="1"/>
  <c r="CF69" i="2"/>
  <c r="P12" i="7"/>
  <c r="P52" i="7" s="1"/>
  <c r="AZ43" i="7"/>
  <c r="BA43" i="7" s="1"/>
  <c r="IV54" i="1"/>
  <c r="CJ33" i="7"/>
  <c r="CV73" i="7" s="1"/>
  <c r="CH100" i="2"/>
  <c r="CF60" i="2"/>
  <c r="EE70" i="7"/>
  <c r="DT25" i="7"/>
  <c r="EF65" i="7" s="1"/>
  <c r="IE51" i="1"/>
  <c r="CH81" i="2"/>
  <c r="DS65" i="7"/>
  <c r="IC51" i="1"/>
  <c r="IB91" i="1"/>
  <c r="CH65" i="2"/>
  <c r="IH83" i="1"/>
  <c r="IV103" i="1"/>
  <c r="CI65" i="2"/>
  <c r="IH92" i="1"/>
  <c r="CH96" i="2"/>
  <c r="D33" i="7"/>
  <c r="P73" i="7" s="1"/>
  <c r="IM93" i="1"/>
  <c r="ID91" i="1"/>
  <c r="HL82" i="7"/>
  <c r="CE83" i="2"/>
  <c r="IY100" i="1"/>
  <c r="CH82" i="2"/>
  <c r="IT37" i="1"/>
  <c r="IC91" i="1"/>
  <c r="ID51" i="1"/>
  <c r="EQ81" i="7"/>
  <c r="EF41" i="7"/>
  <c r="IU60" i="1"/>
  <c r="V6" i="3"/>
  <c r="BX17" i="7"/>
  <c r="CJ57" i="7" s="1"/>
  <c r="CI56" i="2"/>
  <c r="BX18" i="7"/>
  <c r="BY18" i="7" s="1"/>
  <c r="AA72" i="7"/>
  <c r="CG66" i="2"/>
  <c r="P46" i="7"/>
  <c r="AB86" i="7" s="1"/>
  <c r="FD38" i="7"/>
  <c r="FP78" i="7" s="1"/>
  <c r="D22" i="8"/>
  <c r="IA50" i="1"/>
  <c r="IA51" i="1"/>
  <c r="IB51" i="1"/>
  <c r="ER25" i="7"/>
  <c r="FD65" i="7" s="1"/>
  <c r="CU80" i="7"/>
  <c r="FD63" i="7"/>
  <c r="DS62" i="7"/>
  <c r="FC63" i="7"/>
  <c r="CI74" i="7"/>
  <c r="BX34" i="7"/>
  <c r="JA94" i="1"/>
  <c r="D16" i="8"/>
  <c r="CV32" i="7"/>
  <c r="DH72" i="7" s="1"/>
  <c r="HL24" i="7"/>
  <c r="HM24" i="7" s="1"/>
  <c r="IY60" i="1"/>
  <c r="EQ69" i="7"/>
  <c r="BK72" i="7"/>
  <c r="ER32" i="7"/>
  <c r="FD72" i="7" s="1"/>
  <c r="AZ38" i="7"/>
  <c r="BL78" i="7" s="1"/>
  <c r="CI70" i="7"/>
  <c r="CI66" i="2"/>
  <c r="BW57" i="7"/>
  <c r="AN33" i="7"/>
  <c r="AZ73" i="7" s="1"/>
  <c r="II64" i="7"/>
  <c r="IM53" i="1"/>
  <c r="CI81" i="2"/>
  <c r="FP34" i="7"/>
  <c r="GB74" i="7" s="1"/>
  <c r="AN34" i="7"/>
  <c r="AZ74" i="7" s="1"/>
  <c r="IV60" i="1"/>
  <c r="GA86" i="7"/>
  <c r="BL24" i="7"/>
  <c r="BX64" i="7" s="1"/>
  <c r="DG78" i="7"/>
  <c r="FD29" i="7"/>
  <c r="FP69" i="7" s="1"/>
  <c r="AZ45" i="7"/>
  <c r="BA45" i="7" s="1"/>
  <c r="BB45" i="7" s="1"/>
  <c r="FO58" i="7"/>
  <c r="CH97" i="2"/>
  <c r="II71" i="7"/>
  <c r="HX31" i="7"/>
  <c r="CV80" i="7"/>
  <c r="CH123" i="2"/>
  <c r="AM70" i="7"/>
  <c r="D41" i="8"/>
  <c r="IJ78" i="7"/>
  <c r="C29" i="8"/>
  <c r="D29" i="8" s="1"/>
  <c r="D40" i="7"/>
  <c r="E40" i="7" s="1"/>
  <c r="P42" i="7"/>
  <c r="AB82" i="7" s="1"/>
  <c r="BW84" i="7"/>
  <c r="CL40" i="7"/>
  <c r="CM40" i="7" s="1"/>
  <c r="GM70" i="7"/>
  <c r="IV66" i="1"/>
  <c r="FD45" i="7"/>
  <c r="FE45" i="7" s="1"/>
  <c r="AC19" i="7"/>
  <c r="AD19" i="7" s="1"/>
  <c r="AD59" i="7" s="1"/>
  <c r="CH119" i="2"/>
  <c r="IU100" i="1"/>
  <c r="IU92" i="1"/>
  <c r="FD33" i="7"/>
  <c r="FP73" i="7" s="1"/>
  <c r="BK76" i="7"/>
  <c r="CW22" i="7"/>
  <c r="CX22" i="7" s="1"/>
  <c r="HY80" i="7"/>
  <c r="D25" i="8"/>
  <c r="CH85" i="2"/>
  <c r="CG59" i="2"/>
  <c r="IP6" i="7"/>
  <c r="IQ6" i="7" s="1"/>
  <c r="IR6" i="7" s="1"/>
  <c r="IS6" i="7" s="1"/>
  <c r="CE63" i="2"/>
  <c r="CE69" i="2"/>
  <c r="HM16" i="7"/>
  <c r="HN16" i="7" s="1"/>
  <c r="IH58" i="7"/>
  <c r="AN24" i="7"/>
  <c r="AO24" i="7" s="1"/>
  <c r="FQ15" i="7"/>
  <c r="FR15" i="7" s="1"/>
  <c r="FS15" i="7" s="1"/>
  <c r="FT15" i="7" s="1"/>
  <c r="FU15" i="7" s="1"/>
  <c r="FV15" i="7" s="1"/>
  <c r="FW15" i="7" s="1"/>
  <c r="FX15" i="7" s="1"/>
  <c r="FY15" i="7" s="1"/>
  <c r="II58" i="7"/>
  <c r="HW56" i="7"/>
  <c r="IT58" i="7"/>
  <c r="CH105" i="2"/>
  <c r="CG60" i="2"/>
  <c r="V7" i="3"/>
  <c r="V5" i="3"/>
  <c r="CH106" i="2"/>
  <c r="D5" i="8"/>
  <c r="IT4" i="7"/>
  <c r="IU4" i="7" s="1"/>
  <c r="IV4" i="7" s="1"/>
  <c r="IW4" i="7" s="1"/>
  <c r="IX4" i="7" s="1"/>
  <c r="IY4" i="7" s="1"/>
  <c r="IZ4" i="7" s="1"/>
  <c r="JA4" i="7" s="1"/>
  <c r="JB4" i="7" s="1"/>
  <c r="JC4" i="7" s="1"/>
  <c r="JD4" i="7" s="1"/>
  <c r="JE4" i="7" s="1"/>
  <c r="D3" i="8"/>
  <c r="CE5" i="2"/>
  <c r="F3" i="8"/>
  <c r="CI57" i="2"/>
  <c r="CE56" i="2"/>
  <c r="DH24" i="7"/>
  <c r="DI24" i="7" s="1"/>
  <c r="GB24" i="7"/>
  <c r="GN64" i="7" s="1"/>
  <c r="IL58" i="7"/>
  <c r="CI59" i="2"/>
  <c r="IU57" i="1"/>
  <c r="CG14" i="2"/>
  <c r="CK94" i="2" s="1"/>
  <c r="CI102" i="2"/>
  <c r="AZ21" i="7"/>
  <c r="BL61" i="7" s="1"/>
  <c r="AB25" i="7"/>
  <c r="AN65" i="7" s="1"/>
  <c r="CH57" i="2"/>
  <c r="BK61" i="7"/>
  <c r="HK56" i="7"/>
  <c r="GN15" i="7"/>
  <c r="GN55" i="7" s="1"/>
  <c r="IZ60" i="1"/>
  <c r="FD24" i="7"/>
  <c r="FE24" i="7" s="1"/>
  <c r="FF24" i="7" s="1"/>
  <c r="FR64" i="7" s="1"/>
  <c r="CJ5" i="2"/>
  <c r="CJ4" i="2" s="1"/>
  <c r="HA43" i="7"/>
  <c r="HM83" i="7" s="1"/>
  <c r="HL83" i="7"/>
  <c r="CH86" i="2"/>
  <c r="JA123" i="1"/>
  <c r="D44" i="8"/>
  <c r="IJ64" i="7"/>
  <c r="CH108" i="2"/>
  <c r="AA57" i="7"/>
  <c r="II67" i="7"/>
  <c r="AA64" i="7"/>
  <c r="HL33" i="7"/>
  <c r="HL73" i="7" s="1"/>
  <c r="CU82" i="7"/>
  <c r="CJ69" i="2"/>
  <c r="IV106" i="1"/>
  <c r="IU58" i="7"/>
  <c r="CH68" i="2"/>
  <c r="IV57" i="1"/>
  <c r="II22" i="7"/>
  <c r="IU62" i="7" s="1"/>
  <c r="CJ127" i="2"/>
  <c r="CI126" i="2"/>
  <c r="CI82" i="2"/>
  <c r="GZ76" i="7"/>
  <c r="O82" i="7"/>
  <c r="FO71" i="7"/>
  <c r="GY73" i="7"/>
  <c r="GN33" i="7"/>
  <c r="GB30" i="7"/>
  <c r="IT123" i="1"/>
  <c r="CI21" i="2"/>
  <c r="CM101" i="2" s="1"/>
  <c r="BL29" i="7"/>
  <c r="BW69" i="7"/>
  <c r="IX92" i="1"/>
  <c r="BW74" i="7"/>
  <c r="BL34" i="7"/>
  <c r="CI85" i="2"/>
  <c r="IU11" i="1"/>
  <c r="DH31" i="7"/>
  <c r="DI31" i="7" s="1"/>
  <c r="DH41" i="7"/>
  <c r="DT81" i="7" s="1"/>
  <c r="IH62" i="7"/>
  <c r="BL40" i="7"/>
  <c r="BM40" i="7" s="1"/>
  <c r="BX29" i="7"/>
  <c r="CJ69" i="7" s="1"/>
  <c r="AM79" i="7"/>
  <c r="IX106" i="1"/>
  <c r="IK64" i="7"/>
  <c r="CH59" i="2"/>
  <c r="FO60" i="7"/>
  <c r="CE59" i="2"/>
  <c r="IH123" i="1"/>
  <c r="AA62" i="7"/>
  <c r="FD36" i="7"/>
  <c r="FE36" i="7" s="1"/>
  <c r="HK83" i="7"/>
  <c r="BK58" i="7"/>
  <c r="GA62" i="7"/>
  <c r="AD39" i="7"/>
  <c r="AE39" i="7" s="1"/>
  <c r="IQ53" i="1"/>
  <c r="HW73" i="7"/>
  <c r="CF5" i="2"/>
  <c r="BX24" i="7"/>
  <c r="CJ64" i="7" s="1"/>
  <c r="D24" i="8"/>
  <c r="AN79" i="7"/>
  <c r="CH127" i="2"/>
  <c r="CH56" i="2"/>
  <c r="FO74" i="7"/>
  <c r="FD34" i="7"/>
  <c r="CJ66" i="2"/>
  <c r="CI69" i="2"/>
  <c r="IX100" i="1"/>
  <c r="IM52" i="1"/>
  <c r="CI109" i="2"/>
  <c r="CG86" i="2"/>
  <c r="CD13" i="2"/>
  <c r="BL55" i="7"/>
  <c r="D21" i="8"/>
  <c r="AM62" i="7"/>
  <c r="IV92" i="1"/>
  <c r="BK55" i="7"/>
  <c r="JA52" i="1"/>
  <c r="CH99" i="2"/>
  <c r="BA18" i="7"/>
  <c r="BM58" i="7" s="1"/>
  <c r="BL58" i="7"/>
  <c r="CG68" i="2"/>
  <c r="II19" i="7"/>
  <c r="IJ19" i="7" s="1"/>
  <c r="IK19" i="7" s="1"/>
  <c r="IL19" i="7" s="1"/>
  <c r="IM19" i="7" s="1"/>
  <c r="IN19" i="7" s="1"/>
  <c r="IO19" i="7" s="1"/>
  <c r="AA59" i="7"/>
  <c r="AN78" i="7"/>
  <c r="CG62" i="2"/>
  <c r="CJ79" i="2"/>
  <c r="CE79" i="2"/>
  <c r="AA80" i="7"/>
  <c r="JA9" i="7"/>
  <c r="JB9" i="7" s="1"/>
  <c r="JC9" i="7" s="1"/>
  <c r="JD9" i="7" s="1"/>
  <c r="JE9" i="7" s="1"/>
  <c r="BX36" i="7"/>
  <c r="BY36" i="7" s="1"/>
  <c r="FD44" i="7"/>
  <c r="FE44" i="7" s="1"/>
  <c r="FF44" i="7" s="1"/>
  <c r="CH122" i="2"/>
  <c r="CH103" i="2"/>
  <c r="CJ109" i="2"/>
  <c r="FD41" i="7"/>
  <c r="FP81" i="7" s="1"/>
  <c r="CJ108" i="2"/>
  <c r="II41" i="7"/>
  <c r="CU52" i="7"/>
  <c r="AY54" i="7"/>
  <c r="DH40" i="7"/>
  <c r="DT80" i="7" s="1"/>
  <c r="IR63" i="1"/>
  <c r="CG69" i="2"/>
  <c r="CH60" i="2"/>
  <c r="IT84" i="7"/>
  <c r="IT78" i="7"/>
  <c r="HY43" i="7"/>
  <c r="HZ43" i="7" s="1"/>
  <c r="IU106" i="1"/>
  <c r="IZ100" i="1"/>
  <c r="IK53" i="1"/>
  <c r="IP53" i="1"/>
  <c r="GB22" i="7"/>
  <c r="GC22" i="7" s="1"/>
  <c r="IT86" i="7"/>
  <c r="IX66" i="1"/>
  <c r="IH17" i="7"/>
  <c r="IH57" i="7" s="1"/>
  <c r="V8" i="3"/>
  <c r="CE62" i="2"/>
  <c r="CH121" i="2"/>
  <c r="AY53" i="7"/>
  <c r="GY54" i="7"/>
  <c r="II84" i="7"/>
  <c r="IH86" i="7"/>
  <c r="CJ22" i="7"/>
  <c r="CJ62" i="7" s="1"/>
  <c r="O59" i="7"/>
  <c r="HN80" i="7"/>
  <c r="AM78" i="7"/>
  <c r="EF46" i="7"/>
  <c r="EG46" i="7" s="1"/>
  <c r="IT59" i="7"/>
  <c r="IN63" i="1"/>
  <c r="CF62" i="2"/>
  <c r="AM53" i="7"/>
  <c r="CJ102" i="2"/>
  <c r="IT80" i="7"/>
  <c r="AN19" i="7"/>
  <c r="AN59" i="7" s="1"/>
  <c r="CU64" i="7"/>
  <c r="CJ24" i="7"/>
  <c r="CJ103" i="2"/>
  <c r="IU94" i="1"/>
  <c r="IH57" i="1"/>
  <c r="JA5" i="7"/>
  <c r="JB5" i="7" s="1"/>
  <c r="JC5" i="7" s="1"/>
  <c r="JD5" i="7" s="1"/>
  <c r="JE5" i="7" s="1"/>
  <c r="FO65" i="7"/>
  <c r="CJ123" i="2"/>
  <c r="IV94" i="1"/>
  <c r="IO53" i="1"/>
  <c r="IO103" i="1"/>
  <c r="IT81" i="7"/>
  <c r="IU84" i="7"/>
  <c r="HO80" i="7"/>
  <c r="IY66" i="1"/>
  <c r="IY103" i="1"/>
  <c r="FO52" i="7"/>
  <c r="CH102" i="2"/>
  <c r="CG63" i="2"/>
  <c r="IY57" i="1"/>
  <c r="HX80" i="7"/>
  <c r="CI65" i="7"/>
  <c r="BB40" i="7"/>
  <c r="BN80" i="7" s="1"/>
  <c r="CU62" i="7"/>
  <c r="CH5" i="2"/>
  <c r="CU85" i="7"/>
  <c r="CJ45" i="7"/>
  <c r="CI121" i="2"/>
  <c r="IN52" i="1"/>
  <c r="IR53" i="1"/>
  <c r="JA8" i="7"/>
  <c r="JB8" i="7" s="1"/>
  <c r="JC8" i="7" s="1"/>
  <c r="JD8" i="7" s="1"/>
  <c r="JE8" i="7" s="1"/>
  <c r="IZ106" i="1"/>
  <c r="IX93" i="1"/>
  <c r="CI68" i="2"/>
  <c r="CI119" i="2"/>
  <c r="JA7" i="7"/>
  <c r="JB7" i="7" s="1"/>
  <c r="JC7" i="7" s="1"/>
  <c r="JD7" i="7" s="1"/>
  <c r="JE7" i="7" s="1"/>
  <c r="CH87" i="2"/>
  <c r="CE66" i="2"/>
  <c r="HL80" i="7"/>
  <c r="IH80" i="7"/>
  <c r="JA6" i="7"/>
  <c r="JB6" i="7" s="1"/>
  <c r="JC6" i="7" s="1"/>
  <c r="JD6" i="7" s="1"/>
  <c r="JE6" i="7" s="1"/>
  <c r="CG65" i="2"/>
  <c r="AN46" i="7"/>
  <c r="AY86" i="7"/>
  <c r="FD84" i="7"/>
  <c r="ES44" i="7"/>
  <c r="ET44" i="7" s="1"/>
  <c r="IP37" i="1"/>
  <c r="IJ40" i="7"/>
  <c r="IK40" i="7" s="1"/>
  <c r="IL40" i="7" s="1"/>
  <c r="IM40" i="7" s="1"/>
  <c r="IN40" i="7" s="1"/>
  <c r="IO40" i="7" s="1"/>
  <c r="GM82" i="7"/>
  <c r="CE82" i="2"/>
  <c r="GN42" i="7"/>
  <c r="GN82" i="7" s="1"/>
  <c r="HK84" i="7"/>
  <c r="AZ41" i="7"/>
  <c r="BK81" i="7"/>
  <c r="CH79" i="2"/>
  <c r="CF83" i="2"/>
  <c r="GN45" i="7"/>
  <c r="GO45" i="7" s="1"/>
  <c r="AZ44" i="7"/>
  <c r="BA44" i="7" s="1"/>
  <c r="CI86" i="7"/>
  <c r="D40" i="8"/>
  <c r="FC85" i="7"/>
  <c r="CU79" i="7"/>
  <c r="GA80" i="7"/>
  <c r="HM80" i="7"/>
  <c r="FC84" i="7"/>
  <c r="CH83" i="2"/>
  <c r="HX84" i="7"/>
  <c r="DT41" i="7"/>
  <c r="EF81" i="7" s="1"/>
  <c r="IH78" i="7"/>
  <c r="DT42" i="7"/>
  <c r="EF82" i="7" s="1"/>
  <c r="BL45" i="7"/>
  <c r="BM45" i="7" s="1"/>
  <c r="HX86" i="7"/>
  <c r="CI79" i="2"/>
  <c r="DG82" i="7"/>
  <c r="II78" i="7"/>
  <c r="IP79" i="1"/>
  <c r="JA119" i="1"/>
  <c r="CJ86" i="2"/>
  <c r="B4" i="8"/>
  <c r="P45" i="7"/>
  <c r="AB85" i="7" s="1"/>
  <c r="CI79" i="7"/>
  <c r="DT45" i="7"/>
  <c r="EF85" i="7" s="1"/>
  <c r="DG80" i="7"/>
  <c r="CV40" i="7"/>
  <c r="DH82" i="7"/>
  <c r="CW42" i="7"/>
  <c r="IT43" i="7"/>
  <c r="CJ126" i="2"/>
  <c r="IT83" i="1"/>
  <c r="CE87" i="2"/>
  <c r="GY78" i="7"/>
  <c r="ER41" i="7"/>
  <c r="FC81" i="7"/>
  <c r="CJ78" i="7"/>
  <c r="BY38" i="7"/>
  <c r="B12" i="8"/>
  <c r="F12" i="8" s="1"/>
  <c r="F15" i="8"/>
  <c r="B14" i="8"/>
  <c r="B23" i="8"/>
  <c r="F23" i="8" s="1"/>
  <c r="D7" i="8"/>
  <c r="IX18" i="7"/>
  <c r="IY18" i="7" s="1"/>
  <c r="IW58" i="7"/>
  <c r="IO27" i="7"/>
  <c r="IP27" i="7" s="1"/>
  <c r="IQ27" i="7" s="1"/>
  <c r="IR27" i="7" s="1"/>
  <c r="IS27" i="7" s="1"/>
  <c r="CI60" i="2"/>
  <c r="CF57" i="2"/>
  <c r="AC20" i="7"/>
  <c r="AN60" i="7"/>
  <c r="IW106" i="1"/>
  <c r="IO57" i="1"/>
  <c r="IX60" i="1"/>
  <c r="IO97" i="1"/>
  <c r="CI99" i="2"/>
  <c r="O54" i="7"/>
  <c r="HX63" i="7"/>
  <c r="CG57" i="2"/>
  <c r="IY52" i="1"/>
  <c r="IH68" i="7"/>
  <c r="IJ58" i="7"/>
  <c r="IK58" i="7"/>
  <c r="IY63" i="1"/>
  <c r="DT59" i="7"/>
  <c r="IL63" i="1"/>
  <c r="IR52" i="1"/>
  <c r="IT93" i="1"/>
  <c r="CI63" i="2"/>
  <c r="IO92" i="1"/>
  <c r="CJ27" i="2"/>
  <c r="CN107" i="2" s="1"/>
  <c r="JA66" i="1"/>
  <c r="CE65" i="2"/>
  <c r="CF14" i="2"/>
  <c r="BK54" i="7"/>
  <c r="HW61" i="7"/>
  <c r="HX58" i="7"/>
  <c r="IH67" i="7"/>
  <c r="CJ21" i="2"/>
  <c r="CN101" i="2" s="1"/>
  <c r="JA60" i="1"/>
  <c r="CH69" i="2"/>
  <c r="CH62" i="2"/>
  <c r="II16" i="7"/>
  <c r="II56" i="7" s="1"/>
  <c r="II28" i="7"/>
  <c r="II68" i="7" s="1"/>
  <c r="CF13" i="2"/>
  <c r="FC62" i="7"/>
  <c r="JA53" i="1"/>
  <c r="BL17" i="7"/>
  <c r="BM17" i="7" s="1"/>
  <c r="IA18" i="7"/>
  <c r="IM58" i="7" s="1"/>
  <c r="II57" i="1"/>
  <c r="IP52" i="1"/>
  <c r="IH53" i="1"/>
  <c r="IT64" i="7"/>
  <c r="CH66" i="2"/>
  <c r="IP57" i="1"/>
  <c r="DU59" i="7"/>
  <c r="DT62" i="7"/>
  <c r="EQ55" i="7"/>
  <c r="IW100" i="1"/>
  <c r="IZ93" i="1"/>
  <c r="IX52" i="1"/>
  <c r="IX103" i="1"/>
  <c r="CE13" i="2"/>
  <c r="V15" i="3"/>
  <c r="CJ24" i="2"/>
  <c r="JA63" i="1"/>
  <c r="AM57" i="7"/>
  <c r="CJ96" i="2"/>
  <c r="CJ25" i="7"/>
  <c r="CV65" i="7" s="1"/>
  <c r="EQ61" i="7"/>
  <c r="FE21" i="7"/>
  <c r="FF21" i="7" s="1"/>
  <c r="FG21" i="7" s="1"/>
  <c r="JA93" i="1"/>
  <c r="GM62" i="7"/>
  <c r="GB25" i="7"/>
  <c r="CJ97" i="2"/>
  <c r="IM63" i="1"/>
  <c r="IL93" i="1"/>
  <c r="IO63" i="1"/>
  <c r="AM60" i="7"/>
  <c r="IZ66" i="1"/>
  <c r="AZ13" i="7"/>
  <c r="AZ53" i="7" s="1"/>
  <c r="GA52" i="7"/>
  <c r="IT97" i="1"/>
  <c r="IU97" i="1"/>
  <c r="CF66" i="2"/>
  <c r="EE61" i="7"/>
  <c r="FC61" i="7"/>
  <c r="B13" i="8"/>
  <c r="F13" i="8" s="1"/>
  <c r="BX65" i="7"/>
  <c r="BM25" i="7"/>
  <c r="BY65" i="7" s="1"/>
  <c r="ER55" i="7"/>
  <c r="EG15" i="7"/>
  <c r="ES55" i="7" s="1"/>
  <c r="HL61" i="7"/>
  <c r="HX61" i="7"/>
  <c r="HM21" i="7"/>
  <c r="HM61" i="7" s="1"/>
  <c r="CV79" i="7"/>
  <c r="CK39" i="7"/>
  <c r="CW79" i="7" s="1"/>
  <c r="DU65" i="7"/>
  <c r="DJ25" i="7"/>
  <c r="DK25" i="7" s="1"/>
  <c r="FD61" i="7"/>
  <c r="ER61" i="7"/>
  <c r="GP36" i="7"/>
  <c r="GQ36" i="7" s="1"/>
  <c r="HA76" i="7"/>
  <c r="DI30" i="7"/>
  <c r="DT70" i="7"/>
  <c r="AA71" i="7"/>
  <c r="P31" i="7"/>
  <c r="CU56" i="7"/>
  <c r="CI56" i="7"/>
  <c r="CJ16" i="7"/>
  <c r="EQ58" i="7"/>
  <c r="EF18" i="7"/>
  <c r="HK86" i="7"/>
  <c r="GZ46" i="7"/>
  <c r="GZ86" i="7" s="1"/>
  <c r="BW82" i="7"/>
  <c r="BL42" i="7"/>
  <c r="GM76" i="7"/>
  <c r="GB36" i="7"/>
  <c r="EQ71" i="7"/>
  <c r="EF31" i="7"/>
  <c r="EQ64" i="7"/>
  <c r="EF24" i="7"/>
  <c r="BX44" i="7"/>
  <c r="CI84" i="7"/>
  <c r="BK70" i="7"/>
  <c r="AZ30" i="7"/>
  <c r="GY84" i="7"/>
  <c r="GZ44" i="7"/>
  <c r="GZ84" i="7" s="1"/>
  <c r="FC76" i="7"/>
  <c r="BX42" i="7"/>
  <c r="BY42" i="7" s="1"/>
  <c r="BL36" i="7"/>
  <c r="BX76" i="7" s="1"/>
  <c r="HW72" i="7"/>
  <c r="DT24" i="7"/>
  <c r="EF64" i="7" s="1"/>
  <c r="AN74" i="7"/>
  <c r="AC34" i="7"/>
  <c r="HL15" i="7"/>
  <c r="HM15" i="7" s="1"/>
  <c r="HN15" i="7" s="1"/>
  <c r="HO15" i="7" s="1"/>
  <c r="HP15" i="7" s="1"/>
  <c r="HQ15" i="7" s="1"/>
  <c r="HR15" i="7" s="1"/>
  <c r="HW55" i="7"/>
  <c r="DG69" i="7"/>
  <c r="CV29" i="7"/>
  <c r="CI80" i="7"/>
  <c r="BX40" i="7"/>
  <c r="AB41" i="7"/>
  <c r="AM81" i="7"/>
  <c r="EQ72" i="7"/>
  <c r="EF32" i="7"/>
  <c r="DG76" i="7"/>
  <c r="CV36" i="7"/>
  <c r="GY65" i="7"/>
  <c r="GN25" i="7"/>
  <c r="AM84" i="7"/>
  <c r="AB44" i="7"/>
  <c r="AY72" i="7"/>
  <c r="AN32" i="7"/>
  <c r="AB29" i="7"/>
  <c r="AM69" i="7"/>
  <c r="AB45" i="7"/>
  <c r="AM85" i="7"/>
  <c r="O71" i="7"/>
  <c r="D31" i="7"/>
  <c r="GA56" i="7"/>
  <c r="BK57" i="7"/>
  <c r="BK53" i="7"/>
  <c r="GY55" i="7"/>
  <c r="GM86" i="7"/>
  <c r="AA61" i="7"/>
  <c r="BW71" i="7"/>
  <c r="BL31" i="7"/>
  <c r="DG73" i="7"/>
  <c r="CV33" i="7"/>
  <c r="DG84" i="7"/>
  <c r="CV44" i="7"/>
  <c r="HK72" i="7"/>
  <c r="GZ32" i="7"/>
  <c r="GN16" i="7"/>
  <c r="GY56" i="7"/>
  <c r="GM56" i="7"/>
  <c r="DG59" i="7"/>
  <c r="CV19" i="7"/>
  <c r="GZ38" i="7"/>
  <c r="HK78" i="7"/>
  <c r="HK74" i="7"/>
  <c r="GZ34" i="7"/>
  <c r="AZ33" i="7"/>
  <c r="BK73" i="7"/>
  <c r="FO70" i="7"/>
  <c r="FD30" i="7"/>
  <c r="EQ60" i="7"/>
  <c r="EF20" i="7"/>
  <c r="EG20" i="7" s="1"/>
  <c r="EH20" i="7" s="1"/>
  <c r="CI81" i="7"/>
  <c r="BX41" i="7"/>
  <c r="DS86" i="7"/>
  <c r="DH46" i="7"/>
  <c r="DS84" i="7"/>
  <c r="DH44" i="7"/>
  <c r="CU76" i="7"/>
  <c r="CJ36" i="7"/>
  <c r="CI73" i="7"/>
  <c r="BX33" i="7"/>
  <c r="AY71" i="7"/>
  <c r="AN31" i="7"/>
  <c r="CJ70" i="7"/>
  <c r="BY30" i="7"/>
  <c r="CU58" i="7"/>
  <c r="DS74" i="7"/>
  <c r="DH34" i="7"/>
  <c r="HW84" i="7"/>
  <c r="GM84" i="7"/>
  <c r="GY86" i="7"/>
  <c r="GN19" i="7"/>
  <c r="GY59" i="7"/>
  <c r="BK71" i="7"/>
  <c r="AZ31" i="7"/>
  <c r="BK64" i="7"/>
  <c r="AZ24" i="7"/>
  <c r="AM86" i="7"/>
  <c r="AB46" i="7"/>
  <c r="FC74" i="7"/>
  <c r="ER34" i="7"/>
  <c r="DT44" i="7"/>
  <c r="EE84" i="7"/>
  <c r="HK55" i="7"/>
  <c r="GZ15" i="7"/>
  <c r="GY71" i="7"/>
  <c r="GN31" i="7"/>
  <c r="EQ73" i="7"/>
  <c r="EF33" i="7"/>
  <c r="BW79" i="7"/>
  <c r="BL39" i="7"/>
  <c r="AY78" i="7"/>
  <c r="AN38" i="7"/>
  <c r="CV14" i="7"/>
  <c r="ES38" i="7"/>
  <c r="FD78" i="7"/>
  <c r="BK74" i="7"/>
  <c r="AZ34" i="7"/>
  <c r="O65" i="7"/>
  <c r="D25" i="7"/>
  <c r="BL22" i="7"/>
  <c r="BW62" i="7"/>
  <c r="DG74" i="7"/>
  <c r="CV34" i="7"/>
  <c r="FP71" i="7"/>
  <c r="FE31" i="7"/>
  <c r="GY74" i="7"/>
  <c r="GN34" i="7"/>
  <c r="BW65" i="7"/>
  <c r="GB56" i="7"/>
  <c r="O84" i="7"/>
  <c r="D44" i="7"/>
  <c r="O76" i="7"/>
  <c r="D36" i="7"/>
  <c r="HK81" i="7"/>
  <c r="GZ41" i="7"/>
  <c r="EQ74" i="7"/>
  <c r="EF34" i="7"/>
  <c r="CU70" i="7"/>
  <c r="CJ30" i="7"/>
  <c r="ER40" i="7"/>
  <c r="FD80" i="7" s="1"/>
  <c r="ER24" i="7"/>
  <c r="FD64" i="7" s="1"/>
  <c r="AN14" i="7"/>
  <c r="AN54" i="7" s="1"/>
  <c r="CJ56" i="2"/>
  <c r="CJ121" i="2"/>
  <c r="GN24" i="7"/>
  <c r="GO24" i="7" s="1"/>
  <c r="ER33" i="7"/>
  <c r="ES33" i="7" s="1"/>
  <c r="FP25" i="7"/>
  <c r="GB65" i="7" s="1"/>
  <c r="DT65" i="7"/>
  <c r="FO80" i="7"/>
  <c r="FC55" i="7"/>
  <c r="ER31" i="7"/>
  <c r="FD71" i="7" s="1"/>
  <c r="AB63" i="7"/>
  <c r="CV58" i="7"/>
  <c r="CV25" i="7"/>
  <c r="GA78" i="7"/>
  <c r="HK61" i="7"/>
  <c r="O86" i="7"/>
  <c r="D46" i="7"/>
  <c r="HW78" i="7"/>
  <c r="HL38" i="7"/>
  <c r="EE71" i="7"/>
  <c r="DT31" i="7"/>
  <c r="FP45" i="7"/>
  <c r="GA85" i="7"/>
  <c r="GN30" i="7"/>
  <c r="GO30" i="7" s="1"/>
  <c r="GP30" i="7" s="1"/>
  <c r="GQ30" i="7" s="1"/>
  <c r="GR30" i="7" s="1"/>
  <c r="GS30" i="7" s="1"/>
  <c r="GT30" i="7" s="1"/>
  <c r="GU30" i="7" s="1"/>
  <c r="GV30" i="7" s="1"/>
  <c r="GW30" i="7" s="1"/>
  <c r="GY70" i="7"/>
  <c r="CI60" i="7"/>
  <c r="BX20" i="7"/>
  <c r="AA74" i="7"/>
  <c r="P34" i="7"/>
  <c r="AY58" i="7"/>
  <c r="AN18" i="7"/>
  <c r="AM58" i="7"/>
  <c r="CJ19" i="7"/>
  <c r="CU59" i="7"/>
  <c r="FO82" i="7"/>
  <c r="FD42" i="7"/>
  <c r="AM72" i="7"/>
  <c r="AB32" i="7"/>
  <c r="DG71" i="7"/>
  <c r="CV31" i="7"/>
  <c r="AZ16" i="7"/>
  <c r="BK56" i="7"/>
  <c r="AY56" i="7"/>
  <c r="GC56" i="7"/>
  <c r="HW81" i="7"/>
  <c r="GA76" i="7"/>
  <c r="AA65" i="7"/>
  <c r="P25" i="7"/>
  <c r="O72" i="7"/>
  <c r="D32" i="7"/>
  <c r="O56" i="7"/>
  <c r="D16" i="7"/>
  <c r="DS78" i="7"/>
  <c r="DH38" i="7"/>
  <c r="BW56" i="7"/>
  <c r="BL16" i="7"/>
  <c r="EF38" i="7"/>
  <c r="EQ78" i="7"/>
  <c r="AY55" i="7"/>
  <c r="AN15" i="7"/>
  <c r="DS72" i="7"/>
  <c r="DH32" i="7"/>
  <c r="DG56" i="7"/>
  <c r="CV16" i="7"/>
  <c r="GY62" i="7"/>
  <c r="GN22" i="7"/>
  <c r="GO22" i="7" s="1"/>
  <c r="GP22" i="7" s="1"/>
  <c r="GQ22" i="7" s="1"/>
  <c r="GR22" i="7" s="1"/>
  <c r="GS22" i="7" s="1"/>
  <c r="GT22" i="7" s="1"/>
  <c r="GU22" i="7" s="1"/>
  <c r="GV22" i="7" s="1"/>
  <c r="GW22" i="7" s="1"/>
  <c r="P38" i="7"/>
  <c r="AA78" i="7"/>
  <c r="AA84" i="7"/>
  <c r="P44" i="7"/>
  <c r="EF72" i="7"/>
  <c r="DU32" i="7"/>
  <c r="GM72" i="7"/>
  <c r="GB32" i="7"/>
  <c r="GN21" i="7"/>
  <c r="GY61" i="7"/>
  <c r="GA83" i="7"/>
  <c r="BK62" i="7"/>
  <c r="CX17" i="7"/>
  <c r="CY17" i="7" s="1"/>
  <c r="CJ82" i="2"/>
  <c r="EE72" i="7"/>
  <c r="GB86" i="7"/>
  <c r="CJ44" i="7"/>
  <c r="CU84" i="7"/>
  <c r="GM73" i="7"/>
  <c r="GB33" i="7"/>
  <c r="O70" i="7"/>
  <c r="D30" i="7"/>
  <c r="DG70" i="7"/>
  <c r="CV30" i="7"/>
  <c r="O62" i="7"/>
  <c r="D22" i="7"/>
  <c r="CI85" i="7"/>
  <c r="BX45" i="7"/>
  <c r="DS61" i="7"/>
  <c r="DH21" i="7"/>
  <c r="DI21" i="7" s="1"/>
  <c r="DJ21" i="7" s="1"/>
  <c r="DK21" i="7" s="1"/>
  <c r="DL21" i="7" s="1"/>
  <c r="DM21" i="7" s="1"/>
  <c r="DN21" i="7" s="1"/>
  <c r="DO21" i="7" s="1"/>
  <c r="DP21" i="7" s="1"/>
  <c r="DQ21" i="7" s="1"/>
  <c r="O74" i="7"/>
  <c r="D34" i="7"/>
  <c r="FC70" i="7"/>
  <c r="ER30" i="7"/>
  <c r="HL14" i="7"/>
  <c r="HX54" i="7" s="1"/>
  <c r="HK54" i="7"/>
  <c r="CU72" i="7"/>
  <c r="CJ32" i="7"/>
  <c r="AA81" i="7"/>
  <c r="P41" i="7"/>
  <c r="AB80" i="7"/>
  <c r="Q40" i="7"/>
  <c r="IW66" i="1"/>
  <c r="CI18" i="2"/>
  <c r="V45" i="3"/>
  <c r="ER53" i="7"/>
  <c r="ES21" i="7"/>
  <c r="HW65" i="7"/>
  <c r="HK65" i="7"/>
  <c r="BL41" i="7"/>
  <c r="BW81" i="7"/>
  <c r="EF36" i="7"/>
  <c r="EQ76" i="7"/>
  <c r="FQ36" i="7"/>
  <c r="BX12" i="7"/>
  <c r="CI52" i="7"/>
  <c r="ES19" i="7"/>
  <c r="BP21" i="7"/>
  <c r="IL53" i="1"/>
  <c r="IT61" i="7"/>
  <c r="IO52" i="1"/>
  <c r="IY92" i="1"/>
  <c r="CI122" i="2"/>
  <c r="CE81" i="2"/>
  <c r="IV11" i="1"/>
  <c r="JH91" i="1" s="1"/>
  <c r="F20" i="8"/>
  <c r="V41" i="3"/>
  <c r="CE77" i="2"/>
  <c r="CF77" i="2"/>
  <c r="IX119" i="1"/>
  <c r="GM52" i="7"/>
  <c r="GB12" i="7"/>
  <c r="GB52" i="7" s="1"/>
  <c r="GM85" i="7"/>
  <c r="DI20" i="7"/>
  <c r="HX16" i="7"/>
  <c r="HY16" i="7" s="1"/>
  <c r="CM15" i="7"/>
  <c r="CN15" i="7" s="1"/>
  <c r="CI59" i="7"/>
  <c r="BX19" i="7"/>
  <c r="CU81" i="7"/>
  <c r="CJ41" i="7"/>
  <c r="BW52" i="7"/>
  <c r="CJ21" i="7"/>
  <c r="CU61" i="7"/>
  <c r="CW38" i="7"/>
  <c r="DH78" i="7"/>
  <c r="ET23" i="7"/>
  <c r="FE63" i="7"/>
  <c r="CH125" i="2"/>
  <c r="FR41" i="7"/>
  <c r="II21" i="7"/>
  <c r="IH61" i="7"/>
  <c r="IN25" i="7"/>
  <c r="IO25" i="7" s="1"/>
  <c r="IM65" i="7"/>
  <c r="AM82" i="7"/>
  <c r="AB42" i="7"/>
  <c r="BK65" i="7"/>
  <c r="AZ25" i="7"/>
  <c r="O55" i="7"/>
  <c r="D15" i="7"/>
  <c r="HK64" i="7"/>
  <c r="GZ24" i="7"/>
  <c r="HA24" i="7" s="1"/>
  <c r="HB24" i="7" s="1"/>
  <c r="HC24" i="7" s="1"/>
  <c r="HD24" i="7" s="1"/>
  <c r="HE24" i="7" s="1"/>
  <c r="HF24" i="7" s="1"/>
  <c r="HG24" i="7" s="1"/>
  <c r="HH24" i="7" s="1"/>
  <c r="HI24" i="7" s="1"/>
  <c r="P18" i="7"/>
  <c r="AA58" i="7"/>
  <c r="BL46" i="7"/>
  <c r="BW86" i="7"/>
  <c r="AB61" i="7"/>
  <c r="Q21" i="7"/>
  <c r="IQ103" i="1"/>
  <c r="CF68" i="2"/>
  <c r="CI108" i="2"/>
  <c r="IJ45" i="7"/>
  <c r="II85" i="7"/>
  <c r="CF82" i="2"/>
  <c r="AZ42" i="7"/>
  <c r="BK82" i="7"/>
  <c r="DT18" i="7"/>
  <c r="EE58" i="7"/>
  <c r="O78" i="7"/>
  <c r="D38" i="7"/>
  <c r="GY58" i="7"/>
  <c r="GN18" i="7"/>
  <c r="FO59" i="7"/>
  <c r="FD19" i="7"/>
  <c r="FD59" i="7" s="1"/>
  <c r="FC59" i="7"/>
  <c r="GC44" i="7"/>
  <c r="GC84" i="7" s="1"/>
  <c r="GN84" i="7"/>
  <c r="CF56" i="2"/>
  <c r="IO9" i="7"/>
  <c r="IP9" i="7" s="1"/>
  <c r="IQ9" i="7" s="1"/>
  <c r="IR9" i="7" s="1"/>
  <c r="IS9" i="7" s="1"/>
  <c r="CI5" i="2"/>
  <c r="AR20" i="7"/>
  <c r="AZ20" i="7"/>
  <c r="AZ60" i="7" s="1"/>
  <c r="V18" i="3"/>
  <c r="IX54" i="1"/>
  <c r="CJ87" i="2"/>
  <c r="CE14" i="2"/>
  <c r="V27" i="3"/>
  <c r="FC86" i="7"/>
  <c r="ER46" i="7"/>
  <c r="D45" i="7"/>
  <c r="O85" i="7"/>
  <c r="DH45" i="7"/>
  <c r="DS85" i="7"/>
  <c r="GM78" i="7"/>
  <c r="GB38" i="7"/>
  <c r="GB78" i="7" s="1"/>
  <c r="GN80" i="7"/>
  <c r="GC40" i="7"/>
  <c r="GB80" i="7"/>
  <c r="HM59" i="7"/>
  <c r="HB19" i="7"/>
  <c r="CJ81" i="2"/>
  <c r="EG13" i="7"/>
  <c r="IW60" i="1"/>
  <c r="IV52" i="1"/>
  <c r="IT53" i="1"/>
  <c r="IZ103" i="1"/>
  <c r="CH63" i="2"/>
  <c r="CI105" i="2"/>
  <c r="IS53" i="1"/>
  <c r="CG24" i="2"/>
  <c r="CK104" i="2" s="1"/>
  <c r="IK46" i="7"/>
  <c r="IL46" i="7" s="1"/>
  <c r="IM46" i="7" s="1"/>
  <c r="IN46" i="7" s="1"/>
  <c r="IJ86" i="7"/>
  <c r="V22" i="3"/>
  <c r="CI83" i="2"/>
  <c r="CE60" i="2"/>
  <c r="V19" i="3"/>
  <c r="CI86" i="2"/>
  <c r="EF25" i="7"/>
  <c r="ER65" i="7" s="1"/>
  <c r="IU42" i="7"/>
  <c r="JG82" i="7" s="1"/>
  <c r="IT82" i="7"/>
  <c r="EQ80" i="7"/>
  <c r="EF40" i="7"/>
  <c r="EQ83" i="7"/>
  <c r="EF43" i="7"/>
  <c r="EF22" i="7"/>
  <c r="EQ62" i="7"/>
  <c r="EE62" i="7"/>
  <c r="EF19" i="7"/>
  <c r="EQ59" i="7"/>
  <c r="EE59" i="7"/>
  <c r="IA40" i="7"/>
  <c r="HZ80" i="7"/>
  <c r="BX84" i="7"/>
  <c r="BM44" i="7"/>
  <c r="GD21" i="7"/>
  <c r="GE21" i="7" s="1"/>
  <c r="GC61" i="7"/>
  <c r="GB84" i="7"/>
  <c r="II76" i="7"/>
  <c r="EE76" i="7"/>
  <c r="DT36" i="7"/>
  <c r="AD18" i="7"/>
  <c r="CJ65" i="2"/>
  <c r="IV100" i="1"/>
  <c r="IQ63" i="1"/>
  <c r="IV58" i="7"/>
  <c r="IZ63" i="1"/>
  <c r="CH126" i="2"/>
  <c r="CG81" i="2"/>
  <c r="CE86" i="2"/>
  <c r="IX123" i="1"/>
  <c r="HL25" i="7"/>
  <c r="HL65" i="7" s="1"/>
  <c r="AM59" i="7"/>
  <c r="CJ83" i="2"/>
  <c r="IH52" i="1"/>
  <c r="IT67" i="7"/>
  <c r="CE68" i="2"/>
  <c r="CI97" i="2"/>
  <c r="IS93" i="1"/>
  <c r="IL79" i="1"/>
  <c r="EF42" i="7"/>
  <c r="ER82" i="7" s="1"/>
  <c r="IU65" i="7"/>
  <c r="CI62" i="2"/>
  <c r="IM24" i="7"/>
  <c r="IN24" i="7" s="1"/>
  <c r="IN64" i="7" s="1"/>
  <c r="IL64" i="7"/>
  <c r="CG87" i="2"/>
  <c r="V38" i="3"/>
  <c r="AB24" i="7"/>
  <c r="AC24" i="7" s="1"/>
  <c r="DG86" i="7"/>
  <c r="CV46" i="7"/>
  <c r="O81" i="7"/>
  <c r="D41" i="7"/>
  <c r="HW85" i="7"/>
  <c r="HL45" i="7"/>
  <c r="HL85" i="7" s="1"/>
  <c r="AY80" i="7"/>
  <c r="AN40" i="7"/>
  <c r="DG64" i="7"/>
  <c r="CV24" i="7"/>
  <c r="D21" i="7"/>
  <c r="O61" i="7"/>
  <c r="HK58" i="7"/>
  <c r="GZ18" i="7"/>
  <c r="DS55" i="7"/>
  <c r="DH15" i="7"/>
  <c r="AB76" i="7"/>
  <c r="Q36" i="7"/>
  <c r="FD85" i="7"/>
  <c r="ES45" i="7"/>
  <c r="GO46" i="7"/>
  <c r="GN86" i="7"/>
  <c r="EI14" i="7"/>
  <c r="CI24" i="2"/>
  <c r="CM104" i="2" s="1"/>
  <c r="IU12" i="7"/>
  <c r="GA64" i="7"/>
  <c r="FP24" i="7"/>
  <c r="GA59" i="7"/>
  <c r="FP19" i="7"/>
  <c r="DT15" i="7"/>
  <c r="EE55" i="7"/>
  <c r="P15" i="7"/>
  <c r="Q15" i="7" s="1"/>
  <c r="AA55" i="7"/>
  <c r="EF61" i="7"/>
  <c r="DU21" i="7"/>
  <c r="DS82" i="7"/>
  <c r="DH42" i="7"/>
  <c r="CU78" i="7"/>
  <c r="CJ38" i="7"/>
  <c r="AY65" i="7"/>
  <c r="AN25" i="7"/>
  <c r="EF16" i="7"/>
  <c r="EQ56" i="7"/>
  <c r="BL54" i="7"/>
  <c r="BA14" i="7"/>
  <c r="V9" i="3"/>
  <c r="CV45" i="7"/>
  <c r="DG85" i="7"/>
  <c r="HK76" i="7"/>
  <c r="HL36" i="7"/>
  <c r="FC82" i="7"/>
  <c r="ER42" i="7"/>
  <c r="AM55" i="7"/>
  <c r="AB15" i="7"/>
  <c r="O64" i="7"/>
  <c r="D24" i="7"/>
  <c r="CV15" i="7"/>
  <c r="DG55" i="7"/>
  <c r="CU55" i="7"/>
  <c r="II82" i="7"/>
  <c r="HX42" i="7"/>
  <c r="HX82" i="7" s="1"/>
  <c r="GM81" i="7"/>
  <c r="GB41" i="7"/>
  <c r="FD22" i="7"/>
  <c r="FD62" i="7" s="1"/>
  <c r="FO62" i="7"/>
  <c r="DS58" i="7"/>
  <c r="DH18" i="7"/>
  <c r="DG58" i="7"/>
  <c r="FE46" i="7"/>
  <c r="FP86" i="7"/>
  <c r="AN22" i="7"/>
  <c r="AN62" i="7" s="1"/>
  <c r="AY62" i="7"/>
  <c r="FS21" i="7"/>
  <c r="FT21" i="7" s="1"/>
  <c r="HY63" i="7"/>
  <c r="HN23" i="7"/>
  <c r="AP16" i="7"/>
  <c r="AM76" i="7"/>
  <c r="AB36" i="7"/>
  <c r="EE78" i="7"/>
  <c r="DT38" i="7"/>
  <c r="ES22" i="7"/>
  <c r="O58" i="7"/>
  <c r="D18" i="7"/>
  <c r="EQ63" i="7"/>
  <c r="AN43" i="7"/>
  <c r="AY83" i="7"/>
  <c r="FD17" i="7"/>
  <c r="HA39" i="7"/>
  <c r="AB40" i="7"/>
  <c r="AM80" i="7"/>
  <c r="AY76" i="7"/>
  <c r="AN36" i="7"/>
  <c r="HW62" i="7"/>
  <c r="HX22" i="7"/>
  <c r="GM58" i="7"/>
  <c r="GB18" i="7"/>
  <c r="GA58" i="7"/>
  <c r="P59" i="7"/>
  <c r="E19" i="7"/>
  <c r="AD38" i="7"/>
  <c r="AO78" i="7"/>
  <c r="FQ54" i="7"/>
  <c r="FF14" i="7"/>
  <c r="E42" i="7"/>
  <c r="P82" i="7"/>
  <c r="CY18" i="7"/>
  <c r="CG5" i="2"/>
  <c r="CG83" i="2"/>
  <c r="EQ52" i="7"/>
  <c r="BK86" i="7"/>
  <c r="AZ46" i="7"/>
  <c r="CI61" i="7"/>
  <c r="BX21" i="7"/>
  <c r="DG81" i="7"/>
  <c r="CV41" i="7"/>
  <c r="AB21" i="7"/>
  <c r="AM61" i="7"/>
  <c r="FS16" i="7"/>
  <c r="FT16" i="7" s="1"/>
  <c r="FU16" i="7" s="1"/>
  <c r="GD56" i="7"/>
  <c r="EE80" i="7"/>
  <c r="DT40" i="7"/>
  <c r="DG61" i="7"/>
  <c r="CV21" i="7"/>
  <c r="AY82" i="7"/>
  <c r="AN42" i="7"/>
  <c r="BL19" i="7"/>
  <c r="BW59" i="7"/>
  <c r="BK59" i="7"/>
  <c r="FD16" i="7"/>
  <c r="FC56" i="7"/>
  <c r="FO56" i="7"/>
  <c r="AC22" i="7"/>
  <c r="EE83" i="7"/>
  <c r="DT43" i="7"/>
  <c r="HX19" i="7"/>
  <c r="HW59" i="7"/>
  <c r="HM42" i="7"/>
  <c r="HM82" i="7" s="1"/>
  <c r="FC83" i="7"/>
  <c r="ER43" i="7"/>
  <c r="CB16" i="7"/>
  <c r="HA80" i="7"/>
  <c r="GP40" i="7"/>
  <c r="IH55" i="7"/>
  <c r="EP91" i="1"/>
  <c r="EE51" i="1"/>
  <c r="ED11" i="7"/>
  <c r="ED51" i="7" s="1"/>
  <c r="EH91" i="1"/>
  <c r="DW51" i="1"/>
  <c r="HA30" i="7"/>
  <c r="HL70" i="7"/>
  <c r="AC17" i="7"/>
  <c r="AN57" i="7"/>
  <c r="BA36" i="7"/>
  <c r="BL76" i="7"/>
  <c r="HY39" i="7"/>
  <c r="GM63" i="7"/>
  <c r="GB23" i="7"/>
  <c r="BY25" i="7"/>
  <c r="CJ65" i="7"/>
  <c r="BN15" i="7"/>
  <c r="BM55" i="7"/>
  <c r="HT43" i="7"/>
  <c r="HU43" i="7" s="1"/>
  <c r="GM53" i="7"/>
  <c r="IV69" i="7"/>
  <c r="IW29" i="7"/>
  <c r="JI69" i="7" s="1"/>
  <c r="FU51" i="1"/>
  <c r="FT51" i="1"/>
  <c r="FT91" i="1"/>
  <c r="GF91" i="1"/>
  <c r="BK91" i="1"/>
  <c r="AZ51" i="1"/>
  <c r="AY91" i="1"/>
  <c r="AY51" i="1"/>
  <c r="CP51" i="1"/>
  <c r="DA91" i="1"/>
  <c r="CO51" i="1"/>
  <c r="Z51" i="1"/>
  <c r="Y91" i="1"/>
  <c r="AK91" i="1"/>
  <c r="Y51" i="1"/>
  <c r="CI63" i="7"/>
  <c r="BX23" i="7"/>
  <c r="HN18" i="7"/>
  <c r="HY58" i="7"/>
  <c r="GP41" i="7"/>
  <c r="II70" i="7"/>
  <c r="HX30" i="7"/>
  <c r="IW97" i="1"/>
  <c r="IT52" i="1"/>
  <c r="IW57" i="1"/>
  <c r="CH109" i="2"/>
  <c r="IZ52" i="1"/>
  <c r="CF63" i="2"/>
  <c r="IL83" i="1"/>
  <c r="IV74" i="7"/>
  <c r="IW34" i="7"/>
  <c r="JI74" i="7" s="1"/>
  <c r="ES91" i="1"/>
  <c r="EH51" i="1"/>
  <c r="EG51" i="1"/>
  <c r="EF51" i="1"/>
  <c r="EQ91" i="1"/>
  <c r="BY46" i="7"/>
  <c r="CJ86" i="7"/>
  <c r="HY41" i="7"/>
  <c r="HX81" i="7"/>
  <c r="GD19" i="7"/>
  <c r="IK52" i="1"/>
  <c r="IW63" i="1"/>
  <c r="IZ92" i="1"/>
  <c r="CI103" i="2"/>
  <c r="IU103" i="1"/>
  <c r="IH85" i="7"/>
  <c r="GY13" i="7"/>
  <c r="HJ53" i="7"/>
  <c r="BZ91" i="1"/>
  <c r="CL91" i="1"/>
  <c r="CA51" i="1"/>
  <c r="DU34" i="7"/>
  <c r="EF74" i="7"/>
  <c r="HB42" i="7"/>
  <c r="GE45" i="7"/>
  <c r="AT17" i="7"/>
  <c r="CJ122" i="2"/>
  <c r="CJ106" i="2"/>
  <c r="IY97" i="1"/>
  <c r="IW94" i="1"/>
  <c r="IJ63" i="1"/>
  <c r="IV53" i="1"/>
  <c r="II52" i="1"/>
  <c r="IK92" i="1"/>
  <c r="IW103" i="1"/>
  <c r="CI96" i="2"/>
  <c r="BY55" i="7"/>
  <c r="IV63" i="1"/>
  <c r="IT57" i="1"/>
  <c r="CI106" i="2"/>
  <c r="IX57" i="1"/>
  <c r="IX83" i="1"/>
  <c r="IT85" i="7"/>
  <c r="CI123" i="2"/>
  <c r="CI127" i="2"/>
  <c r="HP80" i="7"/>
  <c r="EE52" i="7"/>
  <c r="CF30" i="2"/>
  <c r="IH4" i="7"/>
  <c r="II4" i="7" s="1"/>
  <c r="IJ4" i="7" s="1"/>
  <c r="IK4" i="7" s="1"/>
  <c r="IL4" i="7" s="1"/>
  <c r="IM4" i="7" s="1"/>
  <c r="IN4" i="7" s="1"/>
  <c r="IO4" i="7" s="1"/>
  <c r="IP4" i="7" s="1"/>
  <c r="IQ4" i="7" s="1"/>
  <c r="IR4" i="7" s="1"/>
  <c r="IS4" i="7" s="1"/>
  <c r="CD5" i="2"/>
  <c r="IT119" i="1"/>
  <c r="IT39" i="7"/>
  <c r="JF79" i="7" s="1"/>
  <c r="IU80" i="7"/>
  <c r="IV40" i="7"/>
  <c r="JH80" i="7" s="1"/>
  <c r="V36" i="3"/>
  <c r="CF87" i="2"/>
  <c r="HK117" i="1"/>
  <c r="GY77" i="1"/>
  <c r="GZ77" i="1"/>
  <c r="BY91" i="1"/>
  <c r="BN51" i="1"/>
  <c r="BM91" i="1"/>
  <c r="BM51" i="1"/>
  <c r="ED51" i="1"/>
  <c r="EO91" i="1"/>
  <c r="EO51" i="1"/>
  <c r="EZ91" i="1"/>
  <c r="EN51" i="1"/>
  <c r="DV51" i="1"/>
  <c r="EG91" i="1"/>
  <c r="DU51" i="1"/>
  <c r="DU91" i="1"/>
  <c r="DV91" i="1"/>
  <c r="DK51" i="1"/>
  <c r="DJ51" i="1"/>
  <c r="CC91" i="1"/>
  <c r="BR51" i="1"/>
  <c r="BQ51" i="1"/>
  <c r="BQ91" i="1"/>
  <c r="HM51" i="1"/>
  <c r="HY91" i="1"/>
  <c r="HN51" i="1"/>
  <c r="HM91" i="1"/>
  <c r="BR91" i="1"/>
  <c r="BF51" i="1"/>
  <c r="BG51" i="1"/>
  <c r="GX11" i="7"/>
  <c r="HJ91" i="1"/>
  <c r="GY51" i="1"/>
  <c r="GX51" i="1"/>
  <c r="GX91" i="1"/>
  <c r="AN53" i="7"/>
  <c r="AO13" i="7"/>
  <c r="GN12" i="7"/>
  <c r="GY52" i="7"/>
  <c r="GO38" i="7"/>
  <c r="FC69" i="7"/>
  <c r="ER29" i="7"/>
  <c r="GZ20" i="7"/>
  <c r="HL60" i="7" s="1"/>
  <c r="IJ55" i="7"/>
  <c r="HY15" i="7"/>
  <c r="AY69" i="7"/>
  <c r="AN29" i="7"/>
  <c r="IJ72" i="7"/>
  <c r="HY32" i="7"/>
  <c r="HX72" i="7"/>
  <c r="DT56" i="7"/>
  <c r="DU16" i="7"/>
  <c r="IK78" i="7"/>
  <c r="GX69" i="7"/>
  <c r="GY29" i="7"/>
  <c r="FU14" i="7"/>
  <c r="BB19" i="7"/>
  <c r="EO117" i="1"/>
  <c r="ED77" i="1"/>
  <c r="GC82" i="7"/>
  <c r="FR42" i="7"/>
  <c r="GM71" i="7"/>
  <c r="GB31" i="7"/>
  <c r="HO91" i="1"/>
  <c r="HD51" i="1"/>
  <c r="HC51" i="1"/>
  <c r="DG79" i="7"/>
  <c r="CV39" i="7"/>
  <c r="IW30" i="7"/>
  <c r="JI70" i="7" s="1"/>
  <c r="IV70" i="7"/>
  <c r="AP51" i="1"/>
  <c r="BA91" i="1"/>
  <c r="CX91" i="1"/>
  <c r="CM51" i="1"/>
  <c r="CL51" i="1"/>
  <c r="HU69" i="1"/>
  <c r="HT69" i="1"/>
  <c r="HT109" i="1"/>
  <c r="E51" i="1"/>
  <c r="P91" i="1"/>
  <c r="DM91" i="1"/>
  <c r="DB51" i="1"/>
  <c r="DA51" i="1"/>
  <c r="GC86" i="7"/>
  <c r="FR46" i="7"/>
  <c r="EV36" i="7"/>
  <c r="DW19" i="7"/>
  <c r="DV59" i="7"/>
  <c r="BI117" i="1"/>
  <c r="AX77" i="1"/>
  <c r="IF45" i="7"/>
  <c r="HR41" i="7"/>
  <c r="BT14" i="7"/>
  <c r="IS57" i="1"/>
  <c r="IP97" i="1"/>
  <c r="CG56" i="2"/>
  <c r="CF79" i="2"/>
  <c r="IH65" i="7"/>
  <c r="FD39" i="7"/>
  <c r="FO79" i="7"/>
  <c r="FR44" i="7"/>
  <c r="CK55" i="7"/>
  <c r="BZ15" i="7"/>
  <c r="BC22" i="7"/>
  <c r="GF16" i="7"/>
  <c r="W19" i="7"/>
  <c r="EE73" i="7"/>
  <c r="DT33" i="7"/>
  <c r="IT92" i="1"/>
  <c r="IT17" i="7"/>
  <c r="IU17" i="7" s="1"/>
  <c r="BL13" i="7"/>
  <c r="IO36" i="7"/>
  <c r="IP36" i="7" s="1"/>
  <c r="IQ36" i="7" s="1"/>
  <c r="IR36" i="7" s="1"/>
  <c r="IS36" i="7" s="1"/>
  <c r="IK109" i="1"/>
  <c r="BP91" i="1"/>
  <c r="BE51" i="1"/>
  <c r="BD51" i="1"/>
  <c r="BD91" i="1"/>
  <c r="GA63" i="7"/>
  <c r="FP23" i="7"/>
  <c r="CU69" i="7"/>
  <c r="CJ29" i="7"/>
  <c r="IL78" i="7"/>
  <c r="IA38" i="7"/>
  <c r="IV93" i="1"/>
  <c r="II92" i="1"/>
  <c r="IT65" i="7"/>
  <c r="IX11" i="1"/>
  <c r="V28" i="3"/>
  <c r="IX63" i="1"/>
  <c r="FC52" i="7"/>
  <c r="GZ54" i="7"/>
  <c r="CI87" i="2"/>
  <c r="IJ65" i="7"/>
  <c r="EF12" i="7"/>
  <c r="EF52" i="7" s="1"/>
  <c r="CG32" i="2"/>
  <c r="CD30" i="2"/>
  <c r="V21" i="3"/>
  <c r="CD14" i="2"/>
  <c r="IH13" i="7"/>
  <c r="IO5" i="7"/>
  <c r="IP5" i="7" s="1"/>
  <c r="IQ5" i="7" s="1"/>
  <c r="IR5" i="7" s="1"/>
  <c r="IS5" i="7" s="1"/>
  <c r="V42" i="3"/>
  <c r="IU73" i="7"/>
  <c r="IV33" i="7"/>
  <c r="JH73" i="7" s="1"/>
  <c r="IO44" i="7"/>
  <c r="IP44" i="7" s="1"/>
  <c r="IQ44" i="7" s="1"/>
  <c r="IR44" i="7" s="1"/>
  <c r="IS44" i="7" s="1"/>
  <c r="IO38" i="7"/>
  <c r="IP38" i="7" s="1"/>
  <c r="IQ38" i="7" s="1"/>
  <c r="IR38" i="7" s="1"/>
  <c r="IS38" i="7" s="1"/>
  <c r="V40" i="3"/>
  <c r="V16" i="3"/>
  <c r="HR117" i="1"/>
  <c r="ID117" i="1"/>
  <c r="EU117" i="1"/>
  <c r="EJ77" i="1"/>
  <c r="GJ117" i="1"/>
  <c r="GK77" i="1"/>
  <c r="GJ77" i="1"/>
  <c r="GV117" i="1"/>
  <c r="AB91" i="1"/>
  <c r="Q51" i="1"/>
  <c r="P51" i="1"/>
  <c r="CG51" i="1"/>
  <c r="CF91" i="1"/>
  <c r="CR91" i="1"/>
  <c r="CF51" i="1"/>
  <c r="CO91" i="1"/>
  <c r="C11" i="7"/>
  <c r="D11" i="7" s="1"/>
  <c r="E11" i="7" s="1"/>
  <c r="F11" i="7" s="1"/>
  <c r="G11" i="7" s="1"/>
  <c r="H11" i="7" s="1"/>
  <c r="I11" i="7" s="1"/>
  <c r="J11" i="7" s="1"/>
  <c r="N51" i="7"/>
  <c r="EB91" i="1"/>
  <c r="DQ51" i="1"/>
  <c r="GS77" i="1"/>
  <c r="HD117" i="1"/>
  <c r="GR77" i="1"/>
  <c r="HL17" i="7"/>
  <c r="HW57" i="7"/>
  <c r="GA57" i="7"/>
  <c r="FP17" i="7"/>
  <c r="FO57" i="7"/>
  <c r="GP91" i="1"/>
  <c r="GE51" i="1"/>
  <c r="BK79" i="7"/>
  <c r="AZ39" i="7"/>
  <c r="Q33" i="7"/>
  <c r="AB73" i="7"/>
  <c r="FP65" i="7"/>
  <c r="FE25" i="7"/>
  <c r="II55" i="7"/>
  <c r="CV82" i="7"/>
  <c r="CK42" i="7"/>
  <c r="BZ22" i="7"/>
  <c r="GZ17" i="7"/>
  <c r="HK57" i="7"/>
  <c r="GB73" i="7"/>
  <c r="FQ33" i="7"/>
  <c r="EG54" i="7"/>
  <c r="DV14" i="7"/>
  <c r="FT40" i="7"/>
  <c r="BL72" i="7"/>
  <c r="BA32" i="7"/>
  <c r="FU29" i="7"/>
  <c r="EX77" i="1"/>
  <c r="FI117" i="1"/>
  <c r="GB82" i="7"/>
  <c r="II73" i="7"/>
  <c r="HX33" i="7"/>
  <c r="CU74" i="7"/>
  <c r="CJ34" i="7"/>
  <c r="GM74" i="7"/>
  <c r="GB34" i="7"/>
  <c r="IO42" i="7"/>
  <c r="IP42" i="7" s="1"/>
  <c r="IQ42" i="7" s="1"/>
  <c r="IR42" i="7" s="1"/>
  <c r="IS42" i="7" s="1"/>
  <c r="V44" i="3"/>
  <c r="AC51" i="1"/>
  <c r="AB51" i="1"/>
  <c r="AN91" i="1"/>
  <c r="AY57" i="7"/>
  <c r="AZ17" i="7"/>
  <c r="AY52" i="7"/>
  <c r="AN12" i="7"/>
  <c r="HA45" i="7"/>
  <c r="IJ67" i="7"/>
  <c r="HY27" i="7"/>
  <c r="CK46" i="7"/>
  <c r="CV86" i="7"/>
  <c r="GZ23" i="7"/>
  <c r="HK63" i="7"/>
  <c r="ER69" i="7"/>
  <c r="EG29" i="7"/>
  <c r="IJ76" i="7"/>
  <c r="HY36" i="7"/>
  <c r="BX14" i="7"/>
  <c r="BW54" i="7"/>
  <c r="V46" i="3"/>
  <c r="IV72" i="7"/>
  <c r="IW32" i="7"/>
  <c r="JI72" i="7" s="1"/>
  <c r="EP37" i="7"/>
  <c r="EQ77" i="1"/>
  <c r="FB117" i="1"/>
  <c r="FB51" i="1"/>
  <c r="FM91" i="1"/>
  <c r="FA91" i="1"/>
  <c r="O11" i="7"/>
  <c r="D51" i="1"/>
  <c r="HY28" i="7"/>
  <c r="BP12" i="7"/>
  <c r="BO52" i="7"/>
  <c r="CF65" i="2"/>
  <c r="CH13" i="2"/>
  <c r="CL93" i="2" s="1"/>
  <c r="HP51" i="1"/>
  <c r="IA91" i="1"/>
  <c r="HO51" i="1"/>
  <c r="BW51" i="1"/>
  <c r="BX51" i="1"/>
  <c r="CI91" i="1"/>
  <c r="BW11" i="7"/>
  <c r="AD51" i="1"/>
  <c r="AO91" i="1"/>
  <c r="DE51" i="1"/>
  <c r="DD51" i="1"/>
  <c r="DD91" i="1"/>
  <c r="DP91" i="1"/>
  <c r="HJ111" i="1"/>
  <c r="HV111" i="1"/>
  <c r="HK71" i="1"/>
  <c r="HJ71" i="1"/>
  <c r="HJ31" i="7"/>
  <c r="HJ29" i="1"/>
  <c r="DB91" i="1"/>
  <c r="DN91" i="1"/>
  <c r="DC51" i="1"/>
  <c r="AT51" i="1"/>
  <c r="BE91" i="1"/>
  <c r="AS51" i="1"/>
  <c r="GQ91" i="1"/>
  <c r="GF51" i="1"/>
  <c r="GE91" i="1"/>
  <c r="BL43" i="7"/>
  <c r="BW83" i="7"/>
  <c r="HW70" i="7"/>
  <c r="BY39" i="7"/>
  <c r="BZ39" i="7" s="1"/>
  <c r="IL52" i="1"/>
  <c r="IJ53" i="1"/>
  <c r="IT55" i="7"/>
  <c r="IJ52" i="1"/>
  <c r="IT52" i="7"/>
  <c r="II53" i="1"/>
  <c r="IW11" i="1"/>
  <c r="CI100" i="2"/>
  <c r="IS52" i="1"/>
  <c r="IV25" i="7"/>
  <c r="II79" i="1"/>
  <c r="CG79" i="2"/>
  <c r="FP52" i="7"/>
  <c r="V24" i="3"/>
  <c r="EQ53" i="7"/>
  <c r="BQ18" i="7"/>
  <c r="BR18" i="7" s="1"/>
  <c r="BZ28" i="2"/>
  <c r="CD108" i="2" s="1"/>
  <c r="IO8" i="7"/>
  <c r="IP8" i="7" s="1"/>
  <c r="IQ8" i="7" s="1"/>
  <c r="IR8" i="7" s="1"/>
  <c r="IS8" i="7" s="1"/>
  <c r="CF81" i="2"/>
  <c r="IH76" i="7"/>
  <c r="IH84" i="7"/>
  <c r="HV69" i="1"/>
  <c r="HU109" i="1"/>
  <c r="EZ51" i="1"/>
  <c r="FA51" i="1"/>
  <c r="FL91" i="1"/>
  <c r="FY51" i="1"/>
  <c r="GK91" i="1"/>
  <c r="FZ51" i="1"/>
  <c r="BS117" i="1"/>
  <c r="BH77" i="1"/>
  <c r="BD77" i="1"/>
  <c r="BO117" i="1"/>
  <c r="EX51" i="1"/>
  <c r="EW91" i="1"/>
  <c r="FI91" i="1"/>
  <c r="EW51" i="1"/>
  <c r="DI91" i="1"/>
  <c r="CX51" i="1"/>
  <c r="CW51" i="1"/>
  <c r="CW91" i="1"/>
  <c r="Q91" i="1"/>
  <c r="AC91" i="1"/>
  <c r="R51" i="1"/>
  <c r="HI51" i="1"/>
  <c r="HT91" i="1"/>
  <c r="HH51" i="1"/>
  <c r="HH91" i="1"/>
  <c r="GG91" i="1"/>
  <c r="FV51" i="1"/>
  <c r="FO91" i="1"/>
  <c r="FP51" i="1"/>
  <c r="GA91" i="1"/>
  <c r="FO11" i="7"/>
  <c r="BW91" i="1"/>
  <c r="BL51" i="1"/>
  <c r="BK51" i="1"/>
  <c r="BT51" i="1"/>
  <c r="CE91" i="1"/>
  <c r="DW91" i="1"/>
  <c r="DL51" i="1"/>
  <c r="DH17" i="7"/>
  <c r="DS57" i="7"/>
  <c r="AZ70" i="7"/>
  <c r="AO30" i="7"/>
  <c r="BX70" i="7"/>
  <c r="BM30" i="7"/>
  <c r="FQ38" i="7"/>
  <c r="HN44" i="7"/>
  <c r="BM33" i="7"/>
  <c r="BX73" i="7"/>
  <c r="AB62" i="7"/>
  <c r="Q22" i="7"/>
  <c r="GQ44" i="7"/>
  <c r="HM69" i="1"/>
  <c r="HL69" i="1"/>
  <c r="IK65" i="7"/>
  <c r="FD55" i="7"/>
  <c r="FE15" i="7"/>
  <c r="FP55" i="7"/>
  <c r="CW58" i="7"/>
  <c r="CL18" i="7"/>
  <c r="HN117" i="1"/>
  <c r="HB117" i="1"/>
  <c r="HB77" i="1"/>
  <c r="HC77" i="1"/>
  <c r="FB79" i="7"/>
  <c r="EQ39" i="7"/>
  <c r="DQ117" i="1"/>
  <c r="DF77" i="1"/>
  <c r="CH77" i="7"/>
  <c r="BW37" i="7"/>
  <c r="DJ22" i="7"/>
  <c r="DK22" i="7" s="1"/>
  <c r="DL22" i="7" s="1"/>
  <c r="DM22" i="7" s="1"/>
  <c r="DN22" i="7" s="1"/>
  <c r="DO22" i="7" s="1"/>
  <c r="DP22" i="7" s="1"/>
  <c r="DQ22" i="7" s="1"/>
  <c r="DU62" i="7"/>
  <c r="IO15" i="7"/>
  <c r="IP15" i="7" s="1"/>
  <c r="IQ15" i="7" s="1"/>
  <c r="IR15" i="7" s="1"/>
  <c r="IS15" i="7" s="1"/>
  <c r="FU91" i="1"/>
  <c r="FJ51" i="1"/>
  <c r="FI51" i="1"/>
  <c r="AL51" i="1"/>
  <c r="AW91" i="1"/>
  <c r="AK51" i="1"/>
  <c r="ED91" i="1"/>
  <c r="FF51" i="1"/>
  <c r="FR91" i="1"/>
  <c r="FG51" i="1"/>
  <c r="GE42" i="7"/>
  <c r="HI77" i="1"/>
  <c r="HH117" i="1"/>
  <c r="HT117" i="1"/>
  <c r="HH77" i="1"/>
  <c r="EA91" i="1"/>
  <c r="DP51" i="1"/>
  <c r="DO51" i="1"/>
  <c r="AS91" i="1"/>
  <c r="AG51" i="1"/>
  <c r="AG91" i="1"/>
  <c r="AH51" i="1"/>
  <c r="GA117" i="1"/>
  <c r="FP77" i="1"/>
  <c r="FO77" i="1"/>
  <c r="EE17" i="7"/>
  <c r="ED57" i="7"/>
  <c r="EP57" i="7"/>
  <c r="DU30" i="7"/>
  <c r="EF70" i="7"/>
  <c r="AN56" i="7"/>
  <c r="AC16" i="7"/>
  <c r="AB56" i="7"/>
  <c r="GS29" i="7"/>
  <c r="EU18" i="7"/>
  <c r="HF21" i="7"/>
  <c r="CU71" i="7"/>
  <c r="CJ31" i="7"/>
  <c r="CJ105" i="2"/>
  <c r="AZ91" i="1"/>
  <c r="AN51" i="1"/>
  <c r="AO51" i="1"/>
  <c r="GM91" i="1"/>
  <c r="GB51" i="1"/>
  <c r="GA51" i="1"/>
  <c r="II65" i="7"/>
  <c r="AZ29" i="7"/>
  <c r="BK69" i="7"/>
  <c r="R23" i="7"/>
  <c r="AC63" i="7"/>
  <c r="FC37" i="7"/>
  <c r="FN77" i="7"/>
  <c r="EK21" i="7"/>
  <c r="CJ125" i="2"/>
  <c r="CZ51" i="1"/>
  <c r="DK91" i="1"/>
  <c r="CY51" i="1"/>
  <c r="II109" i="1"/>
  <c r="HW29" i="7"/>
  <c r="HX51" i="1"/>
  <c r="V51" i="1"/>
  <c r="W51" i="1"/>
  <c r="AH91" i="1"/>
  <c r="BF91" i="1"/>
  <c r="AU51" i="1"/>
  <c r="Q24" i="7"/>
  <c r="AB64" i="7"/>
  <c r="FP39" i="7"/>
  <c r="GA79" i="7"/>
  <c r="AB72" i="7"/>
  <c r="Q32" i="7"/>
  <c r="IC46" i="7"/>
  <c r="HO77" i="1"/>
  <c r="HN77" i="1"/>
  <c r="HZ117" i="1"/>
  <c r="CJ119" i="2"/>
  <c r="IK63" i="1"/>
  <c r="IS63" i="1"/>
  <c r="IU52" i="1"/>
  <c r="IL65" i="7"/>
  <c r="IL37" i="1"/>
  <c r="II86" i="7"/>
  <c r="CG82" i="2"/>
  <c r="CG85" i="2"/>
  <c r="V25" i="3"/>
  <c r="II12" i="7"/>
  <c r="IH119" i="1"/>
  <c r="IH39" i="7"/>
  <c r="IH37" i="1"/>
  <c r="IO7" i="7"/>
  <c r="IP7" i="7" s="1"/>
  <c r="IQ7" i="7" s="1"/>
  <c r="IR7" i="7" s="1"/>
  <c r="IS7" i="7" s="1"/>
  <c r="CF86" i="2"/>
  <c r="IV31" i="7"/>
  <c r="IU71" i="7"/>
  <c r="GW91" i="1"/>
  <c r="GL51" i="1"/>
  <c r="GK51" i="1"/>
  <c r="EC51" i="1"/>
  <c r="EB51" i="1"/>
  <c r="EN91" i="1"/>
  <c r="BU91" i="1"/>
  <c r="CG91" i="1"/>
  <c r="BV51" i="1"/>
  <c r="BU51" i="1"/>
  <c r="HR77" i="1"/>
  <c r="HV11" i="7"/>
  <c r="HV51" i="1"/>
  <c r="HW51" i="1"/>
  <c r="HQ91" i="1"/>
  <c r="HE51" i="1"/>
  <c r="HE91" i="1"/>
  <c r="HF51" i="1"/>
  <c r="DS11" i="7"/>
  <c r="FL77" i="1"/>
  <c r="FW117" i="1"/>
  <c r="GX53" i="7"/>
  <c r="HW20" i="7"/>
  <c r="HV60" i="7"/>
  <c r="AN70" i="7"/>
  <c r="AC30" i="7"/>
  <c r="AD14" i="7"/>
  <c r="T91" i="1"/>
  <c r="I51" i="1"/>
  <c r="FN51" i="1"/>
  <c r="FY91" i="1"/>
  <c r="FM51" i="1"/>
  <c r="CE51" i="1"/>
  <c r="CP91" i="1"/>
  <c r="Q17" i="7"/>
  <c r="AB57" i="7"/>
  <c r="IJ84" i="7"/>
  <c r="HY44" i="7"/>
  <c r="HY84" i="7" s="1"/>
  <c r="FP80" i="7"/>
  <c r="FE40" i="7"/>
  <c r="CV13" i="7"/>
  <c r="CU53" i="7"/>
  <c r="GB29" i="7"/>
  <c r="GM69" i="7"/>
  <c r="GA69" i="7"/>
  <c r="GZ12" i="7"/>
  <c r="HK52" i="7"/>
  <c r="FR22" i="7"/>
  <c r="FS20" i="7"/>
  <c r="CN13" i="7"/>
  <c r="HY86" i="7"/>
  <c r="HN46" i="7"/>
  <c r="DG57" i="7"/>
  <c r="EX16" i="7"/>
  <c r="AD117" i="1"/>
  <c r="S77" i="1"/>
  <c r="HU19" i="7"/>
  <c r="FU30" i="7"/>
  <c r="GA72" i="7"/>
  <c r="FP32" i="7"/>
  <c r="CI72" i="7"/>
  <c r="BX32" i="7"/>
  <c r="AM73" i="7"/>
  <c r="AB33" i="7"/>
  <c r="CF31" i="2"/>
  <c r="CB27" i="2"/>
  <c r="CE32" i="2"/>
  <c r="CF32" i="2"/>
  <c r="CC28" i="2"/>
  <c r="CD33" i="2"/>
  <c r="CG31" i="2"/>
  <c r="CG34" i="2"/>
  <c r="CE34" i="2"/>
  <c r="CE33" i="2"/>
  <c r="BZ29" i="2"/>
  <c r="CF33" i="2"/>
  <c r="CG35" i="2"/>
  <c r="BZ27" i="2"/>
  <c r="CB28" i="2"/>
  <c r="CC29" i="2"/>
  <c r="CD35" i="2"/>
  <c r="CD34" i="2"/>
  <c r="HF40" i="7"/>
  <c r="CE35" i="2"/>
  <c r="CG30" i="2"/>
  <c r="CF35" i="2"/>
  <c r="CA28" i="2"/>
  <c r="CF34" i="2"/>
  <c r="CB29" i="2"/>
  <c r="CA29" i="2"/>
  <c r="CE31" i="2"/>
  <c r="CD31" i="2"/>
  <c r="GF15" i="7"/>
  <c r="CE30" i="2"/>
  <c r="CG33" i="2"/>
  <c r="CA27" i="2"/>
  <c r="CH30" i="2"/>
  <c r="CI31" i="2"/>
  <c r="CI32" i="2"/>
  <c r="CJ33" i="2"/>
  <c r="CH35" i="2"/>
  <c r="CI30" i="2"/>
  <c r="CJ31" i="2"/>
  <c r="CJ32" i="2"/>
  <c r="CH34" i="2"/>
  <c r="CI35" i="2"/>
  <c r="CJ30" i="2"/>
  <c r="CH33" i="2"/>
  <c r="CI34" i="2"/>
  <c r="CJ35" i="2"/>
  <c r="CH31" i="2"/>
  <c r="CH32" i="2"/>
  <c r="CI33" i="2"/>
  <c r="CJ34" i="2"/>
  <c r="CA47" i="2"/>
  <c r="BK47" i="2"/>
  <c r="AU47" i="2"/>
  <c r="AE47" i="2"/>
  <c r="O47" i="2"/>
  <c r="CB46" i="2"/>
  <c r="BL46" i="2"/>
  <c r="AV46" i="2"/>
  <c r="AF46" i="2"/>
  <c r="P46" i="2"/>
  <c r="CC45" i="2"/>
  <c r="BM45" i="2"/>
  <c r="AW45" i="2"/>
  <c r="AG45" i="2"/>
  <c r="Q45" i="2"/>
  <c r="BZ44" i="2"/>
  <c r="BJ44" i="2"/>
  <c r="AT44" i="2"/>
  <c r="BS47" i="2"/>
  <c r="BC47" i="2"/>
  <c r="AM47" i="2"/>
  <c r="W47" i="2"/>
  <c r="G47" i="2"/>
  <c r="BT46" i="2"/>
  <c r="BD46" i="2"/>
  <c r="AN46" i="2"/>
  <c r="X46" i="2"/>
  <c r="H46" i="2"/>
  <c r="BU45" i="2"/>
  <c r="BE45" i="2"/>
  <c r="AO45" i="2"/>
  <c r="Y45" i="2"/>
  <c r="I45" i="2"/>
  <c r="BR44" i="2"/>
  <c r="BB44" i="2"/>
  <c r="AL44" i="2"/>
  <c r="V44" i="2"/>
  <c r="F44" i="2"/>
  <c r="BS43" i="2"/>
  <c r="BC43" i="2"/>
  <c r="AM43" i="2"/>
  <c r="W43" i="2"/>
  <c r="G43" i="2"/>
  <c r="BT42" i="2"/>
  <c r="BD42" i="2"/>
  <c r="AN42" i="2"/>
  <c r="X42" i="2"/>
  <c r="BZ47" i="2"/>
  <c r="BJ47" i="2"/>
  <c r="AT47" i="2"/>
  <c r="AD47" i="2"/>
  <c r="N47" i="2"/>
  <c r="CA46" i="2"/>
  <c r="BK46" i="2"/>
  <c r="AU46" i="2"/>
  <c r="AE46" i="2"/>
  <c r="O46" i="2"/>
  <c r="CB45" i="2"/>
  <c r="BL45" i="2"/>
  <c r="AV45" i="2"/>
  <c r="AF45" i="2"/>
  <c r="P45" i="2"/>
  <c r="CC44" i="2"/>
  <c r="BM44" i="2"/>
  <c r="AW44" i="2"/>
  <c r="AG44" i="2"/>
  <c r="Q44" i="2"/>
  <c r="BZ43" i="2"/>
  <c r="BJ43" i="2"/>
  <c r="AT43" i="2"/>
  <c r="AD43" i="2"/>
  <c r="N43" i="2"/>
  <c r="CC47" i="2"/>
  <c r="BM47" i="2"/>
  <c r="AW47" i="2"/>
  <c r="AG47" i="2"/>
  <c r="Q47" i="2"/>
  <c r="BZ46" i="2"/>
  <c r="BJ46" i="2"/>
  <c r="AT46" i="2"/>
  <c r="AD46" i="2"/>
  <c r="N46" i="2"/>
  <c r="CA45" i="2"/>
  <c r="BK45" i="2"/>
  <c r="AU45" i="2"/>
  <c r="AE45" i="2"/>
  <c r="O45" i="2"/>
  <c r="CB44" i="2"/>
  <c r="BL44" i="2"/>
  <c r="AV44" i="2"/>
  <c r="AF44" i="2"/>
  <c r="P44" i="2"/>
  <c r="CC43" i="2"/>
  <c r="BM43" i="2"/>
  <c r="AW43" i="2"/>
  <c r="AG43" i="2"/>
  <c r="CB47" i="2"/>
  <c r="BL47" i="2"/>
  <c r="AV47" i="2"/>
  <c r="AF47" i="2"/>
  <c r="P47" i="2"/>
  <c r="CC46" i="2"/>
  <c r="BM46" i="2"/>
  <c r="AW46" i="2"/>
  <c r="AG46" i="2"/>
  <c r="Q46" i="2"/>
  <c r="BZ45" i="2"/>
  <c r="BJ45" i="2"/>
  <c r="AT45" i="2"/>
  <c r="AD45" i="2"/>
  <c r="N45" i="2"/>
  <c r="CA44" i="2"/>
  <c r="BK44" i="2"/>
  <c r="AU44" i="2"/>
  <c r="AE44" i="2"/>
  <c r="O44" i="2"/>
  <c r="CB43" i="2"/>
  <c r="BL43" i="2"/>
  <c r="AV43" i="2"/>
  <c r="AF43" i="2"/>
  <c r="P43" i="2"/>
  <c r="CC42" i="2"/>
  <c r="BM42" i="2"/>
  <c r="AW42" i="2"/>
  <c r="AG42" i="2"/>
  <c r="Q42" i="2"/>
  <c r="BZ41" i="2"/>
  <c r="BJ41" i="2"/>
  <c r="AT41" i="2"/>
  <c r="AD41" i="2"/>
  <c r="N41" i="2"/>
  <c r="CA40" i="2"/>
  <c r="BK40" i="2"/>
  <c r="AU40" i="2"/>
  <c r="AE40" i="2"/>
  <c r="O40" i="2"/>
  <c r="CB39" i="2"/>
  <c r="CA5" i="2"/>
  <c r="BU7" i="2"/>
  <c r="CB8" i="2"/>
  <c r="BR10" i="2"/>
  <c r="I12" i="2"/>
  <c r="Y12" i="2"/>
  <c r="AO12" i="2"/>
  <c r="BE12" i="2"/>
  <c r="BU12" i="2"/>
  <c r="H13" i="2"/>
  <c r="X13" i="2"/>
  <c r="AN13" i="2"/>
  <c r="BD13" i="2"/>
  <c r="BT13" i="2"/>
  <c r="K14" i="2"/>
  <c r="AA14" i="2"/>
  <c r="AQ14" i="2"/>
  <c r="BG14" i="2"/>
  <c r="BW14" i="2"/>
  <c r="J15" i="2"/>
  <c r="Z15" i="2"/>
  <c r="AP15" i="2"/>
  <c r="BF15" i="2"/>
  <c r="BV15" i="2"/>
  <c r="M16" i="2"/>
  <c r="AC16" i="2"/>
  <c r="AS16" i="2"/>
  <c r="BI16" i="2"/>
  <c r="BY16" i="2"/>
  <c r="L17" i="2"/>
  <c r="AB17" i="2"/>
  <c r="AR17" i="2"/>
  <c r="BH17" i="2"/>
  <c r="BX17" i="2"/>
  <c r="K18" i="2"/>
  <c r="AA18" i="2"/>
  <c r="AQ18" i="2"/>
  <c r="BG18" i="2"/>
  <c r="BW18" i="2"/>
  <c r="J19" i="2"/>
  <c r="Z19" i="2"/>
  <c r="AP19" i="2"/>
  <c r="BO47" i="2"/>
  <c r="AI47" i="2"/>
  <c r="C47" i="2"/>
  <c r="AZ46" i="2"/>
  <c r="T46" i="2"/>
  <c r="BQ45" i="2"/>
  <c r="AK45" i="2"/>
  <c r="E45" i="2"/>
  <c r="AX44" i="2"/>
  <c r="Z44" i="2"/>
  <c r="B44" i="2"/>
  <c r="BK43" i="2"/>
  <c r="AQ43" i="2"/>
  <c r="S43" i="2"/>
  <c r="CB42" i="2"/>
  <c r="BH42" i="2"/>
  <c r="AJ42" i="2"/>
  <c r="P42" i="2"/>
  <c r="BN47" i="2"/>
  <c r="AP47" i="2"/>
  <c r="V47" i="2"/>
  <c r="B47" i="2"/>
  <c r="BG46" i="2"/>
  <c r="AM46" i="2"/>
  <c r="S46" i="2"/>
  <c r="BX45" i="2"/>
  <c r="BD45" i="2"/>
  <c r="AJ45" i="2"/>
  <c r="L45" i="2"/>
  <c r="BU44" i="2"/>
  <c r="BA44" i="2"/>
  <c r="AC44" i="2"/>
  <c r="I44" i="2"/>
  <c r="BN43" i="2"/>
  <c r="AP43" i="2"/>
  <c r="V43" i="2"/>
  <c r="B43" i="2"/>
  <c r="BI47" i="2"/>
  <c r="AO47" i="2"/>
  <c r="U47" i="2"/>
  <c r="BV46" i="2"/>
  <c r="BB46" i="2"/>
  <c r="AH46" i="2"/>
  <c r="J46" i="2"/>
  <c r="BS45" i="2"/>
  <c r="AY45" i="2"/>
  <c r="AA45" i="2"/>
  <c r="G45" i="2"/>
  <c r="BP44" i="2"/>
  <c r="AR44" i="2"/>
  <c r="X44" i="2"/>
  <c r="D44" i="2"/>
  <c r="BI43" i="2"/>
  <c r="AO43" i="2"/>
  <c r="U43" i="2"/>
  <c r="BH47" i="2"/>
  <c r="AN47" i="2"/>
  <c r="T47" i="2"/>
  <c r="BY46" i="2"/>
  <c r="BE46" i="2"/>
  <c r="AK46" i="2"/>
  <c r="M46" i="2"/>
  <c r="BR45" i="2"/>
  <c r="AX45" i="2"/>
  <c r="Z45" i="2"/>
  <c r="F45" i="2"/>
  <c r="BO44" i="2"/>
  <c r="AQ44" i="2"/>
  <c r="W44" i="2"/>
  <c r="C44" i="2"/>
  <c r="BH43" i="2"/>
  <c r="AN43" i="2"/>
  <c r="T43" i="2"/>
  <c r="BY42" i="2"/>
  <c r="BE42" i="2"/>
  <c r="AK42" i="2"/>
  <c r="M42" i="2"/>
  <c r="BR41" i="2"/>
  <c r="AX41" i="2"/>
  <c r="Z41" i="2"/>
  <c r="F41" i="2"/>
  <c r="BO40" i="2"/>
  <c r="AQ40" i="2"/>
  <c r="W40" i="2"/>
  <c r="C40" i="2"/>
  <c r="CC7" i="2"/>
  <c r="AY47" i="2"/>
  <c r="S47" i="2"/>
  <c r="BP46" i="2"/>
  <c r="AJ46" i="2"/>
  <c r="D46" i="2"/>
  <c r="BA45" i="2"/>
  <c r="U45" i="2"/>
  <c r="BN44" i="2"/>
  <c r="AH44" i="2"/>
  <c r="N44" i="2"/>
  <c r="BW43" i="2"/>
  <c r="AY43" i="2"/>
  <c r="AE43" i="2"/>
  <c r="K43" i="2"/>
  <c r="BP42" i="2"/>
  <c r="AV42" i="2"/>
  <c r="AB42" i="2"/>
  <c r="BV47" i="2"/>
  <c r="BB47" i="2"/>
  <c r="AH47" i="2"/>
  <c r="J47" i="2"/>
  <c r="BS46" i="2"/>
  <c r="AY46" i="2"/>
  <c r="AA46" i="2"/>
  <c r="G46" i="2"/>
  <c r="BP45" i="2"/>
  <c r="AR45" i="2"/>
  <c r="X45" i="2"/>
  <c r="D45" i="2"/>
  <c r="BI44" i="2"/>
  <c r="AO44" i="2"/>
  <c r="U44" i="2"/>
  <c r="BV43" i="2"/>
  <c r="BB43" i="2"/>
  <c r="AH43" i="2"/>
  <c r="J43" i="2"/>
  <c r="BU47" i="2"/>
  <c r="BA47" i="2"/>
  <c r="AC47" i="2"/>
  <c r="I47" i="2"/>
  <c r="BN46" i="2"/>
  <c r="AP46" i="2"/>
  <c r="V46" i="2"/>
  <c r="B46" i="2"/>
  <c r="BG45" i="2"/>
  <c r="AM45" i="2"/>
  <c r="S45" i="2"/>
  <c r="BX44" i="2"/>
  <c r="BD44" i="2"/>
  <c r="AJ44" i="2"/>
  <c r="L44" i="2"/>
  <c r="BU43" i="2"/>
  <c r="BA43" i="2"/>
  <c r="AC43" i="2"/>
  <c r="BT47" i="2"/>
  <c r="AZ47" i="2"/>
  <c r="AB47" i="2"/>
  <c r="H47" i="2"/>
  <c r="BQ46" i="2"/>
  <c r="AS46" i="2"/>
  <c r="Y46" i="2"/>
  <c r="E46" i="2"/>
  <c r="BF45" i="2"/>
  <c r="AL45" i="2"/>
  <c r="R45" i="2"/>
  <c r="BW44" i="2"/>
  <c r="BC44" i="2"/>
  <c r="AI44" i="2"/>
  <c r="K44" i="2"/>
  <c r="BT43" i="2"/>
  <c r="AZ43" i="2"/>
  <c r="AB43" i="2"/>
  <c r="H43" i="2"/>
  <c r="BQ42" i="2"/>
  <c r="AS42" i="2"/>
  <c r="Y42" i="2"/>
  <c r="E42" i="2"/>
  <c r="BF41" i="2"/>
  <c r="AL41" i="2"/>
  <c r="R41" i="2"/>
  <c r="BW40" i="2"/>
  <c r="BC40" i="2"/>
  <c r="AI40" i="2"/>
  <c r="AA47" i="2"/>
  <c r="AR46" i="2"/>
  <c r="BI45" i="2"/>
  <c r="BV44" i="2"/>
  <c r="R44" i="2"/>
  <c r="BG43" i="2"/>
  <c r="O43" i="2"/>
  <c r="AZ42" i="2"/>
  <c r="L42" i="2"/>
  <c r="AL47" i="2"/>
  <c r="BW46" i="2"/>
  <c r="AI46" i="2"/>
  <c r="BT45" i="2"/>
  <c r="AB45" i="2"/>
  <c r="BQ44" i="2"/>
  <c r="Y44" i="2"/>
  <c r="BF43" i="2"/>
  <c r="R43" i="2"/>
  <c r="BE47" i="2"/>
  <c r="M47" i="2"/>
  <c r="AX46" i="2"/>
  <c r="F46" i="2"/>
  <c r="AQ45" i="2"/>
  <c r="C45" i="2"/>
  <c r="AN44" i="2"/>
  <c r="BY43" i="2"/>
  <c r="AK43" i="2"/>
  <c r="BD47" i="2"/>
  <c r="L47" i="2"/>
  <c r="BA46" i="2"/>
  <c r="I46" i="2"/>
  <c r="AP45" i="2"/>
  <c r="B45" i="2"/>
  <c r="AM44" i="2"/>
  <c r="BX43" i="2"/>
  <c r="AJ43" i="2"/>
  <c r="BU42" i="2"/>
  <c r="AC42" i="2"/>
  <c r="BN41" i="2"/>
  <c r="V41" i="2"/>
  <c r="BG40" i="2"/>
  <c r="S40" i="2"/>
  <c r="BS5" i="2"/>
  <c r="BZ6" i="2"/>
  <c r="BS9" i="2"/>
  <c r="BZ10" i="2"/>
  <c r="U12" i="2"/>
  <c r="AS12" i="2"/>
  <c r="BM12" i="2"/>
  <c r="D13" i="2"/>
  <c r="AB13" i="2"/>
  <c r="AV13" i="2"/>
  <c r="BP13" i="2"/>
  <c r="O14" i="2"/>
  <c r="AI14" i="2"/>
  <c r="BC14" i="2"/>
  <c r="CA14" i="2"/>
  <c r="R15" i="2"/>
  <c r="AL15" i="2"/>
  <c r="BJ15" i="2"/>
  <c r="E16" i="2"/>
  <c r="Y16" i="2"/>
  <c r="AW16" i="2"/>
  <c r="BQ16" i="2"/>
  <c r="H17" i="2"/>
  <c r="AF17" i="2"/>
  <c r="AZ17" i="2"/>
  <c r="BT17" i="2"/>
  <c r="O18" i="2"/>
  <c r="AI18" i="2"/>
  <c r="BC18" i="2"/>
  <c r="CA18" i="2"/>
  <c r="R19" i="2"/>
  <c r="AL19" i="2"/>
  <c r="BF19" i="2"/>
  <c r="BV19" i="2"/>
  <c r="M20" i="2"/>
  <c r="AC20" i="2"/>
  <c r="AS20" i="2"/>
  <c r="BI20" i="2"/>
  <c r="BY20" i="2"/>
  <c r="L21" i="2"/>
  <c r="AB21" i="2"/>
  <c r="AR21" i="2"/>
  <c r="BH21" i="2"/>
  <c r="BG47" i="2"/>
  <c r="BX46" i="2"/>
  <c r="L46" i="2"/>
  <c r="AC45" i="2"/>
  <c r="AP44" i="2"/>
  <c r="CA43" i="2"/>
  <c r="AI43" i="2"/>
  <c r="BX42" i="2"/>
  <c r="AF42" i="2"/>
  <c r="BF47" i="2"/>
  <c r="R47" i="2"/>
  <c r="BC46" i="2"/>
  <c r="K46" i="2"/>
  <c r="AZ45" i="2"/>
  <c r="H45" i="2"/>
  <c r="AS44" i="2"/>
  <c r="E44" i="2"/>
  <c r="AL43" i="2"/>
  <c r="BY47" i="2"/>
  <c r="AK47" i="2"/>
  <c r="BR46" i="2"/>
  <c r="Z46" i="2"/>
  <c r="BO45" i="2"/>
  <c r="W45" i="2"/>
  <c r="BH44" i="2"/>
  <c r="T44" i="2"/>
  <c r="BE43" i="2"/>
  <c r="BX47" i="2"/>
  <c r="AJ47" i="2"/>
  <c r="BU46" i="2"/>
  <c r="AC46" i="2"/>
  <c r="BN45" i="2"/>
  <c r="V45" i="2"/>
  <c r="BG44" i="2"/>
  <c r="S44" i="2"/>
  <c r="BD43" i="2"/>
  <c r="L43" i="2"/>
  <c r="BA42" i="2"/>
  <c r="I42" i="2"/>
  <c r="AP41" i="2"/>
  <c r="B41" i="2"/>
  <c r="AM40" i="2"/>
  <c r="G40" i="2"/>
  <c r="BR6" i="2"/>
  <c r="BT8" i="2"/>
  <c r="CA9" i="2"/>
  <c r="M12" i="2"/>
  <c r="AG12" i="2"/>
  <c r="BA12" i="2"/>
  <c r="BY12" i="2"/>
  <c r="P13" i="2"/>
  <c r="AJ13" i="2"/>
  <c r="BH13" i="2"/>
  <c r="C14" i="2"/>
  <c r="W14" i="2"/>
  <c r="AU14" i="2"/>
  <c r="BO14" i="2"/>
  <c r="F15" i="2"/>
  <c r="AD15" i="2"/>
  <c r="AX15" i="2"/>
  <c r="BR15" i="2"/>
  <c r="Q16" i="2"/>
  <c r="AK16" i="2"/>
  <c r="BE16" i="2"/>
  <c r="CC16" i="2"/>
  <c r="T17" i="2"/>
  <c r="AN17" i="2"/>
  <c r="BL17" i="2"/>
  <c r="C18" i="2"/>
  <c r="W18" i="2"/>
  <c r="AU18" i="2"/>
  <c r="BO18" i="2"/>
  <c r="F19" i="2"/>
  <c r="AD19" i="2"/>
  <c r="AX19" i="2"/>
  <c r="BN19" i="2"/>
  <c r="E20" i="2"/>
  <c r="U20" i="2"/>
  <c r="AK20" i="2"/>
  <c r="BA20" i="2"/>
  <c r="BQ20" i="2"/>
  <c r="D21" i="2"/>
  <c r="T21" i="2"/>
  <c r="AJ21" i="2"/>
  <c r="AZ21" i="2"/>
  <c r="BP21" i="2"/>
  <c r="C22" i="2"/>
  <c r="BH46" i="2"/>
  <c r="M45" i="2"/>
  <c r="BO43" i="2"/>
  <c r="BL42" i="2"/>
  <c r="AX47" i="2"/>
  <c r="AQ46" i="2"/>
  <c r="AN45" i="2"/>
  <c r="AK44" i="2"/>
  <c r="Z43" i="2"/>
  <c r="Y47" i="2"/>
  <c r="R46" i="2"/>
  <c r="K45" i="2"/>
  <c r="H44" i="2"/>
  <c r="BP47" i="2"/>
  <c r="BI46" i="2"/>
  <c r="BB45" i="2"/>
  <c r="AY44" i="2"/>
  <c r="AR43" i="2"/>
  <c r="AO42" i="2"/>
  <c r="AH41" i="2"/>
  <c r="AA40" i="2"/>
  <c r="BV6" i="2"/>
  <c r="BV10" i="2"/>
  <c r="AK12" i="2"/>
  <c r="CC12" i="2"/>
  <c r="AR13" i="2"/>
  <c r="G14" i="2"/>
  <c r="AY14" i="2"/>
  <c r="N15" i="2"/>
  <c r="BB15" i="2"/>
  <c r="U16" i="2"/>
  <c r="BM16" i="2"/>
  <c r="X17" i="2"/>
  <c r="BP17" i="2"/>
  <c r="AE18" i="2"/>
  <c r="BS18" i="2"/>
  <c r="AH19" i="2"/>
  <c r="BR19" i="2"/>
  <c r="Y20" i="2"/>
  <c r="BE20" i="2"/>
  <c r="H21" i="2"/>
  <c r="AN21" i="2"/>
  <c r="BT21" i="2"/>
  <c r="K22" i="2"/>
  <c r="AA22" i="2"/>
  <c r="AQ22" i="2"/>
  <c r="BG22" i="2"/>
  <c r="BW22" i="2"/>
  <c r="J23" i="2"/>
  <c r="Z23" i="2"/>
  <c r="AP23" i="2"/>
  <c r="BF23" i="2"/>
  <c r="BV23" i="2"/>
  <c r="M24" i="2"/>
  <c r="AC24" i="2"/>
  <c r="AS24" i="2"/>
  <c r="BI24" i="2"/>
  <c r="BY24" i="2"/>
  <c r="L25" i="2"/>
  <c r="AB25" i="2"/>
  <c r="AR25" i="2"/>
  <c r="BH25" i="2"/>
  <c r="BX25" i="2"/>
  <c r="K26" i="2"/>
  <c r="AA26" i="2"/>
  <c r="AQ26" i="2"/>
  <c r="BG26" i="2"/>
  <c r="BW26" i="2"/>
  <c r="J27" i="2"/>
  <c r="Z27" i="2"/>
  <c r="AP27" i="2"/>
  <c r="BF27" i="2"/>
  <c r="BV27" i="2"/>
  <c r="Q28" i="2"/>
  <c r="AG28" i="2"/>
  <c r="AW28" i="2"/>
  <c r="BM28" i="2"/>
  <c r="D29" i="2"/>
  <c r="T29" i="2"/>
  <c r="AJ29" i="2"/>
  <c r="AZ29" i="2"/>
  <c r="BP29" i="2"/>
  <c r="G30" i="2"/>
  <c r="W30" i="2"/>
  <c r="AM30" i="2"/>
  <c r="BC30" i="2"/>
  <c r="BS30" i="2"/>
  <c r="F31" i="2"/>
  <c r="V31" i="2"/>
  <c r="AL31" i="2"/>
  <c r="BB31" i="2"/>
  <c r="BR31" i="2"/>
  <c r="I32" i="2"/>
  <c r="Y32" i="2"/>
  <c r="AO32" i="2"/>
  <c r="BE32" i="2"/>
  <c r="BU32" i="2"/>
  <c r="H33" i="2"/>
  <c r="X33" i="2"/>
  <c r="AN33" i="2"/>
  <c r="BD33" i="2"/>
  <c r="BT33" i="2"/>
  <c r="G34" i="2"/>
  <c r="W34" i="2"/>
  <c r="AM34" i="2"/>
  <c r="BC34" i="2"/>
  <c r="BS34" i="2"/>
  <c r="F35" i="2"/>
  <c r="V35" i="2"/>
  <c r="AL35" i="2"/>
  <c r="BB35" i="2"/>
  <c r="BR35" i="2"/>
  <c r="H37" i="2"/>
  <c r="X37" i="2"/>
  <c r="AN37" i="2"/>
  <c r="BD37" i="2"/>
  <c r="BT37" i="2"/>
  <c r="G38" i="2"/>
  <c r="W38" i="2"/>
  <c r="AM38" i="2"/>
  <c r="BC38" i="2"/>
  <c r="BS38" i="2"/>
  <c r="J39" i="2"/>
  <c r="Z39" i="2"/>
  <c r="AP39" i="2"/>
  <c r="BF39" i="2"/>
  <c r="BV39" i="2"/>
  <c r="N40" i="2"/>
  <c r="AJ40" i="2"/>
  <c r="BE40" i="2"/>
  <c r="BZ40" i="2"/>
  <c r="S41" i="2"/>
  <c r="AN41" i="2"/>
  <c r="BI41" i="2"/>
  <c r="F42" i="2"/>
  <c r="AI42" i="2"/>
  <c r="BO42" i="2"/>
  <c r="BS6" i="2"/>
  <c r="BV7" i="2"/>
  <c r="CC8" i="2"/>
  <c r="BS10" i="2"/>
  <c r="F12" i="2"/>
  <c r="V12" i="2"/>
  <c r="AL12" i="2"/>
  <c r="BB12" i="2"/>
  <c r="BR12" i="2"/>
  <c r="I13" i="2"/>
  <c r="Y13" i="2"/>
  <c r="AO13" i="2"/>
  <c r="BE13" i="2"/>
  <c r="BU13" i="2"/>
  <c r="H14" i="2"/>
  <c r="X14" i="2"/>
  <c r="AN14" i="2"/>
  <c r="BD14" i="2"/>
  <c r="BT14" i="2"/>
  <c r="G15" i="2"/>
  <c r="W15" i="2"/>
  <c r="AM15" i="2"/>
  <c r="BC15" i="2"/>
  <c r="BS15" i="2"/>
  <c r="F16" i="2"/>
  <c r="V16" i="2"/>
  <c r="AL16" i="2"/>
  <c r="BB16" i="2"/>
  <c r="BR16" i="2"/>
  <c r="I17" i="2"/>
  <c r="Y17" i="2"/>
  <c r="AO17" i="2"/>
  <c r="BE17" i="2"/>
  <c r="AQ47" i="2"/>
  <c r="BY45" i="2"/>
  <c r="AD44" i="2"/>
  <c r="AA43" i="2"/>
  <c r="T42" i="2"/>
  <c r="F47" i="2"/>
  <c r="C46" i="2"/>
  <c r="BY44" i="2"/>
  <c r="BR43" i="2"/>
  <c r="BQ47" i="2"/>
  <c r="BF46" i="2"/>
  <c r="BC45" i="2"/>
  <c r="AZ44" i="2"/>
  <c r="AS43" i="2"/>
  <c r="X47" i="2"/>
  <c r="U46" i="2"/>
  <c r="J45" i="2"/>
  <c r="G44" i="2"/>
  <c r="D43" i="2"/>
  <c r="BV41" i="2"/>
  <c r="BS40" i="2"/>
  <c r="BX39" i="2"/>
  <c r="BX8" i="2"/>
  <c r="Q12" i="2"/>
  <c r="BI12" i="2"/>
  <c r="T13" i="2"/>
  <c r="BL13" i="2"/>
  <c r="AE14" i="2"/>
  <c r="BS14" i="2"/>
  <c r="AH15" i="2"/>
  <c r="BZ15" i="2"/>
  <c r="AO16" i="2"/>
  <c r="D17" i="2"/>
  <c r="AV17" i="2"/>
  <c r="G18" i="2"/>
  <c r="AY18" i="2"/>
  <c r="N19" i="2"/>
  <c r="BB19" i="2"/>
  <c r="I20" i="2"/>
  <c r="AO20" i="2"/>
  <c r="BU20" i="2"/>
  <c r="X21" i="2"/>
  <c r="BD21" i="2"/>
  <c r="CB21" i="2"/>
  <c r="S22" i="2"/>
  <c r="AI22" i="2"/>
  <c r="AY22" i="2"/>
  <c r="BO22" i="2"/>
  <c r="B23" i="2"/>
  <c r="R23" i="2"/>
  <c r="AH23" i="2"/>
  <c r="AX23" i="2"/>
  <c r="BN23" i="2"/>
  <c r="E24" i="2"/>
  <c r="U24" i="2"/>
  <c r="AK24" i="2"/>
  <c r="BA24" i="2"/>
  <c r="BQ24" i="2"/>
  <c r="D25" i="2"/>
  <c r="T25" i="2"/>
  <c r="AJ25" i="2"/>
  <c r="AZ25" i="2"/>
  <c r="BP25" i="2"/>
  <c r="C26" i="2"/>
  <c r="S26" i="2"/>
  <c r="AI26" i="2"/>
  <c r="AY26" i="2"/>
  <c r="BO26" i="2"/>
  <c r="B27" i="2"/>
  <c r="R27" i="2"/>
  <c r="AH27" i="2"/>
  <c r="AX27" i="2"/>
  <c r="BN27" i="2"/>
  <c r="I28" i="2"/>
  <c r="Y28" i="2"/>
  <c r="AO28" i="2"/>
  <c r="BE28" i="2"/>
  <c r="BU28" i="2"/>
  <c r="L29" i="2"/>
  <c r="AB29" i="2"/>
  <c r="AR29" i="2"/>
  <c r="BH29" i="2"/>
  <c r="BX29" i="2"/>
  <c r="O30" i="2"/>
  <c r="AE30" i="2"/>
  <c r="AU30" i="2"/>
  <c r="BK30" i="2"/>
  <c r="CA30" i="2"/>
  <c r="N31" i="2"/>
  <c r="AD31" i="2"/>
  <c r="AT31" i="2"/>
  <c r="BJ31" i="2"/>
  <c r="BZ31" i="2"/>
  <c r="Q32" i="2"/>
  <c r="AG32" i="2"/>
  <c r="AW32" i="2"/>
  <c r="BM32" i="2"/>
  <c r="CC32" i="2"/>
  <c r="P33" i="2"/>
  <c r="AF33" i="2"/>
  <c r="AV33" i="2"/>
  <c r="BL33" i="2"/>
  <c r="CB33" i="2"/>
  <c r="O34" i="2"/>
  <c r="AE34" i="2"/>
  <c r="AU34" i="2"/>
  <c r="BK34" i="2"/>
  <c r="CA34" i="2"/>
  <c r="N35" i="2"/>
  <c r="AD35" i="2"/>
  <c r="AT35" i="2"/>
  <c r="BJ35" i="2"/>
  <c r="BZ35" i="2"/>
  <c r="P37" i="2"/>
  <c r="AF37" i="2"/>
  <c r="AV37" i="2"/>
  <c r="BL37" i="2"/>
  <c r="CB37" i="2"/>
  <c r="O38" i="2"/>
  <c r="AE38" i="2"/>
  <c r="AU38" i="2"/>
  <c r="BK38" i="2"/>
  <c r="B39" i="2"/>
  <c r="R39" i="2"/>
  <c r="AH39" i="2"/>
  <c r="AX39" i="2"/>
  <c r="BN39" i="2"/>
  <c r="D40" i="2"/>
  <c r="Y40" i="2"/>
  <c r="AT40" i="2"/>
  <c r="BP40" i="2"/>
  <c r="H41" i="2"/>
  <c r="AC41" i="2"/>
  <c r="AY41" i="2"/>
  <c r="BT41" i="2"/>
  <c r="S42" i="2"/>
  <c r="AY42" i="2"/>
  <c r="E43" i="2"/>
  <c r="BX5" i="2"/>
  <c r="CA6" i="2"/>
  <c r="BU8" i="2"/>
  <c r="BX9" i="2"/>
  <c r="CA10" i="2"/>
  <c r="N12" i="2"/>
  <c r="AD12" i="2"/>
  <c r="AT12" i="2"/>
  <c r="BJ12" i="2"/>
  <c r="BZ12" i="2"/>
  <c r="Q13" i="2"/>
  <c r="AG13" i="2"/>
  <c r="AW13" i="2"/>
  <c r="BM13" i="2"/>
  <c r="CC13" i="2"/>
  <c r="P14" i="2"/>
  <c r="AF14" i="2"/>
  <c r="AV14" i="2"/>
  <c r="BL14" i="2"/>
  <c r="CB14" i="2"/>
  <c r="O15" i="2"/>
  <c r="AE15" i="2"/>
  <c r="AU15" i="2"/>
  <c r="BK15" i="2"/>
  <c r="CA15" i="2"/>
  <c r="N16" i="2"/>
  <c r="AD16" i="2"/>
  <c r="AT16" i="2"/>
  <c r="BJ16" i="2"/>
  <c r="BZ16" i="2"/>
  <c r="Q17" i="2"/>
  <c r="AG17" i="2"/>
  <c r="AW17" i="2"/>
  <c r="BM17" i="2"/>
  <c r="CC17" i="2"/>
  <c r="P18" i="2"/>
  <c r="AF18" i="2"/>
  <c r="AV18" i="2"/>
  <c r="BL18" i="2"/>
  <c r="CB18" i="2"/>
  <c r="O19" i="2"/>
  <c r="AE19" i="2"/>
  <c r="AU19" i="2"/>
  <c r="BK19" i="2"/>
  <c r="AB46" i="2"/>
  <c r="AU43" i="2"/>
  <c r="Z47" i="2"/>
  <c r="T45" i="2"/>
  <c r="F43" i="2"/>
  <c r="BW45" i="2"/>
  <c r="BQ43" i="2"/>
  <c r="AO46" i="2"/>
  <c r="AA44" i="2"/>
  <c r="U42" i="2"/>
  <c r="K40" i="2"/>
  <c r="E12" i="2"/>
  <c r="L13" i="2"/>
  <c r="S14" i="2"/>
  <c r="V15" i="2"/>
  <c r="AG16" i="2"/>
  <c r="AJ17" i="2"/>
  <c r="AM18" i="2"/>
  <c r="AT19" i="2"/>
  <c r="AG20" i="2"/>
  <c r="P21" i="2"/>
  <c r="BX21" i="2"/>
  <c r="AE22" i="2"/>
  <c r="BK22" i="2"/>
  <c r="N23" i="2"/>
  <c r="AT23" i="2"/>
  <c r="BZ23" i="2"/>
  <c r="AG24" i="2"/>
  <c r="BM24" i="2"/>
  <c r="P25" i="2"/>
  <c r="AV25" i="2"/>
  <c r="CB25" i="2"/>
  <c r="AE26" i="2"/>
  <c r="BK26" i="2"/>
  <c r="N27" i="2"/>
  <c r="AT27" i="2"/>
  <c r="E28" i="2"/>
  <c r="AK28" i="2"/>
  <c r="BQ28" i="2"/>
  <c r="X29" i="2"/>
  <c r="BD29" i="2"/>
  <c r="K30" i="2"/>
  <c r="AQ30" i="2"/>
  <c r="BW30" i="2"/>
  <c r="Z31" i="2"/>
  <c r="BF31" i="2"/>
  <c r="M32" i="2"/>
  <c r="AS32" i="2"/>
  <c r="BY32" i="2"/>
  <c r="AB33" i="2"/>
  <c r="BH33" i="2"/>
  <c r="K34" i="2"/>
  <c r="AQ34" i="2"/>
  <c r="BW34" i="2"/>
  <c r="Z35" i="2"/>
  <c r="BF35" i="2"/>
  <c r="L37" i="2"/>
  <c r="AR37" i="2"/>
  <c r="BX37" i="2"/>
  <c r="AA38" i="2"/>
  <c r="BG38" i="2"/>
  <c r="N39" i="2"/>
  <c r="AT39" i="2"/>
  <c r="CA39" i="2"/>
  <c r="AO40" i="2"/>
  <c r="C41" i="2"/>
  <c r="AS41" i="2"/>
  <c r="K42" i="2"/>
  <c r="BW42" i="2"/>
  <c r="CB5" i="2"/>
  <c r="BY8" i="2"/>
  <c r="B12" i="2"/>
  <c r="AH12" i="2"/>
  <c r="BN12" i="2"/>
  <c r="U13" i="2"/>
  <c r="BA13" i="2"/>
  <c r="D14" i="2"/>
  <c r="AJ14" i="2"/>
  <c r="BP14" i="2"/>
  <c r="S15" i="2"/>
  <c r="AY15" i="2"/>
  <c r="B16" i="2"/>
  <c r="AH16" i="2"/>
  <c r="BN16" i="2"/>
  <c r="U17" i="2"/>
  <c r="BA17" i="2"/>
  <c r="BY17" i="2"/>
  <c r="T18" i="2"/>
  <c r="AN18" i="2"/>
  <c r="BH18" i="2"/>
  <c r="C19" i="2"/>
  <c r="W19" i="2"/>
  <c r="AQ19" i="2"/>
  <c r="BO19" i="2"/>
  <c r="B20" i="2"/>
  <c r="R20" i="2"/>
  <c r="AH20" i="2"/>
  <c r="AX20" i="2"/>
  <c r="BN20" i="2"/>
  <c r="E21" i="2"/>
  <c r="U21" i="2"/>
  <c r="AK21" i="2"/>
  <c r="BA21" i="2"/>
  <c r="BQ21" i="2"/>
  <c r="D22" i="2"/>
  <c r="T22" i="2"/>
  <c r="AJ22" i="2"/>
  <c r="AZ22" i="2"/>
  <c r="BP22" i="2"/>
  <c r="C23" i="2"/>
  <c r="S23" i="2"/>
  <c r="AI23" i="2"/>
  <c r="AY23" i="2"/>
  <c r="BO23" i="2"/>
  <c r="B24" i="2"/>
  <c r="R24" i="2"/>
  <c r="AH24" i="2"/>
  <c r="AX24" i="2"/>
  <c r="BN24" i="2"/>
  <c r="E25" i="2"/>
  <c r="U25" i="2"/>
  <c r="AK25" i="2"/>
  <c r="BA25" i="2"/>
  <c r="BQ25" i="2"/>
  <c r="D26" i="2"/>
  <c r="T26" i="2"/>
  <c r="AJ26" i="2"/>
  <c r="AZ26" i="2"/>
  <c r="BP26" i="2"/>
  <c r="C27" i="2"/>
  <c r="S27" i="2"/>
  <c r="AI27" i="2"/>
  <c r="AY27" i="2"/>
  <c r="BO27" i="2"/>
  <c r="F28" i="2"/>
  <c r="V28" i="2"/>
  <c r="AL28" i="2"/>
  <c r="BB28" i="2"/>
  <c r="BR28" i="2"/>
  <c r="M29" i="2"/>
  <c r="AC29" i="2"/>
  <c r="AS29" i="2"/>
  <c r="BI29" i="2"/>
  <c r="BY29" i="2"/>
  <c r="P30" i="2"/>
  <c r="AF30" i="2"/>
  <c r="AV30" i="2"/>
  <c r="BL30" i="2"/>
  <c r="CB30" i="2"/>
  <c r="O31" i="2"/>
  <c r="AE31" i="2"/>
  <c r="AU31" i="2"/>
  <c r="BK31" i="2"/>
  <c r="CA31" i="2"/>
  <c r="N32" i="2"/>
  <c r="AD32" i="2"/>
  <c r="AT32" i="2"/>
  <c r="BJ32" i="2"/>
  <c r="BZ32" i="2"/>
  <c r="Q33" i="2"/>
  <c r="AG33" i="2"/>
  <c r="AW33" i="2"/>
  <c r="BM33" i="2"/>
  <c r="CC33" i="2"/>
  <c r="P34" i="2"/>
  <c r="AF34" i="2"/>
  <c r="AS45" i="2"/>
  <c r="C43" i="2"/>
  <c r="BO46" i="2"/>
  <c r="BE44" i="2"/>
  <c r="AS47" i="2"/>
  <c r="AI45" i="2"/>
  <c r="Y43" i="2"/>
  <c r="BV45" i="2"/>
  <c r="BP43" i="2"/>
  <c r="BB41" i="2"/>
  <c r="BW5" i="2"/>
  <c r="AC12" i="2"/>
  <c r="AF13" i="2"/>
  <c r="AM14" i="2"/>
  <c r="AT15" i="2"/>
  <c r="BA16" i="2"/>
  <c r="BD17" i="2"/>
  <c r="BK18" i="2"/>
  <c r="BJ19" i="2"/>
  <c r="AW20" i="2"/>
  <c r="AF21" i="2"/>
  <c r="G22" i="2"/>
  <c r="AM22" i="2"/>
  <c r="BS22" i="2"/>
  <c r="V23" i="2"/>
  <c r="BB23" i="2"/>
  <c r="I24" i="2"/>
  <c r="AO24" i="2"/>
  <c r="BU24" i="2"/>
  <c r="X25" i="2"/>
  <c r="BD25" i="2"/>
  <c r="G26" i="2"/>
  <c r="AM26" i="2"/>
  <c r="BS26" i="2"/>
  <c r="V27" i="2"/>
  <c r="BB27" i="2"/>
  <c r="M28" i="2"/>
  <c r="AS28" i="2"/>
  <c r="BY28" i="2"/>
  <c r="AF29" i="2"/>
  <c r="BL29" i="2"/>
  <c r="S30" i="2"/>
  <c r="AY30" i="2"/>
  <c r="B31" i="2"/>
  <c r="AH31" i="2"/>
  <c r="BN31" i="2"/>
  <c r="U32" i="2"/>
  <c r="BA32" i="2"/>
  <c r="D33" i="2"/>
  <c r="AJ33" i="2"/>
  <c r="BP33" i="2"/>
  <c r="S34" i="2"/>
  <c r="AY34" i="2"/>
  <c r="B35" i="2"/>
  <c r="AH35" i="2"/>
  <c r="BN35" i="2"/>
  <c r="T37" i="2"/>
  <c r="AZ37" i="2"/>
  <c r="C38" i="2"/>
  <c r="AI38" i="2"/>
  <c r="BO38" i="2"/>
  <c r="V39" i="2"/>
  <c r="BB39" i="2"/>
  <c r="I40" i="2"/>
  <c r="AZ40" i="2"/>
  <c r="M41" i="2"/>
  <c r="BD41" i="2"/>
  <c r="AA42" i="2"/>
  <c r="BW6" i="2"/>
  <c r="BT9" i="2"/>
  <c r="J12" i="2"/>
  <c r="AP12" i="2"/>
  <c r="BV12" i="2"/>
  <c r="AC13" i="2"/>
  <c r="BI13" i="2"/>
  <c r="L14" i="2"/>
  <c r="AR14" i="2"/>
  <c r="BX14" i="2"/>
  <c r="AA15" i="2"/>
  <c r="BG15" i="2"/>
  <c r="J16" i="2"/>
  <c r="AP16" i="2"/>
  <c r="BV16" i="2"/>
  <c r="AC17" i="2"/>
  <c r="BI17" i="2"/>
  <c r="D18" i="2"/>
  <c r="X18" i="2"/>
  <c r="AR18" i="2"/>
  <c r="BP18" i="2"/>
  <c r="G19" i="2"/>
  <c r="AA19" i="2"/>
  <c r="AY19" i="2"/>
  <c r="BS19" i="2"/>
  <c r="F20" i="2"/>
  <c r="V20" i="2"/>
  <c r="AL20" i="2"/>
  <c r="BB20" i="2"/>
  <c r="BR20" i="2"/>
  <c r="I21" i="2"/>
  <c r="Y21" i="2"/>
  <c r="AO21" i="2"/>
  <c r="BE21" i="2"/>
  <c r="BU21" i="2"/>
  <c r="H22" i="2"/>
  <c r="X22" i="2"/>
  <c r="AN22" i="2"/>
  <c r="BD22" i="2"/>
  <c r="BT22" i="2"/>
  <c r="G23" i="2"/>
  <c r="W23" i="2"/>
  <c r="AM23" i="2"/>
  <c r="BC23" i="2"/>
  <c r="BS23" i="2"/>
  <c r="F24" i="2"/>
  <c r="V24" i="2"/>
  <c r="AL24" i="2"/>
  <c r="BB24" i="2"/>
  <c r="BR24" i="2"/>
  <c r="I25" i="2"/>
  <c r="Y25" i="2"/>
  <c r="AO25" i="2"/>
  <c r="BE25" i="2"/>
  <c r="BU25" i="2"/>
  <c r="H26" i="2"/>
  <c r="X26" i="2"/>
  <c r="AN26" i="2"/>
  <c r="BD26" i="2"/>
  <c r="BT26" i="2"/>
  <c r="G27" i="2"/>
  <c r="W27" i="2"/>
  <c r="AM27" i="2"/>
  <c r="BC27" i="2"/>
  <c r="BS27" i="2"/>
  <c r="J28" i="2"/>
  <c r="Z28" i="2"/>
  <c r="AP28" i="2"/>
  <c r="BF28" i="2"/>
  <c r="BV28" i="2"/>
  <c r="Q29" i="2"/>
  <c r="AG29" i="2"/>
  <c r="AW29" i="2"/>
  <c r="BM29" i="2"/>
  <c r="D30" i="2"/>
  <c r="T30" i="2"/>
  <c r="AJ30" i="2"/>
  <c r="AZ30" i="2"/>
  <c r="BP30" i="2"/>
  <c r="C31" i="2"/>
  <c r="S31" i="2"/>
  <c r="AI31" i="2"/>
  <c r="AY31" i="2"/>
  <c r="BO31" i="2"/>
  <c r="B32" i="2"/>
  <c r="R32" i="2"/>
  <c r="AH32" i="2"/>
  <c r="AX32" i="2"/>
  <c r="BN32" i="2"/>
  <c r="E33" i="2"/>
  <c r="U33" i="2"/>
  <c r="AK33" i="2"/>
  <c r="BA33" i="2"/>
  <c r="BW47" i="2"/>
  <c r="BF44" i="2"/>
  <c r="AR42" i="2"/>
  <c r="W46" i="2"/>
  <c r="M44" i="2"/>
  <c r="E47" i="2"/>
  <c r="BT44" i="2"/>
  <c r="AR47" i="2"/>
  <c r="AH45" i="2"/>
  <c r="X43" i="2"/>
  <c r="J41" i="2"/>
  <c r="BY7" i="2"/>
  <c r="AW12" i="2"/>
  <c r="AZ13" i="2"/>
  <c r="BK14" i="2"/>
  <c r="BN15" i="2"/>
  <c r="BU16" i="2"/>
  <c r="CB17" i="2"/>
  <c r="B19" i="2"/>
  <c r="BZ19" i="2"/>
  <c r="BM20" i="2"/>
  <c r="AV21" i="2"/>
  <c r="O22" i="2"/>
  <c r="AU22" i="2"/>
  <c r="CA22" i="2"/>
  <c r="AD23" i="2"/>
  <c r="BJ23" i="2"/>
  <c r="Q24" i="2"/>
  <c r="AW24" i="2"/>
  <c r="CC24" i="2"/>
  <c r="AF25" i="2"/>
  <c r="BL25" i="2"/>
  <c r="O26" i="2"/>
  <c r="AU26" i="2"/>
  <c r="CA26" i="2"/>
  <c r="AD27" i="2"/>
  <c r="BJ27" i="2"/>
  <c r="U28" i="2"/>
  <c r="BA28" i="2"/>
  <c r="H29" i="2"/>
  <c r="AN29" i="2"/>
  <c r="BT29" i="2"/>
  <c r="AA30" i="2"/>
  <c r="BG30" i="2"/>
  <c r="J31" i="2"/>
  <c r="AP31" i="2"/>
  <c r="BV31" i="2"/>
  <c r="AC32" i="2"/>
  <c r="BI32" i="2"/>
  <c r="L33" i="2"/>
  <c r="AR33" i="2"/>
  <c r="BX33" i="2"/>
  <c r="AA34" i="2"/>
  <c r="BG34" i="2"/>
  <c r="J35" i="2"/>
  <c r="AP35" i="2"/>
  <c r="BV35" i="2"/>
  <c r="AB37" i="2"/>
  <c r="BH37" i="2"/>
  <c r="K38" i="2"/>
  <c r="AQ38" i="2"/>
  <c r="BW38" i="2"/>
  <c r="AD39" i="2"/>
  <c r="BJ39" i="2"/>
  <c r="T40" i="2"/>
  <c r="BJ40" i="2"/>
  <c r="X41" i="2"/>
  <c r="BO41" i="2"/>
  <c r="AQ42" i="2"/>
  <c r="BR7" i="2"/>
  <c r="CB9" i="2"/>
  <c r="R12" i="2"/>
  <c r="AX12" i="2"/>
  <c r="E13" i="2"/>
  <c r="AK13" i="2"/>
  <c r="BQ13" i="2"/>
  <c r="T14" i="2"/>
  <c r="AZ14" i="2"/>
  <c r="C15" i="2"/>
  <c r="AI15" i="2"/>
  <c r="BO15" i="2"/>
  <c r="R16" i="2"/>
  <c r="AX16" i="2"/>
  <c r="E17" i="2"/>
  <c r="AK17" i="2"/>
  <c r="BR47" i="2"/>
  <c r="AB44" i="2"/>
  <c r="AY40" i="2"/>
  <c r="B15" i="2"/>
  <c r="V19" i="2"/>
  <c r="W22" i="2"/>
  <c r="BR23" i="2"/>
  <c r="AN25" i="2"/>
  <c r="F27" i="2"/>
  <c r="BI28" i="2"/>
  <c r="AI30" i="2"/>
  <c r="E32" i="2"/>
  <c r="AZ33" i="2"/>
  <c r="R35" i="2"/>
  <c r="BP37" i="2"/>
  <c r="AL39" i="2"/>
  <c r="AI41" i="2"/>
  <c r="Z12" i="2"/>
  <c r="BY13" i="2"/>
  <c r="AQ15" i="2"/>
  <c r="M17" i="2"/>
  <c r="H18" i="2"/>
  <c r="AZ18" i="2"/>
  <c r="K19" i="2"/>
  <c r="BC19" i="2"/>
  <c r="J20" i="2"/>
  <c r="AP20" i="2"/>
  <c r="BV20" i="2"/>
  <c r="AC21" i="2"/>
  <c r="BI21" i="2"/>
  <c r="L22" i="2"/>
  <c r="AR22" i="2"/>
  <c r="BX22" i="2"/>
  <c r="AA23" i="2"/>
  <c r="BG23" i="2"/>
  <c r="J24" i="2"/>
  <c r="AP24" i="2"/>
  <c r="BV24" i="2"/>
  <c r="AC25" i="2"/>
  <c r="BI25" i="2"/>
  <c r="L26" i="2"/>
  <c r="AR26" i="2"/>
  <c r="BX26" i="2"/>
  <c r="AA27" i="2"/>
  <c r="BG27" i="2"/>
  <c r="N28" i="2"/>
  <c r="AT28" i="2"/>
  <c r="E29" i="2"/>
  <c r="AK29" i="2"/>
  <c r="BQ29" i="2"/>
  <c r="X30" i="2"/>
  <c r="BD30" i="2"/>
  <c r="G31" i="2"/>
  <c r="AM31" i="2"/>
  <c r="BS31" i="2"/>
  <c r="V32" i="2"/>
  <c r="BB32" i="2"/>
  <c r="I33" i="2"/>
  <c r="AO33" i="2"/>
  <c r="BQ33" i="2"/>
  <c r="H34" i="2"/>
  <c r="AB34" i="2"/>
  <c r="AV34" i="2"/>
  <c r="BL34" i="2"/>
  <c r="CB34" i="2"/>
  <c r="O35" i="2"/>
  <c r="AE35" i="2"/>
  <c r="AU35" i="2"/>
  <c r="BK35" i="2"/>
  <c r="CA35" i="2"/>
  <c r="Q37" i="2"/>
  <c r="AG37" i="2"/>
  <c r="AW37" i="2"/>
  <c r="BM37" i="2"/>
  <c r="CC37" i="2"/>
  <c r="P38" i="2"/>
  <c r="AF38" i="2"/>
  <c r="AV38" i="2"/>
  <c r="BL38" i="2"/>
  <c r="C39" i="2"/>
  <c r="S39" i="2"/>
  <c r="AI39" i="2"/>
  <c r="AY39" i="2"/>
  <c r="BO39" i="2"/>
  <c r="E40" i="2"/>
  <c r="Z40" i="2"/>
  <c r="AV40" i="2"/>
  <c r="BQ40" i="2"/>
  <c r="I41" i="2"/>
  <c r="AE41" i="2"/>
  <c r="AZ41" i="2"/>
  <c r="BU41" i="2"/>
  <c r="N42" i="2"/>
  <c r="AT42" i="2"/>
  <c r="BZ42" i="2"/>
  <c r="BT6" i="2"/>
  <c r="BW7" i="2"/>
  <c r="BZ8" i="2"/>
  <c r="BT10" i="2"/>
  <c r="G12" i="2"/>
  <c r="W12" i="2"/>
  <c r="AM12" i="2"/>
  <c r="BC12" i="2"/>
  <c r="BS12" i="2"/>
  <c r="F13" i="2"/>
  <c r="V13" i="2"/>
  <c r="AL13" i="2"/>
  <c r="BB13" i="2"/>
  <c r="BR13" i="2"/>
  <c r="I14" i="2"/>
  <c r="Y14" i="2"/>
  <c r="AO14" i="2"/>
  <c r="BE14" i="2"/>
  <c r="BU14" i="2"/>
  <c r="H15" i="2"/>
  <c r="X15" i="2"/>
  <c r="AN15" i="2"/>
  <c r="BD15" i="2"/>
  <c r="BT15" i="2"/>
  <c r="G16" i="2"/>
  <c r="W16" i="2"/>
  <c r="AM16" i="2"/>
  <c r="BC16" i="2"/>
  <c r="BS16" i="2"/>
  <c r="F17" i="2"/>
  <c r="V17" i="2"/>
  <c r="AL17" i="2"/>
  <c r="BB17" i="2"/>
  <c r="BR17" i="2"/>
  <c r="I18" i="2"/>
  <c r="Y18" i="2"/>
  <c r="AO18" i="2"/>
  <c r="BE18" i="2"/>
  <c r="BU18" i="2"/>
  <c r="H19" i="2"/>
  <c r="X19" i="2"/>
  <c r="AN19" i="2"/>
  <c r="BD19" i="2"/>
  <c r="BT19" i="2"/>
  <c r="G20" i="2"/>
  <c r="W20" i="2"/>
  <c r="AM20" i="2"/>
  <c r="BC20" i="2"/>
  <c r="BS20" i="2"/>
  <c r="F21" i="2"/>
  <c r="V21" i="2"/>
  <c r="AL21" i="2"/>
  <c r="BB21" i="2"/>
  <c r="BR21" i="2"/>
  <c r="I22" i="2"/>
  <c r="Y22" i="2"/>
  <c r="AO22" i="2"/>
  <c r="BE22" i="2"/>
  <c r="BU22" i="2"/>
  <c r="H23" i="2"/>
  <c r="X23" i="2"/>
  <c r="AN23" i="2"/>
  <c r="BD23" i="2"/>
  <c r="BT23" i="2"/>
  <c r="G24" i="2"/>
  <c r="W24" i="2"/>
  <c r="AM24" i="2"/>
  <c r="BC24" i="2"/>
  <c r="BS24" i="2"/>
  <c r="F25" i="2"/>
  <c r="V25" i="2"/>
  <c r="AL25" i="2"/>
  <c r="BB25" i="2"/>
  <c r="BR25" i="2"/>
  <c r="I26" i="2"/>
  <c r="BH45" i="2"/>
  <c r="D47" i="2"/>
  <c r="BW9" i="2"/>
  <c r="I16" i="2"/>
  <c r="Q20" i="2"/>
  <c r="BC22" i="2"/>
  <c r="Y24" i="2"/>
  <c r="BT25" i="2"/>
  <c r="AL27" i="2"/>
  <c r="P29" i="2"/>
  <c r="BO30" i="2"/>
  <c r="AK32" i="2"/>
  <c r="C34" i="2"/>
  <c r="AX35" i="2"/>
  <c r="S38" i="2"/>
  <c r="BR39" i="2"/>
  <c r="BY41" i="2"/>
  <c r="BT5" i="2"/>
  <c r="BF12" i="2"/>
  <c r="AB14" i="2"/>
  <c r="BW15" i="2"/>
  <c r="AS17" i="2"/>
  <c r="L18" i="2"/>
  <c r="BD18" i="2"/>
  <c r="S19" i="2"/>
  <c r="BG19" i="2"/>
  <c r="N20" i="2"/>
  <c r="AT20" i="2"/>
  <c r="BZ20" i="2"/>
  <c r="AG21" i="2"/>
  <c r="BM21" i="2"/>
  <c r="P22" i="2"/>
  <c r="AV22" i="2"/>
  <c r="CB22" i="2"/>
  <c r="AE23" i="2"/>
  <c r="BK23" i="2"/>
  <c r="N24" i="2"/>
  <c r="AT24" i="2"/>
  <c r="BZ24" i="2"/>
  <c r="AG25" i="2"/>
  <c r="BM25" i="2"/>
  <c r="P26" i="2"/>
  <c r="AV26" i="2"/>
  <c r="CB26" i="2"/>
  <c r="AE27" i="2"/>
  <c r="BK27" i="2"/>
  <c r="R28" i="2"/>
  <c r="AX28" i="2"/>
  <c r="I29" i="2"/>
  <c r="AO29" i="2"/>
  <c r="BU29" i="2"/>
  <c r="AB30" i="2"/>
  <c r="BH30" i="2"/>
  <c r="K31" i="2"/>
  <c r="AQ31" i="2"/>
  <c r="BW31" i="2"/>
  <c r="Z32" i="2"/>
  <c r="BF32" i="2"/>
  <c r="M33" i="2"/>
  <c r="AS33" i="2"/>
  <c r="BU33" i="2"/>
  <c r="L34" i="2"/>
  <c r="AJ34" i="2"/>
  <c r="AZ34" i="2"/>
  <c r="BP34" i="2"/>
  <c r="C35" i="2"/>
  <c r="S35" i="2"/>
  <c r="AI35" i="2"/>
  <c r="AY35" i="2"/>
  <c r="BO35" i="2"/>
  <c r="E37" i="2"/>
  <c r="U37" i="2"/>
  <c r="AK37" i="2"/>
  <c r="BA37" i="2"/>
  <c r="BQ37" i="2"/>
  <c r="D38" i="2"/>
  <c r="T38" i="2"/>
  <c r="AJ38" i="2"/>
  <c r="AZ38" i="2"/>
  <c r="BP38" i="2"/>
  <c r="G39" i="2"/>
  <c r="W39" i="2"/>
  <c r="AM39" i="2"/>
  <c r="BC39" i="2"/>
  <c r="K47" i="2"/>
  <c r="AX43" i="2"/>
  <c r="BS44" i="2"/>
  <c r="BQ12" i="2"/>
  <c r="P17" i="2"/>
  <c r="CC20" i="2"/>
  <c r="F23" i="2"/>
  <c r="BE24" i="2"/>
  <c r="W26" i="2"/>
  <c r="BR27" i="2"/>
  <c r="AV29" i="2"/>
  <c r="R31" i="2"/>
  <c r="BQ32" i="2"/>
  <c r="AI34" i="2"/>
  <c r="D37" i="2"/>
  <c r="AY38" i="2"/>
  <c r="AD40" i="2"/>
  <c r="BG42" i="2"/>
  <c r="BZ7" i="2"/>
  <c r="M13" i="2"/>
  <c r="BH14" i="2"/>
  <c r="Z16" i="2"/>
  <c r="BQ17" i="2"/>
  <c r="AB18" i="2"/>
  <c r="BT18" i="2"/>
  <c r="AI19" i="2"/>
  <c r="BW19" i="2"/>
  <c r="Z20" i="2"/>
  <c r="BF20" i="2"/>
  <c r="M21" i="2"/>
  <c r="AS21" i="2"/>
  <c r="BY21" i="2"/>
  <c r="AB22" i="2"/>
  <c r="BH22" i="2"/>
  <c r="K23" i="2"/>
  <c r="AQ23" i="2"/>
  <c r="BW23" i="2"/>
  <c r="Z24" i="2"/>
  <c r="BF24" i="2"/>
  <c r="M25" i="2"/>
  <c r="AS25" i="2"/>
  <c r="BY25" i="2"/>
  <c r="AB26" i="2"/>
  <c r="BH26" i="2"/>
  <c r="K27" i="2"/>
  <c r="AQ27" i="2"/>
  <c r="BW27" i="2"/>
  <c r="AD28" i="2"/>
  <c r="BJ28" i="2"/>
  <c r="U29" i="2"/>
  <c r="BA29" i="2"/>
  <c r="H30" i="2"/>
  <c r="AN30" i="2"/>
  <c r="BT30" i="2"/>
  <c r="W31" i="2"/>
  <c r="BC31" i="2"/>
  <c r="F32" i="2"/>
  <c r="AL32" i="2"/>
  <c r="BR32" i="2"/>
  <c r="Y33" i="2"/>
  <c r="BE33" i="2"/>
  <c r="BY33" i="2"/>
  <c r="T34" i="2"/>
  <c r="AN34" i="2"/>
  <c r="BD34" i="2"/>
  <c r="BT34" i="2"/>
  <c r="G35" i="2"/>
  <c r="W35" i="2"/>
  <c r="AM35" i="2"/>
  <c r="BC35" i="2"/>
  <c r="BS35" i="2"/>
  <c r="I37" i="2"/>
  <c r="Y37" i="2"/>
  <c r="AO37" i="2"/>
  <c r="BE37" i="2"/>
  <c r="BU37" i="2"/>
  <c r="H38" i="2"/>
  <c r="X38" i="2"/>
  <c r="AN38" i="2"/>
  <c r="BD38" i="2"/>
  <c r="BT38" i="2"/>
  <c r="K39" i="2"/>
  <c r="AA39" i="2"/>
  <c r="AQ39" i="2"/>
  <c r="BG39" i="2"/>
  <c r="BW39" i="2"/>
  <c r="P40" i="2"/>
  <c r="AK40" i="2"/>
  <c r="BF40" i="2"/>
  <c r="CB40" i="2"/>
  <c r="T41" i="2"/>
  <c r="AO41" i="2"/>
  <c r="BK41" i="2"/>
  <c r="B42" i="2"/>
  <c r="AD42" i="2"/>
  <c r="BJ42" i="2"/>
  <c r="BY5" i="2"/>
  <c r="CB6" i="2"/>
  <c r="BR8" i="2"/>
  <c r="BY9" i="2"/>
  <c r="CB10" i="2"/>
  <c r="O12" i="2"/>
  <c r="AE12" i="2"/>
  <c r="AU12" i="2"/>
  <c r="BK12" i="2"/>
  <c r="CA12" i="2"/>
  <c r="N13" i="2"/>
  <c r="AD13" i="2"/>
  <c r="AT13" i="2"/>
  <c r="BJ13" i="2"/>
  <c r="BZ13" i="2"/>
  <c r="Q14" i="2"/>
  <c r="AG14" i="2"/>
  <c r="AW14" i="2"/>
  <c r="BM14" i="2"/>
  <c r="CC14" i="2"/>
  <c r="P15" i="2"/>
  <c r="AF15" i="2"/>
  <c r="AV15" i="2"/>
  <c r="BL15" i="2"/>
  <c r="CB15" i="2"/>
  <c r="O16" i="2"/>
  <c r="AE16" i="2"/>
  <c r="AU16" i="2"/>
  <c r="BK16" i="2"/>
  <c r="CA16" i="2"/>
  <c r="J44" i="2"/>
  <c r="AL46" i="2"/>
  <c r="BI42" i="2"/>
  <c r="BX13" i="2"/>
  <c r="S18" i="2"/>
  <c r="BL21" i="2"/>
  <c r="AL23" i="2"/>
  <c r="H25" i="2"/>
  <c r="BC26" i="2"/>
  <c r="AC28" i="2"/>
  <c r="C30" i="2"/>
  <c r="AX31" i="2"/>
  <c r="T33" i="2"/>
  <c r="BO34" i="2"/>
  <c r="AJ37" i="2"/>
  <c r="F39" i="2"/>
  <c r="BU40" i="2"/>
  <c r="BW10" i="2"/>
  <c r="AS13" i="2"/>
  <c r="K15" i="2"/>
  <c r="BF16" i="2"/>
  <c r="BU17" i="2"/>
  <c r="AJ18" i="2"/>
  <c r="BX18" i="2"/>
  <c r="AM19" i="2"/>
  <c r="CA19" i="2"/>
  <c r="AD20" i="2"/>
  <c r="BJ20" i="2"/>
  <c r="Q21" i="2"/>
  <c r="AW21" i="2"/>
  <c r="CC21" i="2"/>
  <c r="AF22" i="2"/>
  <c r="BL22" i="2"/>
  <c r="O23" i="2"/>
  <c r="AU23" i="2"/>
  <c r="CA23" i="2"/>
  <c r="AD24" i="2"/>
  <c r="BJ24" i="2"/>
  <c r="Q25" i="2"/>
  <c r="AW25" i="2"/>
  <c r="CC25" i="2"/>
  <c r="AF26" i="2"/>
  <c r="BL26" i="2"/>
  <c r="O27" i="2"/>
  <c r="AU27" i="2"/>
  <c r="B28" i="2"/>
  <c r="AH28" i="2"/>
  <c r="BN28" i="2"/>
  <c r="Y29" i="2"/>
  <c r="BE29" i="2"/>
  <c r="L30" i="2"/>
  <c r="AR30" i="2"/>
  <c r="BX30" i="2"/>
  <c r="AA31" i="2"/>
  <c r="BG31" i="2"/>
  <c r="J32" i="2"/>
  <c r="AP32" i="2"/>
  <c r="BV32" i="2"/>
  <c r="AC33" i="2"/>
  <c r="BI33" i="2"/>
  <c r="D34" i="2"/>
  <c r="X34" i="2"/>
  <c r="AR34" i="2"/>
  <c r="BH34" i="2"/>
  <c r="BX34" i="2"/>
  <c r="K35" i="2"/>
  <c r="AA35" i="2"/>
  <c r="AQ35" i="2"/>
  <c r="BG35" i="2"/>
  <c r="BW35" i="2"/>
  <c r="M37" i="2"/>
  <c r="AC37" i="2"/>
  <c r="AS37" i="2"/>
  <c r="BI37" i="2"/>
  <c r="BY37" i="2"/>
  <c r="L38" i="2"/>
  <c r="AB38" i="2"/>
  <c r="AR38" i="2"/>
  <c r="BH38" i="2"/>
  <c r="BX38" i="2"/>
  <c r="O39" i="2"/>
  <c r="AE39" i="2"/>
  <c r="AU39" i="2"/>
  <c r="BK39" i="2"/>
  <c r="CC39" i="2"/>
  <c r="U40" i="2"/>
  <c r="AP40" i="2"/>
  <c r="BL40" i="2"/>
  <c r="D41" i="2"/>
  <c r="Y41" i="2"/>
  <c r="AU41" i="2"/>
  <c r="BP41" i="2"/>
  <c r="G42" i="2"/>
  <c r="AL42" i="2"/>
  <c r="BR42" i="2"/>
  <c r="CC5" i="2"/>
  <c r="BS7" i="2"/>
  <c r="BV8" i="2"/>
  <c r="CC9" i="2"/>
  <c r="C12" i="2"/>
  <c r="S12" i="2"/>
  <c r="AI12" i="2"/>
  <c r="AY12" i="2"/>
  <c r="BO12" i="2"/>
  <c r="B13" i="2"/>
  <c r="R13" i="2"/>
  <c r="AH13" i="2"/>
  <c r="AX13" i="2"/>
  <c r="BN13" i="2"/>
  <c r="E14" i="2"/>
  <c r="U14" i="2"/>
  <c r="AK14" i="2"/>
  <c r="BA14" i="2"/>
  <c r="BQ14" i="2"/>
  <c r="D15" i="2"/>
  <c r="T15" i="2"/>
  <c r="AJ15" i="2"/>
  <c r="AZ15" i="2"/>
  <c r="BP15" i="2"/>
  <c r="C16" i="2"/>
  <c r="S16" i="2"/>
  <c r="AI16" i="2"/>
  <c r="AY16" i="2"/>
  <c r="BO16" i="2"/>
  <c r="B17" i="2"/>
  <c r="R17" i="2"/>
  <c r="AH17" i="2"/>
  <c r="AX17" i="2"/>
  <c r="BN17" i="2"/>
  <c r="E18" i="2"/>
  <c r="U18" i="2"/>
  <c r="AK18" i="2"/>
  <c r="BA18" i="2"/>
  <c r="BQ18" i="2"/>
  <c r="D19" i="2"/>
  <c r="T19" i="2"/>
  <c r="AJ19" i="2"/>
  <c r="AZ19" i="2"/>
  <c r="BP19" i="2"/>
  <c r="C20" i="2"/>
  <c r="S20" i="2"/>
  <c r="AI20" i="2"/>
  <c r="AY20" i="2"/>
  <c r="BO20" i="2"/>
  <c r="B21" i="2"/>
  <c r="R21" i="2"/>
  <c r="AH21" i="2"/>
  <c r="AX21" i="2"/>
  <c r="BN21" i="2"/>
  <c r="E22" i="2"/>
  <c r="U22" i="2"/>
  <c r="AK22" i="2"/>
  <c r="BA22" i="2"/>
  <c r="BQ22" i="2"/>
  <c r="D23" i="2"/>
  <c r="T23" i="2"/>
  <c r="AJ23" i="2"/>
  <c r="AZ23" i="2"/>
  <c r="BP23" i="2"/>
  <c r="C24" i="2"/>
  <c r="S24" i="2"/>
  <c r="AI24" i="2"/>
  <c r="AY24" i="2"/>
  <c r="BO24" i="2"/>
  <c r="B25" i="2"/>
  <c r="R25" i="2"/>
  <c r="AH25" i="2"/>
  <c r="AX25" i="2"/>
  <c r="BN25" i="2"/>
  <c r="E26" i="2"/>
  <c r="BS39" i="2"/>
  <c r="BV40" i="2"/>
  <c r="CA41" i="2"/>
  <c r="BX6" i="2"/>
  <c r="K12" i="2"/>
  <c r="BW12" i="2"/>
  <c r="BF13" i="2"/>
  <c r="AS14" i="2"/>
  <c r="AB15" i="2"/>
  <c r="K16" i="2"/>
  <c r="BW16" i="2"/>
  <c r="AD17" i="2"/>
  <c r="BJ17" i="2"/>
  <c r="Q18" i="2"/>
  <c r="AW18" i="2"/>
  <c r="CC18" i="2"/>
  <c r="AF19" i="2"/>
  <c r="BL19" i="2"/>
  <c r="O20" i="2"/>
  <c r="AU20" i="2"/>
  <c r="CA20" i="2"/>
  <c r="AD21" i="2"/>
  <c r="BJ21" i="2"/>
  <c r="Q22" i="2"/>
  <c r="AW22" i="2"/>
  <c r="CC22" i="2"/>
  <c r="AF23" i="2"/>
  <c r="BL23" i="2"/>
  <c r="O24" i="2"/>
  <c r="AU24" i="2"/>
  <c r="CA24" i="2"/>
  <c r="AD25" i="2"/>
  <c r="BJ25" i="2"/>
  <c r="Q26" i="2"/>
  <c r="AG26" i="2"/>
  <c r="AW26" i="2"/>
  <c r="BM26" i="2"/>
  <c r="CC26" i="2"/>
  <c r="P27" i="2"/>
  <c r="AF27" i="2"/>
  <c r="AV27" i="2"/>
  <c r="BL27" i="2"/>
  <c r="C28" i="2"/>
  <c r="S28" i="2"/>
  <c r="AI28" i="2"/>
  <c r="AY28" i="2"/>
  <c r="BO28" i="2"/>
  <c r="F29" i="2"/>
  <c r="V29" i="2"/>
  <c r="AL29" i="2"/>
  <c r="BB29" i="2"/>
  <c r="BR29" i="2"/>
  <c r="M30" i="2"/>
  <c r="AC30" i="2"/>
  <c r="AS30" i="2"/>
  <c r="BI30" i="2"/>
  <c r="BY30" i="2"/>
  <c r="L31" i="2"/>
  <c r="AB31" i="2"/>
  <c r="AR31" i="2"/>
  <c r="BH31" i="2"/>
  <c r="BX31" i="2"/>
  <c r="K32" i="2"/>
  <c r="AA32" i="2"/>
  <c r="AQ32" i="2"/>
  <c r="BG32" i="2"/>
  <c r="BW32" i="2"/>
  <c r="J33" i="2"/>
  <c r="Z33" i="2"/>
  <c r="AP33" i="2"/>
  <c r="BF33" i="2"/>
  <c r="BV33" i="2"/>
  <c r="M34" i="2"/>
  <c r="AC34" i="2"/>
  <c r="AS34" i="2"/>
  <c r="BI34" i="2"/>
  <c r="BY34" i="2"/>
  <c r="L35" i="2"/>
  <c r="AB35" i="2"/>
  <c r="AR35" i="2"/>
  <c r="BH35" i="2"/>
  <c r="BX35" i="2"/>
  <c r="J37" i="2"/>
  <c r="Z37" i="2"/>
  <c r="AP37" i="2"/>
  <c r="BF37" i="2"/>
  <c r="BV37" i="2"/>
  <c r="M38" i="2"/>
  <c r="AC38" i="2"/>
  <c r="AS38" i="2"/>
  <c r="BI38" i="2"/>
  <c r="BY38" i="2"/>
  <c r="P39" i="2"/>
  <c r="AF39" i="2"/>
  <c r="AV39" i="2"/>
  <c r="BL39" i="2"/>
  <c r="F40" i="2"/>
  <c r="AB40" i="2"/>
  <c r="AW40" i="2"/>
  <c r="BR40" i="2"/>
  <c r="K41" i="2"/>
  <c r="AF41" i="2"/>
  <c r="BA41" i="2"/>
  <c r="BW41" i="2"/>
  <c r="O42" i="2"/>
  <c r="AU42" i="2"/>
  <c r="CA42" i="2"/>
  <c r="BR5" i="2"/>
  <c r="BY6" i="2"/>
  <c r="CB7" i="2"/>
  <c r="BR9" i="2"/>
  <c r="BY10" i="2"/>
  <c r="L12" i="2"/>
  <c r="AB12" i="2"/>
  <c r="AR12" i="2"/>
  <c r="BH12" i="2"/>
  <c r="BX12" i="2"/>
  <c r="O13" i="2"/>
  <c r="AE13" i="2"/>
  <c r="AU13" i="2"/>
  <c r="BK13" i="2"/>
  <c r="CA13" i="2"/>
  <c r="N14" i="2"/>
  <c r="AD14" i="2"/>
  <c r="AT14" i="2"/>
  <c r="BJ14" i="2"/>
  <c r="BZ14" i="2"/>
  <c r="Q15" i="2"/>
  <c r="AG15" i="2"/>
  <c r="AW15" i="2"/>
  <c r="BM15" i="2"/>
  <c r="CC15" i="2"/>
  <c r="P16" i="2"/>
  <c r="AF16" i="2"/>
  <c r="AV16" i="2"/>
  <c r="BL16" i="2"/>
  <c r="CB16" i="2"/>
  <c r="O17" i="2"/>
  <c r="AE17" i="2"/>
  <c r="AU17" i="2"/>
  <c r="BK17" i="2"/>
  <c r="CA17" i="2"/>
  <c r="N18" i="2"/>
  <c r="AD18" i="2"/>
  <c r="AT18" i="2"/>
  <c r="BJ18" i="2"/>
  <c r="BZ18" i="2"/>
  <c r="Q19" i="2"/>
  <c r="AG19" i="2"/>
  <c r="AW19" i="2"/>
  <c r="BM19" i="2"/>
  <c r="CC19" i="2"/>
  <c r="P20" i="2"/>
  <c r="AF20" i="2"/>
  <c r="AV20" i="2"/>
  <c r="BL20" i="2"/>
  <c r="CB20" i="2"/>
  <c r="O21" i="2"/>
  <c r="AE21" i="2"/>
  <c r="AU21" i="2"/>
  <c r="BK21" i="2"/>
  <c r="CA21" i="2"/>
  <c r="N22" i="2"/>
  <c r="AD22" i="2"/>
  <c r="AT22" i="2"/>
  <c r="BJ22" i="2"/>
  <c r="BZ22" i="2"/>
  <c r="Q23" i="2"/>
  <c r="AG23" i="2"/>
  <c r="AW23" i="2"/>
  <c r="BM23" i="2"/>
  <c r="CC23" i="2"/>
  <c r="P24" i="2"/>
  <c r="J40" i="2"/>
  <c r="O41" i="2"/>
  <c r="V42" i="2"/>
  <c r="CA7" i="2"/>
  <c r="AA12" i="2"/>
  <c r="J13" i="2"/>
  <c r="BV13" i="2"/>
  <c r="BI14" i="2"/>
  <c r="AR15" i="2"/>
  <c r="AA16" i="2"/>
  <c r="J17" i="2"/>
  <c r="AP17" i="2"/>
  <c r="BV17" i="2"/>
  <c r="AC18" i="2"/>
  <c r="BI18" i="2"/>
  <c r="L19" i="2"/>
  <c r="AR19" i="2"/>
  <c r="BX19" i="2"/>
  <c r="AA20" i="2"/>
  <c r="BG20" i="2"/>
  <c r="J21" i="2"/>
  <c r="AP21" i="2"/>
  <c r="BV21" i="2"/>
  <c r="AC22" i="2"/>
  <c r="BI22" i="2"/>
  <c r="L23" i="2"/>
  <c r="AR23" i="2"/>
  <c r="BX23" i="2"/>
  <c r="AA24" i="2"/>
  <c r="BG24" i="2"/>
  <c r="J25" i="2"/>
  <c r="AP25" i="2"/>
  <c r="BV25" i="2"/>
  <c r="U26" i="2"/>
  <c r="AK26" i="2"/>
  <c r="BA26" i="2"/>
  <c r="BQ26" i="2"/>
  <c r="D27" i="2"/>
  <c r="T27" i="2"/>
  <c r="AJ27" i="2"/>
  <c r="AZ27" i="2"/>
  <c r="BP27" i="2"/>
  <c r="G28" i="2"/>
  <c r="W28" i="2"/>
  <c r="AM28" i="2"/>
  <c r="BC28" i="2"/>
  <c r="BS28" i="2"/>
  <c r="J29" i="2"/>
  <c r="Z29" i="2"/>
  <c r="AP29" i="2"/>
  <c r="BF29" i="2"/>
  <c r="BV29" i="2"/>
  <c r="Q30" i="2"/>
  <c r="AG30" i="2"/>
  <c r="AW30" i="2"/>
  <c r="BM30" i="2"/>
  <c r="CC30" i="2"/>
  <c r="P31" i="2"/>
  <c r="AF31" i="2"/>
  <c r="AV31" i="2"/>
  <c r="BL31" i="2"/>
  <c r="CB31" i="2"/>
  <c r="O32" i="2"/>
  <c r="AE32" i="2"/>
  <c r="AU32" i="2"/>
  <c r="BK32" i="2"/>
  <c r="CA32" i="2"/>
  <c r="N33" i="2"/>
  <c r="AD33" i="2"/>
  <c r="AT33" i="2"/>
  <c r="BJ33" i="2"/>
  <c r="BZ33" i="2"/>
  <c r="Q34" i="2"/>
  <c r="AG34" i="2"/>
  <c r="AW34" i="2"/>
  <c r="BM34" i="2"/>
  <c r="CC34" i="2"/>
  <c r="P35" i="2"/>
  <c r="AF35" i="2"/>
  <c r="AV35" i="2"/>
  <c r="BL35" i="2"/>
  <c r="CB35" i="2"/>
  <c r="N37" i="2"/>
  <c r="AD37" i="2"/>
  <c r="AT37" i="2"/>
  <c r="BJ37" i="2"/>
  <c r="BZ37" i="2"/>
  <c r="Q38" i="2"/>
  <c r="AG38" i="2"/>
  <c r="AW38" i="2"/>
  <c r="BM38" i="2"/>
  <c r="D39" i="2"/>
  <c r="T39" i="2"/>
  <c r="AJ39" i="2"/>
  <c r="AZ39" i="2"/>
  <c r="BP39" i="2"/>
  <c r="L40" i="2"/>
  <c r="AG40" i="2"/>
  <c r="BB40" i="2"/>
  <c r="BX40" i="2"/>
  <c r="P41" i="2"/>
  <c r="AK41" i="2"/>
  <c r="BG41" i="2"/>
  <c r="CB41" i="2"/>
  <c r="W42" i="2"/>
  <c r="BC42" i="2"/>
  <c r="M43" i="2"/>
  <c r="BV5" i="2"/>
  <c r="CC6" i="2"/>
  <c r="BS8" i="2"/>
  <c r="BV9" i="2"/>
  <c r="CC10" i="2"/>
  <c r="P12" i="2"/>
  <c r="AF12" i="2"/>
  <c r="AV12" i="2"/>
  <c r="BL12" i="2"/>
  <c r="C13" i="2"/>
  <c r="S13" i="2"/>
  <c r="AI13" i="2"/>
  <c r="AY13" i="2"/>
  <c r="BO13" i="2"/>
  <c r="B14" i="2"/>
  <c r="R14" i="2"/>
  <c r="AH14" i="2"/>
  <c r="AX14" i="2"/>
  <c r="BN14" i="2"/>
  <c r="E15" i="2"/>
  <c r="U15" i="2"/>
  <c r="AK15" i="2"/>
  <c r="BA15" i="2"/>
  <c r="BQ15" i="2"/>
  <c r="D16" i="2"/>
  <c r="T16" i="2"/>
  <c r="AJ16" i="2"/>
  <c r="AZ16" i="2"/>
  <c r="BP16" i="2"/>
  <c r="C17" i="2"/>
  <c r="S17" i="2"/>
  <c r="AI17" i="2"/>
  <c r="AY17" i="2"/>
  <c r="BO17" i="2"/>
  <c r="B18" i="2"/>
  <c r="R18" i="2"/>
  <c r="AH18" i="2"/>
  <c r="AX18" i="2"/>
  <c r="BN18" i="2"/>
  <c r="E19" i="2"/>
  <c r="U19" i="2"/>
  <c r="AK19" i="2"/>
  <c r="BA19" i="2"/>
  <c r="BQ19" i="2"/>
  <c r="D20" i="2"/>
  <c r="T20" i="2"/>
  <c r="AJ20" i="2"/>
  <c r="AZ20" i="2"/>
  <c r="BP20" i="2"/>
  <c r="C21" i="2"/>
  <c r="S21" i="2"/>
  <c r="AI21" i="2"/>
  <c r="AY21" i="2"/>
  <c r="BO21" i="2"/>
  <c r="B22" i="2"/>
  <c r="R22" i="2"/>
  <c r="AH22" i="2"/>
  <c r="AX22" i="2"/>
  <c r="BN22" i="2"/>
  <c r="E23" i="2"/>
  <c r="U23" i="2"/>
  <c r="AK23" i="2"/>
  <c r="BA23" i="2"/>
  <c r="BQ23" i="2"/>
  <c r="D24" i="2"/>
  <c r="AF40" i="2"/>
  <c r="AJ41" i="2"/>
  <c r="BB42" i="2"/>
  <c r="BU9" i="2"/>
  <c r="AQ12" i="2"/>
  <c r="Z13" i="2"/>
  <c r="M14" i="2"/>
  <c r="BY14" i="2"/>
  <c r="BH15" i="2"/>
  <c r="AQ16" i="2"/>
  <c r="N17" i="2"/>
  <c r="AT17" i="2"/>
  <c r="BZ17" i="2"/>
  <c r="AG18" i="2"/>
  <c r="BM18" i="2"/>
  <c r="P19" i="2"/>
  <c r="AV19" i="2"/>
  <c r="CB19" i="2"/>
  <c r="AE20" i="2"/>
  <c r="BK20" i="2"/>
  <c r="N21" i="2"/>
  <c r="AT21" i="2"/>
  <c r="BZ21" i="2"/>
  <c r="AG22" i="2"/>
  <c r="BM22" i="2"/>
  <c r="P23" i="2"/>
  <c r="AV23" i="2"/>
  <c r="CB23" i="2"/>
  <c r="AE24" i="2"/>
  <c r="BK24" i="2"/>
  <c r="N25" i="2"/>
  <c r="AT25" i="2"/>
  <c r="BZ25" i="2"/>
  <c r="Y26" i="2"/>
  <c r="AO26" i="2"/>
  <c r="BE26" i="2"/>
  <c r="BU26" i="2"/>
  <c r="H27" i="2"/>
  <c r="X27" i="2"/>
  <c r="AN27" i="2"/>
  <c r="BD27" i="2"/>
  <c r="BT27" i="2"/>
  <c r="K28" i="2"/>
  <c r="AA28" i="2"/>
  <c r="AQ28" i="2"/>
  <c r="BG28" i="2"/>
  <c r="BW28" i="2"/>
  <c r="N29" i="2"/>
  <c r="AD29" i="2"/>
  <c r="AT29" i="2"/>
  <c r="BJ29" i="2"/>
  <c r="E30" i="2"/>
  <c r="U30" i="2"/>
  <c r="AK30" i="2"/>
  <c r="BA30" i="2"/>
  <c r="BQ30" i="2"/>
  <c r="D31" i="2"/>
  <c r="T31" i="2"/>
  <c r="AJ31" i="2"/>
  <c r="AZ31" i="2"/>
  <c r="BP31" i="2"/>
  <c r="C32" i="2"/>
  <c r="S32" i="2"/>
  <c r="AI32" i="2"/>
  <c r="AY32" i="2"/>
  <c r="BO32" i="2"/>
  <c r="B33" i="2"/>
  <c r="R33" i="2"/>
  <c r="AH33" i="2"/>
  <c r="AX33" i="2"/>
  <c r="BN33" i="2"/>
  <c r="E34" i="2"/>
  <c r="U34" i="2"/>
  <c r="AK34" i="2"/>
  <c r="BA34" i="2"/>
  <c r="BQ34" i="2"/>
  <c r="D35" i="2"/>
  <c r="T35" i="2"/>
  <c r="AJ35" i="2"/>
  <c r="AZ35" i="2"/>
  <c r="BP35" i="2"/>
  <c r="B37" i="2"/>
  <c r="R37" i="2"/>
  <c r="AH37" i="2"/>
  <c r="AX37" i="2"/>
  <c r="BN37" i="2"/>
  <c r="E38" i="2"/>
  <c r="U38" i="2"/>
  <c r="AK38" i="2"/>
  <c r="BA38" i="2"/>
  <c r="BQ38" i="2"/>
  <c r="H39" i="2"/>
  <c r="X39" i="2"/>
  <c r="AN39" i="2"/>
  <c r="BD39" i="2"/>
  <c r="BT39" i="2"/>
  <c r="Q40" i="2"/>
  <c r="AL40" i="2"/>
  <c r="BH40" i="2"/>
  <c r="CC40" i="2"/>
  <c r="U41" i="2"/>
  <c r="AQ41" i="2"/>
  <c r="BL41" i="2"/>
  <c r="C42" i="2"/>
  <c r="AE42" i="2"/>
  <c r="BK42" i="2"/>
  <c r="BZ5" i="2"/>
  <c r="BT7" i="2"/>
  <c r="BW8" i="2"/>
  <c r="BZ9" i="2"/>
  <c r="D12" i="2"/>
  <c r="T12" i="2"/>
  <c r="AJ12" i="2"/>
  <c r="AZ12" i="2"/>
  <c r="BP12" i="2"/>
  <c r="G13" i="2"/>
  <c r="W13" i="2"/>
  <c r="AM13" i="2"/>
  <c r="BC13" i="2"/>
  <c r="BS13" i="2"/>
  <c r="F14" i="2"/>
  <c r="V14" i="2"/>
  <c r="AL14" i="2"/>
  <c r="BB14" i="2"/>
  <c r="BR14" i="2"/>
  <c r="I15" i="2"/>
  <c r="Y15" i="2"/>
  <c r="AO15" i="2"/>
  <c r="BE15" i="2"/>
  <c r="BU15" i="2"/>
  <c r="H16" i="2"/>
  <c r="X16" i="2"/>
  <c r="AN16" i="2"/>
  <c r="BD16" i="2"/>
  <c r="BT16" i="2"/>
  <c r="G17" i="2"/>
  <c r="W17" i="2"/>
  <c r="AM17" i="2"/>
  <c r="BC17" i="2"/>
  <c r="BS17" i="2"/>
  <c r="F18" i="2"/>
  <c r="V18" i="2"/>
  <c r="AL18" i="2"/>
  <c r="BB18" i="2"/>
  <c r="BR18" i="2"/>
  <c r="I19" i="2"/>
  <c r="Y19" i="2"/>
  <c r="AO19" i="2"/>
  <c r="BE19" i="2"/>
  <c r="BU19" i="2"/>
  <c r="H20" i="2"/>
  <c r="X20" i="2"/>
  <c r="AN20" i="2"/>
  <c r="BD20" i="2"/>
  <c r="BT20" i="2"/>
  <c r="G21" i="2"/>
  <c r="W21" i="2"/>
  <c r="AM21" i="2"/>
  <c r="BC21" i="2"/>
  <c r="BS21" i="2"/>
  <c r="F22" i="2"/>
  <c r="V22" i="2"/>
  <c r="AL22" i="2"/>
  <c r="BB22" i="2"/>
  <c r="BR22" i="2"/>
  <c r="I23" i="2"/>
  <c r="Y23" i="2"/>
  <c r="AO23" i="2"/>
  <c r="BE23" i="2"/>
  <c r="BU23" i="2"/>
  <c r="BA40" i="2"/>
  <c r="BE41" i="2"/>
  <c r="I43" i="2"/>
  <c r="BU5" i="2"/>
  <c r="BX10" i="2"/>
  <c r="BG12" i="2"/>
  <c r="AP13" i="2"/>
  <c r="AC14" i="2"/>
  <c r="L15" i="2"/>
  <c r="BX15" i="2"/>
  <c r="BG16" i="2"/>
  <c r="Z17" i="2"/>
  <c r="BF17" i="2"/>
  <c r="M18" i="2"/>
  <c r="AS18" i="2"/>
  <c r="BY18" i="2"/>
  <c r="AB19" i="2"/>
  <c r="BH19" i="2"/>
  <c r="K20" i="2"/>
  <c r="AQ20" i="2"/>
  <c r="BW20" i="2"/>
  <c r="Z21" i="2"/>
  <c r="BF21" i="2"/>
  <c r="M22" i="2"/>
  <c r="AS22" i="2"/>
  <c r="BY22" i="2"/>
  <c r="AB23" i="2"/>
  <c r="BH23" i="2"/>
  <c r="K24" i="2"/>
  <c r="AQ24" i="2"/>
  <c r="BW24" i="2"/>
  <c r="Z25" i="2"/>
  <c r="BF25" i="2"/>
  <c r="M26" i="2"/>
  <c r="AC26" i="2"/>
  <c r="AS26" i="2"/>
  <c r="BI26" i="2"/>
  <c r="BY26" i="2"/>
  <c r="L27" i="2"/>
  <c r="AB27" i="2"/>
  <c r="AR27" i="2"/>
  <c r="BH27" i="2"/>
  <c r="BX27" i="2"/>
  <c r="O28" i="2"/>
  <c r="AE28" i="2"/>
  <c r="AU28" i="2"/>
  <c r="BK28" i="2"/>
  <c r="B29" i="2"/>
  <c r="R29" i="2"/>
  <c r="AH29" i="2"/>
  <c r="AX29" i="2"/>
  <c r="BN29" i="2"/>
  <c r="I30" i="2"/>
  <c r="Y30" i="2"/>
  <c r="AO30" i="2"/>
  <c r="BE30" i="2"/>
  <c r="BU30" i="2"/>
  <c r="H31" i="2"/>
  <c r="X31" i="2"/>
  <c r="AN31" i="2"/>
  <c r="BD31" i="2"/>
  <c r="BT31" i="2"/>
  <c r="G32" i="2"/>
  <c r="W32" i="2"/>
  <c r="AM32" i="2"/>
  <c r="BC32" i="2"/>
  <c r="BS32" i="2"/>
  <c r="F33" i="2"/>
  <c r="V33" i="2"/>
  <c r="AL33" i="2"/>
  <c r="BB33" i="2"/>
  <c r="BR33" i="2"/>
  <c r="I34" i="2"/>
  <c r="Y34" i="2"/>
  <c r="AO34" i="2"/>
  <c r="BE34" i="2"/>
  <c r="BU34" i="2"/>
  <c r="H35" i="2"/>
  <c r="X35" i="2"/>
  <c r="AN35" i="2"/>
  <c r="BD35" i="2"/>
  <c r="BT35" i="2"/>
  <c r="F37" i="2"/>
  <c r="V37" i="2"/>
  <c r="AL37" i="2"/>
  <c r="BB37" i="2"/>
  <c r="BR37" i="2"/>
  <c r="I38" i="2"/>
  <c r="Y38" i="2"/>
  <c r="AO38" i="2"/>
  <c r="BE38" i="2"/>
  <c r="BU38" i="2"/>
  <c r="L39" i="2"/>
  <c r="AB39" i="2"/>
  <c r="AR39" i="2"/>
  <c r="BH39" i="2"/>
  <c r="BY39" i="2"/>
  <c r="V40" i="2"/>
  <c r="AR40" i="2"/>
  <c r="BM40" i="2"/>
  <c r="E41" i="2"/>
  <c r="AA41" i="2"/>
  <c r="AV41" i="2"/>
  <c r="BQ41" i="2"/>
  <c r="H42" i="2"/>
  <c r="AM42" i="2"/>
  <c r="BS42" i="2"/>
  <c r="BU6" i="2"/>
  <c r="BX7" i="2"/>
  <c r="CA8" i="2"/>
  <c r="BU10" i="2"/>
  <c r="H12" i="2"/>
  <c r="X12" i="2"/>
  <c r="AN12" i="2"/>
  <c r="BD12" i="2"/>
  <c r="BT12" i="2"/>
  <c r="K13" i="2"/>
  <c r="AA13" i="2"/>
  <c r="AQ13" i="2"/>
  <c r="BG13" i="2"/>
  <c r="BW13" i="2"/>
  <c r="J14" i="2"/>
  <c r="Z14" i="2"/>
  <c r="AP14" i="2"/>
  <c r="BF14" i="2"/>
  <c r="BV14" i="2"/>
  <c r="M15" i="2"/>
  <c r="AC15" i="2"/>
  <c r="AS15" i="2"/>
  <c r="BI15" i="2"/>
  <c r="BY15" i="2"/>
  <c r="L16" i="2"/>
  <c r="AB16" i="2"/>
  <c r="AR16" i="2"/>
  <c r="BH16" i="2"/>
  <c r="BX16" i="2"/>
  <c r="K17" i="2"/>
  <c r="AA17" i="2"/>
  <c r="AQ17" i="2"/>
  <c r="BG17" i="2"/>
  <c r="BW17" i="2"/>
  <c r="J18" i="2"/>
  <c r="Z18" i="2"/>
  <c r="AP18" i="2"/>
  <c r="BF18" i="2"/>
  <c r="BV18" i="2"/>
  <c r="M19" i="2"/>
  <c r="AC19" i="2"/>
  <c r="AS19" i="2"/>
  <c r="BI19" i="2"/>
  <c r="BY19" i="2"/>
  <c r="L20" i="2"/>
  <c r="AB20" i="2"/>
  <c r="AR20" i="2"/>
  <c r="BH20" i="2"/>
  <c r="BX20" i="2"/>
  <c r="K21" i="2"/>
  <c r="AA21" i="2"/>
  <c r="AQ21" i="2"/>
  <c r="BG21" i="2"/>
  <c r="BW21" i="2"/>
  <c r="J22" i="2"/>
  <c r="Z22" i="2"/>
  <c r="AP22" i="2"/>
  <c r="BF22" i="2"/>
  <c r="BV22" i="2"/>
  <c r="M23" i="2"/>
  <c r="AC23" i="2"/>
  <c r="AS23" i="2"/>
  <c r="BI23" i="2"/>
  <c r="BY23" i="2"/>
  <c r="L24" i="2"/>
  <c r="AB24" i="2"/>
  <c r="AF24" i="2"/>
  <c r="AV24" i="2"/>
  <c r="BL24" i="2"/>
  <c r="CB24" i="2"/>
  <c r="O25" i="2"/>
  <c r="AE25" i="2"/>
  <c r="AU25" i="2"/>
  <c r="BK25" i="2"/>
  <c r="CA25" i="2"/>
  <c r="N26" i="2"/>
  <c r="AD26" i="2"/>
  <c r="AT26" i="2"/>
  <c r="BJ26" i="2"/>
  <c r="BZ26" i="2"/>
  <c r="Q27" i="2"/>
  <c r="AG27" i="2"/>
  <c r="AW27" i="2"/>
  <c r="BM27" i="2"/>
  <c r="D28" i="2"/>
  <c r="T28" i="2"/>
  <c r="AJ28" i="2"/>
  <c r="AZ28" i="2"/>
  <c r="BP28" i="2"/>
  <c r="G29" i="2"/>
  <c r="W29" i="2"/>
  <c r="AM29" i="2"/>
  <c r="BC29" i="2"/>
  <c r="BS29" i="2"/>
  <c r="J30" i="2"/>
  <c r="Z30" i="2"/>
  <c r="AP30" i="2"/>
  <c r="BF30" i="2"/>
  <c r="BV30" i="2"/>
  <c r="M31" i="2"/>
  <c r="AC31" i="2"/>
  <c r="AS31" i="2"/>
  <c r="BI31" i="2"/>
  <c r="BY31" i="2"/>
  <c r="L32" i="2"/>
  <c r="AB32" i="2"/>
  <c r="AR32" i="2"/>
  <c r="BH32" i="2"/>
  <c r="BX32" i="2"/>
  <c r="K33" i="2"/>
  <c r="AA33" i="2"/>
  <c r="AQ33" i="2"/>
  <c r="BG33" i="2"/>
  <c r="BW33" i="2"/>
  <c r="J34" i="2"/>
  <c r="Z34" i="2"/>
  <c r="AP34" i="2"/>
  <c r="BF34" i="2"/>
  <c r="BV34" i="2"/>
  <c r="M35" i="2"/>
  <c r="AC35" i="2"/>
  <c r="AS35" i="2"/>
  <c r="BI35" i="2"/>
  <c r="BY35" i="2"/>
  <c r="K37" i="2"/>
  <c r="AA37" i="2"/>
  <c r="AQ37" i="2"/>
  <c r="BG37" i="2"/>
  <c r="BW37" i="2"/>
  <c r="J38" i="2"/>
  <c r="Z38" i="2"/>
  <c r="AP38" i="2"/>
  <c r="BF38" i="2"/>
  <c r="BV38" i="2"/>
  <c r="M39" i="2"/>
  <c r="AC39" i="2"/>
  <c r="AS39" i="2"/>
  <c r="BI39" i="2"/>
  <c r="BZ39" i="2"/>
  <c r="R40" i="2"/>
  <c r="AN40" i="2"/>
  <c r="BI40" i="2"/>
  <c r="G41" i="2"/>
  <c r="AB41" i="2"/>
  <c r="AW41" i="2"/>
  <c r="BS41" i="2"/>
  <c r="J42" i="2"/>
  <c r="AP42" i="2"/>
  <c r="BV42" i="2"/>
  <c r="H24" i="2"/>
  <c r="AJ24" i="2"/>
  <c r="AZ24" i="2"/>
  <c r="BP24" i="2"/>
  <c r="C25" i="2"/>
  <c r="S25" i="2"/>
  <c r="AI25" i="2"/>
  <c r="AY25" i="2"/>
  <c r="BO25" i="2"/>
  <c r="B26" i="2"/>
  <c r="R26" i="2"/>
  <c r="AH26" i="2"/>
  <c r="AX26" i="2"/>
  <c r="BN26" i="2"/>
  <c r="E27" i="2"/>
  <c r="U27" i="2"/>
  <c r="AK27" i="2"/>
  <c r="BA27" i="2"/>
  <c r="BQ27" i="2"/>
  <c r="H28" i="2"/>
  <c r="X28" i="2"/>
  <c r="AN28" i="2"/>
  <c r="BD28" i="2"/>
  <c r="BT28" i="2"/>
  <c r="K29" i="2"/>
  <c r="AA29" i="2"/>
  <c r="AQ29" i="2"/>
  <c r="BG29" i="2"/>
  <c r="BW29" i="2"/>
  <c r="N30" i="2"/>
  <c r="AD30" i="2"/>
  <c r="AT30" i="2"/>
  <c r="BJ30" i="2"/>
  <c r="BZ30" i="2"/>
  <c r="Q31" i="2"/>
  <c r="AG31" i="2"/>
  <c r="AW31" i="2"/>
  <c r="BM31" i="2"/>
  <c r="CC31" i="2"/>
  <c r="P32" i="2"/>
  <c r="AF32" i="2"/>
  <c r="AV32" i="2"/>
  <c r="BL32" i="2"/>
  <c r="CB32" i="2"/>
  <c r="O33" i="2"/>
  <c r="AE33" i="2"/>
  <c r="AU33" i="2"/>
  <c r="BK33" i="2"/>
  <c r="CA33" i="2"/>
  <c r="N34" i="2"/>
  <c r="AD34" i="2"/>
  <c r="AT34" i="2"/>
  <c r="BJ34" i="2"/>
  <c r="BZ34" i="2"/>
  <c r="Q35" i="2"/>
  <c r="AG35" i="2"/>
  <c r="AW35" i="2"/>
  <c r="BM35" i="2"/>
  <c r="CC35" i="2"/>
  <c r="O37" i="2"/>
  <c r="AE37" i="2"/>
  <c r="AU37" i="2"/>
  <c r="BK37" i="2"/>
  <c r="CA37" i="2"/>
  <c r="N38" i="2"/>
  <c r="AD38" i="2"/>
  <c r="AT38" i="2"/>
  <c r="BJ38" i="2"/>
  <c r="BZ38" i="2"/>
  <c r="Q39" i="2"/>
  <c r="AG39" i="2"/>
  <c r="AW39" i="2"/>
  <c r="BM39" i="2"/>
  <c r="B40" i="2"/>
  <c r="X40" i="2"/>
  <c r="AS40" i="2"/>
  <c r="BN40" i="2"/>
  <c r="L41" i="2"/>
  <c r="AG41" i="2"/>
  <c r="BC41" i="2"/>
  <c r="BX41" i="2"/>
  <c r="R42" i="2"/>
  <c r="AX42" i="2"/>
  <c r="Q43" i="2"/>
  <c r="T24" i="2"/>
  <c r="AN24" i="2"/>
  <c r="BD24" i="2"/>
  <c r="BT24" i="2"/>
  <c r="G25" i="2"/>
  <c r="W25" i="2"/>
  <c r="AM25" i="2"/>
  <c r="BC25" i="2"/>
  <c r="BS25" i="2"/>
  <c r="F26" i="2"/>
  <c r="V26" i="2"/>
  <c r="AL26" i="2"/>
  <c r="BB26" i="2"/>
  <c r="BR26" i="2"/>
  <c r="I27" i="2"/>
  <c r="Y27" i="2"/>
  <c r="AO27" i="2"/>
  <c r="BE27" i="2"/>
  <c r="BU27" i="2"/>
  <c r="L28" i="2"/>
  <c r="AB28" i="2"/>
  <c r="AR28" i="2"/>
  <c r="BH28" i="2"/>
  <c r="BX28" i="2"/>
  <c r="O29" i="2"/>
  <c r="AE29" i="2"/>
  <c r="AU29" i="2"/>
  <c r="BK29" i="2"/>
  <c r="B30" i="2"/>
  <c r="R30" i="2"/>
  <c r="AH30" i="2"/>
  <c r="AX30" i="2"/>
  <c r="BN30" i="2"/>
  <c r="E31" i="2"/>
  <c r="U31" i="2"/>
  <c r="AK31" i="2"/>
  <c r="BA31" i="2"/>
  <c r="BQ31" i="2"/>
  <c r="D32" i="2"/>
  <c r="T32" i="2"/>
  <c r="AJ32" i="2"/>
  <c r="AZ32" i="2"/>
  <c r="BP32" i="2"/>
  <c r="C33" i="2"/>
  <c r="S33" i="2"/>
  <c r="AI33" i="2"/>
  <c r="AY33" i="2"/>
  <c r="BO33" i="2"/>
  <c r="B34" i="2"/>
  <c r="R34" i="2"/>
  <c r="AH34" i="2"/>
  <c r="AX34" i="2"/>
  <c r="BN34" i="2"/>
  <c r="E35" i="2"/>
  <c r="U35" i="2"/>
  <c r="AK35" i="2"/>
  <c r="BA35" i="2"/>
  <c r="BQ35" i="2"/>
  <c r="C37" i="2"/>
  <c r="S37" i="2"/>
  <c r="AI37" i="2"/>
  <c r="AY37" i="2"/>
  <c r="BO37" i="2"/>
  <c r="B38" i="2"/>
  <c r="R38" i="2"/>
  <c r="AH38" i="2"/>
  <c r="AX38" i="2"/>
  <c r="BN38" i="2"/>
  <c r="E39" i="2"/>
  <c r="U39" i="2"/>
  <c r="AK39" i="2"/>
  <c r="BA39" i="2"/>
  <c r="BQ39" i="2"/>
  <c r="H40" i="2"/>
  <c r="AC40" i="2"/>
  <c r="AX40" i="2"/>
  <c r="BT40" i="2"/>
  <c r="Q41" i="2"/>
  <c r="AM41" i="2"/>
  <c r="BH41" i="2"/>
  <c r="CC41" i="2"/>
  <c r="Z42" i="2"/>
  <c r="BF42" i="2"/>
  <c r="X24" i="2"/>
  <c r="AR24" i="2"/>
  <c r="BH24" i="2"/>
  <c r="BX24" i="2"/>
  <c r="K25" i="2"/>
  <c r="AA25" i="2"/>
  <c r="AQ25" i="2"/>
  <c r="BG25" i="2"/>
  <c r="BW25" i="2"/>
  <c r="J26" i="2"/>
  <c r="Z26" i="2"/>
  <c r="AP26" i="2"/>
  <c r="BF26" i="2"/>
  <c r="BV26" i="2"/>
  <c r="M27" i="2"/>
  <c r="AC27" i="2"/>
  <c r="AS27" i="2"/>
  <c r="BI27" i="2"/>
  <c r="BY27" i="2"/>
  <c r="P28" i="2"/>
  <c r="AF28" i="2"/>
  <c r="AV28" i="2"/>
  <c r="BL28" i="2"/>
  <c r="C29" i="2"/>
  <c r="S29" i="2"/>
  <c r="AI29" i="2"/>
  <c r="AY29" i="2"/>
  <c r="BO29" i="2"/>
  <c r="F30" i="2"/>
  <c r="V30" i="2"/>
  <c r="AL30" i="2"/>
  <c r="BB30" i="2"/>
  <c r="BR30" i="2"/>
  <c r="I31" i="2"/>
  <c r="Y31" i="2"/>
  <c r="AO31" i="2"/>
  <c r="BE31" i="2"/>
  <c r="BU31" i="2"/>
  <c r="H32" i="2"/>
  <c r="X32" i="2"/>
  <c r="AN32" i="2"/>
  <c r="BD32" i="2"/>
  <c r="BT32" i="2"/>
  <c r="G33" i="2"/>
  <c r="W33" i="2"/>
  <c r="AM33" i="2"/>
  <c r="BC33" i="2"/>
  <c r="BS33" i="2"/>
  <c r="F34" i="2"/>
  <c r="V34" i="2"/>
  <c r="AL34" i="2"/>
  <c r="BB34" i="2"/>
  <c r="BR34" i="2"/>
  <c r="I35" i="2"/>
  <c r="Y35" i="2"/>
  <c r="AO35" i="2"/>
  <c r="BE35" i="2"/>
  <c r="BU35" i="2"/>
  <c r="G37" i="2"/>
  <c r="W37" i="2"/>
  <c r="AM37" i="2"/>
  <c r="BC37" i="2"/>
  <c r="BS37" i="2"/>
  <c r="F38" i="2"/>
  <c r="V38" i="2"/>
  <c r="AL38" i="2"/>
  <c r="BB38" i="2"/>
  <c r="BR38" i="2"/>
  <c r="I39" i="2"/>
  <c r="Y39" i="2"/>
  <c r="AO39" i="2"/>
  <c r="BE39" i="2"/>
  <c r="BU39" i="2"/>
  <c r="M40" i="2"/>
  <c r="AH40" i="2"/>
  <c r="BD40" i="2"/>
  <c r="BY40" i="2"/>
  <c r="W41" i="2"/>
  <c r="AR41" i="2"/>
  <c r="BM41" i="2"/>
  <c r="D42" i="2"/>
  <c r="AH42" i="2"/>
  <c r="BN42" i="2"/>
  <c r="CB13" i="2"/>
  <c r="CB12" i="2"/>
  <c r="CA38" i="2"/>
  <c r="CC38" i="2"/>
  <c r="CB38" i="2"/>
  <c r="CC27" i="2"/>
  <c r="CD32" i="2"/>
  <c r="F29" i="8"/>
  <c r="IK103" i="1"/>
  <c r="CE24" i="2"/>
  <c r="CH18" i="2"/>
  <c r="CI27" i="2"/>
  <c r="CM107" i="2" s="1"/>
  <c r="ES13" i="7"/>
  <c r="GN57" i="7"/>
  <c r="GO17" i="7"/>
  <c r="GN53" i="7"/>
  <c r="GC13" i="7"/>
  <c r="DW22" i="7"/>
  <c r="FR12" i="7"/>
  <c r="FQ52" i="7"/>
  <c r="CK14" i="7"/>
  <c r="IK119" i="1"/>
  <c r="IK79" i="1"/>
  <c r="CE40" i="2"/>
  <c r="IS119" i="1"/>
  <c r="IS79" i="1"/>
  <c r="IQ123" i="1"/>
  <c r="IQ83" i="1"/>
  <c r="IQ37" i="1"/>
  <c r="JC117" i="1" s="1"/>
  <c r="CG44" i="2"/>
  <c r="CK124" i="2" s="1"/>
  <c r="IU119" i="1"/>
  <c r="IU79" i="1"/>
  <c r="CH40" i="2"/>
  <c r="CL120" i="2" s="1"/>
  <c r="IJ119" i="1"/>
  <c r="IJ79" i="1"/>
  <c r="CD40" i="2"/>
  <c r="IR119" i="1"/>
  <c r="IR79" i="1"/>
  <c r="GD43" i="7"/>
  <c r="IO123" i="1"/>
  <c r="IO37" i="1"/>
  <c r="D38" i="8" s="1"/>
  <c r="IO83" i="1"/>
  <c r="IW123" i="1"/>
  <c r="IW37" i="1"/>
  <c r="JI117" i="1" s="1"/>
  <c r="IW83" i="1"/>
  <c r="CI44" i="2"/>
  <c r="CM124" i="2" s="1"/>
  <c r="IM123" i="1"/>
  <c r="IM83" i="1"/>
  <c r="IM37" i="1"/>
  <c r="IQ119" i="1"/>
  <c r="IQ79" i="1"/>
  <c r="CG40" i="2"/>
  <c r="CK120" i="2" s="1"/>
  <c r="IN123" i="1"/>
  <c r="IN37" i="1"/>
  <c r="IN83" i="1"/>
  <c r="CF44" i="2"/>
  <c r="C84" i="8" s="1"/>
  <c r="IV123" i="1"/>
  <c r="IV37" i="1"/>
  <c r="JH117" i="1" s="1"/>
  <c r="IV83" i="1"/>
  <c r="GB83" i="7"/>
  <c r="FQ43" i="7"/>
  <c r="IT79" i="1"/>
  <c r="IO119" i="1"/>
  <c r="IO79" i="1"/>
  <c r="IW119" i="1"/>
  <c r="IW79" i="1"/>
  <c r="CI40" i="2"/>
  <c r="CM120" i="2" s="1"/>
  <c r="IM119" i="1"/>
  <c r="IM79" i="1"/>
  <c r="IY123" i="1"/>
  <c r="IY83" i="1"/>
  <c r="IY37" i="1"/>
  <c r="JK117" i="1" s="1"/>
  <c r="IZ123" i="1"/>
  <c r="IZ83" i="1"/>
  <c r="IZ37" i="1"/>
  <c r="CJ44" i="2"/>
  <c r="CN124" i="2" s="1"/>
  <c r="IN119" i="1"/>
  <c r="IN79" i="1"/>
  <c r="CF40" i="2"/>
  <c r="C82" i="8" s="1"/>
  <c r="IV119" i="1"/>
  <c r="IV79" i="1"/>
  <c r="HQ80" i="7"/>
  <c r="HR40" i="7"/>
  <c r="IX79" i="1"/>
  <c r="IP83" i="1"/>
  <c r="IK123" i="1"/>
  <c r="IK37" i="1"/>
  <c r="IK83" i="1"/>
  <c r="CE44" i="2"/>
  <c r="IS123" i="1"/>
  <c r="IS37" i="1"/>
  <c r="JE117" i="1" s="1"/>
  <c r="IS83" i="1"/>
  <c r="II123" i="1"/>
  <c r="II83" i="1"/>
  <c r="II37" i="1"/>
  <c r="II43" i="7"/>
  <c r="CD44" i="2"/>
  <c r="IU123" i="1"/>
  <c r="IU83" i="1"/>
  <c r="IU37" i="1"/>
  <c r="JG117" i="1" s="1"/>
  <c r="CH44" i="2"/>
  <c r="CL124" i="2" s="1"/>
  <c r="IY119" i="1"/>
  <c r="IY79" i="1"/>
  <c r="IZ119" i="1"/>
  <c r="IZ79" i="1"/>
  <c r="CJ40" i="2"/>
  <c r="CN120" i="2" s="1"/>
  <c r="IJ123" i="1"/>
  <c r="IJ37" i="1"/>
  <c r="IJ83" i="1"/>
  <c r="IR123" i="1"/>
  <c r="IR37" i="1"/>
  <c r="JD117" i="1" s="1"/>
  <c r="IR83" i="1"/>
  <c r="IL97" i="1"/>
  <c r="IL57" i="1"/>
  <c r="IH54" i="1"/>
  <c r="IH11" i="1"/>
  <c r="IH94" i="1"/>
  <c r="IH14" i="7"/>
  <c r="CD15" i="2"/>
  <c r="IJ94" i="1"/>
  <c r="IJ54" i="1"/>
  <c r="IJ11" i="1"/>
  <c r="IJ90" i="1" s="1"/>
  <c r="IL94" i="1"/>
  <c r="IL54" i="1"/>
  <c r="IL11" i="1"/>
  <c r="IL90" i="1" s="1"/>
  <c r="IN94" i="1"/>
  <c r="IN54" i="1"/>
  <c r="IN11" i="1"/>
  <c r="CF15" i="2"/>
  <c r="C56" i="8" s="1"/>
  <c r="IP94" i="1"/>
  <c r="IP54" i="1"/>
  <c r="IP11" i="1"/>
  <c r="IQ97" i="1"/>
  <c r="IQ57" i="1"/>
  <c r="CG18" i="2"/>
  <c r="IS100" i="1"/>
  <c r="IS60" i="1"/>
  <c r="IT94" i="1"/>
  <c r="IT54" i="1"/>
  <c r="IT14" i="7"/>
  <c r="JF54" i="7" s="1"/>
  <c r="IT11" i="1"/>
  <c r="JF91" i="1" s="1"/>
  <c r="CH15" i="2"/>
  <c r="CL95" i="2" s="1"/>
  <c r="IP100" i="1"/>
  <c r="IP60" i="1"/>
  <c r="IT100" i="1"/>
  <c r="IT60" i="1"/>
  <c r="IT20" i="7"/>
  <c r="JF60" i="7" s="1"/>
  <c r="CH21" i="2"/>
  <c r="IQ100" i="1"/>
  <c r="IQ60" i="1"/>
  <c r="CG21" i="2"/>
  <c r="CK101" i="2" s="1"/>
  <c r="IN100" i="1"/>
  <c r="IN60" i="1"/>
  <c r="CF21" i="2"/>
  <c r="C62" i="8" s="1"/>
  <c r="IQ106" i="1"/>
  <c r="IQ66" i="1"/>
  <c r="CG27" i="2"/>
  <c r="CK107" i="2" s="1"/>
  <c r="IR100" i="1"/>
  <c r="IR60" i="1"/>
  <c r="IW92" i="1"/>
  <c r="IW52" i="1"/>
  <c r="CI13" i="2"/>
  <c r="CM93" i="2" s="1"/>
  <c r="IX97" i="1"/>
  <c r="DC20" i="7"/>
  <c r="IM97" i="1"/>
  <c r="IM57" i="1"/>
  <c r="IH66" i="1"/>
  <c r="IH106" i="1"/>
  <c r="CD27" i="2"/>
  <c r="IH26" i="7"/>
  <c r="IJ106" i="1"/>
  <c r="IJ66" i="1"/>
  <c r="IL106" i="1"/>
  <c r="IL66" i="1"/>
  <c r="IN106" i="1"/>
  <c r="IN66" i="1"/>
  <c r="CF27" i="2"/>
  <c r="C67" i="8" s="1"/>
  <c r="IP106" i="1"/>
  <c r="IP66" i="1"/>
  <c r="IN97" i="1"/>
  <c r="IN57" i="1"/>
  <c r="CF18" i="2"/>
  <c r="C58" i="8" s="1"/>
  <c r="IQ92" i="1"/>
  <c r="IQ52" i="1"/>
  <c r="CG13" i="2"/>
  <c r="CK93" i="2" s="1"/>
  <c r="IT106" i="1"/>
  <c r="IT66" i="1"/>
  <c r="IT26" i="7"/>
  <c r="JF66" i="7" s="1"/>
  <c r="CH27" i="2"/>
  <c r="CL107" i="2" s="1"/>
  <c r="IY94" i="1"/>
  <c r="IY54" i="1"/>
  <c r="IY11" i="1"/>
  <c r="CI15" i="2"/>
  <c r="CM95" i="2" s="1"/>
  <c r="IU93" i="1"/>
  <c r="IU53" i="1"/>
  <c r="CH14" i="2"/>
  <c r="CL94" i="2" s="1"/>
  <c r="IU66" i="1"/>
  <c r="IX94" i="1"/>
  <c r="IX19" i="7"/>
  <c r="ES12" i="7"/>
  <c r="FD52" i="7"/>
  <c r="HM20" i="7"/>
  <c r="HD16" i="7"/>
  <c r="BM20" i="7"/>
  <c r="CW12" i="7"/>
  <c r="CV52" i="7"/>
  <c r="IJ97" i="1"/>
  <c r="IJ57" i="1"/>
  <c r="CD18" i="2"/>
  <c r="II94" i="1"/>
  <c r="II54" i="1"/>
  <c r="II11" i="1"/>
  <c r="IK94" i="1"/>
  <c r="IK54" i="1"/>
  <c r="IK11" i="1"/>
  <c r="CE15" i="2"/>
  <c r="IM94" i="1"/>
  <c r="IM54" i="1"/>
  <c r="IM11" i="1"/>
  <c r="IO94" i="1"/>
  <c r="IO54" i="1"/>
  <c r="IO11" i="1"/>
  <c r="IQ94" i="1"/>
  <c r="IQ54" i="1"/>
  <c r="IQ11" i="1"/>
  <c r="CG15" i="2"/>
  <c r="CK95" i="2" s="1"/>
  <c r="IH103" i="1"/>
  <c r="IH63" i="1"/>
  <c r="IH23" i="7"/>
  <c r="CD24" i="2"/>
  <c r="II100" i="1"/>
  <c r="II60" i="1"/>
  <c r="IK100" i="1"/>
  <c r="IK60" i="1"/>
  <c r="CE21" i="2"/>
  <c r="IM100" i="1"/>
  <c r="IM60" i="1"/>
  <c r="IO100" i="1"/>
  <c r="IO60" i="1"/>
  <c r="IT103" i="1"/>
  <c r="IT63" i="1"/>
  <c r="IT23" i="7"/>
  <c r="JF63" i="7" s="1"/>
  <c r="CH24" i="2"/>
  <c r="CL104" i="2" s="1"/>
  <c r="IW93" i="1"/>
  <c r="IW53" i="1"/>
  <c r="CI14" i="2"/>
  <c r="CM94" i="2" s="1"/>
  <c r="IX53" i="1"/>
  <c r="IZ94" i="1"/>
  <c r="IZ54" i="1"/>
  <c r="IZ11" i="1"/>
  <c r="JL91" i="1" s="1"/>
  <c r="CJ15" i="2"/>
  <c r="IY93" i="1"/>
  <c r="IY53" i="1"/>
  <c r="IU63" i="1"/>
  <c r="IW22" i="7"/>
  <c r="JI62" i="7" s="1"/>
  <c r="HB25" i="7"/>
  <c r="HA54" i="7"/>
  <c r="GP14" i="7"/>
  <c r="EA17" i="7"/>
  <c r="IF25" i="7"/>
  <c r="IK97" i="1"/>
  <c r="IK57" i="1"/>
  <c r="CE18" i="2"/>
  <c r="II63" i="1"/>
  <c r="II106" i="1"/>
  <c r="II66" i="1"/>
  <c r="IK106" i="1"/>
  <c r="IK66" i="1"/>
  <c r="CE27" i="2"/>
  <c r="IM106" i="1"/>
  <c r="IM66" i="1"/>
  <c r="IO106" i="1"/>
  <c r="IO66" i="1"/>
  <c r="IH100" i="1"/>
  <c r="IH60" i="1"/>
  <c r="IH20" i="7"/>
  <c r="CD21" i="2"/>
  <c r="IJ100" i="1"/>
  <c r="IJ60" i="1"/>
  <c r="IL100" i="1"/>
  <c r="IL60" i="1"/>
  <c r="IP103" i="1"/>
  <c r="IP63" i="1"/>
  <c r="CF24" i="2"/>
  <c r="C65" i="8" s="1"/>
  <c r="IR106" i="1"/>
  <c r="IR66" i="1"/>
  <c r="IR57" i="1"/>
  <c r="IS106" i="1"/>
  <c r="IS66" i="1"/>
  <c r="IR94" i="1"/>
  <c r="IR54" i="1"/>
  <c r="IR11" i="1"/>
  <c r="IU54" i="1"/>
  <c r="IZ53" i="1"/>
  <c r="IS94" i="1"/>
  <c r="IS54" i="1"/>
  <c r="IS11" i="1"/>
  <c r="IY106" i="1"/>
  <c r="IV97" i="1"/>
  <c r="ES20" i="7"/>
  <c r="FD60" i="7"/>
  <c r="AH13" i="7"/>
  <c r="IE21" i="7"/>
  <c r="FP60" i="7"/>
  <c r="FE20" i="7"/>
  <c r="HZ26" i="7"/>
  <c r="GF46" i="7"/>
  <c r="HX13" i="7"/>
  <c r="HW53" i="7"/>
  <c r="G14" i="7"/>
  <c r="HA22" i="7"/>
  <c r="HL62" i="7"/>
  <c r="HP32" i="7"/>
  <c r="K13" i="7"/>
  <c r="HY14" i="7"/>
  <c r="BF12" i="7"/>
  <c r="CB11" i="2" l="1"/>
  <c r="CA4" i="2"/>
  <c r="CC11" i="2"/>
  <c r="CC4" i="2"/>
  <c r="BZ4" i="2"/>
  <c r="CB4" i="2"/>
  <c r="BZ11" i="2"/>
  <c r="CA11" i="2"/>
  <c r="X67" i="3"/>
  <c r="W26" i="3"/>
  <c r="X64" i="3"/>
  <c r="W23" i="3"/>
  <c r="CJ23" i="7"/>
  <c r="CK23" i="7" s="1"/>
  <c r="CQ115" i="2"/>
  <c r="AD34" i="3"/>
  <c r="CR111" i="2"/>
  <c r="AC34" i="3"/>
  <c r="CU112" i="2"/>
  <c r="CY110" i="2"/>
  <c r="AD29" i="3"/>
  <c r="CP111" i="2"/>
  <c r="AD32" i="3"/>
  <c r="CY114" i="2"/>
  <c r="AD33" i="3"/>
  <c r="AD31" i="3"/>
  <c r="CY111" i="2"/>
  <c r="AD30" i="3"/>
  <c r="CP114" i="2"/>
  <c r="CJ93" i="2"/>
  <c r="CK115" i="2"/>
  <c r="CL113" i="2"/>
  <c r="CS111" i="2"/>
  <c r="CJ94" i="2"/>
  <c r="G2" i="3"/>
  <c r="AC30" i="3"/>
  <c r="AC31" i="3"/>
  <c r="CM112" i="2"/>
  <c r="AC32" i="3"/>
  <c r="BX60" i="7"/>
  <c r="AC29" i="3"/>
  <c r="BK60" i="7"/>
  <c r="BW60" i="7"/>
  <c r="CX114" i="2"/>
  <c r="AC33" i="3"/>
  <c r="CM111" i="2"/>
  <c r="CL111" i="2"/>
  <c r="GB14" i="7"/>
  <c r="GC14" i="7" s="1"/>
  <c r="P54" i="7"/>
  <c r="CU114" i="2"/>
  <c r="CN111" i="2"/>
  <c r="CK113" i="2"/>
  <c r="CM110" i="2"/>
  <c r="AB29" i="3"/>
  <c r="AB33" i="3"/>
  <c r="CW112" i="2"/>
  <c r="AB31" i="3"/>
  <c r="CW113" i="2"/>
  <c r="AB32" i="3"/>
  <c r="CW115" i="2"/>
  <c r="AB34" i="3"/>
  <c r="CW111" i="2"/>
  <c r="AB30" i="3"/>
  <c r="CM115" i="2"/>
  <c r="EE69" i="7"/>
  <c r="CL73" i="2"/>
  <c r="CX73" i="2"/>
  <c r="DA113" i="2"/>
  <c r="CX72" i="2"/>
  <c r="DA112" i="2"/>
  <c r="CX75" i="2"/>
  <c r="DA115" i="2"/>
  <c r="CX71" i="2"/>
  <c r="DA111" i="2"/>
  <c r="HK79" i="7"/>
  <c r="HL39" i="7"/>
  <c r="HM39" i="7" s="1"/>
  <c r="HN39" i="7" s="1"/>
  <c r="HO39" i="7" s="1"/>
  <c r="HP39" i="7" s="1"/>
  <c r="HQ39" i="7" s="1"/>
  <c r="HR39" i="7" s="1"/>
  <c r="CM114" i="2"/>
  <c r="CP112" i="2"/>
  <c r="CL114" i="2"/>
  <c r="CW114" i="2"/>
  <c r="CU110" i="2"/>
  <c r="CS110" i="2"/>
  <c r="AA29" i="3"/>
  <c r="CN110" i="2"/>
  <c r="CR115" i="2"/>
  <c r="CV75" i="2"/>
  <c r="CY115" i="2"/>
  <c r="CV73" i="2"/>
  <c r="CY113" i="2"/>
  <c r="CV72" i="2"/>
  <c r="CY112" i="2"/>
  <c r="CU113" i="2"/>
  <c r="AA33" i="3"/>
  <c r="CU115" i="2"/>
  <c r="CV115" i="2"/>
  <c r="AA34" i="3"/>
  <c r="CW110" i="2"/>
  <c r="CV70" i="2"/>
  <c r="CW74" i="2"/>
  <c r="CX74" i="2"/>
  <c r="CV113" i="2"/>
  <c r="AA32" i="3"/>
  <c r="CU75" i="2"/>
  <c r="CX115" i="2"/>
  <c r="CV74" i="2"/>
  <c r="CV112" i="2"/>
  <c r="AA31" i="3"/>
  <c r="CW70" i="2"/>
  <c r="CX70" i="2"/>
  <c r="CU73" i="2"/>
  <c r="CX113" i="2"/>
  <c r="CU72" i="2"/>
  <c r="CX112" i="2"/>
  <c r="CU71" i="2"/>
  <c r="CX111" i="2"/>
  <c r="AA30" i="3"/>
  <c r="CU70" i="2"/>
  <c r="CX110" i="2"/>
  <c r="DH60" i="7"/>
  <c r="CU74" i="2"/>
  <c r="CW75" i="2"/>
  <c r="CV71" i="2"/>
  <c r="CR113" i="2"/>
  <c r="CW73" i="2"/>
  <c r="CW72" i="2"/>
  <c r="CW71" i="2"/>
  <c r="CP110" i="2"/>
  <c r="CS113" i="2"/>
  <c r="CS70" i="2"/>
  <c r="CV110" i="2"/>
  <c r="CS71" i="2"/>
  <c r="CV111" i="2"/>
  <c r="CR110" i="2"/>
  <c r="CS74" i="2"/>
  <c r="CV114" i="2"/>
  <c r="CQ110" i="2"/>
  <c r="GC53" i="7"/>
  <c r="BZ13" i="7"/>
  <c r="CL53" i="7" s="1"/>
  <c r="CQ114" i="2"/>
  <c r="CS73" i="2"/>
  <c r="CR75" i="2"/>
  <c r="Z34" i="3"/>
  <c r="CS75" i="2"/>
  <c r="CR73" i="2"/>
  <c r="Z32" i="3"/>
  <c r="CR71" i="2"/>
  <c r="Z30" i="3"/>
  <c r="CT75" i="2"/>
  <c r="CT115" i="2"/>
  <c r="CR74" i="2"/>
  <c r="Z33" i="3"/>
  <c r="AA73" i="3" s="1"/>
  <c r="CS72" i="2"/>
  <c r="CT74" i="2"/>
  <c r="CT114" i="2"/>
  <c r="CQ113" i="2"/>
  <c r="CR70" i="2"/>
  <c r="Z29" i="3"/>
  <c r="CT73" i="2"/>
  <c r="CT113" i="2"/>
  <c r="CR72" i="2"/>
  <c r="Z31" i="3"/>
  <c r="CT112" i="2"/>
  <c r="CT72" i="2"/>
  <c r="CR114" i="2"/>
  <c r="CT111" i="2"/>
  <c r="CT71" i="2"/>
  <c r="CT110" i="2"/>
  <c r="CT70" i="2"/>
  <c r="DI14" i="7"/>
  <c r="DU54" i="7" s="1"/>
  <c r="GM54" i="7"/>
  <c r="CP72" i="2"/>
  <c r="CS112" i="2"/>
  <c r="CP74" i="2"/>
  <c r="CS114" i="2"/>
  <c r="P29" i="7"/>
  <c r="AB69" i="7" s="1"/>
  <c r="CP75" i="2"/>
  <c r="CS115" i="2"/>
  <c r="CP115" i="2"/>
  <c r="Y33" i="3"/>
  <c r="CQ74" i="2"/>
  <c r="CP73" i="2"/>
  <c r="Y34" i="3"/>
  <c r="CQ75" i="2"/>
  <c r="Y31" i="3"/>
  <c r="CQ72" i="2"/>
  <c r="Y29" i="3"/>
  <c r="CQ70" i="2"/>
  <c r="CN71" i="2"/>
  <c r="CQ111" i="2"/>
  <c r="Y30" i="3"/>
  <c r="CQ71" i="2"/>
  <c r="Y32" i="3"/>
  <c r="CQ73" i="2"/>
  <c r="CP70" i="2"/>
  <c r="CP71" i="2"/>
  <c r="CN75" i="2"/>
  <c r="P43" i="7"/>
  <c r="AB83" i="7" s="1"/>
  <c r="FD53" i="7"/>
  <c r="FC53" i="7"/>
  <c r="AY63" i="7"/>
  <c r="BW63" i="7"/>
  <c r="O53" i="7"/>
  <c r="CB84" i="2"/>
  <c r="DH23" i="7"/>
  <c r="DI23" i="7" s="1"/>
  <c r="CN114" i="2"/>
  <c r="AA53" i="7"/>
  <c r="CN74" i="2"/>
  <c r="CN72" i="2"/>
  <c r="CM113" i="2"/>
  <c r="DH39" i="7"/>
  <c r="DT79" i="7" s="1"/>
  <c r="CL75" i="2"/>
  <c r="O57" i="7"/>
  <c r="CK112" i="2"/>
  <c r="P57" i="7"/>
  <c r="DH29" i="7"/>
  <c r="DT69" i="7" s="1"/>
  <c r="CL115" i="2"/>
  <c r="GA60" i="7"/>
  <c r="CN70" i="2"/>
  <c r="CN73" i="2"/>
  <c r="CO115" i="2"/>
  <c r="CO75" i="2"/>
  <c r="CO70" i="2"/>
  <c r="CO110" i="2"/>
  <c r="CO71" i="2"/>
  <c r="CO111" i="2"/>
  <c r="CO112" i="2"/>
  <c r="CO72" i="2"/>
  <c r="CO113" i="2"/>
  <c r="CO73" i="2"/>
  <c r="CO114" i="2"/>
  <c r="CO74" i="2"/>
  <c r="F43" i="8"/>
  <c r="CL71" i="2"/>
  <c r="E11" i="8"/>
  <c r="GZ63" i="7"/>
  <c r="CK72" i="2"/>
  <c r="CN112" i="2"/>
  <c r="CK75" i="2"/>
  <c r="CN115" i="2"/>
  <c r="CK73" i="2"/>
  <c r="CN113" i="2"/>
  <c r="JA77" i="1"/>
  <c r="JL117" i="1"/>
  <c r="CK54" i="2"/>
  <c r="CN94" i="2"/>
  <c r="CK53" i="2"/>
  <c r="CN93" i="2"/>
  <c r="CK55" i="2"/>
  <c r="CN95" i="2"/>
  <c r="CK64" i="2"/>
  <c r="CN104" i="2"/>
  <c r="CK71" i="2"/>
  <c r="CK111" i="2"/>
  <c r="FD23" i="7"/>
  <c r="FE23" i="7" s="1"/>
  <c r="FQ63" i="7" s="1"/>
  <c r="CJ37" i="7"/>
  <c r="CV77" i="7" s="1"/>
  <c r="JK90" i="1"/>
  <c r="JK91" i="1"/>
  <c r="F14" i="8"/>
  <c r="DI60" i="7"/>
  <c r="AA60" i="7"/>
  <c r="JJ90" i="1"/>
  <c r="JJ91" i="1"/>
  <c r="GY60" i="7"/>
  <c r="GM60" i="7"/>
  <c r="X29" i="3"/>
  <c r="CM70" i="2"/>
  <c r="X31" i="3"/>
  <c r="CM72" i="2"/>
  <c r="X33" i="3"/>
  <c r="CM74" i="2"/>
  <c r="X30" i="3"/>
  <c r="CM71" i="2"/>
  <c r="CL112" i="2"/>
  <c r="X32" i="3"/>
  <c r="CM73" i="2"/>
  <c r="CL72" i="2"/>
  <c r="X34" i="3"/>
  <c r="CM75" i="2"/>
  <c r="FD43" i="7"/>
  <c r="FP83" i="7" s="1"/>
  <c r="EE53" i="7"/>
  <c r="DS52" i="7"/>
  <c r="CL70" i="2"/>
  <c r="EF53" i="7"/>
  <c r="CK74" i="2"/>
  <c r="CL110" i="2"/>
  <c r="CK114" i="2"/>
  <c r="EG53" i="7"/>
  <c r="JI90" i="1"/>
  <c r="JI91" i="1"/>
  <c r="IU13" i="7"/>
  <c r="IV13" i="7" s="1"/>
  <c r="JH71" i="7"/>
  <c r="CL74" i="2"/>
  <c r="HS77" i="1"/>
  <c r="CK43" i="7"/>
  <c r="CL43" i="7" s="1"/>
  <c r="CU83" i="7"/>
  <c r="AN39" i="7"/>
  <c r="AO39" i="7" s="1"/>
  <c r="DS54" i="7"/>
  <c r="IV65" i="7"/>
  <c r="JH65" i="7"/>
  <c r="GB53" i="7"/>
  <c r="CV23" i="7"/>
  <c r="DH63" i="7" s="1"/>
  <c r="IV46" i="7"/>
  <c r="JH86" i="7" s="1"/>
  <c r="JG86" i="7"/>
  <c r="IV27" i="7"/>
  <c r="JH67" i="7" s="1"/>
  <c r="JG67" i="7"/>
  <c r="IV45" i="7"/>
  <c r="JG85" i="7"/>
  <c r="JG90" i="1"/>
  <c r="JG91" i="1"/>
  <c r="IV16" i="7"/>
  <c r="JG56" i="7"/>
  <c r="DG54" i="7"/>
  <c r="AZ23" i="7"/>
  <c r="BA23" i="7" s="1"/>
  <c r="BM63" i="7" s="1"/>
  <c r="IV28" i="7"/>
  <c r="JG68" i="7"/>
  <c r="IV44" i="7"/>
  <c r="JH84" i="7" s="1"/>
  <c r="JG84" i="7"/>
  <c r="IV41" i="7"/>
  <c r="JG81" i="7"/>
  <c r="IV12" i="7"/>
  <c r="JH52" i="7" s="1"/>
  <c r="JG52" i="7"/>
  <c r="DH54" i="7"/>
  <c r="BW53" i="7"/>
  <c r="IV21" i="7"/>
  <c r="JG61" i="7"/>
  <c r="IV38" i="7"/>
  <c r="JH78" i="7" s="1"/>
  <c r="JG78" i="7"/>
  <c r="IV24" i="7"/>
  <c r="JH64" i="7" s="1"/>
  <c r="JG64" i="7"/>
  <c r="IV15" i="7"/>
  <c r="JH55" i="7" s="1"/>
  <c r="JG55" i="7"/>
  <c r="AM83" i="7"/>
  <c r="GY63" i="7"/>
  <c r="O60" i="7"/>
  <c r="CU60" i="7"/>
  <c r="FO53" i="7"/>
  <c r="GA53" i="7"/>
  <c r="FP53" i="7"/>
  <c r="AO63" i="7"/>
  <c r="AN63" i="7"/>
  <c r="CK110" i="2"/>
  <c r="CK70" i="2"/>
  <c r="IT83" i="7"/>
  <c r="JF83" i="7"/>
  <c r="EE63" i="7"/>
  <c r="DH13" i="7"/>
  <c r="DI13" i="7" s="1"/>
  <c r="W20" i="3"/>
  <c r="X60" i="3" s="1"/>
  <c r="CL101" i="2"/>
  <c r="IT37" i="7"/>
  <c r="JF77" i="7" s="1"/>
  <c r="JF117" i="1"/>
  <c r="DH43" i="7"/>
  <c r="DI43" i="7" s="1"/>
  <c r="DU83" i="7" s="1"/>
  <c r="IT117" i="1"/>
  <c r="D43" i="7"/>
  <c r="P83" i="7" s="1"/>
  <c r="EE79" i="7"/>
  <c r="CV60" i="7"/>
  <c r="HA79" i="7"/>
  <c r="GC39" i="7"/>
  <c r="GO79" i="7" s="1"/>
  <c r="P39" i="7"/>
  <c r="Q39" i="7" s="1"/>
  <c r="DG52" i="7"/>
  <c r="CW60" i="7"/>
  <c r="DG60" i="7"/>
  <c r="CI53" i="7"/>
  <c r="DS53" i="7"/>
  <c r="CJ53" i="7"/>
  <c r="AM52" i="7"/>
  <c r="AA52" i="7"/>
  <c r="FC57" i="7"/>
  <c r="Q14" i="7"/>
  <c r="R14" i="7" s="1"/>
  <c r="DT20" i="7"/>
  <c r="DT60" i="7" s="1"/>
  <c r="EE60" i="7"/>
  <c r="CW57" i="7"/>
  <c r="E23" i="7"/>
  <c r="Q63" i="7" s="1"/>
  <c r="C37" i="7"/>
  <c r="D37" i="7" s="1"/>
  <c r="P77" i="7" s="1"/>
  <c r="D39" i="7"/>
  <c r="E39" i="7" s="1"/>
  <c r="F39" i="7" s="1"/>
  <c r="DS37" i="7"/>
  <c r="EE77" i="7" s="1"/>
  <c r="W17" i="3"/>
  <c r="GZ79" i="7"/>
  <c r="G129" i="1"/>
  <c r="R129" i="1"/>
  <c r="AD129" i="1" s="1"/>
  <c r="AP129" i="1" s="1"/>
  <c r="BB129" i="1" s="1"/>
  <c r="BN129" i="1" s="1"/>
  <c r="BZ129" i="1" s="1"/>
  <c r="CL129" i="1" s="1"/>
  <c r="CX129" i="1" s="1"/>
  <c r="DJ129" i="1" s="1"/>
  <c r="DV129" i="1" s="1"/>
  <c r="EH129" i="1" s="1"/>
  <c r="ET129" i="1" s="1"/>
  <c r="FF129" i="1" s="1"/>
  <c r="FR129" i="1" s="1"/>
  <c r="GD129" i="1" s="1"/>
  <c r="GP129" i="1" s="1"/>
  <c r="HB129" i="1" s="1"/>
  <c r="HN129" i="1" s="1"/>
  <c r="HZ129" i="1" s="1"/>
  <c r="IL129" i="1" s="1"/>
  <c r="IX129" i="1" s="1"/>
  <c r="JJ129" i="1" s="1"/>
  <c r="ER14" i="7"/>
  <c r="FC54" i="7"/>
  <c r="EQ54" i="7"/>
  <c r="GT77" i="1"/>
  <c r="HF117" i="1"/>
  <c r="HS117" i="1"/>
  <c r="GU77" i="1"/>
  <c r="W31" i="3"/>
  <c r="HY50" i="1"/>
  <c r="HZ50" i="1"/>
  <c r="HV77" i="7"/>
  <c r="HJ77" i="7"/>
  <c r="AL77" i="7"/>
  <c r="AA37" i="7"/>
  <c r="Z77" i="7"/>
  <c r="O37" i="7"/>
  <c r="AX77" i="7"/>
  <c r="AM37" i="7"/>
  <c r="JE90" i="1"/>
  <c r="JE91" i="1"/>
  <c r="W30" i="3"/>
  <c r="W32" i="3"/>
  <c r="X63" i="3"/>
  <c r="IX77" i="1"/>
  <c r="X66" i="3"/>
  <c r="CL20" i="7"/>
  <c r="CM20" i="7" s="1"/>
  <c r="JD90" i="1"/>
  <c r="JD91" i="1"/>
  <c r="W33" i="3"/>
  <c r="W29" i="3"/>
  <c r="W34" i="3"/>
  <c r="W14" i="3"/>
  <c r="X54" i="3" s="1"/>
  <c r="W13" i="3"/>
  <c r="X53" i="3" s="1"/>
  <c r="W4" i="3"/>
  <c r="W3" i="3" s="1"/>
  <c r="W39" i="3"/>
  <c r="X79" i="3" s="1"/>
  <c r="W12" i="3"/>
  <c r="X52" i="3" s="1"/>
  <c r="W43" i="3"/>
  <c r="X83" i="3" s="1"/>
  <c r="B82" i="8"/>
  <c r="D82" i="8" s="1"/>
  <c r="CK80" i="2"/>
  <c r="B84" i="8"/>
  <c r="D84" i="8" s="1"/>
  <c r="CK84" i="2"/>
  <c r="B61" i="8"/>
  <c r="CK61" i="2"/>
  <c r="B67" i="8"/>
  <c r="D67" i="8" s="1"/>
  <c r="CK67" i="2"/>
  <c r="JC90" i="1"/>
  <c r="JC91" i="1"/>
  <c r="IP117" i="1"/>
  <c r="JB117" i="1"/>
  <c r="JB91" i="1"/>
  <c r="DG37" i="7"/>
  <c r="DH37" i="7" s="1"/>
  <c r="DI37" i="7" s="1"/>
  <c r="IX117" i="1"/>
  <c r="JB50" i="1"/>
  <c r="BJ51" i="7"/>
  <c r="FN51" i="7"/>
  <c r="HX77" i="7"/>
  <c r="HW77" i="7"/>
  <c r="GY83" i="7"/>
  <c r="AY11" i="7"/>
  <c r="AZ11" i="7" s="1"/>
  <c r="GN43" i="7"/>
  <c r="GZ83" i="7" s="1"/>
  <c r="HM37" i="7"/>
  <c r="HY77" i="7" s="1"/>
  <c r="BK11" i="7"/>
  <c r="BL11" i="7" s="1"/>
  <c r="BM11" i="7" s="1"/>
  <c r="BN11" i="7" s="1"/>
  <c r="GY37" i="7"/>
  <c r="HK77" i="7" s="1"/>
  <c r="DG83" i="7"/>
  <c r="CV43" i="7"/>
  <c r="DR51" i="7"/>
  <c r="HV51" i="7"/>
  <c r="BY43" i="7"/>
  <c r="BZ43" i="7" s="1"/>
  <c r="CA43" i="7" s="1"/>
  <c r="CI83" i="7"/>
  <c r="BK37" i="7"/>
  <c r="BV77" i="7"/>
  <c r="CU11" i="7"/>
  <c r="DF51" i="7"/>
  <c r="HW10" i="7"/>
  <c r="HX10" i="7" s="1"/>
  <c r="HY10" i="7" s="1"/>
  <c r="HZ10" i="7" s="1"/>
  <c r="IA10" i="7" s="1"/>
  <c r="IB10" i="7" s="1"/>
  <c r="IC10" i="7" s="1"/>
  <c r="ID10" i="7" s="1"/>
  <c r="IE10" i="7" s="1"/>
  <c r="IF10" i="7" s="1"/>
  <c r="IG10" i="7" s="1"/>
  <c r="CH51" i="7"/>
  <c r="CI11" i="7"/>
  <c r="CI51" i="7" s="1"/>
  <c r="CT51" i="7"/>
  <c r="AY37" i="7"/>
  <c r="BJ77" i="7"/>
  <c r="I8" i="9"/>
  <c r="H10" i="9"/>
  <c r="CU37" i="7"/>
  <c r="EQ11" i="7"/>
  <c r="FB51" i="7"/>
  <c r="FZ51" i="7"/>
  <c r="AM11" i="7"/>
  <c r="AN11" i="7" s="1"/>
  <c r="AO11" i="7" s="1"/>
  <c r="AP11" i="7" s="1"/>
  <c r="AQ11" i="7" s="1"/>
  <c r="AR11" i="7" s="1"/>
  <c r="AS11" i="7" s="1"/>
  <c r="AT11" i="7" s="1"/>
  <c r="AU11" i="7" s="1"/>
  <c r="AV11" i="7" s="1"/>
  <c r="AX51" i="7"/>
  <c r="HW50" i="1"/>
  <c r="HX50" i="1"/>
  <c r="GX77" i="7"/>
  <c r="GL77" i="7"/>
  <c r="GA37" i="7"/>
  <c r="FZ77" i="7"/>
  <c r="EP77" i="7"/>
  <c r="EE37" i="7"/>
  <c r="F49" i="3"/>
  <c r="GA11" i="7"/>
  <c r="IE117" i="1"/>
  <c r="AL51" i="7"/>
  <c r="AA11" i="7"/>
  <c r="AA51" i="7" s="1"/>
  <c r="HY34" i="7"/>
  <c r="HZ34" i="7" s="1"/>
  <c r="IJ74" i="7"/>
  <c r="F4" i="8"/>
  <c r="BB84" i="7"/>
  <c r="BC84" i="7"/>
  <c r="AS44" i="7"/>
  <c r="BE84" i="7" s="1"/>
  <c r="AO45" i="7"/>
  <c r="AP45" i="7" s="1"/>
  <c r="AB70" i="7"/>
  <c r="BX72" i="7"/>
  <c r="DI33" i="7"/>
  <c r="DU73" i="7" s="1"/>
  <c r="GB71" i="7"/>
  <c r="ER85" i="7"/>
  <c r="EG39" i="7"/>
  <c r="ES79" i="7" s="1"/>
  <c r="FP72" i="7"/>
  <c r="Q46" i="7"/>
  <c r="AC86" i="7" s="1"/>
  <c r="B57" i="8"/>
  <c r="C26" i="8"/>
  <c r="D26" i="8" s="1"/>
  <c r="BL83" i="7"/>
  <c r="DI36" i="7"/>
  <c r="DJ36" i="7" s="1"/>
  <c r="GZ62" i="7"/>
  <c r="FQ34" i="7"/>
  <c r="GC74" i="7" s="1"/>
  <c r="BY31" i="7"/>
  <c r="FG24" i="7"/>
  <c r="FS64" i="7" s="1"/>
  <c r="DU25" i="7"/>
  <c r="EG65" i="7" s="1"/>
  <c r="HB76" i="7"/>
  <c r="AC31" i="7"/>
  <c r="AD31" i="7" s="1"/>
  <c r="FE38" i="7"/>
  <c r="FF38" i="7" s="1"/>
  <c r="FR78" i="7" s="1"/>
  <c r="EF86" i="7"/>
  <c r="CJ76" i="7"/>
  <c r="AE19" i="7"/>
  <c r="AF19" i="7" s="1"/>
  <c r="AF59" i="7" s="1"/>
  <c r="BB18" i="7"/>
  <c r="BC18" i="7" s="1"/>
  <c r="IK50" i="1"/>
  <c r="IK90" i="1"/>
  <c r="IY90" i="1"/>
  <c r="AB52" i="7"/>
  <c r="IT3" i="7"/>
  <c r="IU3" i="7" s="1"/>
  <c r="IV3" i="7" s="1"/>
  <c r="IW3" i="7" s="1"/>
  <c r="IX3" i="7" s="1"/>
  <c r="IY3" i="7" s="1"/>
  <c r="IZ3" i="7" s="1"/>
  <c r="JA3" i="7" s="1"/>
  <c r="B68" i="8"/>
  <c r="IK3" i="7"/>
  <c r="IL3" i="7" s="1"/>
  <c r="IM3" i="7" s="1"/>
  <c r="IN3" i="7" s="1"/>
  <c r="IO3" i="7" s="1"/>
  <c r="IH50" i="1"/>
  <c r="IH10" i="7"/>
  <c r="IH90" i="1"/>
  <c r="IX90" i="1"/>
  <c r="IN50" i="1"/>
  <c r="IN90" i="1"/>
  <c r="CK22" i="7"/>
  <c r="CL22" i="7" s="1"/>
  <c r="CM22" i="7" s="1"/>
  <c r="CN22" i="7" s="1"/>
  <c r="IM50" i="1"/>
  <c r="IM90" i="1"/>
  <c r="IO24" i="7"/>
  <c r="IP24" i="7" s="1"/>
  <c r="IW25" i="7"/>
  <c r="ER70" i="7"/>
  <c r="FD76" i="7"/>
  <c r="AC59" i="7"/>
  <c r="FP58" i="7"/>
  <c r="BX78" i="7"/>
  <c r="P80" i="7"/>
  <c r="FF32" i="7"/>
  <c r="FG32" i="7" s="1"/>
  <c r="FH32" i="7" s="1"/>
  <c r="FE18" i="7"/>
  <c r="FE58" i="7" s="1"/>
  <c r="ES25" i="7"/>
  <c r="FE65" i="7" s="1"/>
  <c r="HM33" i="7"/>
  <c r="HM73" i="7" s="1"/>
  <c r="HX52" i="7"/>
  <c r="CK33" i="7"/>
  <c r="CW73" i="7" s="1"/>
  <c r="BA21" i="7"/>
  <c r="BA61" i="7" s="1"/>
  <c r="GO32" i="7"/>
  <c r="GP32" i="7" s="1"/>
  <c r="ER84" i="7"/>
  <c r="FP64" i="7"/>
  <c r="GC24" i="7"/>
  <c r="GD24" i="7" s="1"/>
  <c r="FP76" i="7"/>
  <c r="BL84" i="7"/>
  <c r="AO41" i="7"/>
  <c r="AZ81" i="7"/>
  <c r="ES31" i="7"/>
  <c r="ET31" i="7" s="1"/>
  <c r="DT71" i="7"/>
  <c r="DU24" i="7"/>
  <c r="EG64" i="7" s="1"/>
  <c r="BX80" i="7"/>
  <c r="GZ70" i="7"/>
  <c r="BL85" i="7"/>
  <c r="Q12" i="7"/>
  <c r="Q52" i="7" s="1"/>
  <c r="B76" i="8"/>
  <c r="C86" i="8"/>
  <c r="CC52" i="2"/>
  <c r="C76" i="8"/>
  <c r="B86" i="8"/>
  <c r="B56" i="8"/>
  <c r="CC64" i="2"/>
  <c r="B62" i="8"/>
  <c r="C68" i="8"/>
  <c r="B81" i="8"/>
  <c r="C55" i="8"/>
  <c r="B85" i="8"/>
  <c r="B63" i="8"/>
  <c r="W68" i="3"/>
  <c r="C81" i="8"/>
  <c r="C60" i="8"/>
  <c r="C85" i="8"/>
  <c r="C59" i="8"/>
  <c r="CG112" i="2"/>
  <c r="W86" i="3"/>
  <c r="D64" i="8"/>
  <c r="DJ20" i="7"/>
  <c r="DK20" i="7" s="1"/>
  <c r="FQ84" i="7"/>
  <c r="E33" i="7"/>
  <c r="Q73" i="7" s="1"/>
  <c r="H2" i="3"/>
  <c r="G49" i="3"/>
  <c r="IU43" i="7"/>
  <c r="IC50" i="1"/>
  <c r="ID50" i="1"/>
  <c r="IL50" i="1"/>
  <c r="ES53" i="7"/>
  <c r="DI62" i="7"/>
  <c r="DI41" i="7"/>
  <c r="DJ41" i="7" s="1"/>
  <c r="AO19" i="7"/>
  <c r="BA59" i="7" s="1"/>
  <c r="AO33" i="7"/>
  <c r="BA73" i="7" s="1"/>
  <c r="IB50" i="1"/>
  <c r="AO34" i="7"/>
  <c r="AP34" i="7" s="1"/>
  <c r="Q42" i="7"/>
  <c r="AC82" i="7" s="1"/>
  <c r="P69" i="7"/>
  <c r="ES32" i="7"/>
  <c r="FE72" i="7" s="1"/>
  <c r="GO15" i="7"/>
  <c r="GO55" i="7" s="1"/>
  <c r="IE50" i="1"/>
  <c r="IU91" i="1"/>
  <c r="F17" i="7"/>
  <c r="R57" i="7" s="1"/>
  <c r="HX64" i="7"/>
  <c r="GC12" i="7"/>
  <c r="GC52" i="7" s="1"/>
  <c r="BZ69" i="2"/>
  <c r="BC40" i="7"/>
  <c r="BD40" i="7" s="1"/>
  <c r="W56" i="3"/>
  <c r="CJ58" i="7"/>
  <c r="FQ64" i="7"/>
  <c r="AC25" i="7"/>
  <c r="AD25" i="7" s="1"/>
  <c r="AP65" i="7" s="1"/>
  <c r="BY29" i="7"/>
  <c r="BZ29" i="7" s="1"/>
  <c r="BA38" i="7"/>
  <c r="BM78" i="7" s="1"/>
  <c r="BX58" i="7"/>
  <c r="GZ85" i="7"/>
  <c r="FE33" i="7"/>
  <c r="FQ73" i="7" s="1"/>
  <c r="CX80" i="7"/>
  <c r="GZ55" i="7"/>
  <c r="FE41" i="7"/>
  <c r="FQ81" i="7" s="1"/>
  <c r="EG41" i="7"/>
  <c r="ER81" i="7"/>
  <c r="GB62" i="7"/>
  <c r="IV51" i="1"/>
  <c r="JH90" i="1"/>
  <c r="JA51" i="1"/>
  <c r="BY17" i="7"/>
  <c r="BZ17" i="7" s="1"/>
  <c r="HL64" i="7"/>
  <c r="JA91" i="1"/>
  <c r="IU51" i="1"/>
  <c r="JF90" i="1"/>
  <c r="IT77" i="1"/>
  <c r="CB73" i="2"/>
  <c r="CW32" i="7"/>
  <c r="DI72" i="7" s="1"/>
  <c r="BM24" i="7"/>
  <c r="BN24" i="7" s="1"/>
  <c r="HY56" i="7"/>
  <c r="BM85" i="7"/>
  <c r="EG25" i="7"/>
  <c r="EH25" i="7" s="1"/>
  <c r="C14" i="8"/>
  <c r="D14" i="8" s="1"/>
  <c r="C13" i="8"/>
  <c r="D13" i="8" s="1"/>
  <c r="BN85" i="7"/>
  <c r="BC45" i="7"/>
  <c r="BD45" i="7" s="1"/>
  <c r="AZ61" i="7"/>
  <c r="DT64" i="7"/>
  <c r="FD73" i="7"/>
  <c r="FQ25" i="7"/>
  <c r="FR25" i="7" s="1"/>
  <c r="CV62" i="7"/>
  <c r="D39" i="8"/>
  <c r="W82" i="3"/>
  <c r="AP79" i="7"/>
  <c r="HB43" i="7"/>
  <c r="HN83" i="7" s="1"/>
  <c r="C17" i="8"/>
  <c r="CJ82" i="7"/>
  <c r="W84" i="3"/>
  <c r="C4" i="8"/>
  <c r="D4" i="8" s="1"/>
  <c r="HX56" i="7"/>
  <c r="FE84" i="7"/>
  <c r="FP85" i="7"/>
  <c r="FE29" i="7"/>
  <c r="FQ69" i="7" s="1"/>
  <c r="GC55" i="7"/>
  <c r="GD55" i="7"/>
  <c r="GN70" i="7"/>
  <c r="GE55" i="7"/>
  <c r="BY24" i="7"/>
  <c r="CK64" i="7" s="1"/>
  <c r="FP84" i="7"/>
  <c r="HY31" i="7"/>
  <c r="IJ71" i="7"/>
  <c r="BY34" i="7"/>
  <c r="CJ74" i="7"/>
  <c r="DV65" i="7"/>
  <c r="HM56" i="7"/>
  <c r="BA13" i="7"/>
  <c r="BB13" i="7" s="1"/>
  <c r="AN64" i="7"/>
  <c r="AZ64" i="7"/>
  <c r="W62" i="3"/>
  <c r="IJ22" i="7"/>
  <c r="II59" i="7"/>
  <c r="FE61" i="7"/>
  <c r="EH13" i="7"/>
  <c r="EH53" i="7" s="1"/>
  <c r="CD53" i="2"/>
  <c r="IX51" i="1"/>
  <c r="W55" i="3"/>
  <c r="C23" i="8"/>
  <c r="D23" i="8" s="1"/>
  <c r="C20" i="8"/>
  <c r="D20" i="8" s="1"/>
  <c r="C12" i="8"/>
  <c r="D12" i="8" s="1"/>
  <c r="W78" i="3"/>
  <c r="FP74" i="7"/>
  <c r="FE34" i="7"/>
  <c r="CA58" i="2"/>
  <c r="AZ59" i="7"/>
  <c r="IM64" i="7"/>
  <c r="BX74" i="7"/>
  <c r="BM34" i="7"/>
  <c r="DU41" i="7"/>
  <c r="DV41" i="7" s="1"/>
  <c r="BL53" i="7"/>
  <c r="DI40" i="7"/>
  <c r="DJ40" i="7" s="1"/>
  <c r="D27" i="8"/>
  <c r="D15" i="8"/>
  <c r="HY61" i="7"/>
  <c r="BL57" i="7"/>
  <c r="GC30" i="7"/>
  <c r="GC70" i="7" s="1"/>
  <c r="CF54" i="2"/>
  <c r="II62" i="7"/>
  <c r="CE53" i="2"/>
  <c r="DU61" i="7"/>
  <c r="CA74" i="2"/>
  <c r="CJ61" i="2"/>
  <c r="GO33" i="7"/>
  <c r="GZ73" i="7"/>
  <c r="IX58" i="7"/>
  <c r="GO37" i="7"/>
  <c r="GP37" i="7" s="1"/>
  <c r="CD70" i="2"/>
  <c r="CH93" i="2"/>
  <c r="GZ64" i="7"/>
  <c r="GB70" i="7"/>
  <c r="IM80" i="7"/>
  <c r="BX69" i="7"/>
  <c r="BM29" i="7"/>
  <c r="CG72" i="2"/>
  <c r="CJ64" i="2"/>
  <c r="IP19" i="7"/>
  <c r="IQ19" i="7" s="1"/>
  <c r="IR19" i="7" s="1"/>
  <c r="IS19" i="7" s="1"/>
  <c r="DV62" i="7"/>
  <c r="BM36" i="7"/>
  <c r="BY76" i="7" s="1"/>
  <c r="CX57" i="7"/>
  <c r="IT57" i="7"/>
  <c r="ES40" i="7"/>
  <c r="ET40" i="7" s="1"/>
  <c r="IJ59" i="7"/>
  <c r="HY83" i="7"/>
  <c r="CB67" i="2"/>
  <c r="W80" i="3"/>
  <c r="V13" i="3"/>
  <c r="HX55" i="7"/>
  <c r="ER86" i="7"/>
  <c r="IU59" i="7"/>
  <c r="IN86" i="7"/>
  <c r="II17" i="7"/>
  <c r="II57" i="7" s="1"/>
  <c r="W61" i="3"/>
  <c r="IU52" i="7"/>
  <c r="CK25" i="7"/>
  <c r="CL25" i="7" s="1"/>
  <c r="CG54" i="2"/>
  <c r="IJ41" i="7"/>
  <c r="IU81" i="7"/>
  <c r="II81" i="7"/>
  <c r="IB18" i="7"/>
  <c r="IN58" i="7" s="1"/>
  <c r="BX57" i="7"/>
  <c r="IJ80" i="7"/>
  <c r="AZ86" i="7"/>
  <c r="AO46" i="7"/>
  <c r="CK45" i="7"/>
  <c r="CV85" i="7"/>
  <c r="CK24" i="7"/>
  <c r="CV64" i="7"/>
  <c r="IV59" i="7"/>
  <c r="GD61" i="7"/>
  <c r="DU42" i="7"/>
  <c r="DV42" i="7" s="1"/>
  <c r="IW59" i="7"/>
  <c r="IO46" i="7"/>
  <c r="IP46" i="7" s="1"/>
  <c r="IQ46" i="7" s="1"/>
  <c r="IR46" i="7" s="1"/>
  <c r="IS46" i="7" s="1"/>
  <c r="W67" i="3"/>
  <c r="DU45" i="7"/>
  <c r="IP77" i="1"/>
  <c r="JA117" i="1"/>
  <c r="DI82" i="7"/>
  <c r="CX42" i="7"/>
  <c r="EG42" i="7"/>
  <c r="ES82" i="7" s="1"/>
  <c r="B11" i="8"/>
  <c r="IK80" i="7"/>
  <c r="GN85" i="7"/>
  <c r="IL86" i="7"/>
  <c r="IL80" i="7"/>
  <c r="IK86" i="7"/>
  <c r="GO42" i="7"/>
  <c r="GZ82" i="7"/>
  <c r="W85" i="3"/>
  <c r="BZ38" i="7"/>
  <c r="CK78" i="7"/>
  <c r="HA44" i="7"/>
  <c r="HM84" i="7" s="1"/>
  <c r="BX85" i="7"/>
  <c r="W81" i="3"/>
  <c r="ES86" i="7"/>
  <c r="EH46" i="7"/>
  <c r="HL84" i="7"/>
  <c r="Q45" i="7"/>
  <c r="AC85" i="7" s="1"/>
  <c r="DH80" i="7"/>
  <c r="CW40" i="7"/>
  <c r="IM86" i="7"/>
  <c r="FD81" i="7"/>
  <c r="ES41" i="7"/>
  <c r="BL81" i="7"/>
  <c r="BA41" i="7"/>
  <c r="IV91" i="1"/>
  <c r="IN65" i="7"/>
  <c r="FR61" i="7"/>
  <c r="ER52" i="7"/>
  <c r="EH15" i="7"/>
  <c r="ET55" i="7" s="1"/>
  <c r="IW51" i="1"/>
  <c r="HN21" i="7"/>
  <c r="HO21" i="7" s="1"/>
  <c r="IJ28" i="7"/>
  <c r="IU68" i="7"/>
  <c r="AD20" i="7"/>
  <c r="AO60" i="7"/>
  <c r="EG12" i="7"/>
  <c r="EH12" i="7" s="1"/>
  <c r="BY68" i="2"/>
  <c r="BX109" i="2"/>
  <c r="CF53" i="2"/>
  <c r="ES24" i="7"/>
  <c r="FE64" i="7" s="1"/>
  <c r="BN25" i="7"/>
  <c r="CE54" i="2"/>
  <c r="IJ16" i="7"/>
  <c r="IU56" i="7"/>
  <c r="ET21" i="7"/>
  <c r="FF61" i="7" s="1"/>
  <c r="FQ61" i="7"/>
  <c r="GN65" i="7"/>
  <c r="GC25" i="7"/>
  <c r="IX91" i="1"/>
  <c r="DT61" i="7"/>
  <c r="ER78" i="7"/>
  <c r="EG38" i="7"/>
  <c r="CK36" i="7"/>
  <c r="CV76" i="7"/>
  <c r="DU29" i="7"/>
  <c r="EF69" i="7"/>
  <c r="DV32" i="7"/>
  <c r="EG72" i="7"/>
  <c r="CV56" i="7"/>
  <c r="DH56" i="7"/>
  <c r="CW16" i="7"/>
  <c r="E32" i="7"/>
  <c r="P72" i="7"/>
  <c r="AC32" i="7"/>
  <c r="AN72" i="7"/>
  <c r="FQ45" i="7"/>
  <c r="GB85" i="7"/>
  <c r="CW25" i="7"/>
  <c r="DH65" i="7"/>
  <c r="DH74" i="7"/>
  <c r="CW34" i="7"/>
  <c r="BX79" i="7"/>
  <c r="BM39" i="7"/>
  <c r="ES34" i="7"/>
  <c r="FD74" i="7"/>
  <c r="HA32" i="7"/>
  <c r="HL72" i="7"/>
  <c r="P71" i="7"/>
  <c r="E31" i="7"/>
  <c r="AC44" i="7"/>
  <c r="AN84" i="7"/>
  <c r="EG32" i="7"/>
  <c r="ER72" i="7"/>
  <c r="EG31" i="7"/>
  <c r="ER71" i="7"/>
  <c r="CV54" i="7"/>
  <c r="CW30" i="7"/>
  <c r="DH70" i="7"/>
  <c r="EG86" i="7"/>
  <c r="DV46" i="7"/>
  <c r="Q34" i="7"/>
  <c r="AB74" i="7"/>
  <c r="CV70" i="7"/>
  <c r="CK30" i="7"/>
  <c r="FE78" i="7"/>
  <c r="ET38" i="7"/>
  <c r="GO19" i="7"/>
  <c r="GZ59" i="7"/>
  <c r="DT84" i="7"/>
  <c r="DI44" i="7"/>
  <c r="GN62" i="7"/>
  <c r="P74" i="7"/>
  <c r="E34" i="7"/>
  <c r="E46" i="7"/>
  <c r="P86" i="7"/>
  <c r="CK70" i="7"/>
  <c r="BZ30" i="7"/>
  <c r="GO16" i="7"/>
  <c r="GZ56" i="7"/>
  <c r="GN56" i="7"/>
  <c r="AB84" i="7"/>
  <c r="Q44" i="7"/>
  <c r="Q25" i="7"/>
  <c r="AB65" i="7"/>
  <c r="ER73" i="7"/>
  <c r="EG33" i="7"/>
  <c r="AB60" i="7"/>
  <c r="Q20" i="7"/>
  <c r="ER58" i="7"/>
  <c r="EG18" i="7"/>
  <c r="CL39" i="7"/>
  <c r="CM39" i="7" s="1"/>
  <c r="E30" i="7"/>
  <c r="P70" i="7"/>
  <c r="EF71" i="7"/>
  <c r="DU31" i="7"/>
  <c r="AZ71" i="7"/>
  <c r="AO31" i="7"/>
  <c r="FP70" i="7"/>
  <c r="FE30" i="7"/>
  <c r="AN85" i="7"/>
  <c r="AC45" i="7"/>
  <c r="BL60" i="7"/>
  <c r="AE18" i="7"/>
  <c r="AF18" i="7" s="1"/>
  <c r="AO14" i="7"/>
  <c r="AO54" i="7" s="1"/>
  <c r="AF39" i="7"/>
  <c r="AQ79" i="7"/>
  <c r="HM14" i="7"/>
  <c r="HY54" i="7" s="1"/>
  <c r="HL54" i="7"/>
  <c r="AO15" i="7"/>
  <c r="AZ55" i="7"/>
  <c r="DI38" i="7"/>
  <c r="DT78" i="7"/>
  <c r="CW31" i="7"/>
  <c r="DH71" i="7"/>
  <c r="GO34" i="7"/>
  <c r="GZ74" i="7"/>
  <c r="E25" i="7"/>
  <c r="P65" i="7"/>
  <c r="BL64" i="7"/>
  <c r="BA24" i="7"/>
  <c r="DT74" i="7"/>
  <c r="DI34" i="7"/>
  <c r="DH73" i="7"/>
  <c r="CW33" i="7"/>
  <c r="GO25" i="7"/>
  <c r="GZ65" i="7"/>
  <c r="BY40" i="7"/>
  <c r="CJ80" i="7"/>
  <c r="CJ84" i="7"/>
  <c r="BY44" i="7"/>
  <c r="BX82" i="7"/>
  <c r="BM42" i="7"/>
  <c r="CK16" i="7"/>
  <c r="CJ56" i="7"/>
  <c r="CV72" i="7"/>
  <c r="CK32" i="7"/>
  <c r="EH44" i="7"/>
  <c r="ES84" i="7"/>
  <c r="HL74" i="7"/>
  <c r="HA34" i="7"/>
  <c r="BA30" i="7"/>
  <c r="BL70" i="7"/>
  <c r="CK44" i="7"/>
  <c r="CV84" i="7"/>
  <c r="BM16" i="7"/>
  <c r="BX56" i="7"/>
  <c r="Q69" i="7"/>
  <c r="F29" i="7"/>
  <c r="AN86" i="7"/>
  <c r="AC46" i="7"/>
  <c r="HL78" i="7"/>
  <c r="HA38" i="7"/>
  <c r="HA78" i="7" s="1"/>
  <c r="AD34" i="7"/>
  <c r="AO74" i="7"/>
  <c r="BY20" i="7"/>
  <c r="BY60" i="7" s="1"/>
  <c r="CJ60" i="7"/>
  <c r="E36" i="7"/>
  <c r="P76" i="7"/>
  <c r="BM22" i="7"/>
  <c r="BX62" i="7"/>
  <c r="BL62" i="7"/>
  <c r="EF79" i="7"/>
  <c r="DU39" i="7"/>
  <c r="DI46" i="7"/>
  <c r="DT86" i="7"/>
  <c r="CW19" i="7"/>
  <c r="DH59" i="7"/>
  <c r="BM13" i="7"/>
  <c r="CW14" i="7"/>
  <c r="AZ54" i="7"/>
  <c r="Q41" i="7"/>
  <c r="AB81" i="7"/>
  <c r="ES30" i="7"/>
  <c r="FD70" i="7"/>
  <c r="BY45" i="7"/>
  <c r="CJ85" i="7"/>
  <c r="GC33" i="7"/>
  <c r="GN73" i="7"/>
  <c r="GZ61" i="7"/>
  <c r="GO21" i="7"/>
  <c r="GN61" i="7"/>
  <c r="AB78" i="7"/>
  <c r="Q38" i="7"/>
  <c r="CV59" i="7"/>
  <c r="CK19" i="7"/>
  <c r="HM38" i="7"/>
  <c r="HX78" i="7"/>
  <c r="GZ81" i="7"/>
  <c r="HL81" i="7"/>
  <c r="HA41" i="7"/>
  <c r="E44" i="7"/>
  <c r="P84" i="7"/>
  <c r="ER60" i="7"/>
  <c r="EF84" i="7"/>
  <c r="DU44" i="7"/>
  <c r="CJ73" i="7"/>
  <c r="BY33" i="7"/>
  <c r="CJ81" i="7"/>
  <c r="BY41" i="7"/>
  <c r="AC29" i="7"/>
  <c r="AN69" i="7"/>
  <c r="GN59" i="7"/>
  <c r="P62" i="7"/>
  <c r="E22" i="7"/>
  <c r="AO18" i="7"/>
  <c r="AZ58" i="7"/>
  <c r="AN58" i="7"/>
  <c r="FR31" i="7"/>
  <c r="GC71" i="7"/>
  <c r="AB71" i="7"/>
  <c r="Q31" i="7"/>
  <c r="AE23" i="7"/>
  <c r="AP63" i="7"/>
  <c r="DI32" i="7"/>
  <c r="DT72" i="7"/>
  <c r="FP82" i="7"/>
  <c r="FE42" i="7"/>
  <c r="HA15" i="7"/>
  <c r="HL55" i="7"/>
  <c r="CW44" i="7"/>
  <c r="DH84" i="7"/>
  <c r="GC36" i="7"/>
  <c r="GC76" i="7" s="1"/>
  <c r="GN76" i="7"/>
  <c r="DU70" i="7"/>
  <c r="DJ30" i="7"/>
  <c r="BA20" i="7"/>
  <c r="BA60" i="7" s="1"/>
  <c r="GZ78" i="7"/>
  <c r="BA16" i="7"/>
  <c r="BL56" i="7"/>
  <c r="AZ56" i="7"/>
  <c r="ER74" i="7"/>
  <c r="EG34" i="7"/>
  <c r="AC41" i="7"/>
  <c r="AN81" i="7"/>
  <c r="GB76" i="7"/>
  <c r="GC32" i="7"/>
  <c r="GN72" i="7"/>
  <c r="E16" i="7"/>
  <c r="P56" i="7"/>
  <c r="FF31" i="7"/>
  <c r="FQ71" i="7"/>
  <c r="BL74" i="7"/>
  <c r="BA34" i="7"/>
  <c r="AZ78" i="7"/>
  <c r="AO38" i="7"/>
  <c r="GO31" i="7"/>
  <c r="GZ71" i="7"/>
  <c r="BA31" i="7"/>
  <c r="BL71" i="7"/>
  <c r="BL73" i="7"/>
  <c r="BA33" i="7"/>
  <c r="BX71" i="7"/>
  <c r="BM31" i="7"/>
  <c r="AZ72" i="7"/>
  <c r="AO32" i="7"/>
  <c r="DH76" i="7"/>
  <c r="CW36" i="7"/>
  <c r="DH69" i="7"/>
  <c r="CW29" i="7"/>
  <c r="ER64" i="7"/>
  <c r="EG24" i="7"/>
  <c r="HA46" i="7"/>
  <c r="HA86" i="7" s="1"/>
  <c r="HL86" i="7"/>
  <c r="HM25" i="7"/>
  <c r="HM65" i="7" s="1"/>
  <c r="AN80" i="7"/>
  <c r="AC40" i="7"/>
  <c r="FE17" i="7"/>
  <c r="FD57" i="7"/>
  <c r="FD82" i="7"/>
  <c r="ES42" i="7"/>
  <c r="BB14" i="7"/>
  <c r="BM54" i="7"/>
  <c r="DI42" i="7"/>
  <c r="DT82" i="7"/>
  <c r="E41" i="7"/>
  <c r="P81" i="7"/>
  <c r="DU36" i="7"/>
  <c r="EF76" i="7"/>
  <c r="P85" i="7"/>
  <c r="E45" i="7"/>
  <c r="BA25" i="7"/>
  <c r="BL65" i="7"/>
  <c r="BN38" i="7"/>
  <c r="BY78" i="7"/>
  <c r="FR36" i="7"/>
  <c r="GE56" i="7"/>
  <c r="ES61" i="7"/>
  <c r="GF56" i="7"/>
  <c r="CY80" i="7"/>
  <c r="CN40" i="7"/>
  <c r="FE16" i="7"/>
  <c r="FP56" i="7"/>
  <c r="FD56" i="7"/>
  <c r="DU40" i="7"/>
  <c r="EF80" i="7"/>
  <c r="BY21" i="7"/>
  <c r="BX61" i="7"/>
  <c r="CJ61" i="7"/>
  <c r="CZ18" i="7"/>
  <c r="FQ85" i="7"/>
  <c r="FF45" i="7"/>
  <c r="GN58" i="7"/>
  <c r="GB58" i="7"/>
  <c r="GC18" i="7"/>
  <c r="EF78" i="7"/>
  <c r="DU38" i="7"/>
  <c r="AO22" i="7"/>
  <c r="AO62" i="7" s="1"/>
  <c r="AZ62" i="7"/>
  <c r="DI18" i="7"/>
  <c r="DT58" i="7"/>
  <c r="DH58" i="7"/>
  <c r="DU23" i="7"/>
  <c r="EF63" i="7"/>
  <c r="E21" i="7"/>
  <c r="P61" i="7"/>
  <c r="GQ39" i="7"/>
  <c r="HC19" i="7"/>
  <c r="HN59" i="7"/>
  <c r="GC80" i="7"/>
  <c r="GO80" i="7"/>
  <c r="GD40" i="7"/>
  <c r="FD86" i="7"/>
  <c r="ES46" i="7"/>
  <c r="EF58" i="7"/>
  <c r="DU18" i="7"/>
  <c r="AN83" i="7"/>
  <c r="AC43" i="7"/>
  <c r="IJ21" i="7"/>
  <c r="II61" i="7"/>
  <c r="IU61" i="7"/>
  <c r="BX59" i="7"/>
  <c r="BY19" i="7"/>
  <c r="CJ59" i="7"/>
  <c r="BQ21" i="7"/>
  <c r="BY80" i="7"/>
  <c r="BN40" i="7"/>
  <c r="CI12" i="2"/>
  <c r="BZ67" i="2"/>
  <c r="HW11" i="7"/>
  <c r="HW51" i="7" s="1"/>
  <c r="D65" i="8"/>
  <c r="HY19" i="7"/>
  <c r="HX59" i="7"/>
  <c r="AZ83" i="7"/>
  <c r="AO43" i="7"/>
  <c r="AQ16" i="7"/>
  <c r="DT55" i="7"/>
  <c r="DI15" i="7"/>
  <c r="DH64" i="7"/>
  <c r="CW24" i="7"/>
  <c r="CW46" i="7"/>
  <c r="DH86" i="7"/>
  <c r="EF62" i="7"/>
  <c r="ER62" i="7"/>
  <c r="EG22" i="7"/>
  <c r="FE19" i="7"/>
  <c r="FE59" i="7" s="1"/>
  <c r="FP59" i="7"/>
  <c r="AN82" i="7"/>
  <c r="AC42" i="7"/>
  <c r="ET19" i="7"/>
  <c r="EU19" i="7" s="1"/>
  <c r="EV19" i="7" s="1"/>
  <c r="EW19" i="7" s="1"/>
  <c r="EX19" i="7" s="1"/>
  <c r="EY19" i="7" s="1"/>
  <c r="BM41" i="7"/>
  <c r="BX81" i="7"/>
  <c r="CC16" i="7"/>
  <c r="BL86" i="7"/>
  <c r="BA46" i="7"/>
  <c r="Q82" i="7"/>
  <c r="F42" i="7"/>
  <c r="HX62" i="7"/>
  <c r="HY22" i="7"/>
  <c r="AN76" i="7"/>
  <c r="AC36" i="7"/>
  <c r="FQ86" i="7"/>
  <c r="FF46" i="7"/>
  <c r="CW15" i="7"/>
  <c r="DH55" i="7"/>
  <c r="CV55" i="7"/>
  <c r="ER56" i="7"/>
  <c r="EG16" i="7"/>
  <c r="Q18" i="7"/>
  <c r="AB58" i="7"/>
  <c r="FF63" i="7"/>
  <c r="EU23" i="7"/>
  <c r="ER76" i="7"/>
  <c r="EG36" i="7"/>
  <c r="Q59" i="7"/>
  <c r="F19" i="7"/>
  <c r="P64" i="7"/>
  <c r="E24" i="7"/>
  <c r="EG61" i="7"/>
  <c r="DV21" i="7"/>
  <c r="EJ14" i="7"/>
  <c r="HA18" i="7"/>
  <c r="HL58" i="7"/>
  <c r="IB40" i="7"/>
  <c r="IA80" i="7"/>
  <c r="AS20" i="7"/>
  <c r="GO18" i="7"/>
  <c r="GZ58" i="7"/>
  <c r="AC61" i="7"/>
  <c r="R21" i="7"/>
  <c r="CB61" i="2"/>
  <c r="CK76" i="7"/>
  <c r="BZ36" i="7"/>
  <c r="CK79" i="7"/>
  <c r="IW91" i="1"/>
  <c r="CA80" i="2"/>
  <c r="AD22" i="7"/>
  <c r="AN61" i="7"/>
  <c r="AC21" i="7"/>
  <c r="BA64" i="7"/>
  <c r="AP24" i="7"/>
  <c r="AB55" i="7"/>
  <c r="AC15" i="7"/>
  <c r="AC55" i="7" s="1"/>
  <c r="AN55" i="7"/>
  <c r="CV78" i="7"/>
  <c r="CK38" i="7"/>
  <c r="GB64" i="7"/>
  <c r="FQ24" i="7"/>
  <c r="GP46" i="7"/>
  <c r="GO86" i="7"/>
  <c r="AC76" i="7"/>
  <c r="R36" i="7"/>
  <c r="HM45" i="7"/>
  <c r="HX85" i="7"/>
  <c r="BN45" i="7"/>
  <c r="BY85" i="7"/>
  <c r="DT85" i="7"/>
  <c r="DI45" i="7"/>
  <c r="F40" i="7"/>
  <c r="Q80" i="7"/>
  <c r="E38" i="7"/>
  <c r="P78" i="7"/>
  <c r="P55" i="7"/>
  <c r="E15" i="7"/>
  <c r="HA63" i="7"/>
  <c r="GP23" i="7"/>
  <c r="EF83" i="7"/>
  <c r="DU43" i="7"/>
  <c r="AP78" i="7"/>
  <c r="AE38" i="7"/>
  <c r="HB39" i="7"/>
  <c r="HB79" i="7" s="1"/>
  <c r="DU15" i="7"/>
  <c r="EF55" i="7"/>
  <c r="ER83" i="7"/>
  <c r="EG43" i="7"/>
  <c r="IV42" i="7"/>
  <c r="JH82" i="7" s="1"/>
  <c r="IU82" i="7"/>
  <c r="GC38" i="7"/>
  <c r="GD38" i="7" s="1"/>
  <c r="GE38" i="7" s="1"/>
  <c r="GF38" i="7" s="1"/>
  <c r="GN78" i="7"/>
  <c r="BA42" i="7"/>
  <c r="BL82" i="7"/>
  <c r="FS41" i="7"/>
  <c r="CK21" i="7"/>
  <c r="CV61" i="7"/>
  <c r="CG104" i="2"/>
  <c r="EF56" i="7"/>
  <c r="V4" i="3"/>
  <c r="BM19" i="7"/>
  <c r="BL59" i="7"/>
  <c r="FG14" i="7"/>
  <c r="FR54" i="7"/>
  <c r="EG23" i="7"/>
  <c r="ER63" i="7"/>
  <c r="FE22" i="7"/>
  <c r="FE62" i="7" s="1"/>
  <c r="FP62" i="7"/>
  <c r="HM36" i="7"/>
  <c r="HX76" i="7"/>
  <c r="HL76" i="7"/>
  <c r="AZ65" i="7"/>
  <c r="AO25" i="7"/>
  <c r="FQ19" i="7"/>
  <c r="GB59" i="7"/>
  <c r="FE85" i="7"/>
  <c r="ET45" i="7"/>
  <c r="AO40" i="7"/>
  <c r="AZ80" i="7"/>
  <c r="GD44" i="7"/>
  <c r="GD84" i="7" s="1"/>
  <c r="GO84" i="7"/>
  <c r="R40" i="7"/>
  <c r="AC80" i="7"/>
  <c r="IL117" i="1"/>
  <c r="FD83" i="7"/>
  <c r="ES43" i="7"/>
  <c r="AZ82" i="7"/>
  <c r="AO42" i="7"/>
  <c r="AZ76" i="7"/>
  <c r="AO36" i="7"/>
  <c r="P58" i="7"/>
  <c r="E18" i="7"/>
  <c r="GC41" i="7"/>
  <c r="GN81" i="7"/>
  <c r="GB81" i="7"/>
  <c r="BM83" i="7"/>
  <c r="BB43" i="7"/>
  <c r="BY84" i="7"/>
  <c r="BN44" i="7"/>
  <c r="ER80" i="7"/>
  <c r="EG40" i="7"/>
  <c r="BX69" i="2"/>
  <c r="CA61" i="2"/>
  <c r="HX65" i="7"/>
  <c r="GQ40" i="7"/>
  <c r="HB80" i="7"/>
  <c r="HN42" i="7"/>
  <c r="HN82" i="7" s="1"/>
  <c r="DH61" i="7"/>
  <c r="CW21" i="7"/>
  <c r="CW41" i="7"/>
  <c r="DH81" i="7"/>
  <c r="ET22" i="7"/>
  <c r="HO23" i="7"/>
  <c r="HZ63" i="7"/>
  <c r="FU21" i="7"/>
  <c r="HY42" i="7"/>
  <c r="HY82" i="7" s="1"/>
  <c r="IJ82" i="7"/>
  <c r="CW45" i="7"/>
  <c r="DH85" i="7"/>
  <c r="R15" i="7"/>
  <c r="GE61" i="7"/>
  <c r="GF21" i="7"/>
  <c r="GG21" i="7" s="1"/>
  <c r="GH21" i="7" s="1"/>
  <c r="GI21" i="7" s="1"/>
  <c r="GJ21" i="7" s="1"/>
  <c r="GK21" i="7" s="1"/>
  <c r="EG19" i="7"/>
  <c r="ES59" i="7" s="1"/>
  <c r="ER59" i="7"/>
  <c r="EF59" i="7"/>
  <c r="EH45" i="7"/>
  <c r="ES85" i="7"/>
  <c r="IK45" i="7"/>
  <c r="IJ85" i="7"/>
  <c r="BM46" i="7"/>
  <c r="BX86" i="7"/>
  <c r="DI78" i="7"/>
  <c r="CX38" i="7"/>
  <c r="CV81" i="7"/>
  <c r="CK41" i="7"/>
  <c r="FS61" i="7"/>
  <c r="FH21" i="7"/>
  <c r="BY12" i="7"/>
  <c r="CJ52" i="7"/>
  <c r="BX52" i="7"/>
  <c r="EU17" i="7"/>
  <c r="R32" i="7"/>
  <c r="AC72" i="7"/>
  <c r="BY14" i="7"/>
  <c r="CK54" i="7" s="1"/>
  <c r="BX54" i="7"/>
  <c r="FE11" i="7"/>
  <c r="FS46" i="7"/>
  <c r="GD86" i="7"/>
  <c r="FG44" i="7"/>
  <c r="FR84" i="7"/>
  <c r="FD69" i="7"/>
  <c r="ES29" i="7"/>
  <c r="BY32" i="7"/>
  <c r="CJ72" i="7"/>
  <c r="AB53" i="7"/>
  <c r="Q13" i="7"/>
  <c r="P53" i="7"/>
  <c r="CW13" i="7"/>
  <c r="CV53" i="7"/>
  <c r="E20" i="7"/>
  <c r="P60" i="7"/>
  <c r="EL21" i="7"/>
  <c r="AD16" i="7"/>
  <c r="AC56" i="7"/>
  <c r="AO56" i="7"/>
  <c r="GF42" i="7"/>
  <c r="DU64" i="7"/>
  <c r="DJ24" i="7"/>
  <c r="FR38" i="7"/>
  <c r="BN30" i="7"/>
  <c r="BY70" i="7"/>
  <c r="IW72" i="7"/>
  <c r="IX32" i="7"/>
  <c r="JJ72" i="7" s="1"/>
  <c r="IK76" i="7"/>
  <c r="HZ36" i="7"/>
  <c r="CK34" i="7"/>
  <c r="CV74" i="7"/>
  <c r="FU40" i="7"/>
  <c r="HL57" i="7"/>
  <c r="HA17" i="7"/>
  <c r="EU44" i="7"/>
  <c r="FF84" i="7"/>
  <c r="R33" i="7"/>
  <c r="AC73" i="7"/>
  <c r="BX63" i="7"/>
  <c r="BM23" i="7"/>
  <c r="HA64" i="7"/>
  <c r="GP24" i="7"/>
  <c r="GN60" i="7"/>
  <c r="GC20" i="7"/>
  <c r="GB60" i="7"/>
  <c r="BU14" i="7"/>
  <c r="IW70" i="7"/>
  <c r="IX30" i="7"/>
  <c r="JJ70" i="7" s="1"/>
  <c r="DJ62" i="7"/>
  <c r="CY22" i="7"/>
  <c r="GR36" i="7"/>
  <c r="HC76" i="7"/>
  <c r="BC19" i="7"/>
  <c r="AZ69" i="7"/>
  <c r="AO29" i="7"/>
  <c r="IK55" i="7"/>
  <c r="HZ15" i="7"/>
  <c r="HY55" i="7"/>
  <c r="AP13" i="7"/>
  <c r="AO53" i="7"/>
  <c r="GQ41" i="7"/>
  <c r="HO18" i="7"/>
  <c r="HZ58" i="7"/>
  <c r="FV30" i="7"/>
  <c r="FT20" i="7"/>
  <c r="FS22" i="7"/>
  <c r="AE14" i="7"/>
  <c r="IV71" i="7"/>
  <c r="IW31" i="7"/>
  <c r="JI71" i="7" s="1"/>
  <c r="IJ12" i="7"/>
  <c r="IV52" i="7" s="1"/>
  <c r="II52" i="7"/>
  <c r="AC64" i="7"/>
  <c r="R24" i="7"/>
  <c r="II69" i="7"/>
  <c r="HX29" i="7"/>
  <c r="BB44" i="7"/>
  <c r="BM84" i="7"/>
  <c r="HZ16" i="7"/>
  <c r="BX83" i="7"/>
  <c r="BM43" i="7"/>
  <c r="HZ28" i="7"/>
  <c r="HA23" i="7"/>
  <c r="HL63" i="7"/>
  <c r="HZ27" i="7"/>
  <c r="IK67" i="7"/>
  <c r="CA22" i="7"/>
  <c r="CW82" i="7"/>
  <c r="CL42" i="7"/>
  <c r="HN11" i="7"/>
  <c r="GF45" i="7"/>
  <c r="HZ41" i="7"/>
  <c r="HY81" i="7"/>
  <c r="CJ63" i="7"/>
  <c r="BY23" i="7"/>
  <c r="BZ55" i="7"/>
  <c r="BO15" i="7"/>
  <c r="BN55" i="7"/>
  <c r="HA70" i="7"/>
  <c r="HM70" i="7"/>
  <c r="HB30" i="7"/>
  <c r="IP40" i="7"/>
  <c r="CI77" i="7"/>
  <c r="BX37" i="7"/>
  <c r="BN33" i="7"/>
  <c r="BY73" i="7"/>
  <c r="FQ23" i="7"/>
  <c r="GB63" i="7"/>
  <c r="DH79" i="7"/>
  <c r="CW39" i="7"/>
  <c r="FV14" i="7"/>
  <c r="AU17" i="7"/>
  <c r="W65" i="3"/>
  <c r="CJ54" i="7"/>
  <c r="CK31" i="7"/>
  <c r="CV71" i="7"/>
  <c r="GR44" i="7"/>
  <c r="BX11" i="7"/>
  <c r="DJ31" i="7"/>
  <c r="DU71" i="7"/>
  <c r="X19" i="7"/>
  <c r="HS41" i="7"/>
  <c r="GY11" i="7"/>
  <c r="HJ51" i="7"/>
  <c r="GX51" i="7"/>
  <c r="IT79" i="7"/>
  <c r="IX34" i="7"/>
  <c r="JJ74" i="7" s="1"/>
  <c r="IW74" i="7"/>
  <c r="AO12" i="7"/>
  <c r="AO52" i="7" s="1"/>
  <c r="AZ52" i="7"/>
  <c r="FF36" i="7"/>
  <c r="FQ76" i="7"/>
  <c r="FE76" i="7"/>
  <c r="GZ60" i="7"/>
  <c r="HA20" i="7"/>
  <c r="HM60" i="7" s="1"/>
  <c r="ET33" i="7"/>
  <c r="FE73" i="7"/>
  <c r="CK65" i="7"/>
  <c r="BZ25" i="7"/>
  <c r="C63" i="8"/>
  <c r="BX53" i="7"/>
  <c r="GZ57" i="7"/>
  <c r="AN73" i="7"/>
  <c r="AC33" i="7"/>
  <c r="ES70" i="7"/>
  <c r="EH30" i="7"/>
  <c r="DS51" i="7"/>
  <c r="DT11" i="7"/>
  <c r="HG21" i="7"/>
  <c r="AC62" i="7"/>
  <c r="R22" i="7"/>
  <c r="HO44" i="7"/>
  <c r="HJ29" i="7"/>
  <c r="HK69" i="1"/>
  <c r="HJ69" i="1"/>
  <c r="HV109" i="1"/>
  <c r="HJ109" i="1"/>
  <c r="FV29" i="7"/>
  <c r="FR33" i="7"/>
  <c r="GC73" i="7"/>
  <c r="HX57" i="7"/>
  <c r="HM17" i="7"/>
  <c r="O51" i="7"/>
  <c r="II13" i="7"/>
  <c r="IH53" i="7"/>
  <c r="IT53" i="7"/>
  <c r="IM78" i="7"/>
  <c r="IB38" i="7"/>
  <c r="GP38" i="7"/>
  <c r="CK86" i="7"/>
  <c r="BZ46" i="7"/>
  <c r="AO64" i="7"/>
  <c r="AD24" i="7"/>
  <c r="BM76" i="7"/>
  <c r="BB36" i="7"/>
  <c r="EE11" i="7"/>
  <c r="EE51" i="7" s="1"/>
  <c r="EP51" i="7"/>
  <c r="II39" i="7"/>
  <c r="IH79" i="7"/>
  <c r="FB77" i="7"/>
  <c r="EQ37" i="7"/>
  <c r="CK29" i="7"/>
  <c r="CV69" i="7"/>
  <c r="BD22" i="7"/>
  <c r="GD82" i="7"/>
  <c r="FS42" i="7"/>
  <c r="GO12" i="7"/>
  <c r="GZ52" i="7"/>
  <c r="EG74" i="7"/>
  <c r="DV34" i="7"/>
  <c r="GC23" i="7"/>
  <c r="GN63" i="7"/>
  <c r="EV18" i="7"/>
  <c r="IJ73" i="7"/>
  <c r="HY33" i="7"/>
  <c r="CA15" i="7"/>
  <c r="CL55" i="7"/>
  <c r="EW36" i="7"/>
  <c r="CK82" i="7"/>
  <c r="BZ42" i="7"/>
  <c r="EI20" i="7"/>
  <c r="R17" i="7"/>
  <c r="AC57" i="7"/>
  <c r="FO77" i="7"/>
  <c r="FD37" i="7"/>
  <c r="BA29" i="7"/>
  <c r="BL69" i="7"/>
  <c r="GT29" i="7"/>
  <c r="BA39" i="7"/>
  <c r="BL79" i="7"/>
  <c r="EF73" i="7"/>
  <c r="DU33" i="7"/>
  <c r="GN52" i="7"/>
  <c r="IU39" i="7"/>
  <c r="BZ68" i="2"/>
  <c r="CO13" i="7"/>
  <c r="GC29" i="7"/>
  <c r="GB69" i="7"/>
  <c r="GN69" i="7"/>
  <c r="IK84" i="7"/>
  <c r="HZ44" i="7"/>
  <c r="ID46" i="7"/>
  <c r="FQ39" i="7"/>
  <c r="GB79" i="7"/>
  <c r="GP45" i="7"/>
  <c r="HA85" i="7"/>
  <c r="GO85" i="7"/>
  <c r="CX58" i="7"/>
  <c r="CM18" i="7"/>
  <c r="DT57" i="7"/>
  <c r="DH57" i="7"/>
  <c r="DI17" i="7"/>
  <c r="HK31" i="7"/>
  <c r="HV71" i="7"/>
  <c r="HJ71" i="7"/>
  <c r="BQ12" i="7"/>
  <c r="BP52" i="7"/>
  <c r="P11" i="7"/>
  <c r="CW86" i="7"/>
  <c r="CL46" i="7"/>
  <c r="BA17" i="7"/>
  <c r="BM57" i="7" s="1"/>
  <c r="AZ57" i="7"/>
  <c r="FF25" i="7"/>
  <c r="FQ65" i="7"/>
  <c r="GB57" i="7"/>
  <c r="FQ17" i="7"/>
  <c r="FP57" i="7"/>
  <c r="BZ18" i="7"/>
  <c r="CK58" i="7"/>
  <c r="BY58" i="7"/>
  <c r="HK53" i="7"/>
  <c r="GY53" i="7"/>
  <c r="GZ13" i="7"/>
  <c r="GE19" i="7"/>
  <c r="FQ37" i="7"/>
  <c r="EG70" i="7"/>
  <c r="DV30" i="7"/>
  <c r="FQ55" i="7"/>
  <c r="FE55" i="7"/>
  <c r="FF15" i="7"/>
  <c r="GN71" i="7"/>
  <c r="GC31" i="7"/>
  <c r="HC42" i="7"/>
  <c r="IX29" i="7"/>
  <c r="JJ69" i="7" s="1"/>
  <c r="IW69" i="7"/>
  <c r="W64" i="3"/>
  <c r="GB72" i="7"/>
  <c r="FQ32" i="7"/>
  <c r="EQ57" i="7"/>
  <c r="EE57" i="7"/>
  <c r="EF17" i="7"/>
  <c r="AP30" i="7"/>
  <c r="BA70" i="7"/>
  <c r="DW14" i="7"/>
  <c r="EH54" i="7"/>
  <c r="HX73" i="7"/>
  <c r="IP25" i="7"/>
  <c r="IO65" i="7"/>
  <c r="DU56" i="7"/>
  <c r="DV16" i="7"/>
  <c r="HZ39" i="7"/>
  <c r="CA70" i="2"/>
  <c r="AC70" i="7"/>
  <c r="R30" i="7"/>
  <c r="FQ80" i="7"/>
  <c r="FF40" i="7"/>
  <c r="AO70" i="7"/>
  <c r="AD30" i="7"/>
  <c r="AD63" i="7"/>
  <c r="S23" i="7"/>
  <c r="FC79" i="7"/>
  <c r="ER39" i="7"/>
  <c r="ES69" i="7"/>
  <c r="EH29" i="7"/>
  <c r="HB45" i="7"/>
  <c r="IG45" i="7"/>
  <c r="FQ53" i="7"/>
  <c r="AN52" i="7"/>
  <c r="EY16" i="7"/>
  <c r="HO46" i="7"/>
  <c r="HZ86" i="7"/>
  <c r="HL52" i="7"/>
  <c r="HA12" i="7"/>
  <c r="HX20" i="7"/>
  <c r="HW60" i="7"/>
  <c r="BY72" i="7"/>
  <c r="BN32" i="7"/>
  <c r="IH117" i="1"/>
  <c r="IH37" i="7"/>
  <c r="IH77" i="7" s="1"/>
  <c r="IH77" i="1"/>
  <c r="HO16" i="7"/>
  <c r="HN56" i="7"/>
  <c r="CV63" i="7"/>
  <c r="FP11" i="7"/>
  <c r="DI12" i="7"/>
  <c r="DI52" i="7" s="1"/>
  <c r="DT52" i="7"/>
  <c r="DH52" i="7"/>
  <c r="FO51" i="7"/>
  <c r="GN74" i="7"/>
  <c r="GC34" i="7"/>
  <c r="BM72" i="7"/>
  <c r="BB32" i="7"/>
  <c r="IV73" i="7"/>
  <c r="IW33" i="7"/>
  <c r="JI73" i="7" s="1"/>
  <c r="GG16" i="7"/>
  <c r="GG56" i="7" s="1"/>
  <c r="FS44" i="7"/>
  <c r="FP79" i="7"/>
  <c r="FE39" i="7"/>
  <c r="DX19" i="7"/>
  <c r="DW59" i="7"/>
  <c r="GZ29" i="7"/>
  <c r="GY69" i="7"/>
  <c r="IK72" i="7"/>
  <c r="HZ32" i="7"/>
  <c r="HY72" i="7"/>
  <c r="AZ63" i="7"/>
  <c r="AO23" i="7"/>
  <c r="IV80" i="7"/>
  <c r="IW40" i="7"/>
  <c r="JI80" i="7" s="1"/>
  <c r="IJ70" i="7"/>
  <c r="HY30" i="7"/>
  <c r="HX70" i="7"/>
  <c r="AD17" i="7"/>
  <c r="AO57" i="7"/>
  <c r="E82" i="2"/>
  <c r="H122" i="2"/>
  <c r="BZ80" i="2"/>
  <c r="CC120" i="2"/>
  <c r="BY119" i="2"/>
  <c r="BV79" i="2"/>
  <c r="M119" i="2"/>
  <c r="J79" i="2"/>
  <c r="W78" i="2"/>
  <c r="Z118" i="2"/>
  <c r="AN77" i="2"/>
  <c r="AQ117" i="2"/>
  <c r="BF75" i="2"/>
  <c r="BI115" i="2"/>
  <c r="BS74" i="2"/>
  <c r="BV114" i="2"/>
  <c r="G74" i="2"/>
  <c r="J114" i="2"/>
  <c r="X73" i="2"/>
  <c r="AA113" i="2"/>
  <c r="AR112" i="2"/>
  <c r="AO72" i="2"/>
  <c r="BI111" i="2"/>
  <c r="BF71" i="2"/>
  <c r="BS70" i="2"/>
  <c r="BV110" i="2"/>
  <c r="G70" i="2"/>
  <c r="J110" i="2"/>
  <c r="BJ106" i="2"/>
  <c r="BG66" i="2"/>
  <c r="CA105" i="2"/>
  <c r="BX65" i="2"/>
  <c r="O105" i="2"/>
  <c r="L65" i="2"/>
  <c r="Y64" i="2"/>
  <c r="AB104" i="2"/>
  <c r="BI81" i="2"/>
  <c r="BL121" i="2"/>
  <c r="BB120" i="2"/>
  <c r="AY80" i="2"/>
  <c r="BE119" i="2"/>
  <c r="BB79" i="2"/>
  <c r="BR118" i="2"/>
  <c r="BO78" i="2"/>
  <c r="F118" i="2"/>
  <c r="C78" i="2"/>
  <c r="W117" i="2"/>
  <c r="T77" i="2"/>
  <c r="AL75" i="2"/>
  <c r="AO115" i="2"/>
  <c r="BB114" i="2"/>
  <c r="AY74" i="2"/>
  <c r="BS113" i="2"/>
  <c r="BP73" i="2"/>
  <c r="G113" i="2"/>
  <c r="D73" i="2"/>
  <c r="U72" i="2"/>
  <c r="X112" i="2"/>
  <c r="AL71" i="2"/>
  <c r="AO111" i="2"/>
  <c r="BB110" i="2"/>
  <c r="AY70" i="2"/>
  <c r="AM66" i="2"/>
  <c r="AP106" i="2"/>
  <c r="BD65" i="2"/>
  <c r="BG105" i="2"/>
  <c r="BU64" i="2"/>
  <c r="BX104" i="2"/>
  <c r="U123" i="2"/>
  <c r="R83" i="2"/>
  <c r="BG121" i="2"/>
  <c r="BD81" i="2"/>
  <c r="AW120" i="2"/>
  <c r="AT80" i="2"/>
  <c r="AX79" i="2"/>
  <c r="BA119" i="2"/>
  <c r="BK78" i="2"/>
  <c r="BN118" i="2"/>
  <c r="CE117" i="2"/>
  <c r="CB77" i="2"/>
  <c r="P77" i="2"/>
  <c r="S117" i="2"/>
  <c r="AH75" i="2"/>
  <c r="AK115" i="2"/>
  <c r="AX114" i="2"/>
  <c r="AU74" i="2"/>
  <c r="BO113" i="2"/>
  <c r="BL73" i="2"/>
  <c r="E71" i="8"/>
  <c r="CC72" i="2"/>
  <c r="Q72" i="2"/>
  <c r="T112" i="2"/>
  <c r="AH71" i="2"/>
  <c r="AK111" i="2"/>
  <c r="AU70" i="2"/>
  <c r="AX110" i="2"/>
  <c r="BX108" i="2"/>
  <c r="AL106" i="2"/>
  <c r="AI66" i="2"/>
  <c r="BC105" i="2"/>
  <c r="AZ65" i="2"/>
  <c r="BT104" i="2"/>
  <c r="BQ64" i="2"/>
  <c r="BW82" i="2"/>
  <c r="BZ122" i="2"/>
  <c r="AX81" i="2"/>
  <c r="BA121" i="2"/>
  <c r="AO80" i="2"/>
  <c r="AR120" i="2"/>
  <c r="AW119" i="2"/>
  <c r="AT79" i="2"/>
  <c r="BG78" i="2"/>
  <c r="BJ118" i="2"/>
  <c r="CA117" i="2"/>
  <c r="BX77" i="2"/>
  <c r="O117" i="2"/>
  <c r="L77" i="2"/>
  <c r="AG115" i="2"/>
  <c r="AD75" i="2"/>
  <c r="AQ74" i="2"/>
  <c r="AT114" i="2"/>
  <c r="BH73" i="2"/>
  <c r="BK113" i="2"/>
  <c r="CB112" i="2"/>
  <c r="BY72" i="2"/>
  <c r="M72" i="2"/>
  <c r="P112" i="2"/>
  <c r="AD71" i="2"/>
  <c r="AG111" i="2"/>
  <c r="AT110" i="2"/>
  <c r="AQ70" i="2"/>
  <c r="AH106" i="2"/>
  <c r="AE66" i="2"/>
  <c r="AY105" i="2"/>
  <c r="AV65" i="2"/>
  <c r="BM64" i="2"/>
  <c r="BP104" i="2"/>
  <c r="P104" i="2"/>
  <c r="M64" i="2"/>
  <c r="AG103" i="2"/>
  <c r="AD63" i="2"/>
  <c r="AT102" i="2"/>
  <c r="AQ62" i="2"/>
  <c r="BK101" i="2"/>
  <c r="BH61" i="2"/>
  <c r="CB100" i="2"/>
  <c r="BY60" i="2"/>
  <c r="M60" i="2"/>
  <c r="P100" i="2"/>
  <c r="AD59" i="2"/>
  <c r="AG99" i="2"/>
  <c r="AQ58" i="2"/>
  <c r="AT98" i="2"/>
  <c r="BH57" i="2"/>
  <c r="BK97" i="2"/>
  <c r="BY56" i="2"/>
  <c r="CB96" i="2"/>
  <c r="P96" i="2"/>
  <c r="M56" i="2"/>
  <c r="AG95" i="2"/>
  <c r="AD55" i="2"/>
  <c r="AT94" i="2"/>
  <c r="AQ54" i="2"/>
  <c r="BK93" i="2"/>
  <c r="BH53" i="2"/>
  <c r="BU52" i="2"/>
  <c r="BX92" i="2"/>
  <c r="I52" i="2"/>
  <c r="L92" i="2"/>
  <c r="BR81" i="2"/>
  <c r="BU121" i="2"/>
  <c r="BQ120" i="2"/>
  <c r="BN80" i="2"/>
  <c r="BL119" i="2"/>
  <c r="BI79" i="2"/>
  <c r="BV78" i="2"/>
  <c r="BY118" i="2"/>
  <c r="J78" i="2"/>
  <c r="M118" i="2"/>
  <c r="Z117" i="2"/>
  <c r="W77" i="2"/>
  <c r="AO75" i="2"/>
  <c r="AR115" i="2"/>
  <c r="BF74" i="2"/>
  <c r="BI114" i="2"/>
  <c r="BV113" i="2"/>
  <c r="BS73" i="2"/>
  <c r="J113" i="2"/>
  <c r="G73" i="2"/>
  <c r="X72" i="2"/>
  <c r="AA112" i="2"/>
  <c r="AO71" i="2"/>
  <c r="AR111" i="2"/>
  <c r="BF70" i="2"/>
  <c r="BI110" i="2"/>
  <c r="AT66" i="2"/>
  <c r="AW106" i="2"/>
  <c r="AD105" i="2"/>
  <c r="AA65" i="2"/>
  <c r="BI63" i="2"/>
  <c r="BL103" i="2"/>
  <c r="Q102" i="2"/>
  <c r="N62" i="2"/>
  <c r="AR60" i="2"/>
  <c r="AU100" i="2"/>
  <c r="BZ58" i="2"/>
  <c r="CC98" i="2"/>
  <c r="AD97" i="2"/>
  <c r="AA57" i="2"/>
  <c r="AD54" i="2"/>
  <c r="AG94" i="2"/>
  <c r="BV63" i="2"/>
  <c r="BY103" i="2"/>
  <c r="J63" i="2"/>
  <c r="M103" i="2"/>
  <c r="W62" i="2"/>
  <c r="Z102" i="2"/>
  <c r="AN61" i="2"/>
  <c r="AQ101" i="2"/>
  <c r="BE60" i="2"/>
  <c r="BH100" i="2"/>
  <c r="BV59" i="2"/>
  <c r="BY99" i="2"/>
  <c r="J59" i="2"/>
  <c r="M99" i="2"/>
  <c r="W58" i="2"/>
  <c r="Z98" i="2"/>
  <c r="AN57" i="2"/>
  <c r="AQ97" i="2"/>
  <c r="BE56" i="2"/>
  <c r="BH96" i="2"/>
  <c r="BV55" i="2"/>
  <c r="BY95" i="2"/>
  <c r="J55" i="2"/>
  <c r="M95" i="2"/>
  <c r="W54" i="2"/>
  <c r="Z94" i="2"/>
  <c r="AN53" i="2"/>
  <c r="AQ93" i="2"/>
  <c r="BD92" i="2"/>
  <c r="BA52" i="2"/>
  <c r="BO122" i="2"/>
  <c r="BL82" i="2"/>
  <c r="AR81" i="2"/>
  <c r="AU121" i="2"/>
  <c r="AP120" i="2"/>
  <c r="AM80" i="2"/>
  <c r="AO79" i="2"/>
  <c r="AR119" i="2"/>
  <c r="BE118" i="2"/>
  <c r="BB78" i="2"/>
  <c r="BO77" i="2"/>
  <c r="BR117" i="2"/>
  <c r="C77" i="2"/>
  <c r="F117" i="2"/>
  <c r="X115" i="2"/>
  <c r="U75" i="2"/>
  <c r="AO114" i="2"/>
  <c r="AL74" i="2"/>
  <c r="AY73" i="2"/>
  <c r="BB113" i="2"/>
  <c r="BS112" i="2"/>
  <c r="BP72" i="2"/>
  <c r="G112" i="2"/>
  <c r="D72" i="2"/>
  <c r="X111" i="2"/>
  <c r="U71" i="2"/>
  <c r="AL70" i="2"/>
  <c r="AO110" i="2"/>
  <c r="BX107" i="2"/>
  <c r="Z66" i="2"/>
  <c r="AC106" i="2"/>
  <c r="BL64" i="2"/>
  <c r="BO104" i="2"/>
  <c r="Q63" i="2"/>
  <c r="T103" i="2"/>
  <c r="AX101" i="2"/>
  <c r="AU61" i="2"/>
  <c r="CF99" i="2"/>
  <c r="CC59" i="2"/>
  <c r="E58" i="8"/>
  <c r="AH58" i="2"/>
  <c r="AK98" i="2"/>
  <c r="AU96" i="2"/>
  <c r="AR56" i="2"/>
  <c r="AD93" i="2"/>
  <c r="AA53" i="2"/>
  <c r="AK81" i="2"/>
  <c r="AN121" i="2"/>
  <c r="BE103" i="2"/>
  <c r="BB63" i="2"/>
  <c r="BR102" i="2"/>
  <c r="BO62" i="2"/>
  <c r="F102" i="2"/>
  <c r="C62" i="2"/>
  <c r="W101" i="2"/>
  <c r="T61" i="2"/>
  <c r="AN100" i="2"/>
  <c r="AK60" i="2"/>
  <c r="BE99" i="2"/>
  <c r="BB59" i="2"/>
  <c r="BR98" i="2"/>
  <c r="BO58" i="2"/>
  <c r="F98" i="2"/>
  <c r="C58" i="2"/>
  <c r="W97" i="2"/>
  <c r="T57" i="2"/>
  <c r="AN96" i="2"/>
  <c r="AK56" i="2"/>
  <c r="BE95" i="2"/>
  <c r="BB55" i="2"/>
  <c r="BR94" i="2"/>
  <c r="BO54" i="2"/>
  <c r="F94" i="2"/>
  <c r="C54" i="2"/>
  <c r="W93" i="2"/>
  <c r="T53" i="2"/>
  <c r="AJ92" i="2"/>
  <c r="AG52" i="2"/>
  <c r="BG122" i="2"/>
  <c r="BD82" i="2"/>
  <c r="AO121" i="2"/>
  <c r="AL81" i="2"/>
  <c r="AK120" i="2"/>
  <c r="AH80" i="2"/>
  <c r="AK79" i="2"/>
  <c r="AN119" i="2"/>
  <c r="AX78" i="2"/>
  <c r="BA118" i="2"/>
  <c r="BK77" i="2"/>
  <c r="BN117" i="2"/>
  <c r="CC75" i="2"/>
  <c r="E74" i="8"/>
  <c r="T115" i="2"/>
  <c r="Q75" i="2"/>
  <c r="AK114" i="2"/>
  <c r="AH74" i="2"/>
  <c r="AX113" i="2"/>
  <c r="AU73" i="2"/>
  <c r="BL72" i="2"/>
  <c r="BO112" i="2"/>
  <c r="CC71" i="2"/>
  <c r="E70" i="8"/>
  <c r="Q71" i="2"/>
  <c r="T111" i="2"/>
  <c r="AH70" i="2"/>
  <c r="AK110" i="2"/>
  <c r="V66" i="2"/>
  <c r="Y106" i="2"/>
  <c r="BK104" i="2"/>
  <c r="BH64" i="2"/>
  <c r="P103" i="2"/>
  <c r="M63" i="2"/>
  <c r="AT101" i="2"/>
  <c r="AQ61" i="2"/>
  <c r="CB99" i="2"/>
  <c r="BY59" i="2"/>
  <c r="AG98" i="2"/>
  <c r="AD58" i="2"/>
  <c r="AE96" i="2"/>
  <c r="AB56" i="2"/>
  <c r="N93" i="2"/>
  <c r="K53" i="2"/>
  <c r="S121" i="2"/>
  <c r="P81" i="2"/>
  <c r="BN63" i="2"/>
  <c r="BQ103" i="2"/>
  <c r="CD102" i="2"/>
  <c r="CA62" i="2"/>
  <c r="R102" i="2"/>
  <c r="O62" i="2"/>
  <c r="AI101" i="2"/>
  <c r="AF61" i="2"/>
  <c r="AZ100" i="2"/>
  <c r="AW60" i="2"/>
  <c r="BQ99" i="2"/>
  <c r="BN59" i="2"/>
  <c r="O58" i="2"/>
  <c r="R98" i="2"/>
  <c r="AI97" i="2"/>
  <c r="AF57" i="2"/>
  <c r="AZ96" i="2"/>
  <c r="AW56" i="2"/>
  <c r="BQ95" i="2"/>
  <c r="BN55" i="2"/>
  <c r="CD94" i="2"/>
  <c r="CA54" i="2"/>
  <c r="R94" i="2"/>
  <c r="O54" i="2"/>
  <c r="AI93" i="2"/>
  <c r="AF53" i="2"/>
  <c r="AS52" i="2"/>
  <c r="AV92" i="2"/>
  <c r="CE122" i="2"/>
  <c r="CB82" i="2"/>
  <c r="BE121" i="2"/>
  <c r="BB81" i="2"/>
  <c r="AX80" i="2"/>
  <c r="BA120" i="2"/>
  <c r="AZ119" i="2"/>
  <c r="AW79" i="2"/>
  <c r="BM118" i="2"/>
  <c r="BJ78" i="2"/>
  <c r="BZ117" i="2"/>
  <c r="BW77" i="2"/>
  <c r="N117" i="2"/>
  <c r="K77" i="2"/>
  <c r="AF115" i="2"/>
  <c r="AC75" i="2"/>
  <c r="AW114" i="2"/>
  <c r="AT74" i="2"/>
  <c r="BG73" i="2"/>
  <c r="BJ113" i="2"/>
  <c r="CA112" i="2"/>
  <c r="BX72" i="2"/>
  <c r="O112" i="2"/>
  <c r="L72" i="2"/>
  <c r="AC71" i="2"/>
  <c r="AF111" i="2"/>
  <c r="AT70" i="2"/>
  <c r="AW110" i="2"/>
  <c r="AK106" i="2"/>
  <c r="AH66" i="2"/>
  <c r="CB64" i="2"/>
  <c r="AG63" i="2"/>
  <c r="AJ103" i="2"/>
  <c r="BN101" i="2"/>
  <c r="BK61" i="2"/>
  <c r="S100" i="2"/>
  <c r="P60" i="2"/>
  <c r="AX58" i="2"/>
  <c r="BA98" i="2"/>
  <c r="CA96" i="2"/>
  <c r="BX56" i="2"/>
  <c r="BJ93" i="2"/>
  <c r="BG53" i="2"/>
  <c r="CE121" i="2"/>
  <c r="CB81" i="2"/>
  <c r="BR105" i="2"/>
  <c r="BO65" i="2"/>
  <c r="F105" i="2"/>
  <c r="C65" i="2"/>
  <c r="W104" i="2"/>
  <c r="T64" i="2"/>
  <c r="AN103" i="2"/>
  <c r="AK63" i="2"/>
  <c r="BB62" i="2"/>
  <c r="BE102" i="2"/>
  <c r="BR101" i="2"/>
  <c r="BO61" i="2"/>
  <c r="F101" i="2"/>
  <c r="C61" i="2"/>
  <c r="W100" i="2"/>
  <c r="T60" i="2"/>
  <c r="AN99" i="2"/>
  <c r="AK59" i="2"/>
  <c r="BB58" i="2"/>
  <c r="BE98" i="2"/>
  <c r="BR97" i="2"/>
  <c r="BO57" i="2"/>
  <c r="F97" i="2"/>
  <c r="C57" i="2"/>
  <c r="W96" i="2"/>
  <c r="T56" i="2"/>
  <c r="AN95" i="2"/>
  <c r="AK55" i="2"/>
  <c r="BB54" i="2"/>
  <c r="BE94" i="2"/>
  <c r="BR93" i="2"/>
  <c r="BO53" i="2"/>
  <c r="F93" i="2"/>
  <c r="C53" i="2"/>
  <c r="W92" i="2"/>
  <c r="T52" i="2"/>
  <c r="H82" i="2"/>
  <c r="K122" i="2"/>
  <c r="E81" i="2"/>
  <c r="H121" i="2"/>
  <c r="CG119" i="2"/>
  <c r="CD79" i="2"/>
  <c r="P79" i="2"/>
  <c r="S119" i="2"/>
  <c r="AF118" i="2"/>
  <c r="AC78" i="2"/>
  <c r="AW117" i="2"/>
  <c r="AT77" i="2"/>
  <c r="BK115" i="2"/>
  <c r="BH75" i="2"/>
  <c r="CB114" i="2"/>
  <c r="BY74" i="2"/>
  <c r="E74" i="2"/>
  <c r="H114" i="2"/>
  <c r="AT112" i="2"/>
  <c r="AQ72" i="2"/>
  <c r="CB110" i="2"/>
  <c r="BY70" i="2"/>
  <c r="CD65" i="2"/>
  <c r="CG105" i="2"/>
  <c r="AH104" i="2"/>
  <c r="AE64" i="2"/>
  <c r="BM62" i="2"/>
  <c r="BP102" i="2"/>
  <c r="R61" i="2"/>
  <c r="U101" i="2"/>
  <c r="AQ99" i="2"/>
  <c r="AN59" i="2"/>
  <c r="BJ96" i="2"/>
  <c r="BG56" i="2"/>
  <c r="BV80" i="2"/>
  <c r="BY120" i="2"/>
  <c r="X113" i="2"/>
  <c r="U73" i="2"/>
  <c r="BD66" i="2"/>
  <c r="BG106" i="2"/>
  <c r="T58" i="2"/>
  <c r="W98" i="2"/>
  <c r="K84" i="2"/>
  <c r="N124" i="2"/>
  <c r="AF56" i="2"/>
  <c r="AI96" i="2"/>
  <c r="AZ95" i="2"/>
  <c r="AW55" i="2"/>
  <c r="BN54" i="2"/>
  <c r="BQ94" i="2"/>
  <c r="CD93" i="2"/>
  <c r="CA53" i="2"/>
  <c r="O53" i="2"/>
  <c r="R93" i="2"/>
  <c r="AF52" i="2"/>
  <c r="AI92" i="2"/>
  <c r="AH122" i="2"/>
  <c r="AE82" i="2"/>
  <c r="X121" i="2"/>
  <c r="U81" i="2"/>
  <c r="T120" i="2"/>
  <c r="Q80" i="2"/>
  <c r="AB79" i="2"/>
  <c r="AE119" i="2"/>
  <c r="AR118" i="2"/>
  <c r="AO78" i="2"/>
  <c r="BI117" i="2"/>
  <c r="BF77" i="2"/>
  <c r="BW115" i="2"/>
  <c r="BT75" i="2"/>
  <c r="K115" i="2"/>
  <c r="H75" i="2"/>
  <c r="X114" i="2"/>
  <c r="U74" i="2"/>
  <c r="BS72" i="2"/>
  <c r="BV112" i="2"/>
  <c r="X71" i="2"/>
  <c r="AA111" i="2"/>
  <c r="BX67" i="2"/>
  <c r="AC66" i="2"/>
  <c r="AF106" i="2"/>
  <c r="BJ104" i="2"/>
  <c r="BG64" i="2"/>
  <c r="O103" i="2"/>
  <c r="L63" i="2"/>
  <c r="AT61" i="2"/>
  <c r="AW101" i="2"/>
  <c r="CA99" i="2"/>
  <c r="BX59" i="2"/>
  <c r="BU97" i="2"/>
  <c r="BR57" i="2"/>
  <c r="H117" i="2"/>
  <c r="E77" i="2"/>
  <c r="J103" i="2"/>
  <c r="G63" i="2"/>
  <c r="BW124" i="2"/>
  <c r="BT84" i="2"/>
  <c r="AN79" i="2"/>
  <c r="AQ119" i="2"/>
  <c r="BA78" i="2"/>
  <c r="BD118" i="2"/>
  <c r="BR77" i="2"/>
  <c r="BU117" i="2"/>
  <c r="F77" i="2"/>
  <c r="I117" i="2"/>
  <c r="T75" i="2"/>
  <c r="W115" i="2"/>
  <c r="AK74" i="2"/>
  <c r="AN114" i="2"/>
  <c r="N73" i="2"/>
  <c r="Q113" i="2"/>
  <c r="AR71" i="2"/>
  <c r="AU111" i="2"/>
  <c r="AZ106" i="2"/>
  <c r="AW66" i="2"/>
  <c r="CA64" i="2"/>
  <c r="AI103" i="2"/>
  <c r="AF63" i="2"/>
  <c r="BN61" i="2"/>
  <c r="BQ101" i="2"/>
  <c r="O60" i="2"/>
  <c r="R100" i="2"/>
  <c r="M58" i="2"/>
  <c r="P98" i="2"/>
  <c r="BJ92" i="2"/>
  <c r="BG52" i="2"/>
  <c r="T78" i="2"/>
  <c r="W118" i="2"/>
  <c r="BS110" i="2"/>
  <c r="BP70" i="2"/>
  <c r="Z64" i="2"/>
  <c r="AC104" i="2"/>
  <c r="BV105" i="2"/>
  <c r="BS65" i="2"/>
  <c r="J105" i="2"/>
  <c r="G65" i="2"/>
  <c r="AA104" i="2"/>
  <c r="X64" i="2"/>
  <c r="AR103" i="2"/>
  <c r="AO63" i="2"/>
  <c r="BF62" i="2"/>
  <c r="BI102" i="2"/>
  <c r="BV101" i="2"/>
  <c r="BS61" i="2"/>
  <c r="J101" i="2"/>
  <c r="G61" i="2"/>
  <c r="AA100" i="2"/>
  <c r="X60" i="2"/>
  <c r="AR99" i="2"/>
  <c r="AO59" i="2"/>
  <c r="BF58" i="2"/>
  <c r="BI98" i="2"/>
  <c r="BV97" i="2"/>
  <c r="BS57" i="2"/>
  <c r="J97" i="2"/>
  <c r="G57" i="2"/>
  <c r="AA96" i="2"/>
  <c r="X56" i="2"/>
  <c r="AR95" i="2"/>
  <c r="AO55" i="2"/>
  <c r="BF54" i="2"/>
  <c r="BI94" i="2"/>
  <c r="BV93" i="2"/>
  <c r="BS53" i="2"/>
  <c r="J93" i="2"/>
  <c r="G53" i="2"/>
  <c r="AA92" i="2"/>
  <c r="X52" i="2"/>
  <c r="R122" i="2"/>
  <c r="O82" i="2"/>
  <c r="M121" i="2"/>
  <c r="J81" i="2"/>
  <c r="F80" i="2"/>
  <c r="I120" i="2"/>
  <c r="W119" i="2"/>
  <c r="T79" i="2"/>
  <c r="AG78" i="2"/>
  <c r="AJ118" i="2"/>
  <c r="AX77" i="2"/>
  <c r="BA117" i="2"/>
  <c r="BL75" i="2"/>
  <c r="BO115" i="2"/>
  <c r="CC74" i="2"/>
  <c r="E73" i="8"/>
  <c r="I74" i="2"/>
  <c r="L114" i="2"/>
  <c r="BF112" i="2"/>
  <c r="BC72" i="2"/>
  <c r="K111" i="2"/>
  <c r="H71" i="2"/>
  <c r="P106" i="2"/>
  <c r="M66" i="2"/>
  <c r="AQ64" i="2"/>
  <c r="AT104" i="2"/>
  <c r="CB102" i="2"/>
  <c r="BY62" i="2"/>
  <c r="AD61" i="2"/>
  <c r="AG101" i="2"/>
  <c r="BG99" i="2"/>
  <c r="BD59" i="2"/>
  <c r="N57" i="2"/>
  <c r="Q97" i="2"/>
  <c r="AM121" i="2"/>
  <c r="AJ81" i="2"/>
  <c r="BD113" i="2"/>
  <c r="BA73" i="2"/>
  <c r="W59" i="2"/>
  <c r="Z99" i="2"/>
  <c r="BV127" i="2"/>
  <c r="BS87" i="2"/>
  <c r="S56" i="2"/>
  <c r="V96" i="2"/>
  <c r="BD94" i="2"/>
  <c r="BA54" i="2"/>
  <c r="I93" i="2"/>
  <c r="F53" i="2"/>
  <c r="BN120" i="2"/>
  <c r="BK80" i="2"/>
  <c r="BX78" i="2"/>
  <c r="CA118" i="2"/>
  <c r="AC77" i="2"/>
  <c r="AF117" i="2"/>
  <c r="BK114" i="2"/>
  <c r="BH74" i="2"/>
  <c r="P113" i="2"/>
  <c r="M73" i="2"/>
  <c r="AT111" i="2"/>
  <c r="AQ71" i="2"/>
  <c r="AV66" i="2"/>
  <c r="AY106" i="2"/>
  <c r="AH103" i="2"/>
  <c r="AE63" i="2"/>
  <c r="AZ101" i="2"/>
  <c r="AW61" i="2"/>
  <c r="CF97" i="2"/>
  <c r="CC57" i="2"/>
  <c r="E56" i="8"/>
  <c r="BA53" i="2"/>
  <c r="BD93" i="2"/>
  <c r="Y83" i="2"/>
  <c r="AB123" i="2"/>
  <c r="I127" i="2"/>
  <c r="F87" i="2"/>
  <c r="BJ124" i="2"/>
  <c r="BG84" i="2"/>
  <c r="V73" i="2"/>
  <c r="Y113" i="2"/>
  <c r="AI72" i="2"/>
  <c r="AL112" i="2"/>
  <c r="AZ71" i="2"/>
  <c r="BC111" i="2"/>
  <c r="BQ70" i="2"/>
  <c r="BT110" i="2"/>
  <c r="E70" i="2"/>
  <c r="H110" i="2"/>
  <c r="BE66" i="2"/>
  <c r="BH106" i="2"/>
  <c r="BV65" i="2"/>
  <c r="BY105" i="2"/>
  <c r="J65" i="2"/>
  <c r="M105" i="2"/>
  <c r="Z104" i="2"/>
  <c r="W64" i="2"/>
  <c r="AQ103" i="2"/>
  <c r="AN63" i="2"/>
  <c r="BE62" i="2"/>
  <c r="BH102" i="2"/>
  <c r="BV61" i="2"/>
  <c r="BY101" i="2"/>
  <c r="J61" i="2"/>
  <c r="M101" i="2"/>
  <c r="Z100" i="2"/>
  <c r="W60" i="2"/>
  <c r="AE99" i="2"/>
  <c r="AB59" i="2"/>
  <c r="Y58" i="2"/>
  <c r="AB98" i="2"/>
  <c r="BZ96" i="2"/>
  <c r="BW56" i="2"/>
  <c r="AE95" i="2"/>
  <c r="AB55" i="2"/>
  <c r="BJ53" i="2"/>
  <c r="BM93" i="2"/>
  <c r="N92" i="2"/>
  <c r="K52" i="2"/>
  <c r="BH121" i="2"/>
  <c r="BE81" i="2"/>
  <c r="BF119" i="2"/>
  <c r="BC79" i="2"/>
  <c r="D78" i="2"/>
  <c r="G118" i="2"/>
  <c r="AL115" i="2"/>
  <c r="AI75" i="2"/>
  <c r="BT113" i="2"/>
  <c r="BQ73" i="2"/>
  <c r="V72" i="2"/>
  <c r="Y112" i="2"/>
  <c r="BC110" i="2"/>
  <c r="AZ70" i="2"/>
  <c r="BH105" i="2"/>
  <c r="BE65" i="2"/>
  <c r="M104" i="2"/>
  <c r="J64" i="2"/>
  <c r="AQ102" i="2"/>
  <c r="AN62" i="2"/>
  <c r="BN99" i="2"/>
  <c r="BK59" i="2"/>
  <c r="AU55" i="2"/>
  <c r="AX95" i="2"/>
  <c r="Z83" i="2"/>
  <c r="AC123" i="2"/>
  <c r="BP86" i="2"/>
  <c r="BS126" i="2"/>
  <c r="Q74" i="2"/>
  <c r="T114" i="2"/>
  <c r="AH73" i="2"/>
  <c r="AK113" i="2"/>
  <c r="AX112" i="2"/>
  <c r="AU72" i="2"/>
  <c r="BO111" i="2"/>
  <c r="BL71" i="2"/>
  <c r="CC70" i="2"/>
  <c r="Q70" i="2"/>
  <c r="T110" i="2"/>
  <c r="BQ66" i="2"/>
  <c r="BT106" i="2"/>
  <c r="E66" i="2"/>
  <c r="H106" i="2"/>
  <c r="V65" i="2"/>
  <c r="Y105" i="2"/>
  <c r="AL104" i="2"/>
  <c r="AI64" i="2"/>
  <c r="BC103" i="2"/>
  <c r="AZ63" i="2"/>
  <c r="BQ62" i="2"/>
  <c r="BT102" i="2"/>
  <c r="E62" i="2"/>
  <c r="H102" i="2"/>
  <c r="V61" i="2"/>
  <c r="Y101" i="2"/>
  <c r="AL100" i="2"/>
  <c r="AI60" i="2"/>
  <c r="AU99" i="2"/>
  <c r="AR59" i="2"/>
  <c r="AO58" i="2"/>
  <c r="AR98" i="2"/>
  <c r="V57" i="2"/>
  <c r="Y97" i="2"/>
  <c r="BC95" i="2"/>
  <c r="AZ55" i="2"/>
  <c r="E54" i="2"/>
  <c r="H94" i="2"/>
  <c r="AL92" i="2"/>
  <c r="AI52" i="2"/>
  <c r="CA122" i="2"/>
  <c r="BX82" i="2"/>
  <c r="AP80" i="2"/>
  <c r="AS120" i="2"/>
  <c r="BK118" i="2"/>
  <c r="BH78" i="2"/>
  <c r="M77" i="2"/>
  <c r="P117" i="2"/>
  <c r="AU114" i="2"/>
  <c r="AR74" i="2"/>
  <c r="CC112" i="2"/>
  <c r="BZ72" i="2"/>
  <c r="AA71" i="2"/>
  <c r="AD111" i="2"/>
  <c r="AI106" i="2"/>
  <c r="AF66" i="2"/>
  <c r="BN64" i="2"/>
  <c r="BQ104" i="2"/>
  <c r="O63" i="2"/>
  <c r="R103" i="2"/>
  <c r="T101" i="2"/>
  <c r="Q61" i="2"/>
  <c r="AK57" i="2"/>
  <c r="AN97" i="2"/>
  <c r="M53" i="2"/>
  <c r="P93" i="2"/>
  <c r="AB84" i="2"/>
  <c r="AE124" i="2"/>
  <c r="J123" i="2"/>
  <c r="G83" i="2"/>
  <c r="AF126" i="2"/>
  <c r="AC86" i="2"/>
  <c r="P59" i="2"/>
  <c r="S99" i="2"/>
  <c r="AG58" i="2"/>
  <c r="AJ98" i="2"/>
  <c r="AX57" i="2"/>
  <c r="BA97" i="2"/>
  <c r="BK56" i="2"/>
  <c r="BN96" i="2"/>
  <c r="CB55" i="2"/>
  <c r="S95" i="2"/>
  <c r="P55" i="2"/>
  <c r="AJ94" i="2"/>
  <c r="AG54" i="2"/>
  <c r="BA93" i="2"/>
  <c r="AX53" i="2"/>
  <c r="BN92" i="2"/>
  <c r="BK52" i="2"/>
  <c r="BX121" i="2"/>
  <c r="BU81" i="2"/>
  <c r="BQ80" i="2"/>
  <c r="BT120" i="2"/>
  <c r="BR119" i="2"/>
  <c r="BO79" i="2"/>
  <c r="F119" i="2"/>
  <c r="C79" i="2"/>
  <c r="S118" i="2"/>
  <c r="P78" i="2"/>
  <c r="AG77" i="2"/>
  <c r="AJ117" i="2"/>
  <c r="AX115" i="2"/>
  <c r="AU75" i="2"/>
  <c r="BO114" i="2"/>
  <c r="BL74" i="2"/>
  <c r="CC73" i="2"/>
  <c r="E72" i="8"/>
  <c r="T113" i="2"/>
  <c r="Q73" i="2"/>
  <c r="AK112" i="2"/>
  <c r="AH72" i="2"/>
  <c r="AX111" i="2"/>
  <c r="AU71" i="2"/>
  <c r="BO110" i="2"/>
  <c r="BL70" i="2"/>
  <c r="BY69" i="2"/>
  <c r="AZ66" i="2"/>
  <c r="BC106" i="2"/>
  <c r="BQ65" i="2"/>
  <c r="BT105" i="2"/>
  <c r="E65" i="2"/>
  <c r="H105" i="2"/>
  <c r="V64" i="2"/>
  <c r="Y104" i="2"/>
  <c r="AL103" i="2"/>
  <c r="AI63" i="2"/>
  <c r="AZ62" i="2"/>
  <c r="BC102" i="2"/>
  <c r="BH101" i="2"/>
  <c r="BE61" i="2"/>
  <c r="M100" i="2"/>
  <c r="J60" i="2"/>
  <c r="K98" i="2"/>
  <c r="H58" i="2"/>
  <c r="CA55" i="2"/>
  <c r="BP93" i="2"/>
  <c r="BM53" i="2"/>
  <c r="H123" i="2"/>
  <c r="E83" i="2"/>
  <c r="AB127" i="2"/>
  <c r="Y87" i="2"/>
  <c r="BJ126" i="2"/>
  <c r="BG86" i="2"/>
  <c r="D86" i="2"/>
  <c r="G126" i="2"/>
  <c r="AH124" i="2"/>
  <c r="AE84" i="2"/>
  <c r="AP57" i="2"/>
  <c r="AS97" i="2"/>
  <c r="BF96" i="2"/>
  <c r="BC56" i="2"/>
  <c r="BW95" i="2"/>
  <c r="BT55" i="2"/>
  <c r="K95" i="2"/>
  <c r="H55" i="2"/>
  <c r="Y54" i="2"/>
  <c r="AB94" i="2"/>
  <c r="AP53" i="2"/>
  <c r="AS93" i="2"/>
  <c r="BF92" i="2"/>
  <c r="BC52" i="2"/>
  <c r="BP82" i="2"/>
  <c r="BS122" i="2"/>
  <c r="AR121" i="2"/>
  <c r="AO81" i="2"/>
  <c r="AK80" i="2"/>
  <c r="AN120" i="2"/>
  <c r="AT119" i="2"/>
  <c r="AQ79" i="2"/>
  <c r="BG118" i="2"/>
  <c r="BD78" i="2"/>
  <c r="BX117" i="2"/>
  <c r="BU77" i="2"/>
  <c r="L117" i="2"/>
  <c r="I77" i="2"/>
  <c r="Z115" i="2"/>
  <c r="W75" i="2"/>
  <c r="AQ114" i="2"/>
  <c r="AN74" i="2"/>
  <c r="BH113" i="2"/>
  <c r="BE73" i="2"/>
  <c r="BV72" i="2"/>
  <c r="BY112" i="2"/>
  <c r="J72" i="2"/>
  <c r="M112" i="2"/>
  <c r="Z111" i="2"/>
  <c r="W71" i="2"/>
  <c r="AQ110" i="2"/>
  <c r="AN70" i="2"/>
  <c r="BW67" i="2"/>
  <c r="AE106" i="2"/>
  <c r="AB66" i="2"/>
  <c r="AS65" i="2"/>
  <c r="AV105" i="2"/>
  <c r="BJ64" i="2"/>
  <c r="BM104" i="2"/>
  <c r="BZ103" i="2"/>
  <c r="BW63" i="2"/>
  <c r="N103" i="2"/>
  <c r="K63" i="2"/>
  <c r="AB62" i="2"/>
  <c r="AE102" i="2"/>
  <c r="I61" i="2"/>
  <c r="L101" i="2"/>
  <c r="AL99" i="2"/>
  <c r="AI59" i="2"/>
  <c r="AB97" i="2"/>
  <c r="Y57" i="2"/>
  <c r="O55" i="2"/>
  <c r="R95" i="2"/>
  <c r="AE120" i="2"/>
  <c r="AB80" i="2"/>
  <c r="BC124" i="2"/>
  <c r="AZ84" i="2"/>
  <c r="L124" i="2"/>
  <c r="I84" i="2"/>
  <c r="AD123" i="2"/>
  <c r="AA83" i="2"/>
  <c r="BB127" i="2"/>
  <c r="AY87" i="2"/>
  <c r="BL126" i="2"/>
  <c r="BI86" i="2"/>
  <c r="AK61" i="2"/>
  <c r="AN101" i="2"/>
  <c r="BB60" i="2"/>
  <c r="BE100" i="2"/>
  <c r="BR99" i="2"/>
  <c r="BO59" i="2"/>
  <c r="BP58" i="2"/>
  <c r="BS98" i="2"/>
  <c r="BM57" i="2"/>
  <c r="BP97" i="2"/>
  <c r="BF56" i="2"/>
  <c r="BI96" i="2"/>
  <c r="BB95" i="2"/>
  <c r="AY55" i="2"/>
  <c r="AV54" i="2"/>
  <c r="AY94" i="2"/>
  <c r="AK53" i="2"/>
  <c r="AN93" i="2"/>
  <c r="AK92" i="2"/>
  <c r="AH52" i="2"/>
  <c r="AT121" i="2"/>
  <c r="AQ81" i="2"/>
  <c r="BE83" i="2"/>
  <c r="BH123" i="2"/>
  <c r="BR125" i="2"/>
  <c r="BO85" i="2"/>
  <c r="CB127" i="2"/>
  <c r="BY87" i="2"/>
  <c r="AA125" i="2"/>
  <c r="X85" i="2"/>
  <c r="AL87" i="2"/>
  <c r="AO127" i="2"/>
  <c r="AW124" i="2"/>
  <c r="AT84" i="2"/>
  <c r="BG126" i="2"/>
  <c r="BD86" i="2"/>
  <c r="CB122" i="2"/>
  <c r="BY82" i="2"/>
  <c r="AD85" i="2"/>
  <c r="AG125" i="2"/>
  <c r="BI61" i="2"/>
  <c r="BL101" i="2"/>
  <c r="BZ60" i="2"/>
  <c r="CC100" i="2"/>
  <c r="N60" i="2"/>
  <c r="Q100" i="2"/>
  <c r="V99" i="2"/>
  <c r="S59" i="2"/>
  <c r="P58" i="2"/>
  <c r="S98" i="2"/>
  <c r="I57" i="2"/>
  <c r="L97" i="2"/>
  <c r="F56" i="2"/>
  <c r="I96" i="2"/>
  <c r="CE94" i="2"/>
  <c r="CB54" i="2"/>
  <c r="BQ53" i="2"/>
  <c r="BT93" i="2"/>
  <c r="BQ92" i="2"/>
  <c r="BN52" i="2"/>
  <c r="BK120" i="2"/>
  <c r="BH80" i="2"/>
  <c r="BV82" i="2"/>
  <c r="BY122" i="2"/>
  <c r="F125" i="2"/>
  <c r="C85" i="2"/>
  <c r="P127" i="2"/>
  <c r="M87" i="2"/>
  <c r="AR124" i="2"/>
  <c r="AO84" i="2"/>
  <c r="BB126" i="2"/>
  <c r="AY86" i="2"/>
  <c r="BJ123" i="2"/>
  <c r="BG83" i="2"/>
  <c r="BX125" i="2"/>
  <c r="BU85" i="2"/>
  <c r="P122" i="2"/>
  <c r="M82" i="2"/>
  <c r="V124" i="2"/>
  <c r="S84" i="2"/>
  <c r="AB87" i="2"/>
  <c r="AE127" i="2"/>
  <c r="S81" i="2"/>
  <c r="V121" i="2"/>
  <c r="AC122" i="2"/>
  <c r="Z82" i="2"/>
  <c r="AC83" i="2"/>
  <c r="AF123" i="2"/>
  <c r="AJ84" i="2"/>
  <c r="AM124" i="2"/>
  <c r="AM85" i="2"/>
  <c r="AP125" i="2"/>
  <c r="AW126" i="2"/>
  <c r="AT86" i="2"/>
  <c r="BD127" i="2"/>
  <c r="BA87" i="2"/>
  <c r="BY123" i="2"/>
  <c r="BV83" i="2"/>
  <c r="CB124" i="2"/>
  <c r="BY84" i="2"/>
  <c r="C86" i="2"/>
  <c r="F126" i="2"/>
  <c r="M127" i="2"/>
  <c r="J87" i="2"/>
  <c r="K83" i="2"/>
  <c r="N123" i="2"/>
  <c r="Y124" i="2"/>
  <c r="V84" i="2"/>
  <c r="Y85" i="2"/>
  <c r="AB125" i="2"/>
  <c r="AE126" i="2"/>
  <c r="AB86" i="2"/>
  <c r="AI87" i="2"/>
  <c r="AL127" i="2"/>
  <c r="AW82" i="2"/>
  <c r="AZ122" i="2"/>
  <c r="BC123" i="2"/>
  <c r="AZ83" i="2"/>
  <c r="BR124" i="2"/>
  <c r="BO84" i="2"/>
  <c r="AN126" i="2"/>
  <c r="AK86" i="2"/>
  <c r="BP80" i="2"/>
  <c r="BS120" i="2"/>
  <c r="BS81" i="2"/>
  <c r="BV121" i="2"/>
  <c r="CC122" i="2"/>
  <c r="BZ82" i="2"/>
  <c r="D84" i="2"/>
  <c r="G124" i="2"/>
  <c r="G85" i="2"/>
  <c r="J125" i="2"/>
  <c r="Q126" i="2"/>
  <c r="N86" i="2"/>
  <c r="X127" i="2"/>
  <c r="U87" i="2"/>
  <c r="AS123" i="2"/>
  <c r="AP83" i="2"/>
  <c r="AV124" i="2"/>
  <c r="AS84" i="2"/>
  <c r="AZ85" i="2"/>
  <c r="BC125" i="2"/>
  <c r="BC86" i="2"/>
  <c r="BF126" i="2"/>
  <c r="BM127" i="2"/>
  <c r="BJ87" i="2"/>
  <c r="BO83" i="2"/>
  <c r="BR123" i="2"/>
  <c r="BY124" i="2"/>
  <c r="BV84" i="2"/>
  <c r="CB125" i="2"/>
  <c r="BY85" i="2"/>
  <c r="C87" i="2"/>
  <c r="F127" i="2"/>
  <c r="Q82" i="2"/>
  <c r="T122" i="2"/>
  <c r="W123" i="2"/>
  <c r="T83" i="2"/>
  <c r="AD124" i="2"/>
  <c r="AA84" i="2"/>
  <c r="BU125" i="2"/>
  <c r="BR85" i="2"/>
  <c r="AM127" i="2"/>
  <c r="AJ87" i="2"/>
  <c r="N99" i="2"/>
  <c r="K59" i="2"/>
  <c r="AB58" i="2"/>
  <c r="AE98" i="2"/>
  <c r="AS57" i="2"/>
  <c r="AV97" i="2"/>
  <c r="BJ56" i="2"/>
  <c r="BM96" i="2"/>
  <c r="BZ95" i="2"/>
  <c r="BW55" i="2"/>
  <c r="N95" i="2"/>
  <c r="K55" i="2"/>
  <c r="AB54" i="2"/>
  <c r="AE94" i="2"/>
  <c r="AO53" i="2"/>
  <c r="AR93" i="2"/>
  <c r="BF52" i="2"/>
  <c r="BI92" i="2"/>
  <c r="CF119" i="2"/>
  <c r="CC79" i="2"/>
  <c r="E78" i="8"/>
  <c r="BL80" i="2"/>
  <c r="BO120" i="2"/>
  <c r="AX121" i="2"/>
  <c r="AU81" i="2"/>
  <c r="AH82" i="2"/>
  <c r="AK122" i="2"/>
  <c r="T123" i="2"/>
  <c r="Q83" i="2"/>
  <c r="CF123" i="2"/>
  <c r="CC83" i="2"/>
  <c r="E82" i="8"/>
  <c r="BL84" i="2"/>
  <c r="BO124" i="2"/>
  <c r="AX125" i="2"/>
  <c r="AU85" i="2"/>
  <c r="AK126" i="2"/>
  <c r="AH86" i="2"/>
  <c r="T127" i="2"/>
  <c r="Q87" i="2"/>
  <c r="CF127" i="2"/>
  <c r="CC87" i="2"/>
  <c r="E86" i="8"/>
  <c r="CG123" i="2"/>
  <c r="CD83" i="2"/>
  <c r="BP124" i="2"/>
  <c r="BM84" i="2"/>
  <c r="AY125" i="2"/>
  <c r="AV85" i="2"/>
  <c r="AH126" i="2"/>
  <c r="AE86" i="2"/>
  <c r="U127" i="2"/>
  <c r="R87" i="2"/>
  <c r="CD87" i="2"/>
  <c r="CG127" i="2"/>
  <c r="BN123" i="2"/>
  <c r="BK83" i="2"/>
  <c r="AX84" i="2"/>
  <c r="BA124" i="2"/>
  <c r="AG85" i="2"/>
  <c r="AJ125" i="2"/>
  <c r="S126" i="2"/>
  <c r="P86" i="2"/>
  <c r="CE126" i="2"/>
  <c r="CB86" i="2"/>
  <c r="BN127" i="2"/>
  <c r="BK87" i="2"/>
  <c r="BH122" i="2"/>
  <c r="BE82" i="2"/>
  <c r="AQ123" i="2"/>
  <c r="AN83" i="2"/>
  <c r="Z124" i="2"/>
  <c r="W84" i="2"/>
  <c r="M125" i="2"/>
  <c r="J85" i="2"/>
  <c r="BY125" i="2"/>
  <c r="BV85" i="2"/>
  <c r="BH126" i="2"/>
  <c r="BE86" i="2"/>
  <c r="AQ127" i="2"/>
  <c r="AN87" i="2"/>
  <c r="BN124" i="2"/>
  <c r="BK84" i="2"/>
  <c r="AX85" i="2"/>
  <c r="BA125" i="2"/>
  <c r="AJ126" i="2"/>
  <c r="AG86" i="2"/>
  <c r="S127" i="2"/>
  <c r="P87" i="2"/>
  <c r="CE127" i="2"/>
  <c r="CB87" i="2"/>
  <c r="CH111" i="2"/>
  <c r="CH71" i="2"/>
  <c r="CJ70" i="2"/>
  <c r="CJ110" i="2"/>
  <c r="B70" i="8"/>
  <c r="CJ111" i="2"/>
  <c r="CJ71" i="2"/>
  <c r="CI112" i="2"/>
  <c r="CI72" i="2"/>
  <c r="CG113" i="2"/>
  <c r="CG73" i="2"/>
  <c r="GG15" i="7"/>
  <c r="GF55" i="7"/>
  <c r="V30" i="3"/>
  <c r="CD111" i="2"/>
  <c r="CD71" i="2"/>
  <c r="C73" i="8"/>
  <c r="CF114" i="2"/>
  <c r="CF74" i="2"/>
  <c r="CE115" i="2"/>
  <c r="CE75" i="2"/>
  <c r="CF108" i="2"/>
  <c r="E67" i="8"/>
  <c r="CC68" i="2"/>
  <c r="CD109" i="2"/>
  <c r="CA69" i="2"/>
  <c r="CG111" i="2"/>
  <c r="CG71" i="2"/>
  <c r="CO15" i="7"/>
  <c r="CE112" i="2"/>
  <c r="CE72" i="2"/>
  <c r="CC78" i="2"/>
  <c r="CF93" i="2"/>
  <c r="CC53" i="2"/>
  <c r="BN81" i="2"/>
  <c r="BQ121" i="2"/>
  <c r="BE80" i="2"/>
  <c r="BH120" i="2"/>
  <c r="BI119" i="2"/>
  <c r="BF79" i="2"/>
  <c r="BS78" i="2"/>
  <c r="BV118" i="2"/>
  <c r="G78" i="2"/>
  <c r="J118" i="2"/>
  <c r="X77" i="2"/>
  <c r="AA117" i="2"/>
  <c r="AS115" i="2"/>
  <c r="AP75" i="2"/>
  <c r="BC74" i="2"/>
  <c r="BF114" i="2"/>
  <c r="BT73" i="2"/>
  <c r="BW113" i="2"/>
  <c r="H73" i="2"/>
  <c r="K113" i="2"/>
  <c r="AB112" i="2"/>
  <c r="Y72" i="2"/>
  <c r="AS111" i="2"/>
  <c r="AP71" i="2"/>
  <c r="BC70" i="2"/>
  <c r="BF110" i="2"/>
  <c r="AT106" i="2"/>
  <c r="AQ66" i="2"/>
  <c r="BK105" i="2"/>
  <c r="BH65" i="2"/>
  <c r="CB104" i="2"/>
  <c r="BY64" i="2"/>
  <c r="BJ122" i="2"/>
  <c r="BG82" i="2"/>
  <c r="AQ121" i="2"/>
  <c r="AN81" i="2"/>
  <c r="AG120" i="2"/>
  <c r="AD80" i="2"/>
  <c r="AO119" i="2"/>
  <c r="AL79" i="2"/>
  <c r="BB118" i="2"/>
  <c r="AY78" i="2"/>
  <c r="BS117" i="2"/>
  <c r="BP77" i="2"/>
  <c r="G117" i="2"/>
  <c r="D77" i="2"/>
  <c r="V75" i="2"/>
  <c r="Y115" i="2"/>
  <c r="AL114" i="2"/>
  <c r="AI74" i="2"/>
  <c r="BC113" i="2"/>
  <c r="AZ73" i="2"/>
  <c r="BQ72" i="2"/>
  <c r="BT112" i="2"/>
  <c r="E72" i="2"/>
  <c r="H112" i="2"/>
  <c r="V71" i="2"/>
  <c r="Y111" i="2"/>
  <c r="AL110" i="2"/>
  <c r="AI70" i="2"/>
  <c r="W66" i="2"/>
  <c r="Z106" i="2"/>
  <c r="AN65" i="2"/>
  <c r="AQ105" i="2"/>
  <c r="BE64" i="2"/>
  <c r="BH104" i="2"/>
  <c r="BB122" i="2"/>
  <c r="AY82" i="2"/>
  <c r="AK121" i="2"/>
  <c r="AH81" i="2"/>
  <c r="AB120" i="2"/>
  <c r="Y80" i="2"/>
  <c r="AH79" i="2"/>
  <c r="AK119" i="2"/>
  <c r="AX118" i="2"/>
  <c r="AU78" i="2"/>
  <c r="BO117" i="2"/>
  <c r="BL77" i="2"/>
  <c r="U115" i="2"/>
  <c r="R75" i="2"/>
  <c r="AH114" i="2"/>
  <c r="AE74" i="2"/>
  <c r="AY113" i="2"/>
  <c r="AV73" i="2"/>
  <c r="BM72" i="2"/>
  <c r="BP112" i="2"/>
  <c r="R71" i="2"/>
  <c r="U111" i="2"/>
  <c r="AH110" i="2"/>
  <c r="AE70" i="2"/>
  <c r="V106" i="2"/>
  <c r="S66" i="2"/>
  <c r="AM105" i="2"/>
  <c r="AJ65" i="2"/>
  <c r="BD104" i="2"/>
  <c r="BA64" i="2"/>
  <c r="AQ82" i="2"/>
  <c r="AT122" i="2"/>
  <c r="AF121" i="2"/>
  <c r="AC81" i="2"/>
  <c r="S80" i="2"/>
  <c r="V120" i="2"/>
  <c r="AG119" i="2"/>
  <c r="AD79" i="2"/>
  <c r="AQ78" i="2"/>
  <c r="AT118" i="2"/>
  <c r="BK117" i="2"/>
  <c r="BH77" i="2"/>
  <c r="CC115" i="2"/>
  <c r="BZ75" i="2"/>
  <c r="Q115" i="2"/>
  <c r="N75" i="2"/>
  <c r="AA74" i="2"/>
  <c r="AD114" i="2"/>
  <c r="AR73" i="2"/>
  <c r="AU113" i="2"/>
  <c r="BI72" i="2"/>
  <c r="BL112" i="2"/>
  <c r="BZ71" i="2"/>
  <c r="CC111" i="2"/>
  <c r="N71" i="2"/>
  <c r="Q111" i="2"/>
  <c r="AD110" i="2"/>
  <c r="AA70" i="2"/>
  <c r="CD106" i="2"/>
  <c r="CA66" i="2"/>
  <c r="R106" i="2"/>
  <c r="O66" i="2"/>
  <c r="AI105" i="2"/>
  <c r="AF65" i="2"/>
  <c r="AZ104" i="2"/>
  <c r="AW64" i="2"/>
  <c r="CC103" i="2"/>
  <c r="BZ63" i="2"/>
  <c r="Q103" i="2"/>
  <c r="N63" i="2"/>
  <c r="AD102" i="2"/>
  <c r="AA62" i="2"/>
  <c r="AU101" i="2"/>
  <c r="AR61" i="2"/>
  <c r="BI60" i="2"/>
  <c r="BL100" i="2"/>
  <c r="BZ59" i="2"/>
  <c r="CC99" i="2"/>
  <c r="N59" i="2"/>
  <c r="Q99" i="2"/>
  <c r="AA58" i="2"/>
  <c r="AD98" i="2"/>
  <c r="AR57" i="2"/>
  <c r="AU97" i="2"/>
  <c r="BL96" i="2"/>
  <c r="BI56" i="2"/>
  <c r="CC95" i="2"/>
  <c r="BZ55" i="2"/>
  <c r="Q95" i="2"/>
  <c r="N55" i="2"/>
  <c r="AD94" i="2"/>
  <c r="AA54" i="2"/>
  <c r="AU93" i="2"/>
  <c r="AR53" i="2"/>
  <c r="BE52" i="2"/>
  <c r="BH92" i="2"/>
  <c r="BT82" i="2"/>
  <c r="BW122" i="2"/>
  <c r="AZ121" i="2"/>
  <c r="AW81" i="2"/>
  <c r="AS80" i="2"/>
  <c r="AV120" i="2"/>
  <c r="AV119" i="2"/>
  <c r="AS79" i="2"/>
  <c r="BF78" i="2"/>
  <c r="BI118" i="2"/>
  <c r="BV117" i="2"/>
  <c r="BS77" i="2"/>
  <c r="J117" i="2"/>
  <c r="G77" i="2"/>
  <c r="Y75" i="2"/>
  <c r="AB115" i="2"/>
  <c r="AP74" i="2"/>
  <c r="AS114" i="2"/>
  <c r="BF113" i="2"/>
  <c r="BC73" i="2"/>
  <c r="BT72" i="2"/>
  <c r="BW112" i="2"/>
  <c r="H72" i="2"/>
  <c r="K112" i="2"/>
  <c r="Y71" i="2"/>
  <c r="AB111" i="2"/>
  <c r="AP70" i="2"/>
  <c r="AS110" i="2"/>
  <c r="BY67" i="2"/>
  <c r="AD66" i="2"/>
  <c r="AG106" i="2"/>
  <c r="CA104" i="2"/>
  <c r="BX64" i="2"/>
  <c r="AC63" i="2"/>
  <c r="AF103" i="2"/>
  <c r="BG61" i="2"/>
  <c r="BJ101" i="2"/>
  <c r="L60" i="2"/>
  <c r="O100" i="2"/>
  <c r="AT58" i="2"/>
  <c r="AW98" i="2"/>
  <c r="BH56" i="2"/>
  <c r="BK96" i="2"/>
  <c r="AQ53" i="2"/>
  <c r="AT93" i="2"/>
  <c r="J83" i="2"/>
  <c r="M123" i="2"/>
  <c r="BF63" i="2"/>
  <c r="BI103" i="2"/>
  <c r="BS62" i="2"/>
  <c r="BV102" i="2"/>
  <c r="G62" i="2"/>
  <c r="J102" i="2"/>
  <c r="X61" i="2"/>
  <c r="AA101" i="2"/>
  <c r="AO60" i="2"/>
  <c r="AR100" i="2"/>
  <c r="BF59" i="2"/>
  <c r="BI99" i="2"/>
  <c r="BS58" i="2"/>
  <c r="BV98" i="2"/>
  <c r="G58" i="2"/>
  <c r="J98" i="2"/>
  <c r="X57" i="2"/>
  <c r="AA97" i="2"/>
  <c r="AO56" i="2"/>
  <c r="AR96" i="2"/>
  <c r="BF55" i="2"/>
  <c r="BI95" i="2"/>
  <c r="BS54" i="2"/>
  <c r="BV94" i="2"/>
  <c r="G54" i="2"/>
  <c r="J94" i="2"/>
  <c r="X53" i="2"/>
  <c r="AA93" i="2"/>
  <c r="AN92" i="2"/>
  <c r="AK52" i="2"/>
  <c r="AI122" i="2"/>
  <c r="AF82" i="2"/>
  <c r="Y121" i="2"/>
  <c r="V81" i="2"/>
  <c r="R80" i="2"/>
  <c r="U120" i="2"/>
  <c r="Y79" i="2"/>
  <c r="AB119" i="2"/>
  <c r="AL78" i="2"/>
  <c r="AO118" i="2"/>
  <c r="AY77" i="2"/>
  <c r="BB117" i="2"/>
  <c r="BT115" i="2"/>
  <c r="BQ75" i="2"/>
  <c r="H115" i="2"/>
  <c r="E75" i="2"/>
  <c r="V74" i="2"/>
  <c r="Y114" i="2"/>
  <c r="AI73" i="2"/>
  <c r="AL113" i="2"/>
  <c r="AZ72" i="2"/>
  <c r="BC112" i="2"/>
  <c r="BT111" i="2"/>
  <c r="BQ71" i="2"/>
  <c r="E71" i="2"/>
  <c r="H111" i="2"/>
  <c r="V70" i="2"/>
  <c r="Y110" i="2"/>
  <c r="BV66" i="2"/>
  <c r="BY106" i="2"/>
  <c r="CD105" i="2"/>
  <c r="CA65" i="2"/>
  <c r="AF64" i="2"/>
  <c r="AI104" i="2"/>
  <c r="BQ102" i="2"/>
  <c r="BN62" i="2"/>
  <c r="R101" i="2"/>
  <c r="O61" i="2"/>
  <c r="AZ99" i="2"/>
  <c r="AW59" i="2"/>
  <c r="CD97" i="2"/>
  <c r="CA57" i="2"/>
  <c r="BL95" i="2"/>
  <c r="BI55" i="2"/>
  <c r="AU92" i="2"/>
  <c r="AR52" i="2"/>
  <c r="AJ120" i="2"/>
  <c r="AG80" i="2"/>
  <c r="AO103" i="2"/>
  <c r="AL63" i="2"/>
  <c r="BB102" i="2"/>
  <c r="AY62" i="2"/>
  <c r="BS101" i="2"/>
  <c r="BP61" i="2"/>
  <c r="G101" i="2"/>
  <c r="D61" i="2"/>
  <c r="X100" i="2"/>
  <c r="U60" i="2"/>
  <c r="AO99" i="2"/>
  <c r="AL59" i="2"/>
  <c r="BB98" i="2"/>
  <c r="AY58" i="2"/>
  <c r="BS97" i="2"/>
  <c r="BP57" i="2"/>
  <c r="G97" i="2"/>
  <c r="D57" i="2"/>
  <c r="X96" i="2"/>
  <c r="U56" i="2"/>
  <c r="AO95" i="2"/>
  <c r="AL55" i="2"/>
  <c r="BB94" i="2"/>
  <c r="AY54" i="2"/>
  <c r="BS93" i="2"/>
  <c r="BP53" i="2"/>
  <c r="G93" i="2"/>
  <c r="D53" i="2"/>
  <c r="T92" i="2"/>
  <c r="Q52" i="2"/>
  <c r="AA122" i="2"/>
  <c r="X82" i="2"/>
  <c r="Q81" i="2"/>
  <c r="T121" i="2"/>
  <c r="P120" i="2"/>
  <c r="M80" i="2"/>
  <c r="U79" i="2"/>
  <c r="X119" i="2"/>
  <c r="AH78" i="2"/>
  <c r="AK118" i="2"/>
  <c r="AU77" i="2"/>
  <c r="AX117" i="2"/>
  <c r="BP115" i="2"/>
  <c r="BM75" i="2"/>
  <c r="U114" i="2"/>
  <c r="R74" i="2"/>
  <c r="AH113" i="2"/>
  <c r="AE73" i="2"/>
  <c r="AV72" i="2"/>
  <c r="AY112" i="2"/>
  <c r="BM71" i="2"/>
  <c r="BP111" i="2"/>
  <c r="R70" i="2"/>
  <c r="U110" i="2"/>
  <c r="BR66" i="2"/>
  <c r="BU106" i="2"/>
  <c r="BZ105" i="2"/>
  <c r="BW65" i="2"/>
  <c r="AE104" i="2"/>
  <c r="AB64" i="2"/>
  <c r="BJ62" i="2"/>
  <c r="BM102" i="2"/>
  <c r="N101" i="2"/>
  <c r="K61" i="2"/>
  <c r="AV99" i="2"/>
  <c r="AS59" i="2"/>
  <c r="BZ97" i="2"/>
  <c r="BW57" i="2"/>
  <c r="AV95" i="2"/>
  <c r="AS55" i="2"/>
  <c r="AE92" i="2"/>
  <c r="AB52" i="2"/>
  <c r="N120" i="2"/>
  <c r="K80" i="2"/>
  <c r="BA103" i="2"/>
  <c r="AX63" i="2"/>
  <c r="BK62" i="2"/>
  <c r="BN102" i="2"/>
  <c r="S101" i="2"/>
  <c r="P61" i="2"/>
  <c r="AJ100" i="2"/>
  <c r="AG60" i="2"/>
  <c r="BA99" i="2"/>
  <c r="AX59" i="2"/>
  <c r="BN98" i="2"/>
  <c r="BK58" i="2"/>
  <c r="CE97" i="2"/>
  <c r="CB57" i="2"/>
  <c r="S97" i="2"/>
  <c r="P57" i="2"/>
  <c r="AJ96" i="2"/>
  <c r="AG56" i="2"/>
  <c r="BA95" i="2"/>
  <c r="AX55" i="2"/>
  <c r="BN94" i="2"/>
  <c r="BK54" i="2"/>
  <c r="CE93" i="2"/>
  <c r="CB53" i="2"/>
  <c r="S93" i="2"/>
  <c r="P53" i="2"/>
  <c r="AC52" i="2"/>
  <c r="AF92" i="2"/>
  <c r="AY122" i="2"/>
  <c r="AV82" i="2"/>
  <c r="AG81" i="2"/>
  <c r="AJ121" i="2"/>
  <c r="AF120" i="2"/>
  <c r="AC80" i="2"/>
  <c r="AJ119" i="2"/>
  <c r="AG79" i="2"/>
  <c r="AW118" i="2"/>
  <c r="AT78" i="2"/>
  <c r="BJ117" i="2"/>
  <c r="BG77" i="2"/>
  <c r="BY75" i="2"/>
  <c r="CB115" i="2"/>
  <c r="P115" i="2"/>
  <c r="M75" i="2"/>
  <c r="AG114" i="2"/>
  <c r="AD74" i="2"/>
  <c r="AQ73" i="2"/>
  <c r="AT113" i="2"/>
  <c r="BK112" i="2"/>
  <c r="BH72" i="2"/>
  <c r="CB111" i="2"/>
  <c r="BY71" i="2"/>
  <c r="M71" i="2"/>
  <c r="P111" i="2"/>
  <c r="AD70" i="2"/>
  <c r="AG110" i="2"/>
  <c r="CD66" i="2"/>
  <c r="CG106" i="2"/>
  <c r="U106" i="2"/>
  <c r="R66" i="2"/>
  <c r="AV64" i="2"/>
  <c r="AY104" i="2"/>
  <c r="CD62" i="2"/>
  <c r="CG102" i="2"/>
  <c r="AH101" i="2"/>
  <c r="AE61" i="2"/>
  <c r="BP99" i="2"/>
  <c r="BM59" i="2"/>
  <c r="R58" i="2"/>
  <c r="U98" i="2"/>
  <c r="O96" i="2"/>
  <c r="L56" i="2"/>
  <c r="CA92" i="2"/>
  <c r="BX52" i="2"/>
  <c r="BW80" i="2"/>
  <c r="BZ120" i="2"/>
  <c r="BB105" i="2"/>
  <c r="AY65" i="2"/>
  <c r="BS104" i="2"/>
  <c r="BP64" i="2"/>
  <c r="G104" i="2"/>
  <c r="D64" i="2"/>
  <c r="X103" i="2"/>
  <c r="U63" i="2"/>
  <c r="AL62" i="2"/>
  <c r="AO102" i="2"/>
  <c r="BB101" i="2"/>
  <c r="AY61" i="2"/>
  <c r="BS100" i="2"/>
  <c r="BP60" i="2"/>
  <c r="G100" i="2"/>
  <c r="D60" i="2"/>
  <c r="X99" i="2"/>
  <c r="U59" i="2"/>
  <c r="AL58" i="2"/>
  <c r="AO98" i="2"/>
  <c r="BB97" i="2"/>
  <c r="AY57" i="2"/>
  <c r="BS96" i="2"/>
  <c r="BP56" i="2"/>
  <c r="G96" i="2"/>
  <c r="D56" i="2"/>
  <c r="X95" i="2"/>
  <c r="U55" i="2"/>
  <c r="AL54" i="2"/>
  <c r="AO94" i="2"/>
  <c r="BB93" i="2"/>
  <c r="AY53" i="2"/>
  <c r="BS92" i="2"/>
  <c r="BP52" i="2"/>
  <c r="G92" i="2"/>
  <c r="D52" i="2"/>
  <c r="BQ81" i="2"/>
  <c r="BT121" i="2"/>
  <c r="BP120" i="2"/>
  <c r="BM80" i="2"/>
  <c r="BL79" i="2"/>
  <c r="BO119" i="2"/>
  <c r="BY78" i="2"/>
  <c r="CB118" i="2"/>
  <c r="P118" i="2"/>
  <c r="M78" i="2"/>
  <c r="AG117" i="2"/>
  <c r="AD77" i="2"/>
  <c r="AU115" i="2"/>
  <c r="AR75" i="2"/>
  <c r="BI74" i="2"/>
  <c r="BL114" i="2"/>
  <c r="BM113" i="2"/>
  <c r="BJ73" i="2"/>
  <c r="N112" i="2"/>
  <c r="K72" i="2"/>
  <c r="AV110" i="2"/>
  <c r="AS70" i="2"/>
  <c r="BA105" i="2"/>
  <c r="AX65" i="2"/>
  <c r="CE103" i="2"/>
  <c r="CB63" i="2"/>
  <c r="AG62" i="2"/>
  <c r="AJ102" i="2"/>
  <c r="BK60" i="2"/>
  <c r="BN100" i="2"/>
  <c r="BY58" i="2"/>
  <c r="CB98" i="2"/>
  <c r="O95" i="2"/>
  <c r="L55" i="2"/>
  <c r="J119" i="2"/>
  <c r="G79" i="2"/>
  <c r="BB111" i="2"/>
  <c r="AY71" i="2"/>
  <c r="I65" i="2"/>
  <c r="L105" i="2"/>
  <c r="BY53" i="2"/>
  <c r="CB93" i="2"/>
  <c r="CE96" i="2"/>
  <c r="CB56" i="2"/>
  <c r="P56" i="2"/>
  <c r="S96" i="2"/>
  <c r="AJ95" i="2"/>
  <c r="AG55" i="2"/>
  <c r="AX54" i="2"/>
  <c r="BA94" i="2"/>
  <c r="BK53" i="2"/>
  <c r="BN93" i="2"/>
  <c r="CB52" i="2"/>
  <c r="P52" i="2"/>
  <c r="S92" i="2"/>
  <c r="F122" i="2"/>
  <c r="C82" i="2"/>
  <c r="CC80" i="2"/>
  <c r="E79" i="8"/>
  <c r="CA119" i="2"/>
  <c r="BX79" i="2"/>
  <c r="L79" i="2"/>
  <c r="O119" i="2"/>
  <c r="Y78" i="2"/>
  <c r="AB118" i="2"/>
  <c r="AP77" i="2"/>
  <c r="AS117" i="2"/>
  <c r="BD75" i="2"/>
  <c r="BG115" i="2"/>
  <c r="BU74" i="2"/>
  <c r="BX114" i="2"/>
  <c r="BZ73" i="2"/>
  <c r="CC113" i="2"/>
  <c r="AM72" i="2"/>
  <c r="AP112" i="2"/>
  <c r="BU70" i="2"/>
  <c r="BX110" i="2"/>
  <c r="BZ65" i="2"/>
  <c r="CC105" i="2"/>
  <c r="AD104" i="2"/>
  <c r="AA64" i="2"/>
  <c r="BI62" i="2"/>
  <c r="BL102" i="2"/>
  <c r="N61" i="2"/>
  <c r="Q101" i="2"/>
  <c r="AJ59" i="2"/>
  <c r="AM99" i="2"/>
  <c r="AD96" i="2"/>
  <c r="AA56" i="2"/>
  <c r="BK122" i="2"/>
  <c r="BH82" i="2"/>
  <c r="AM114" i="2"/>
  <c r="AJ74" i="2"/>
  <c r="CG100" i="2"/>
  <c r="CD60" i="2"/>
  <c r="BB123" i="2"/>
  <c r="AY83" i="2"/>
  <c r="AA119" i="2"/>
  <c r="X79" i="2"/>
  <c r="AN118" i="2"/>
  <c r="AK78" i="2"/>
  <c r="BE117" i="2"/>
  <c r="BB77" i="2"/>
  <c r="BS115" i="2"/>
  <c r="BP75" i="2"/>
  <c r="G115" i="2"/>
  <c r="D75" i="2"/>
  <c r="P114" i="2"/>
  <c r="M74" i="2"/>
  <c r="BG72" i="2"/>
  <c r="BJ112" i="2"/>
  <c r="L71" i="2"/>
  <c r="O111" i="2"/>
  <c r="T106" i="2"/>
  <c r="Q66" i="2"/>
  <c r="AX104" i="2"/>
  <c r="AU64" i="2"/>
  <c r="CF102" i="2"/>
  <c r="CC62" i="2"/>
  <c r="E61" i="8"/>
  <c r="AH61" i="2"/>
  <c r="AK101" i="2"/>
  <c r="BK99" i="2"/>
  <c r="BH59" i="2"/>
  <c r="AT57" i="2"/>
  <c r="AW97" i="2"/>
  <c r="BB115" i="2"/>
  <c r="AY75" i="2"/>
  <c r="BD62" i="2"/>
  <c r="BG102" i="2"/>
  <c r="H127" i="2"/>
  <c r="E87" i="2"/>
  <c r="BC65" i="2"/>
  <c r="BF105" i="2"/>
  <c r="BW104" i="2"/>
  <c r="BT64" i="2"/>
  <c r="H64" i="2"/>
  <c r="K104" i="2"/>
  <c r="AB103" i="2"/>
  <c r="Y63" i="2"/>
  <c r="AS102" i="2"/>
  <c r="AP62" i="2"/>
  <c r="BF101" i="2"/>
  <c r="BC61" i="2"/>
  <c r="BT60" i="2"/>
  <c r="BW100" i="2"/>
  <c r="K100" i="2"/>
  <c r="H60" i="2"/>
  <c r="Y59" i="2"/>
  <c r="AB99" i="2"/>
  <c r="AP58" i="2"/>
  <c r="AS98" i="2"/>
  <c r="BC57" i="2"/>
  <c r="BF97" i="2"/>
  <c r="BW96" i="2"/>
  <c r="BT56" i="2"/>
  <c r="H56" i="2"/>
  <c r="K96" i="2"/>
  <c r="AB95" i="2"/>
  <c r="Y55" i="2"/>
  <c r="AS94" i="2"/>
  <c r="AP54" i="2"/>
  <c r="BF93" i="2"/>
  <c r="BC53" i="2"/>
  <c r="BT52" i="2"/>
  <c r="BW92" i="2"/>
  <c r="K92" i="2"/>
  <c r="H52" i="2"/>
  <c r="BV81" i="2"/>
  <c r="BY121" i="2"/>
  <c r="BU120" i="2"/>
  <c r="BR80" i="2"/>
  <c r="BP79" i="2"/>
  <c r="BS119" i="2"/>
  <c r="D79" i="2"/>
  <c r="G119" i="2"/>
  <c r="Q78" i="2"/>
  <c r="T118" i="2"/>
  <c r="AH77" i="2"/>
  <c r="AK117" i="2"/>
  <c r="AV75" i="2"/>
  <c r="AY115" i="2"/>
  <c r="BM74" i="2"/>
  <c r="BP114" i="2"/>
  <c r="BU113" i="2"/>
  <c r="BR73" i="2"/>
  <c r="W72" i="2"/>
  <c r="Z112" i="2"/>
  <c r="BE70" i="2"/>
  <c r="BH110" i="2"/>
  <c r="BM105" i="2"/>
  <c r="BJ65" i="2"/>
  <c r="K64" i="2"/>
  <c r="N104" i="2"/>
  <c r="AS62" i="2"/>
  <c r="AV102" i="2"/>
  <c r="BZ100" i="2"/>
  <c r="BW60" i="2"/>
  <c r="O99" i="2"/>
  <c r="L59" i="2"/>
  <c r="AU95" i="2"/>
  <c r="AR55" i="2"/>
  <c r="AP119" i="2"/>
  <c r="AM79" i="2"/>
  <c r="F72" i="2"/>
  <c r="I112" i="2"/>
  <c r="AO65" i="2"/>
  <c r="AR105" i="2"/>
  <c r="F95" i="2"/>
  <c r="C55" i="2"/>
  <c r="AO97" i="2"/>
  <c r="AL57" i="2"/>
  <c r="BP55" i="2"/>
  <c r="BS95" i="2"/>
  <c r="X94" i="2"/>
  <c r="U54" i="2"/>
  <c r="AY52" i="2"/>
  <c r="BB92" i="2"/>
  <c r="AU122" i="2"/>
  <c r="AR82" i="2"/>
  <c r="U80" i="2"/>
  <c r="X120" i="2"/>
  <c r="AR78" i="2"/>
  <c r="AU118" i="2"/>
  <c r="BZ115" i="2"/>
  <c r="BW75" i="2"/>
  <c r="AE114" i="2"/>
  <c r="AB74" i="2"/>
  <c r="BJ72" i="2"/>
  <c r="BM112" i="2"/>
  <c r="N111" i="2"/>
  <c r="K71" i="2"/>
  <c r="P66" i="2"/>
  <c r="S106" i="2"/>
  <c r="BA104" i="2"/>
  <c r="AX64" i="2"/>
  <c r="CE102" i="2"/>
  <c r="CB62" i="2"/>
  <c r="BN60" i="2"/>
  <c r="BQ100" i="2"/>
  <c r="BY96" i="2"/>
  <c r="BV56" i="2"/>
  <c r="AX52" i="2"/>
  <c r="BA92" i="2"/>
  <c r="AL125" i="2"/>
  <c r="AI85" i="2"/>
  <c r="Q124" i="2"/>
  <c r="N84" i="2"/>
  <c r="CA127" i="2"/>
  <c r="BX87" i="2"/>
  <c r="I113" i="2"/>
  <c r="F73" i="2"/>
  <c r="V112" i="2"/>
  <c r="S72" i="2"/>
  <c r="AM111" i="2"/>
  <c r="AJ71" i="2"/>
  <c r="BD110" i="2"/>
  <c r="BA70" i="2"/>
  <c r="BW68" i="2"/>
  <c r="AO66" i="2"/>
  <c r="AR106" i="2"/>
  <c r="BF65" i="2"/>
  <c r="BI105" i="2"/>
  <c r="BV104" i="2"/>
  <c r="BS64" i="2"/>
  <c r="J104" i="2"/>
  <c r="G64" i="2"/>
  <c r="AA103" i="2"/>
  <c r="X63" i="2"/>
  <c r="AO62" i="2"/>
  <c r="AR102" i="2"/>
  <c r="BF61" i="2"/>
  <c r="BI101" i="2"/>
  <c r="BV100" i="2"/>
  <c r="BS60" i="2"/>
  <c r="J100" i="2"/>
  <c r="G60" i="2"/>
  <c r="K99" i="2"/>
  <c r="H59" i="2"/>
  <c r="E58" i="2"/>
  <c r="H98" i="2"/>
  <c r="AT96" i="2"/>
  <c r="AQ56" i="2"/>
  <c r="BY54" i="2"/>
  <c r="CB94" i="2"/>
  <c r="AD53" i="2"/>
  <c r="AG93" i="2"/>
  <c r="Q121" i="2"/>
  <c r="N81" i="2"/>
  <c r="Z119" i="2"/>
  <c r="W79" i="2"/>
  <c r="BD117" i="2"/>
  <c r="BA77" i="2"/>
  <c r="F115" i="2"/>
  <c r="C75" i="2"/>
  <c r="AN113" i="2"/>
  <c r="AK73" i="2"/>
  <c r="BR111" i="2"/>
  <c r="BO71" i="2"/>
  <c r="W110" i="2"/>
  <c r="T70" i="2"/>
  <c r="BW106" i="2"/>
  <c r="BT66" i="2"/>
  <c r="AB105" i="2"/>
  <c r="Y65" i="2"/>
  <c r="BC63" i="2"/>
  <c r="BF103" i="2"/>
  <c r="K102" i="2"/>
  <c r="H62" i="2"/>
  <c r="BO98" i="2"/>
  <c r="BL58" i="2"/>
  <c r="AQ94" i="2"/>
  <c r="AN54" i="2"/>
  <c r="BF121" i="2"/>
  <c r="BC81" i="2"/>
  <c r="AM125" i="2"/>
  <c r="AJ85" i="2"/>
  <c r="G123" i="2"/>
  <c r="D83" i="2"/>
  <c r="R73" i="2"/>
  <c r="U113" i="2"/>
  <c r="AH112" i="2"/>
  <c r="AE72" i="2"/>
  <c r="AY111" i="2"/>
  <c r="AV71" i="2"/>
  <c r="BM70" i="2"/>
  <c r="BP110" i="2"/>
  <c r="BD106" i="2"/>
  <c r="BA66" i="2"/>
  <c r="BU105" i="2"/>
  <c r="BR65" i="2"/>
  <c r="I105" i="2"/>
  <c r="F65" i="2"/>
  <c r="S64" i="2"/>
  <c r="V104" i="2"/>
  <c r="AJ63" i="2"/>
  <c r="AM103" i="2"/>
  <c r="BD102" i="2"/>
  <c r="BA62" i="2"/>
  <c r="BU101" i="2"/>
  <c r="BR61" i="2"/>
  <c r="I101" i="2"/>
  <c r="F61" i="2"/>
  <c r="S60" i="2"/>
  <c r="V100" i="2"/>
  <c r="AA99" i="2"/>
  <c r="X59" i="2"/>
  <c r="X98" i="2"/>
  <c r="U58" i="2"/>
  <c r="BR96" i="2"/>
  <c r="BO56" i="2"/>
  <c r="W95" i="2"/>
  <c r="T55" i="2"/>
  <c r="BB53" i="2"/>
  <c r="BE93" i="2"/>
  <c r="F92" i="2"/>
  <c r="C52" i="2"/>
  <c r="O122" i="2"/>
  <c r="L82" i="2"/>
  <c r="CE119" i="2"/>
  <c r="CB79" i="2"/>
  <c r="AE118" i="2"/>
  <c r="AB78" i="2"/>
  <c r="BJ115" i="2"/>
  <c r="BG75" i="2"/>
  <c r="O114" i="2"/>
  <c r="L74" i="2"/>
  <c r="AW112" i="2"/>
  <c r="AT72" i="2"/>
  <c r="BX70" i="2"/>
  <c r="CA110" i="2"/>
  <c r="CF105" i="2"/>
  <c r="E64" i="8"/>
  <c r="F64" i="8" s="1"/>
  <c r="CC65" i="2"/>
  <c r="AH64" i="2"/>
  <c r="AK104" i="2"/>
  <c r="BO102" i="2"/>
  <c r="BL62" i="2"/>
  <c r="AH60" i="2"/>
  <c r="AK100" i="2"/>
  <c r="AH56" i="2"/>
  <c r="AK96" i="2"/>
  <c r="F52" i="2"/>
  <c r="I92" i="2"/>
  <c r="AP86" i="2"/>
  <c r="AS126" i="2"/>
  <c r="X125" i="2"/>
  <c r="U85" i="2"/>
  <c r="BL59" i="2"/>
  <c r="BO99" i="2"/>
  <c r="CC58" i="2"/>
  <c r="Q58" i="2"/>
  <c r="T98" i="2"/>
  <c r="AH57" i="2"/>
  <c r="AK97" i="2"/>
  <c r="AU56" i="2"/>
  <c r="AX96" i="2"/>
  <c r="BO95" i="2"/>
  <c r="BL55" i="2"/>
  <c r="CF94" i="2"/>
  <c r="CC54" i="2"/>
  <c r="T94" i="2"/>
  <c r="Q54" i="2"/>
  <c r="AK93" i="2"/>
  <c r="AH53" i="2"/>
  <c r="AX92" i="2"/>
  <c r="AU52" i="2"/>
  <c r="I123" i="2"/>
  <c r="F83" i="2"/>
  <c r="BC121" i="2"/>
  <c r="AZ81" i="2"/>
  <c r="AX120" i="2"/>
  <c r="AU80" i="2"/>
  <c r="BB119" i="2"/>
  <c r="AY79" i="2"/>
  <c r="BO118" i="2"/>
  <c r="BL78" i="2"/>
  <c r="CF117" i="2"/>
  <c r="CC77" i="2"/>
  <c r="E76" i="8"/>
  <c r="Q77" i="2"/>
  <c r="T117" i="2"/>
  <c r="AE75" i="2"/>
  <c r="AH115" i="2"/>
  <c r="AV74" i="2"/>
  <c r="AY114" i="2"/>
  <c r="BM73" i="2"/>
  <c r="BP113" i="2"/>
  <c r="R72" i="2"/>
  <c r="U112" i="2"/>
  <c r="AH111" i="2"/>
  <c r="AE71" i="2"/>
  <c r="AV70" i="2"/>
  <c r="AY110" i="2"/>
  <c r="AJ66" i="2"/>
  <c r="AM106" i="2"/>
  <c r="BA65" i="2"/>
  <c r="BD105" i="2"/>
  <c r="BR64" i="2"/>
  <c r="BU104" i="2"/>
  <c r="F64" i="2"/>
  <c r="I104" i="2"/>
  <c r="V103" i="2"/>
  <c r="S63" i="2"/>
  <c r="AJ62" i="2"/>
  <c r="AM102" i="2"/>
  <c r="AB101" i="2"/>
  <c r="Y61" i="2"/>
  <c r="BC59" i="2"/>
  <c r="BF99" i="2"/>
  <c r="AZ97" i="2"/>
  <c r="AW57" i="2"/>
  <c r="AL95" i="2"/>
  <c r="AI55" i="2"/>
  <c r="U53" i="2"/>
  <c r="X93" i="2"/>
  <c r="BY79" i="2"/>
  <c r="CB119" i="2"/>
  <c r="K124" i="2"/>
  <c r="H84" i="2"/>
  <c r="AT83" i="2"/>
  <c r="AW123" i="2"/>
  <c r="BR87" i="2"/>
  <c r="BU127" i="2"/>
  <c r="J127" i="2"/>
  <c r="G87" i="2"/>
  <c r="CC125" i="2"/>
  <c r="BZ85" i="2"/>
  <c r="Z57" i="2"/>
  <c r="AC97" i="2"/>
  <c r="AP96" i="2"/>
  <c r="AM56" i="2"/>
  <c r="BG95" i="2"/>
  <c r="BD55" i="2"/>
  <c r="BU54" i="2"/>
  <c r="BX94" i="2"/>
  <c r="I54" i="2"/>
  <c r="L94" i="2"/>
  <c r="Z53" i="2"/>
  <c r="AC93" i="2"/>
  <c r="AP92" i="2"/>
  <c r="AM52" i="2"/>
  <c r="AJ82" i="2"/>
  <c r="AM122" i="2"/>
  <c r="W121" i="2"/>
  <c r="T81" i="2"/>
  <c r="R120" i="2"/>
  <c r="O80" i="2"/>
  <c r="AD119" i="2"/>
  <c r="AA79" i="2"/>
  <c r="AQ118" i="2"/>
  <c r="AN78" i="2"/>
  <c r="BH117" i="2"/>
  <c r="BE77" i="2"/>
  <c r="BV115" i="2"/>
  <c r="BS75" i="2"/>
  <c r="J115" i="2"/>
  <c r="G75" i="2"/>
  <c r="AA114" i="2"/>
  <c r="X74" i="2"/>
  <c r="AR113" i="2"/>
  <c r="AO73" i="2"/>
  <c r="BF72" i="2"/>
  <c r="BI112" i="2"/>
  <c r="BV111" i="2"/>
  <c r="BS71" i="2"/>
  <c r="J111" i="2"/>
  <c r="G71" i="2"/>
  <c r="AA110" i="2"/>
  <c r="X70" i="2"/>
  <c r="BX66" i="2"/>
  <c r="CA106" i="2"/>
  <c r="L66" i="2"/>
  <c r="O106" i="2"/>
  <c r="AC65" i="2"/>
  <c r="AF105" i="2"/>
  <c r="AT64" i="2"/>
  <c r="AW104" i="2"/>
  <c r="BJ103" i="2"/>
  <c r="BG63" i="2"/>
  <c r="BX62" i="2"/>
  <c r="CA102" i="2"/>
  <c r="L62" i="2"/>
  <c r="O102" i="2"/>
  <c r="BF60" i="2"/>
  <c r="BI100" i="2"/>
  <c r="BW98" i="2"/>
  <c r="BT58" i="2"/>
  <c r="BN56" i="2"/>
  <c r="BQ96" i="2"/>
  <c r="AZ54" i="2"/>
  <c r="BC94" i="2"/>
  <c r="AL52" i="2"/>
  <c r="AO92" i="2"/>
  <c r="AL121" i="2"/>
  <c r="AI81" i="2"/>
  <c r="BF125" i="2"/>
  <c r="BC85" i="2"/>
  <c r="L85" i="2"/>
  <c r="O125" i="2"/>
  <c r="AL84" i="2"/>
  <c r="AO124" i="2"/>
  <c r="BP122" i="2"/>
  <c r="BM82" i="2"/>
  <c r="D62" i="2"/>
  <c r="G102" i="2"/>
  <c r="U61" i="2"/>
  <c r="X101" i="2"/>
  <c r="AL60" i="2"/>
  <c r="AO100" i="2"/>
  <c r="BB99" i="2"/>
  <c r="AY59" i="2"/>
  <c r="AV58" i="2"/>
  <c r="AY98" i="2"/>
  <c r="AO57" i="2"/>
  <c r="AR97" i="2"/>
  <c r="AL56" i="2"/>
  <c r="AO96" i="2"/>
  <c r="AH95" i="2"/>
  <c r="AE55" i="2"/>
  <c r="X54" i="2"/>
  <c r="AA94" i="2"/>
  <c r="Q53" i="2"/>
  <c r="T93" i="2"/>
  <c r="Q92" i="2"/>
  <c r="N52" i="2"/>
  <c r="K120" i="2"/>
  <c r="H80" i="2"/>
  <c r="J82" i="2"/>
  <c r="M122" i="2"/>
  <c r="W124" i="2"/>
  <c r="T84" i="2"/>
  <c r="AD86" i="2"/>
  <c r="AG126" i="2"/>
  <c r="BF83" i="2"/>
  <c r="BI123" i="2"/>
  <c r="BS125" i="2"/>
  <c r="BP85" i="2"/>
  <c r="BZ87" i="2"/>
  <c r="CC127" i="2"/>
  <c r="L125" i="2"/>
  <c r="I85" i="2"/>
  <c r="V127" i="2"/>
  <c r="S87" i="2"/>
  <c r="AM123" i="2"/>
  <c r="AJ83" i="2"/>
  <c r="M86" i="2"/>
  <c r="P126" i="2"/>
  <c r="AS61" i="2"/>
  <c r="AV101" i="2"/>
  <c r="BJ60" i="2"/>
  <c r="BM100" i="2"/>
  <c r="BZ99" i="2"/>
  <c r="BW59" i="2"/>
  <c r="CB58" i="2"/>
  <c r="BU57" i="2"/>
  <c r="BX97" i="2"/>
  <c r="BR56" i="2"/>
  <c r="BU96" i="2"/>
  <c r="BN95" i="2"/>
  <c r="BK55" i="2"/>
  <c r="BD54" i="2"/>
  <c r="BG94" i="2"/>
  <c r="AW53" i="2"/>
  <c r="AZ93" i="2"/>
  <c r="AW92" i="2"/>
  <c r="AT52" i="2"/>
  <c r="Z121" i="2"/>
  <c r="W81" i="2"/>
  <c r="AN123" i="2"/>
  <c r="AK83" i="2"/>
  <c r="AQ85" i="2"/>
  <c r="AT125" i="2"/>
  <c r="BH127" i="2"/>
  <c r="BE87" i="2"/>
  <c r="G125" i="2"/>
  <c r="D85" i="2"/>
  <c r="N87" i="2"/>
  <c r="Q127" i="2"/>
  <c r="Z84" i="2"/>
  <c r="AC124" i="2"/>
  <c r="AJ86" i="2"/>
  <c r="AM126" i="2"/>
  <c r="BD122" i="2"/>
  <c r="BA82" i="2"/>
  <c r="BW84" i="2"/>
  <c r="BZ124" i="2"/>
  <c r="AJ80" i="2"/>
  <c r="AM120" i="2"/>
  <c r="AM81" i="2"/>
  <c r="AP121" i="2"/>
  <c r="AW122" i="2"/>
  <c r="AT82" i="2"/>
  <c r="BA83" i="2"/>
  <c r="BD123" i="2"/>
  <c r="BD84" i="2"/>
  <c r="BG124" i="2"/>
  <c r="BJ125" i="2"/>
  <c r="BG85" i="2"/>
  <c r="BU126" i="2"/>
  <c r="BR86" i="2"/>
  <c r="BU87" i="2"/>
  <c r="BX127" i="2"/>
  <c r="P124" i="2"/>
  <c r="M84" i="2"/>
  <c r="T85" i="2"/>
  <c r="W125" i="2"/>
  <c r="W86" i="2"/>
  <c r="Z126" i="2"/>
  <c r="AG127" i="2"/>
  <c r="AD87" i="2"/>
  <c r="AI83" i="2"/>
  <c r="AL123" i="2"/>
  <c r="AS124" i="2"/>
  <c r="AP84" i="2"/>
  <c r="AV125" i="2"/>
  <c r="AS85" i="2"/>
  <c r="BC126" i="2"/>
  <c r="AZ86" i="2"/>
  <c r="BC87" i="2"/>
  <c r="BF127" i="2"/>
  <c r="BT122" i="2"/>
  <c r="BQ82" i="2"/>
  <c r="CA123" i="2"/>
  <c r="BX83" i="2"/>
  <c r="Y125" i="2"/>
  <c r="V85" i="2"/>
  <c r="BT126" i="2"/>
  <c r="BQ86" i="2"/>
  <c r="D80" i="2"/>
  <c r="G120" i="2"/>
  <c r="G81" i="2"/>
  <c r="J121" i="2"/>
  <c r="Q122" i="2"/>
  <c r="N82" i="2"/>
  <c r="U83" i="2"/>
  <c r="X123" i="2"/>
  <c r="X84" i="2"/>
  <c r="AA124" i="2"/>
  <c r="AD125" i="2"/>
  <c r="AA85" i="2"/>
  <c r="AO126" i="2"/>
  <c r="AL86" i="2"/>
  <c r="AO87" i="2"/>
  <c r="AR127" i="2"/>
  <c r="BJ83" i="2"/>
  <c r="BM123" i="2"/>
  <c r="BT124" i="2"/>
  <c r="BQ84" i="2"/>
  <c r="BT85" i="2"/>
  <c r="BW125" i="2"/>
  <c r="BW86" i="2"/>
  <c r="BZ126" i="2"/>
  <c r="C83" i="2"/>
  <c r="F123" i="2"/>
  <c r="M124" i="2"/>
  <c r="J84" i="2"/>
  <c r="P125" i="2"/>
  <c r="M85" i="2"/>
  <c r="W126" i="2"/>
  <c r="T86" i="2"/>
  <c r="W87" i="2"/>
  <c r="Z127" i="2"/>
  <c r="AN122" i="2"/>
  <c r="AK82" i="2"/>
  <c r="AU123" i="2"/>
  <c r="AR83" i="2"/>
  <c r="BB124" i="2"/>
  <c r="AY84" i="2"/>
  <c r="X126" i="2"/>
  <c r="U86" i="2"/>
  <c r="BS127" i="2"/>
  <c r="BP87" i="2"/>
  <c r="BX58" i="2"/>
  <c r="CA98" i="2"/>
  <c r="L58" i="2"/>
  <c r="O98" i="2"/>
  <c r="AF97" i="2"/>
  <c r="AC57" i="2"/>
  <c r="AW96" i="2"/>
  <c r="AT56" i="2"/>
  <c r="BG55" i="2"/>
  <c r="BJ95" i="2"/>
  <c r="CA94" i="2"/>
  <c r="BX54" i="2"/>
  <c r="O94" i="2"/>
  <c r="L54" i="2"/>
  <c r="AB93" i="2"/>
  <c r="Y53" i="2"/>
  <c r="AS92" i="2"/>
  <c r="AP52" i="2"/>
  <c r="P80" i="2"/>
  <c r="S120" i="2"/>
  <c r="CB80" i="2"/>
  <c r="BK81" i="2"/>
  <c r="BN121" i="2"/>
  <c r="AX82" i="2"/>
  <c r="BA122" i="2"/>
  <c r="AJ123" i="2"/>
  <c r="AG83" i="2"/>
  <c r="P84" i="2"/>
  <c r="S124" i="2"/>
  <c r="BK85" i="2"/>
  <c r="BN125" i="2"/>
  <c r="AX86" i="2"/>
  <c r="BA126" i="2"/>
  <c r="AG87" i="2"/>
  <c r="AJ127" i="2"/>
  <c r="AK123" i="2"/>
  <c r="AH83" i="2"/>
  <c r="Q84" i="2"/>
  <c r="T124" i="2"/>
  <c r="CC84" i="2"/>
  <c r="E83" i="8"/>
  <c r="BO125" i="2"/>
  <c r="BL85" i="2"/>
  <c r="AX126" i="2"/>
  <c r="AU86" i="2"/>
  <c r="AK127" i="2"/>
  <c r="AH87" i="2"/>
  <c r="R123" i="2"/>
  <c r="O83" i="2"/>
  <c r="CD123" i="2"/>
  <c r="CA83" i="2"/>
  <c r="BN84" i="2"/>
  <c r="BQ124" i="2"/>
  <c r="AW85" i="2"/>
  <c r="AZ125" i="2"/>
  <c r="AI126" i="2"/>
  <c r="AF86" i="2"/>
  <c r="R127" i="2"/>
  <c r="O87" i="2"/>
  <c r="CD127" i="2"/>
  <c r="CA87" i="2"/>
  <c r="BX122" i="2"/>
  <c r="BU82" i="2"/>
  <c r="BG123" i="2"/>
  <c r="BD83" i="2"/>
  <c r="AP124" i="2"/>
  <c r="AM84" i="2"/>
  <c r="AC125" i="2"/>
  <c r="Z85" i="2"/>
  <c r="L126" i="2"/>
  <c r="I86" i="2"/>
  <c r="BX126" i="2"/>
  <c r="BU86" i="2"/>
  <c r="BG127" i="2"/>
  <c r="BD87" i="2"/>
  <c r="CA84" i="2"/>
  <c r="BQ125" i="2"/>
  <c r="BN85" i="2"/>
  <c r="AW86" i="2"/>
  <c r="AZ126" i="2"/>
  <c r="AF87" i="2"/>
  <c r="AI127" i="2"/>
  <c r="B73" i="8"/>
  <c r="CJ114" i="2"/>
  <c r="CJ74" i="2"/>
  <c r="B74" i="8"/>
  <c r="CJ115" i="2"/>
  <c r="CJ75" i="2"/>
  <c r="CI115" i="2"/>
  <c r="CI75" i="2"/>
  <c r="CI110" i="2"/>
  <c r="CI70" i="2"/>
  <c r="CI111" i="2"/>
  <c r="CI71" i="2"/>
  <c r="CE110" i="2"/>
  <c r="CE70" i="2"/>
  <c r="CE111" i="2"/>
  <c r="CE71" i="2"/>
  <c r="CE108" i="2"/>
  <c r="CB68" i="2"/>
  <c r="CD114" i="2"/>
  <c r="CD74" i="2"/>
  <c r="V33" i="3"/>
  <c r="CA67" i="2"/>
  <c r="CE113" i="2"/>
  <c r="CE73" i="2"/>
  <c r="CD73" i="2"/>
  <c r="V32" i="3"/>
  <c r="CD113" i="2"/>
  <c r="CC67" i="2"/>
  <c r="E66" i="8"/>
  <c r="V29" i="3"/>
  <c r="BO82" i="2"/>
  <c r="BR122" i="2"/>
  <c r="AV121" i="2"/>
  <c r="AS81" i="2"/>
  <c r="AI80" i="2"/>
  <c r="AL120" i="2"/>
  <c r="AS119" i="2"/>
  <c r="AP79" i="2"/>
  <c r="BC78" i="2"/>
  <c r="BF118" i="2"/>
  <c r="BT77" i="2"/>
  <c r="BW117" i="2"/>
  <c r="H77" i="2"/>
  <c r="K117" i="2"/>
  <c r="AC115" i="2"/>
  <c r="Z75" i="2"/>
  <c r="AM74" i="2"/>
  <c r="AP114" i="2"/>
  <c r="BD73" i="2"/>
  <c r="BG113" i="2"/>
  <c r="BX112" i="2"/>
  <c r="BU72" i="2"/>
  <c r="L112" i="2"/>
  <c r="I72" i="2"/>
  <c r="AC111" i="2"/>
  <c r="Z71" i="2"/>
  <c r="AM70" i="2"/>
  <c r="AP110" i="2"/>
  <c r="AD106" i="2"/>
  <c r="AA66" i="2"/>
  <c r="AU105" i="2"/>
  <c r="AR65" i="2"/>
  <c r="BL104" i="2"/>
  <c r="BI64" i="2"/>
  <c r="AD122" i="2"/>
  <c r="AA82" i="2"/>
  <c r="U121" i="2"/>
  <c r="R81" i="2"/>
  <c r="L120" i="2"/>
  <c r="I80" i="2"/>
  <c r="Y119" i="2"/>
  <c r="V79" i="2"/>
  <c r="AL118" i="2"/>
  <c r="AI78" i="2"/>
  <c r="BC117" i="2"/>
  <c r="AZ77" i="2"/>
  <c r="BR75" i="2"/>
  <c r="BU115" i="2"/>
  <c r="F75" i="2"/>
  <c r="I115" i="2"/>
  <c r="V114" i="2"/>
  <c r="S74" i="2"/>
  <c r="AM113" i="2"/>
  <c r="AJ73" i="2"/>
  <c r="BA72" i="2"/>
  <c r="BD112" i="2"/>
  <c r="BR71" i="2"/>
  <c r="BU111" i="2"/>
  <c r="F71" i="2"/>
  <c r="I111" i="2"/>
  <c r="V110" i="2"/>
  <c r="S70" i="2"/>
  <c r="BS66" i="2"/>
  <c r="BV106" i="2"/>
  <c r="G66" i="2"/>
  <c r="J106" i="2"/>
  <c r="X65" i="2"/>
  <c r="AA105" i="2"/>
  <c r="AO64" i="2"/>
  <c r="AR104" i="2"/>
  <c r="S82" i="2"/>
  <c r="V122" i="2"/>
  <c r="M81" i="2"/>
  <c r="P121" i="2"/>
  <c r="F120" i="2"/>
  <c r="C80" i="2"/>
  <c r="R79" i="2"/>
  <c r="U119" i="2"/>
  <c r="AH118" i="2"/>
  <c r="AE78" i="2"/>
  <c r="AY117" i="2"/>
  <c r="AV77" i="2"/>
  <c r="BN75" i="2"/>
  <c r="BQ115" i="2"/>
  <c r="O74" i="2"/>
  <c r="R114" i="2"/>
  <c r="AF73" i="2"/>
  <c r="AI113" i="2"/>
  <c r="AZ112" i="2"/>
  <c r="AW72" i="2"/>
  <c r="BN71" i="2"/>
  <c r="BQ111" i="2"/>
  <c r="R110" i="2"/>
  <c r="O70" i="2"/>
  <c r="BR106" i="2"/>
  <c r="BO66" i="2"/>
  <c r="F106" i="2"/>
  <c r="C66" i="2"/>
  <c r="W105" i="2"/>
  <c r="T65" i="2"/>
  <c r="AN104" i="2"/>
  <c r="AK64" i="2"/>
  <c r="K82" i="2"/>
  <c r="N122" i="2"/>
  <c r="H81" i="2"/>
  <c r="K121" i="2"/>
  <c r="CD119" i="2"/>
  <c r="CA79" i="2"/>
  <c r="Q119" i="2"/>
  <c r="N79" i="2"/>
  <c r="AA78" i="2"/>
  <c r="AD118" i="2"/>
  <c r="AU117" i="2"/>
  <c r="AR77" i="2"/>
  <c r="BM115" i="2"/>
  <c r="BJ75" i="2"/>
  <c r="BW74" i="2"/>
  <c r="BZ114" i="2"/>
  <c r="K74" i="2"/>
  <c r="N114" i="2"/>
  <c r="AB73" i="2"/>
  <c r="AE113" i="2"/>
  <c r="AS72" i="2"/>
  <c r="AV112" i="2"/>
  <c r="BJ71" i="2"/>
  <c r="BM111" i="2"/>
  <c r="BZ110" i="2"/>
  <c r="BW70" i="2"/>
  <c r="N110" i="2"/>
  <c r="K70" i="2"/>
  <c r="BN106" i="2"/>
  <c r="BK66" i="2"/>
  <c r="CE105" i="2"/>
  <c r="CB65" i="2"/>
  <c r="S105" i="2"/>
  <c r="P65" i="2"/>
  <c r="AJ104" i="2"/>
  <c r="AG64" i="2"/>
  <c r="BM103" i="2"/>
  <c r="BJ63" i="2"/>
  <c r="BZ102" i="2"/>
  <c r="BW62" i="2"/>
  <c r="N102" i="2"/>
  <c r="K62" i="2"/>
  <c r="AE101" i="2"/>
  <c r="AB61" i="2"/>
  <c r="AS60" i="2"/>
  <c r="AV100" i="2"/>
  <c r="BJ59" i="2"/>
  <c r="BM99" i="2"/>
  <c r="BW58" i="2"/>
  <c r="BZ98" i="2"/>
  <c r="K58" i="2"/>
  <c r="N98" i="2"/>
  <c r="AB57" i="2"/>
  <c r="AE97" i="2"/>
  <c r="AV96" i="2"/>
  <c r="AS56" i="2"/>
  <c r="BM95" i="2"/>
  <c r="BJ55" i="2"/>
  <c r="BZ94" i="2"/>
  <c r="BW54" i="2"/>
  <c r="N94" i="2"/>
  <c r="K54" i="2"/>
  <c r="AE93" i="2"/>
  <c r="AB53" i="2"/>
  <c r="AO52" i="2"/>
  <c r="AR92" i="2"/>
  <c r="AN82" i="2"/>
  <c r="AQ122" i="2"/>
  <c r="AE121" i="2"/>
  <c r="AB81" i="2"/>
  <c r="W80" i="2"/>
  <c r="Z120" i="2"/>
  <c r="AF119" i="2"/>
  <c r="AC79" i="2"/>
  <c r="AP78" i="2"/>
  <c r="AS118" i="2"/>
  <c r="BF117" i="2"/>
  <c r="BC77" i="2"/>
  <c r="BX115" i="2"/>
  <c r="BU75" i="2"/>
  <c r="I75" i="2"/>
  <c r="L115" i="2"/>
  <c r="Z74" i="2"/>
  <c r="AC114" i="2"/>
  <c r="AP113" i="2"/>
  <c r="AM73" i="2"/>
  <c r="BD72" i="2"/>
  <c r="BG112" i="2"/>
  <c r="BU71" i="2"/>
  <c r="BX111" i="2"/>
  <c r="I71" i="2"/>
  <c r="L111" i="2"/>
  <c r="Z70" i="2"/>
  <c r="AC110" i="2"/>
  <c r="BZ66" i="2"/>
  <c r="CC106" i="2"/>
  <c r="N66" i="2"/>
  <c r="Q106" i="2"/>
  <c r="AU104" i="2"/>
  <c r="AR64" i="2"/>
  <c r="CC102" i="2"/>
  <c r="BZ62" i="2"/>
  <c r="AA61" i="2"/>
  <c r="AD101" i="2"/>
  <c r="BL99" i="2"/>
  <c r="BI59" i="2"/>
  <c r="N58" i="2"/>
  <c r="Q98" i="2"/>
  <c r="CB95" i="2"/>
  <c r="BY55" i="2"/>
  <c r="BK92" i="2"/>
  <c r="BH52" i="2"/>
  <c r="BF81" i="2"/>
  <c r="BI121" i="2"/>
  <c r="AP63" i="2"/>
  <c r="AS103" i="2"/>
  <c r="BC62" i="2"/>
  <c r="BF102" i="2"/>
  <c r="BT61" i="2"/>
  <c r="BW101" i="2"/>
  <c r="H61" i="2"/>
  <c r="K101" i="2"/>
  <c r="Y60" i="2"/>
  <c r="AB100" i="2"/>
  <c r="AP59" i="2"/>
  <c r="AS99" i="2"/>
  <c r="BC58" i="2"/>
  <c r="BF98" i="2"/>
  <c r="BT57" i="2"/>
  <c r="BW97" i="2"/>
  <c r="H57" i="2"/>
  <c r="K97" i="2"/>
  <c r="Y56" i="2"/>
  <c r="AB96" i="2"/>
  <c r="AP55" i="2"/>
  <c r="AS95" i="2"/>
  <c r="BC54" i="2"/>
  <c r="BF94" i="2"/>
  <c r="BT53" i="2"/>
  <c r="BW93" i="2"/>
  <c r="H53" i="2"/>
  <c r="K93" i="2"/>
  <c r="X92" i="2"/>
  <c r="U52" i="2"/>
  <c r="D82" i="2"/>
  <c r="G122" i="2"/>
  <c r="BU79" i="2"/>
  <c r="BX119" i="2"/>
  <c r="I79" i="2"/>
  <c r="L119" i="2"/>
  <c r="Y118" i="2"/>
  <c r="V78" i="2"/>
  <c r="AI77" i="2"/>
  <c r="AL117" i="2"/>
  <c r="BA75" i="2"/>
  <c r="BD115" i="2"/>
  <c r="BU114" i="2"/>
  <c r="BR74" i="2"/>
  <c r="I114" i="2"/>
  <c r="F74" i="2"/>
  <c r="S73" i="2"/>
  <c r="V113" i="2"/>
  <c r="AM112" i="2"/>
  <c r="AJ72" i="2"/>
  <c r="BD111" i="2"/>
  <c r="BA71" i="2"/>
  <c r="BU110" i="2"/>
  <c r="BR70" i="2"/>
  <c r="F70" i="2"/>
  <c r="I110" i="2"/>
  <c r="BF66" i="2"/>
  <c r="BI106" i="2"/>
  <c r="AX105" i="2"/>
  <c r="AU65" i="2"/>
  <c r="CF103" i="2"/>
  <c r="CC63" i="2"/>
  <c r="E62" i="8"/>
  <c r="AK102" i="2"/>
  <c r="AH62" i="2"/>
  <c r="BO100" i="2"/>
  <c r="BL60" i="2"/>
  <c r="T99" i="2"/>
  <c r="Q59" i="2"/>
  <c r="AU57" i="2"/>
  <c r="AX97" i="2"/>
  <c r="BZ54" i="2"/>
  <c r="CC94" i="2"/>
  <c r="H104" i="2"/>
  <c r="E64" i="2"/>
  <c r="Y103" i="2"/>
  <c r="V63" i="2"/>
  <c r="AL102" i="2"/>
  <c r="AI62" i="2"/>
  <c r="BC101" i="2"/>
  <c r="AZ61" i="2"/>
  <c r="BT100" i="2"/>
  <c r="BQ60" i="2"/>
  <c r="H100" i="2"/>
  <c r="E60" i="2"/>
  <c r="Y99" i="2"/>
  <c r="V59" i="2"/>
  <c r="AL98" i="2"/>
  <c r="AI58" i="2"/>
  <c r="BC97" i="2"/>
  <c r="AZ57" i="2"/>
  <c r="BT96" i="2"/>
  <c r="BQ56" i="2"/>
  <c r="H96" i="2"/>
  <c r="E56" i="2"/>
  <c r="Y95" i="2"/>
  <c r="V55" i="2"/>
  <c r="AL94" i="2"/>
  <c r="AI54" i="2"/>
  <c r="BC93" i="2"/>
  <c r="AZ53" i="2"/>
  <c r="BP92" i="2"/>
  <c r="BM52" i="2"/>
  <c r="CF121" i="2"/>
  <c r="E80" i="8"/>
  <c r="CC81" i="2"/>
  <c r="CB120" i="2"/>
  <c r="BY80" i="2"/>
  <c r="BQ79" i="2"/>
  <c r="BT119" i="2"/>
  <c r="E79" i="2"/>
  <c r="H119" i="2"/>
  <c r="R78" i="2"/>
  <c r="U118" i="2"/>
  <c r="AE77" i="2"/>
  <c r="AH117" i="2"/>
  <c r="AZ115" i="2"/>
  <c r="AW75" i="2"/>
  <c r="BQ114" i="2"/>
  <c r="BN74" i="2"/>
  <c r="CA73" i="2"/>
  <c r="R113" i="2"/>
  <c r="O73" i="2"/>
  <c r="AF72" i="2"/>
  <c r="AI112" i="2"/>
  <c r="AW71" i="2"/>
  <c r="AZ111" i="2"/>
  <c r="BN70" i="2"/>
  <c r="BQ110" i="2"/>
  <c r="BW69" i="2"/>
  <c r="BB66" i="2"/>
  <c r="BE106" i="2"/>
  <c r="AT105" i="2"/>
  <c r="AQ65" i="2"/>
  <c r="CB103" i="2"/>
  <c r="BY63" i="2"/>
  <c r="AD62" i="2"/>
  <c r="AG102" i="2"/>
  <c r="BK100" i="2"/>
  <c r="BH60" i="2"/>
  <c r="P99" i="2"/>
  <c r="M59" i="2"/>
  <c r="AT97" i="2"/>
  <c r="AQ57" i="2"/>
  <c r="BJ54" i="2"/>
  <c r="BM94" i="2"/>
  <c r="T104" i="2"/>
  <c r="Q64" i="2"/>
  <c r="AK103" i="2"/>
  <c r="AH63" i="2"/>
  <c r="AX102" i="2"/>
  <c r="AU62" i="2"/>
  <c r="BL61" i="2"/>
  <c r="BO101" i="2"/>
  <c r="CF100" i="2"/>
  <c r="E59" i="8"/>
  <c r="CC60" i="2"/>
  <c r="Q60" i="2"/>
  <c r="T100" i="2"/>
  <c r="AK99" i="2"/>
  <c r="AH59" i="2"/>
  <c r="AX98" i="2"/>
  <c r="AU58" i="2"/>
  <c r="BO97" i="2"/>
  <c r="BL57" i="2"/>
  <c r="CF96" i="2"/>
  <c r="E55" i="8"/>
  <c r="CC56" i="2"/>
  <c r="T96" i="2"/>
  <c r="Q56" i="2"/>
  <c r="AK95" i="2"/>
  <c r="AH55" i="2"/>
  <c r="AX94" i="2"/>
  <c r="AU54" i="2"/>
  <c r="BO93" i="2"/>
  <c r="BL53" i="2"/>
  <c r="BY52" i="2"/>
  <c r="CB92" i="2"/>
  <c r="M52" i="2"/>
  <c r="P92" i="2"/>
  <c r="S122" i="2"/>
  <c r="P82" i="2"/>
  <c r="L81" i="2"/>
  <c r="O121" i="2"/>
  <c r="J120" i="2"/>
  <c r="G80" i="2"/>
  <c r="T119" i="2"/>
  <c r="Q79" i="2"/>
  <c r="AG118" i="2"/>
  <c r="AD78" i="2"/>
  <c r="AT117" i="2"/>
  <c r="AQ77" i="2"/>
  <c r="BL115" i="2"/>
  <c r="BI75" i="2"/>
  <c r="CC114" i="2"/>
  <c r="BZ74" i="2"/>
  <c r="Q114" i="2"/>
  <c r="N74" i="2"/>
  <c r="AA73" i="2"/>
  <c r="AD113" i="2"/>
  <c r="AU112" i="2"/>
  <c r="AR72" i="2"/>
  <c r="BI71" i="2"/>
  <c r="BL111" i="2"/>
  <c r="BZ70" i="2"/>
  <c r="CC110" i="2"/>
  <c r="N70" i="2"/>
  <c r="Q110" i="2"/>
  <c r="BQ106" i="2"/>
  <c r="BN66" i="2"/>
  <c r="BN105" i="2"/>
  <c r="BK65" i="2"/>
  <c r="P64" i="2"/>
  <c r="S104" i="2"/>
  <c r="BA102" i="2"/>
  <c r="AX62" i="2"/>
  <c r="CE100" i="2"/>
  <c r="CB60" i="2"/>
  <c r="AJ99" i="2"/>
  <c r="AG59" i="2"/>
  <c r="BK57" i="2"/>
  <c r="BN97" i="2"/>
  <c r="AF95" i="2"/>
  <c r="AC55" i="2"/>
  <c r="O92" i="2"/>
  <c r="L52" i="2"/>
  <c r="BT79" i="2"/>
  <c r="BW119" i="2"/>
  <c r="AL105" i="2"/>
  <c r="AI65" i="2"/>
  <c r="BC104" i="2"/>
  <c r="AZ64" i="2"/>
  <c r="BT103" i="2"/>
  <c r="BQ63" i="2"/>
  <c r="H103" i="2"/>
  <c r="E63" i="2"/>
  <c r="V62" i="2"/>
  <c r="Y102" i="2"/>
  <c r="AL101" i="2"/>
  <c r="AI61" i="2"/>
  <c r="BC100" i="2"/>
  <c r="AZ60" i="2"/>
  <c r="BT99" i="2"/>
  <c r="BQ59" i="2"/>
  <c r="H99" i="2"/>
  <c r="E59" i="2"/>
  <c r="V58" i="2"/>
  <c r="Y98" i="2"/>
  <c r="AL97" i="2"/>
  <c r="AI57" i="2"/>
  <c r="BC96" i="2"/>
  <c r="AZ56" i="2"/>
  <c r="BT95" i="2"/>
  <c r="BQ55" i="2"/>
  <c r="H95" i="2"/>
  <c r="E55" i="2"/>
  <c r="V54" i="2"/>
  <c r="Y94" i="2"/>
  <c r="AL93" i="2"/>
  <c r="AI53" i="2"/>
  <c r="BC92" i="2"/>
  <c r="AZ52" i="2"/>
  <c r="BS82" i="2"/>
  <c r="BV122" i="2"/>
  <c r="AV81" i="2"/>
  <c r="AY121" i="2"/>
  <c r="AQ80" i="2"/>
  <c r="AT120" i="2"/>
  <c r="AV79" i="2"/>
  <c r="AY119" i="2"/>
  <c r="BL118" i="2"/>
  <c r="BI78" i="2"/>
  <c r="CC117" i="2"/>
  <c r="BZ77" i="2"/>
  <c r="Q117" i="2"/>
  <c r="N77" i="2"/>
  <c r="AE115" i="2"/>
  <c r="AB75" i="2"/>
  <c r="AV114" i="2"/>
  <c r="AS74" i="2"/>
  <c r="AD73" i="2"/>
  <c r="AG113" i="2"/>
  <c r="BH71" i="2"/>
  <c r="BK111" i="2"/>
  <c r="P110" i="2"/>
  <c r="M70" i="2"/>
  <c r="BP106" i="2"/>
  <c r="BM66" i="2"/>
  <c r="U105" i="2"/>
  <c r="R65" i="2"/>
  <c r="AY103" i="2"/>
  <c r="AV63" i="2"/>
  <c r="AE60" i="2"/>
  <c r="AH100" i="2"/>
  <c r="AK58" i="2"/>
  <c r="AN98" i="2"/>
  <c r="AT53" i="2"/>
  <c r="AW93" i="2"/>
  <c r="AN117" i="2"/>
  <c r="AK77" i="2"/>
  <c r="G110" i="2"/>
  <c r="D70" i="2"/>
  <c r="AP103" i="2"/>
  <c r="AM63" i="2"/>
  <c r="BM122" i="2"/>
  <c r="BJ82" i="2"/>
  <c r="BL56" i="2"/>
  <c r="BO96" i="2"/>
  <c r="CC55" i="2"/>
  <c r="T95" i="2"/>
  <c r="Q55" i="2"/>
  <c r="AH54" i="2"/>
  <c r="AK94" i="2"/>
  <c r="AU53" i="2"/>
  <c r="AX93" i="2"/>
  <c r="BL52" i="2"/>
  <c r="BO92" i="2"/>
  <c r="BO121" i="2"/>
  <c r="BL81" i="2"/>
  <c r="BG80" i="2"/>
  <c r="BJ120" i="2"/>
  <c r="BH79" i="2"/>
  <c r="BK119" i="2"/>
  <c r="BX118" i="2"/>
  <c r="BU78" i="2"/>
  <c r="I78" i="2"/>
  <c r="L118" i="2"/>
  <c r="AC117" i="2"/>
  <c r="Z77" i="2"/>
  <c r="AN75" i="2"/>
  <c r="AQ115" i="2"/>
  <c r="BH114" i="2"/>
  <c r="BE74" i="2"/>
  <c r="BF73" i="2"/>
  <c r="BI113" i="2"/>
  <c r="G72" i="2"/>
  <c r="J112" i="2"/>
  <c r="AO70" i="2"/>
  <c r="AR110" i="2"/>
  <c r="AT65" i="2"/>
  <c r="AW105" i="2"/>
  <c r="CA103" i="2"/>
  <c r="BX63" i="2"/>
  <c r="AC62" i="2"/>
  <c r="AF102" i="2"/>
  <c r="BJ100" i="2"/>
  <c r="BG60" i="2"/>
  <c r="BU58" i="2"/>
  <c r="BX98" i="2"/>
  <c r="BI54" i="2"/>
  <c r="BL94" i="2"/>
  <c r="AH120" i="2"/>
  <c r="AE80" i="2"/>
  <c r="BR72" i="2"/>
  <c r="BU112" i="2"/>
  <c r="X66" i="2"/>
  <c r="AA106" i="2"/>
  <c r="T97" i="2"/>
  <c r="Q57" i="2"/>
  <c r="O127" i="2"/>
  <c r="L87" i="2"/>
  <c r="H79" i="2"/>
  <c r="K119" i="2"/>
  <c r="U78" i="2"/>
  <c r="X118" i="2"/>
  <c r="AL77" i="2"/>
  <c r="AO117" i="2"/>
  <c r="AZ75" i="2"/>
  <c r="BC115" i="2"/>
  <c r="BQ74" i="2"/>
  <c r="BT114" i="2"/>
  <c r="BV73" i="2"/>
  <c r="BY113" i="2"/>
  <c r="AA72" i="2"/>
  <c r="AD112" i="2"/>
  <c r="BI70" i="2"/>
  <c r="BL110" i="2"/>
  <c r="BQ105" i="2"/>
  <c r="BN65" i="2"/>
  <c r="R104" i="2"/>
  <c r="O64" i="2"/>
  <c r="AW62" i="2"/>
  <c r="AZ102" i="2"/>
  <c r="CD100" i="2"/>
  <c r="CA60" i="2"/>
  <c r="W99" i="2"/>
  <c r="T59" i="2"/>
  <c r="CA95" i="2"/>
  <c r="BX55" i="2"/>
  <c r="CC121" i="2"/>
  <c r="BZ81" i="2"/>
  <c r="G114" i="2"/>
  <c r="D74" i="2"/>
  <c r="U100" i="2"/>
  <c r="R60" i="2"/>
  <c r="BI85" i="2"/>
  <c r="BL125" i="2"/>
  <c r="AP105" i="2"/>
  <c r="AM65" i="2"/>
  <c r="BG104" i="2"/>
  <c r="BD64" i="2"/>
  <c r="BX103" i="2"/>
  <c r="BU63" i="2"/>
  <c r="L103" i="2"/>
  <c r="I63" i="2"/>
  <c r="Z62" i="2"/>
  <c r="AC102" i="2"/>
  <c r="AP101" i="2"/>
  <c r="AM61" i="2"/>
  <c r="BG100" i="2"/>
  <c r="BD60" i="2"/>
  <c r="BX99" i="2"/>
  <c r="BU59" i="2"/>
  <c r="L99" i="2"/>
  <c r="I59" i="2"/>
  <c r="Z58" i="2"/>
  <c r="AC98" i="2"/>
  <c r="AP97" i="2"/>
  <c r="AM57" i="2"/>
  <c r="BG96" i="2"/>
  <c r="BD56" i="2"/>
  <c r="BX95" i="2"/>
  <c r="BU55" i="2"/>
  <c r="L95" i="2"/>
  <c r="I55" i="2"/>
  <c r="Z54" i="2"/>
  <c r="AC94" i="2"/>
  <c r="AP93" i="2"/>
  <c r="AM53" i="2"/>
  <c r="BG92" i="2"/>
  <c r="BD52" i="2"/>
  <c r="CD122" i="2"/>
  <c r="CA82" i="2"/>
  <c r="BD121" i="2"/>
  <c r="BA81" i="2"/>
  <c r="AW80" i="2"/>
  <c r="AZ120" i="2"/>
  <c r="BC119" i="2"/>
  <c r="AZ79" i="2"/>
  <c r="BM78" i="2"/>
  <c r="BP118" i="2"/>
  <c r="CG117" i="2"/>
  <c r="CD77" i="2"/>
  <c r="R77" i="2"/>
  <c r="U117" i="2"/>
  <c r="AF75" i="2"/>
  <c r="AI115" i="2"/>
  <c r="AW74" i="2"/>
  <c r="AZ114" i="2"/>
  <c r="AS113" i="2"/>
  <c r="AP73" i="2"/>
  <c r="BW111" i="2"/>
  <c r="BT71" i="2"/>
  <c r="AB110" i="2"/>
  <c r="Y70" i="2"/>
  <c r="BY66" i="2"/>
  <c r="CB106" i="2"/>
  <c r="AG105" i="2"/>
  <c r="AD65" i="2"/>
  <c r="BH63" i="2"/>
  <c r="BK103" i="2"/>
  <c r="M62" i="2"/>
  <c r="P102" i="2"/>
  <c r="AT100" i="2"/>
  <c r="AQ60" i="2"/>
  <c r="BD98" i="2"/>
  <c r="BA58" i="2"/>
  <c r="BZ53" i="2"/>
  <c r="CC93" i="2"/>
  <c r="BT117" i="2"/>
  <c r="BQ77" i="2"/>
  <c r="AM110" i="2"/>
  <c r="AJ70" i="2"/>
  <c r="BV103" i="2"/>
  <c r="BS63" i="2"/>
  <c r="BC120" i="2"/>
  <c r="AZ80" i="2"/>
  <c r="I97" i="2"/>
  <c r="F57" i="2"/>
  <c r="AJ55" i="2"/>
  <c r="AM95" i="2"/>
  <c r="BU93" i="2"/>
  <c r="BR53" i="2"/>
  <c r="S52" i="2"/>
  <c r="V92" i="2"/>
  <c r="BS121" i="2"/>
  <c r="BP81" i="2"/>
  <c r="BN119" i="2"/>
  <c r="BK79" i="2"/>
  <c r="L78" i="2"/>
  <c r="O118" i="2"/>
  <c r="AT115" i="2"/>
  <c r="AQ75" i="2"/>
  <c r="CB113" i="2"/>
  <c r="BY73" i="2"/>
  <c r="AD72" i="2"/>
  <c r="AG112" i="2"/>
  <c r="BK110" i="2"/>
  <c r="BH70" i="2"/>
  <c r="BM65" i="2"/>
  <c r="BP105" i="2"/>
  <c r="U104" i="2"/>
  <c r="R64" i="2"/>
  <c r="AV62" i="2"/>
  <c r="AY102" i="2"/>
  <c r="CD99" i="2"/>
  <c r="CA59" i="2"/>
  <c r="BR95" i="2"/>
  <c r="BO55" i="2"/>
  <c r="AV127" i="2"/>
  <c r="AS87" i="2"/>
  <c r="AA126" i="2"/>
  <c r="X86" i="2"/>
  <c r="BB73" i="2"/>
  <c r="BE113" i="2"/>
  <c r="BO72" i="2"/>
  <c r="BR112" i="2"/>
  <c r="C72" i="2"/>
  <c r="F112" i="2"/>
  <c r="T71" i="2"/>
  <c r="W111" i="2"/>
  <c r="AK70" i="2"/>
  <c r="AN110" i="2"/>
  <c r="BW107" i="2"/>
  <c r="Y66" i="2"/>
  <c r="AB106" i="2"/>
  <c r="AP65" i="2"/>
  <c r="AS105" i="2"/>
  <c r="BF104" i="2"/>
  <c r="BC64" i="2"/>
  <c r="BW103" i="2"/>
  <c r="BT63" i="2"/>
  <c r="K103" i="2"/>
  <c r="H63" i="2"/>
  <c r="Y62" i="2"/>
  <c r="AB102" i="2"/>
  <c r="AP61" i="2"/>
  <c r="AS101" i="2"/>
  <c r="BF100" i="2"/>
  <c r="BC60" i="2"/>
  <c r="BW99" i="2"/>
  <c r="BT59" i="2"/>
  <c r="BQ58" i="2"/>
  <c r="BT98" i="2"/>
  <c r="BJ57" i="2"/>
  <c r="BM97" i="2"/>
  <c r="N96" i="2"/>
  <c r="K56" i="2"/>
  <c r="AS54" i="2"/>
  <c r="AV94" i="2"/>
  <c r="BZ92" i="2"/>
  <c r="BW52" i="2"/>
  <c r="BA80" i="2"/>
  <c r="BD120" i="2"/>
  <c r="BP78" i="2"/>
  <c r="BS118" i="2"/>
  <c r="X117" i="2"/>
  <c r="U77" i="2"/>
  <c r="BC114" i="2"/>
  <c r="AZ74" i="2"/>
  <c r="H113" i="2"/>
  <c r="E73" i="2"/>
  <c r="AL111" i="2"/>
  <c r="AI71" i="2"/>
  <c r="AQ106" i="2"/>
  <c r="AN66" i="2"/>
  <c r="BY104" i="2"/>
  <c r="BV64" i="2"/>
  <c r="W63" i="2"/>
  <c r="Z103" i="2"/>
  <c r="AG61" i="2"/>
  <c r="AJ101" i="2"/>
  <c r="BH97" i="2"/>
  <c r="BE57" i="2"/>
  <c r="AJ93" i="2"/>
  <c r="AG53" i="2"/>
  <c r="BT123" i="2"/>
  <c r="BQ83" i="2"/>
  <c r="AT87" i="2"/>
  <c r="AW127" i="2"/>
  <c r="AW125" i="2"/>
  <c r="AT85" i="2"/>
  <c r="BN73" i="2"/>
  <c r="BQ113" i="2"/>
  <c r="CA72" i="2"/>
  <c r="R112" i="2"/>
  <c r="O72" i="2"/>
  <c r="AI111" i="2"/>
  <c r="AF71" i="2"/>
  <c r="AW70" i="2"/>
  <c r="AZ110" i="2"/>
  <c r="AK66" i="2"/>
  <c r="AN106" i="2"/>
  <c r="BB65" i="2"/>
  <c r="BE105" i="2"/>
  <c r="BR104" i="2"/>
  <c r="BO64" i="2"/>
  <c r="F104" i="2"/>
  <c r="C64" i="2"/>
  <c r="W103" i="2"/>
  <c r="T63" i="2"/>
  <c r="AK62" i="2"/>
  <c r="AN102" i="2"/>
  <c r="BB61" i="2"/>
  <c r="BE101" i="2"/>
  <c r="BR100" i="2"/>
  <c r="BO60" i="2"/>
  <c r="F100" i="2"/>
  <c r="C60" i="2"/>
  <c r="D59" i="2"/>
  <c r="G99" i="2"/>
  <c r="BZ57" i="2"/>
  <c r="CC97" i="2"/>
  <c r="AL96" i="2"/>
  <c r="AI56" i="2"/>
  <c r="BQ54" i="2"/>
  <c r="BT94" i="2"/>
  <c r="V53" i="2"/>
  <c r="Y93" i="2"/>
  <c r="AW121" i="2"/>
  <c r="AT81" i="2"/>
  <c r="AX119" i="2"/>
  <c r="AU79" i="2"/>
  <c r="BY77" i="2"/>
  <c r="CB117" i="2"/>
  <c r="AD115" i="2"/>
  <c r="AA75" i="2"/>
  <c r="BI73" i="2"/>
  <c r="BL113" i="2"/>
  <c r="Q112" i="2"/>
  <c r="N72" i="2"/>
  <c r="AR70" i="2"/>
  <c r="AU110" i="2"/>
  <c r="AZ105" i="2"/>
  <c r="AW65" i="2"/>
  <c r="CD103" i="2"/>
  <c r="CA63" i="2"/>
  <c r="AI102" i="2"/>
  <c r="AF62" i="2"/>
  <c r="AU59" i="2"/>
  <c r="AX99" i="2"/>
  <c r="W55" i="2"/>
  <c r="Z95" i="2"/>
  <c r="O120" i="2"/>
  <c r="L80" i="2"/>
  <c r="BU123" i="2"/>
  <c r="BR83" i="2"/>
  <c r="AD127" i="2"/>
  <c r="AA87" i="2"/>
  <c r="AV59" i="2"/>
  <c r="AY99" i="2"/>
  <c r="BM58" i="2"/>
  <c r="BP98" i="2"/>
  <c r="CD57" i="2"/>
  <c r="CG97" i="2"/>
  <c r="R57" i="2"/>
  <c r="U97" i="2"/>
  <c r="AE56" i="2"/>
  <c r="AH96" i="2"/>
  <c r="AY95" i="2"/>
  <c r="AV55" i="2"/>
  <c r="BP94" i="2"/>
  <c r="BM54" i="2"/>
  <c r="U93" i="2"/>
  <c r="R53" i="2"/>
  <c r="AH92" i="2"/>
  <c r="AE52" i="2"/>
  <c r="AZ82" i="2"/>
  <c r="BC122" i="2"/>
  <c r="AG121" i="2"/>
  <c r="AD81" i="2"/>
  <c r="Z80" i="2"/>
  <c r="AC120" i="2"/>
  <c r="AL119" i="2"/>
  <c r="AI79" i="2"/>
  <c r="AY118" i="2"/>
  <c r="AV78" i="2"/>
  <c r="BM77" i="2"/>
  <c r="BP117" i="2"/>
  <c r="CA75" i="2"/>
  <c r="R115" i="2"/>
  <c r="O75" i="2"/>
  <c r="AI114" i="2"/>
  <c r="AF74" i="2"/>
  <c r="AZ113" i="2"/>
  <c r="AW73" i="2"/>
  <c r="BQ112" i="2"/>
  <c r="BN72" i="2"/>
  <c r="CA71" i="2"/>
  <c r="R111" i="2"/>
  <c r="O71" i="2"/>
  <c r="AI110" i="2"/>
  <c r="AF70" i="2"/>
  <c r="T66" i="2"/>
  <c r="W106" i="2"/>
  <c r="AK65" i="2"/>
  <c r="AN105" i="2"/>
  <c r="BB64" i="2"/>
  <c r="BE104" i="2"/>
  <c r="BR103" i="2"/>
  <c r="BO63" i="2"/>
  <c r="F103" i="2"/>
  <c r="C63" i="2"/>
  <c r="T62" i="2"/>
  <c r="W102" i="2"/>
  <c r="BY100" i="2"/>
  <c r="BV60" i="2"/>
  <c r="O59" i="2"/>
  <c r="R99" i="2"/>
  <c r="E57" i="2"/>
  <c r="H97" i="2"/>
  <c r="BW94" i="2"/>
  <c r="BT54" i="2"/>
  <c r="BJ52" i="2"/>
  <c r="BM92" i="2"/>
  <c r="BW120" i="2"/>
  <c r="BT80" i="2"/>
  <c r="K85" i="2"/>
  <c r="N125" i="2"/>
  <c r="BA84" i="2"/>
  <c r="BD124" i="2"/>
  <c r="BV123" i="2"/>
  <c r="BS83" i="2"/>
  <c r="X122" i="2"/>
  <c r="U82" i="2"/>
  <c r="AU127" i="2"/>
  <c r="AR87" i="2"/>
  <c r="J57" i="2"/>
  <c r="M97" i="2"/>
  <c r="Z96" i="2"/>
  <c r="W56" i="2"/>
  <c r="AQ95" i="2"/>
  <c r="AN55" i="2"/>
  <c r="BE54" i="2"/>
  <c r="BH94" i="2"/>
  <c r="BV53" i="2"/>
  <c r="BY93" i="2"/>
  <c r="J53" i="2"/>
  <c r="M93" i="2"/>
  <c r="Z92" i="2"/>
  <c r="W52" i="2"/>
  <c r="J122" i="2"/>
  <c r="G82" i="2"/>
  <c r="BZ119" i="2"/>
  <c r="BW79" i="2"/>
  <c r="N119" i="2"/>
  <c r="K79" i="2"/>
  <c r="AA118" i="2"/>
  <c r="X78" i="2"/>
  <c r="AR117" i="2"/>
  <c r="AO77" i="2"/>
  <c r="BF115" i="2"/>
  <c r="BC75" i="2"/>
  <c r="BW114" i="2"/>
  <c r="BT74" i="2"/>
  <c r="K114" i="2"/>
  <c r="H74" i="2"/>
  <c r="AB113" i="2"/>
  <c r="Y73" i="2"/>
  <c r="AP72" i="2"/>
  <c r="AS112" i="2"/>
  <c r="BF111" i="2"/>
  <c r="BC71" i="2"/>
  <c r="BW110" i="2"/>
  <c r="BT70" i="2"/>
  <c r="K110" i="2"/>
  <c r="H70" i="2"/>
  <c r="BK106" i="2"/>
  <c r="BH66" i="2"/>
  <c r="CB105" i="2"/>
  <c r="BY65" i="2"/>
  <c r="M65" i="2"/>
  <c r="P105" i="2"/>
  <c r="AD64" i="2"/>
  <c r="AG104" i="2"/>
  <c r="AT103" i="2"/>
  <c r="AQ63" i="2"/>
  <c r="BH62" i="2"/>
  <c r="BK102" i="2"/>
  <c r="BU61" i="2"/>
  <c r="BX101" i="2"/>
  <c r="Z60" i="2"/>
  <c r="AC100" i="2"/>
  <c r="AI98" i="2"/>
  <c r="AF58" i="2"/>
  <c r="V56" i="2"/>
  <c r="Y96" i="2"/>
  <c r="K94" i="2"/>
  <c r="H54" i="2"/>
  <c r="AP82" i="2"/>
  <c r="AS122" i="2"/>
  <c r="BJ86" i="2"/>
  <c r="BM126" i="2"/>
  <c r="V126" i="2"/>
  <c r="S86" i="2"/>
  <c r="AR125" i="2"/>
  <c r="AO85" i="2"/>
  <c r="BS123" i="2"/>
  <c r="BP83" i="2"/>
  <c r="BQ61" i="2"/>
  <c r="BT101" i="2"/>
  <c r="E61" i="2"/>
  <c r="H101" i="2"/>
  <c r="V60" i="2"/>
  <c r="Y100" i="2"/>
  <c r="AH99" i="2"/>
  <c r="AE59" i="2"/>
  <c r="X58" i="2"/>
  <c r="AA98" i="2"/>
  <c r="U57" i="2"/>
  <c r="X97" i="2"/>
  <c r="U96" i="2"/>
  <c r="R56" i="2"/>
  <c r="J95" i="2"/>
  <c r="G55" i="2"/>
  <c r="D54" i="2"/>
  <c r="G94" i="2"/>
  <c r="CC92" i="2"/>
  <c r="BZ52" i="2"/>
  <c r="AQ120" i="2"/>
  <c r="AN80" i="2"/>
  <c r="BB82" i="2"/>
  <c r="BE122" i="2"/>
  <c r="BH84" i="2"/>
  <c r="BK124" i="2"/>
  <c r="BV86" i="2"/>
  <c r="BY126" i="2"/>
  <c r="U84" i="2"/>
  <c r="X124" i="2"/>
  <c r="AD126" i="2"/>
  <c r="AA86" i="2"/>
  <c r="AP123" i="2"/>
  <c r="AM83" i="2"/>
  <c r="BD125" i="2"/>
  <c r="BA85" i="2"/>
  <c r="BJ127" i="2"/>
  <c r="BG87" i="2"/>
  <c r="CE123" i="2"/>
  <c r="CB83" i="2"/>
  <c r="BY86" i="2"/>
  <c r="CB126" i="2"/>
  <c r="AC61" i="2"/>
  <c r="AF101" i="2"/>
  <c r="AT60" i="2"/>
  <c r="AW100" i="2"/>
  <c r="BJ99" i="2"/>
  <c r="BG59" i="2"/>
  <c r="BD58" i="2"/>
  <c r="BG98" i="2"/>
  <c r="BA57" i="2"/>
  <c r="BD97" i="2"/>
  <c r="BA96" i="2"/>
  <c r="AX56" i="2"/>
  <c r="AP95" i="2"/>
  <c r="AM55" i="2"/>
  <c r="AJ54" i="2"/>
  <c r="AM94" i="2"/>
  <c r="AF93" i="2"/>
  <c r="AC53" i="2"/>
  <c r="V52" i="2"/>
  <c r="Y92" i="2"/>
  <c r="BR121" i="2"/>
  <c r="BO81" i="2"/>
  <c r="BY83" i="2"/>
  <c r="CB123" i="2"/>
  <c r="J86" i="2"/>
  <c r="M126" i="2"/>
  <c r="AO123" i="2"/>
  <c r="AL83" i="2"/>
  <c r="AR85" i="2"/>
  <c r="AU125" i="2"/>
  <c r="BI127" i="2"/>
  <c r="BF87" i="2"/>
  <c r="BR84" i="2"/>
  <c r="BU124" i="2"/>
  <c r="CA126" i="2"/>
  <c r="BX86" i="2"/>
  <c r="S123" i="2"/>
  <c r="P83" i="2"/>
  <c r="BJ85" i="2"/>
  <c r="BM125" i="2"/>
  <c r="BD80" i="2"/>
  <c r="BG120" i="2"/>
  <c r="BJ121" i="2"/>
  <c r="BG81" i="2"/>
  <c r="BU122" i="2"/>
  <c r="BR82" i="2"/>
  <c r="BX123" i="2"/>
  <c r="BU83" i="2"/>
  <c r="CA124" i="2"/>
  <c r="BX84" i="2"/>
  <c r="I126" i="2"/>
  <c r="F86" i="2"/>
  <c r="L127" i="2"/>
  <c r="I87" i="2"/>
  <c r="AD83" i="2"/>
  <c r="AG123" i="2"/>
  <c r="AN124" i="2"/>
  <c r="AK84" i="2"/>
  <c r="AN85" i="2"/>
  <c r="AQ125" i="2"/>
  <c r="AQ86" i="2"/>
  <c r="AT126" i="2"/>
  <c r="BE127" i="2"/>
  <c r="BB87" i="2"/>
  <c r="BC83" i="2"/>
  <c r="BF123" i="2"/>
  <c r="BJ84" i="2"/>
  <c r="BM124" i="2"/>
  <c r="BQ85" i="2"/>
  <c r="BT125" i="2"/>
  <c r="BT86" i="2"/>
  <c r="BW126" i="2"/>
  <c r="BZ127" i="2"/>
  <c r="BW87" i="2"/>
  <c r="O123" i="2"/>
  <c r="L83" i="2"/>
  <c r="R124" i="2"/>
  <c r="O84" i="2"/>
  <c r="BE125" i="2"/>
  <c r="BB85" i="2"/>
  <c r="W127" i="2"/>
  <c r="T87" i="2"/>
  <c r="X80" i="2"/>
  <c r="AA120" i="2"/>
  <c r="AD121" i="2"/>
  <c r="AA81" i="2"/>
  <c r="AO122" i="2"/>
  <c r="AL82" i="2"/>
  <c r="AR123" i="2"/>
  <c r="AO83" i="2"/>
  <c r="AU124" i="2"/>
  <c r="AR84" i="2"/>
  <c r="AY85" i="2"/>
  <c r="BB125" i="2"/>
  <c r="BI126" i="2"/>
  <c r="BF86" i="2"/>
  <c r="BI87" i="2"/>
  <c r="BL127" i="2"/>
  <c r="H124" i="2"/>
  <c r="E84" i="2"/>
  <c r="H85" i="2"/>
  <c r="K125" i="2"/>
  <c r="K86" i="2"/>
  <c r="N126" i="2"/>
  <c r="Y127" i="2"/>
  <c r="V87" i="2"/>
  <c r="W83" i="2"/>
  <c r="Z123" i="2"/>
  <c r="AD84" i="2"/>
  <c r="AG124" i="2"/>
  <c r="AK85" i="2"/>
  <c r="AN125" i="2"/>
  <c r="AN86" i="2"/>
  <c r="AQ126" i="2"/>
  <c r="AT127" i="2"/>
  <c r="AQ87" i="2"/>
  <c r="BI82" i="2"/>
  <c r="BL122" i="2"/>
  <c r="BL83" i="2"/>
  <c r="BO123" i="2"/>
  <c r="I125" i="2"/>
  <c r="F85" i="2"/>
  <c r="BD126" i="2"/>
  <c r="BA86" i="2"/>
  <c r="AT99" i="2"/>
  <c r="AQ59" i="2"/>
  <c r="BH58" i="2"/>
  <c r="BK98" i="2"/>
  <c r="BY57" i="2"/>
  <c r="CB97" i="2"/>
  <c r="M57" i="2"/>
  <c r="P97" i="2"/>
  <c r="AD56" i="2"/>
  <c r="AG96" i="2"/>
  <c r="AT95" i="2"/>
  <c r="AQ55" i="2"/>
  <c r="BH54" i="2"/>
  <c r="BK94" i="2"/>
  <c r="BU53" i="2"/>
  <c r="BX93" i="2"/>
  <c r="I53" i="2"/>
  <c r="L93" i="2"/>
  <c r="Z52" i="2"/>
  <c r="AC92" i="2"/>
  <c r="AF80" i="2"/>
  <c r="AI120" i="2"/>
  <c r="R121" i="2"/>
  <c r="O81" i="2"/>
  <c r="CD121" i="2"/>
  <c r="CA81" i="2"/>
  <c r="BN82" i="2"/>
  <c r="BQ122" i="2"/>
  <c r="AZ123" i="2"/>
  <c r="AW83" i="2"/>
  <c r="AF84" i="2"/>
  <c r="AI124" i="2"/>
  <c r="R125" i="2"/>
  <c r="O85" i="2"/>
  <c r="CD125" i="2"/>
  <c r="CA85" i="2"/>
  <c r="BQ126" i="2"/>
  <c r="BN86" i="2"/>
  <c r="AZ127" i="2"/>
  <c r="AW87" i="2"/>
  <c r="AX83" i="2"/>
  <c r="BA123" i="2"/>
  <c r="AJ124" i="2"/>
  <c r="AG84" i="2"/>
  <c r="S125" i="2"/>
  <c r="P85" i="2"/>
  <c r="CE125" i="2"/>
  <c r="CB85" i="2"/>
  <c r="BN126" i="2"/>
  <c r="BK86" i="2"/>
  <c r="BA127" i="2"/>
  <c r="AX87" i="2"/>
  <c r="AH123" i="2"/>
  <c r="AE83" i="2"/>
  <c r="R84" i="2"/>
  <c r="U124" i="2"/>
  <c r="BM85" i="2"/>
  <c r="BP125" i="2"/>
  <c r="AY126" i="2"/>
  <c r="AV86" i="2"/>
  <c r="AH127" i="2"/>
  <c r="AE87" i="2"/>
  <c r="AB122" i="2"/>
  <c r="Y82" i="2"/>
  <c r="K123" i="2"/>
  <c r="H83" i="2"/>
  <c r="BW123" i="2"/>
  <c r="BT83" i="2"/>
  <c r="BF124" i="2"/>
  <c r="BC84" i="2"/>
  <c r="AS125" i="2"/>
  <c r="AP85" i="2"/>
  <c r="AB126" i="2"/>
  <c r="Y86" i="2"/>
  <c r="K127" i="2"/>
  <c r="H87" i="2"/>
  <c r="BW127" i="2"/>
  <c r="BT87" i="2"/>
  <c r="R85" i="2"/>
  <c r="U125" i="2"/>
  <c r="CD85" i="2"/>
  <c r="CG125" i="2"/>
  <c r="BP126" i="2"/>
  <c r="BM86" i="2"/>
  <c r="AY127" i="2"/>
  <c r="AV87" i="2"/>
  <c r="CI113" i="2"/>
  <c r="CI73" i="2"/>
  <c r="CI74" i="2"/>
  <c r="CI114" i="2"/>
  <c r="CH114" i="2"/>
  <c r="CH74" i="2"/>
  <c r="CH115" i="2"/>
  <c r="CH75" i="2"/>
  <c r="CH110" i="2"/>
  <c r="CH70" i="2"/>
  <c r="CE109" i="2"/>
  <c r="CB69" i="2"/>
  <c r="C74" i="8"/>
  <c r="CF115" i="2"/>
  <c r="CF75" i="2"/>
  <c r="FV16" i="7"/>
  <c r="V34" i="3"/>
  <c r="CD115" i="2"/>
  <c r="CD75" i="2"/>
  <c r="CG115" i="2"/>
  <c r="CG75" i="2"/>
  <c r="CE114" i="2"/>
  <c r="CE74" i="2"/>
  <c r="CG108" i="2"/>
  <c r="CD68" i="2"/>
  <c r="C70" i="8"/>
  <c r="CF111" i="2"/>
  <c r="CF71" i="2"/>
  <c r="CF70" i="2"/>
  <c r="CD112" i="2"/>
  <c r="CD72" i="2"/>
  <c r="V31" i="3"/>
  <c r="CB78" i="2"/>
  <c r="AI82" i="2"/>
  <c r="AL122" i="2"/>
  <c r="X81" i="2"/>
  <c r="AA121" i="2"/>
  <c r="N80" i="2"/>
  <c r="Q120" i="2"/>
  <c r="AC119" i="2"/>
  <c r="Z79" i="2"/>
  <c r="AM78" i="2"/>
  <c r="AP118" i="2"/>
  <c r="BD77" i="2"/>
  <c r="BG117" i="2"/>
  <c r="BV75" i="2"/>
  <c r="BY115" i="2"/>
  <c r="M115" i="2"/>
  <c r="J75" i="2"/>
  <c r="W74" i="2"/>
  <c r="Z114" i="2"/>
  <c r="AN73" i="2"/>
  <c r="AQ113" i="2"/>
  <c r="BH112" i="2"/>
  <c r="BE72" i="2"/>
  <c r="BY111" i="2"/>
  <c r="BV71" i="2"/>
  <c r="M111" i="2"/>
  <c r="J71" i="2"/>
  <c r="W70" i="2"/>
  <c r="Z110" i="2"/>
  <c r="BZ106" i="2"/>
  <c r="BW66" i="2"/>
  <c r="N106" i="2"/>
  <c r="K66" i="2"/>
  <c r="AE105" i="2"/>
  <c r="AB65" i="2"/>
  <c r="AV104" i="2"/>
  <c r="AS64" i="2"/>
  <c r="CD81" i="2"/>
  <c r="CG121" i="2"/>
  <c r="BX120" i="2"/>
  <c r="BU80" i="2"/>
  <c r="BU119" i="2"/>
  <c r="BR79" i="2"/>
  <c r="I119" i="2"/>
  <c r="F79" i="2"/>
  <c r="V118" i="2"/>
  <c r="S78" i="2"/>
  <c r="AM117" i="2"/>
  <c r="AJ77" i="2"/>
  <c r="BB75" i="2"/>
  <c r="BE115" i="2"/>
  <c r="BR114" i="2"/>
  <c r="BO74" i="2"/>
  <c r="F114" i="2"/>
  <c r="C74" i="2"/>
  <c r="W113" i="2"/>
  <c r="T73" i="2"/>
  <c r="AK72" i="2"/>
  <c r="AN112" i="2"/>
  <c r="BB71" i="2"/>
  <c r="BE111" i="2"/>
  <c r="BR110" i="2"/>
  <c r="BO70" i="2"/>
  <c r="F110" i="2"/>
  <c r="C70" i="2"/>
  <c r="BC66" i="2"/>
  <c r="BF106" i="2"/>
  <c r="BT65" i="2"/>
  <c r="BW105" i="2"/>
  <c r="H65" i="2"/>
  <c r="K105" i="2"/>
  <c r="X104" i="2"/>
  <c r="U64" i="2"/>
  <c r="BY81" i="2"/>
  <c r="CB121" i="2"/>
  <c r="BO80" i="2"/>
  <c r="BR120" i="2"/>
  <c r="BQ119" i="2"/>
  <c r="BN79" i="2"/>
  <c r="CA78" i="2"/>
  <c r="R118" i="2"/>
  <c r="O78" i="2"/>
  <c r="AI117" i="2"/>
  <c r="AF77" i="2"/>
  <c r="AX75" i="2"/>
  <c r="BA115" i="2"/>
  <c r="BN114" i="2"/>
  <c r="BK74" i="2"/>
  <c r="S113" i="2"/>
  <c r="P73" i="2"/>
  <c r="AG72" i="2"/>
  <c r="AJ112" i="2"/>
  <c r="BA111" i="2"/>
  <c r="AX71" i="2"/>
  <c r="BN110" i="2"/>
  <c r="BK70" i="2"/>
  <c r="BB106" i="2"/>
  <c r="AY66" i="2"/>
  <c r="BS105" i="2"/>
  <c r="BP65" i="2"/>
  <c r="G105" i="2"/>
  <c r="D65" i="2"/>
  <c r="I64" i="2"/>
  <c r="L104" i="2"/>
  <c r="BT81" i="2"/>
  <c r="BW121" i="2"/>
  <c r="BJ80" i="2"/>
  <c r="BM120" i="2"/>
  <c r="BM119" i="2"/>
  <c r="BJ79" i="2"/>
  <c r="BW78" i="2"/>
  <c r="BZ118" i="2"/>
  <c r="K78" i="2"/>
  <c r="N118" i="2"/>
  <c r="AE117" i="2"/>
  <c r="AB77" i="2"/>
  <c r="AW115" i="2"/>
  <c r="AT75" i="2"/>
  <c r="BG74" i="2"/>
  <c r="BJ114" i="2"/>
  <c r="BX73" i="2"/>
  <c r="CA113" i="2"/>
  <c r="L73" i="2"/>
  <c r="O113" i="2"/>
  <c r="AC72" i="2"/>
  <c r="AF112" i="2"/>
  <c r="AT71" i="2"/>
  <c r="AW111" i="2"/>
  <c r="BJ110" i="2"/>
  <c r="BG70" i="2"/>
  <c r="BW109" i="2"/>
  <c r="AX106" i="2"/>
  <c r="AU66" i="2"/>
  <c r="BL65" i="2"/>
  <c r="BO105" i="2"/>
  <c r="AF104" i="2"/>
  <c r="AC64" i="2"/>
  <c r="AW103" i="2"/>
  <c r="AT63" i="2"/>
  <c r="BJ102" i="2"/>
  <c r="BG62" i="2"/>
  <c r="CA101" i="2"/>
  <c r="BX61" i="2"/>
  <c r="O101" i="2"/>
  <c r="L61" i="2"/>
  <c r="AC60" i="2"/>
  <c r="AF100" i="2"/>
  <c r="AT59" i="2"/>
  <c r="AW99" i="2"/>
  <c r="BG58" i="2"/>
  <c r="BJ98" i="2"/>
  <c r="BX57" i="2"/>
  <c r="CA97" i="2"/>
  <c r="L57" i="2"/>
  <c r="O97" i="2"/>
  <c r="AF96" i="2"/>
  <c r="AC56" i="2"/>
  <c r="AW95" i="2"/>
  <c r="AT55" i="2"/>
  <c r="BJ94" i="2"/>
  <c r="BG54" i="2"/>
  <c r="CA93" i="2"/>
  <c r="BX53" i="2"/>
  <c r="O93" i="2"/>
  <c r="L53" i="2"/>
  <c r="Y52" i="2"/>
  <c r="AB92" i="2"/>
  <c r="I82" i="2"/>
  <c r="L122" i="2"/>
  <c r="F81" i="2"/>
  <c r="I121" i="2"/>
  <c r="CC119" i="2"/>
  <c r="BZ79" i="2"/>
  <c r="P119" i="2"/>
  <c r="M79" i="2"/>
  <c r="Z78" i="2"/>
  <c r="AC118" i="2"/>
  <c r="AP117" i="2"/>
  <c r="AM77" i="2"/>
  <c r="BH115" i="2"/>
  <c r="BE75" i="2"/>
  <c r="BV74" i="2"/>
  <c r="BY114" i="2"/>
  <c r="J74" i="2"/>
  <c r="M114" i="2"/>
  <c r="Z113" i="2"/>
  <c r="W73" i="2"/>
  <c r="AN72" i="2"/>
  <c r="AQ112" i="2"/>
  <c r="BE71" i="2"/>
  <c r="BH111" i="2"/>
  <c r="BV70" i="2"/>
  <c r="BY110" i="2"/>
  <c r="J70" i="2"/>
  <c r="M110" i="2"/>
  <c r="BJ66" i="2"/>
  <c r="BM106" i="2"/>
  <c r="BJ105" i="2"/>
  <c r="BG65" i="2"/>
  <c r="O104" i="2"/>
  <c r="L64" i="2"/>
  <c r="AW102" i="2"/>
  <c r="AT62" i="2"/>
  <c r="BX60" i="2"/>
  <c r="CA100" i="2"/>
  <c r="AF99" i="2"/>
  <c r="AC59" i="2"/>
  <c r="BJ97" i="2"/>
  <c r="BG57" i="2"/>
  <c r="M55" i="2"/>
  <c r="P95" i="2"/>
  <c r="BB80" i="2"/>
  <c r="BE120" i="2"/>
  <c r="Z63" i="2"/>
  <c r="AC103" i="2"/>
  <c r="AM62" i="2"/>
  <c r="AP102" i="2"/>
  <c r="BD61" i="2"/>
  <c r="BG101" i="2"/>
  <c r="BU60" i="2"/>
  <c r="BX100" i="2"/>
  <c r="I60" i="2"/>
  <c r="L100" i="2"/>
  <c r="Z59" i="2"/>
  <c r="AC99" i="2"/>
  <c r="AM58" i="2"/>
  <c r="AP98" i="2"/>
  <c r="BD57" i="2"/>
  <c r="BG97" i="2"/>
  <c r="BU56" i="2"/>
  <c r="BX96" i="2"/>
  <c r="I56" i="2"/>
  <c r="L96" i="2"/>
  <c r="Z55" i="2"/>
  <c r="AC95" i="2"/>
  <c r="AM54" i="2"/>
  <c r="AP94" i="2"/>
  <c r="BD53" i="2"/>
  <c r="BG93" i="2"/>
  <c r="BT92" i="2"/>
  <c r="BQ52" i="2"/>
  <c r="H92" i="2"/>
  <c r="E52" i="2"/>
  <c r="BM81" i="2"/>
  <c r="BP121" i="2"/>
  <c r="BL120" i="2"/>
  <c r="BI80" i="2"/>
  <c r="BE79" i="2"/>
  <c r="BH119" i="2"/>
  <c r="BR78" i="2"/>
  <c r="BU118" i="2"/>
  <c r="F78" i="2"/>
  <c r="I118" i="2"/>
  <c r="V117" i="2"/>
  <c r="S77" i="2"/>
  <c r="AK75" i="2"/>
  <c r="AN115" i="2"/>
  <c r="BB74" i="2"/>
  <c r="BE114" i="2"/>
  <c r="BR113" i="2"/>
  <c r="BO73" i="2"/>
  <c r="F113" i="2"/>
  <c r="C73" i="2"/>
  <c r="T72" i="2"/>
  <c r="W112" i="2"/>
  <c r="AK71" i="2"/>
  <c r="AN111" i="2"/>
  <c r="BB70" i="2"/>
  <c r="BE110" i="2"/>
  <c r="BX68" i="2"/>
  <c r="AP66" i="2"/>
  <c r="AS106" i="2"/>
  <c r="R105" i="2"/>
  <c r="O65" i="2"/>
  <c r="AW63" i="2"/>
  <c r="AZ103" i="2"/>
  <c r="AI100" i="2"/>
  <c r="AF60" i="2"/>
  <c r="BN58" i="2"/>
  <c r="BQ98" i="2"/>
  <c r="O57" i="2"/>
  <c r="R97" i="2"/>
  <c r="N54" i="2"/>
  <c r="Q94" i="2"/>
  <c r="BC82" i="2"/>
  <c r="BF122" i="2"/>
  <c r="BU103" i="2"/>
  <c r="BR63" i="2"/>
  <c r="I103" i="2"/>
  <c r="F63" i="2"/>
  <c r="V102" i="2"/>
  <c r="S62" i="2"/>
  <c r="AM101" i="2"/>
  <c r="AJ61" i="2"/>
  <c r="BD100" i="2"/>
  <c r="BA60" i="2"/>
  <c r="BU99" i="2"/>
  <c r="BR59" i="2"/>
  <c r="I99" i="2"/>
  <c r="F59" i="2"/>
  <c r="V98" i="2"/>
  <c r="S58" i="2"/>
  <c r="AM97" i="2"/>
  <c r="AJ57" i="2"/>
  <c r="BD96" i="2"/>
  <c r="BA56" i="2"/>
  <c r="BU95" i="2"/>
  <c r="BR55" i="2"/>
  <c r="I95" i="2"/>
  <c r="F55" i="2"/>
  <c r="V94" i="2"/>
  <c r="S54" i="2"/>
  <c r="AM93" i="2"/>
  <c r="AJ53" i="2"/>
  <c r="AZ92" i="2"/>
  <c r="AW52" i="2"/>
  <c r="N83" i="2"/>
  <c r="Q123" i="2"/>
  <c r="BH81" i="2"/>
  <c r="BK121" i="2"/>
  <c r="BF120" i="2"/>
  <c r="BC80" i="2"/>
  <c r="BD119" i="2"/>
  <c r="BA79" i="2"/>
  <c r="BN78" i="2"/>
  <c r="BQ118" i="2"/>
  <c r="CD117" i="2"/>
  <c r="CA77" i="2"/>
  <c r="O77" i="2"/>
  <c r="R117" i="2"/>
  <c r="AJ115" i="2"/>
  <c r="AG75" i="2"/>
  <c r="BA114" i="2"/>
  <c r="AX74" i="2"/>
  <c r="BN113" i="2"/>
  <c r="BK73" i="2"/>
  <c r="CB72" i="2"/>
  <c r="P72" i="2"/>
  <c r="S112" i="2"/>
  <c r="AG71" i="2"/>
  <c r="AJ111" i="2"/>
  <c r="AX70" i="2"/>
  <c r="BA110" i="2"/>
  <c r="BW108" i="2"/>
  <c r="AL66" i="2"/>
  <c r="AO106" i="2"/>
  <c r="N105" i="2"/>
  <c r="K65" i="2"/>
  <c r="AS63" i="2"/>
  <c r="AV103" i="2"/>
  <c r="BW61" i="2"/>
  <c r="BZ101" i="2"/>
  <c r="AB60" i="2"/>
  <c r="AE100" i="2"/>
  <c r="BJ58" i="2"/>
  <c r="BM98" i="2"/>
  <c r="N97" i="2"/>
  <c r="K57" i="2"/>
  <c r="BZ93" i="2"/>
  <c r="BW53" i="2"/>
  <c r="W82" i="2"/>
  <c r="Z122" i="2"/>
  <c r="CG103" i="2"/>
  <c r="CD63" i="2"/>
  <c r="U103" i="2"/>
  <c r="R63" i="2"/>
  <c r="AH102" i="2"/>
  <c r="AE62" i="2"/>
  <c r="AY101" i="2"/>
  <c r="AV61" i="2"/>
  <c r="BP100" i="2"/>
  <c r="BM60" i="2"/>
  <c r="CG99" i="2"/>
  <c r="CD59" i="2"/>
  <c r="R59" i="2"/>
  <c r="U99" i="2"/>
  <c r="AH98" i="2"/>
  <c r="AE58" i="2"/>
  <c r="AY97" i="2"/>
  <c r="AV57" i="2"/>
  <c r="BP96" i="2"/>
  <c r="BM56" i="2"/>
  <c r="U95" i="2"/>
  <c r="R55" i="2"/>
  <c r="AH94" i="2"/>
  <c r="AE54" i="2"/>
  <c r="AY93" i="2"/>
  <c r="AV53" i="2"/>
  <c r="BI52" i="2"/>
  <c r="BL92" i="2"/>
  <c r="BX81" i="2"/>
  <c r="CA121" i="2"/>
  <c r="BV120" i="2"/>
  <c r="BS80" i="2"/>
  <c r="BP119" i="2"/>
  <c r="BM79" i="2"/>
  <c r="BZ78" i="2"/>
  <c r="CC118" i="2"/>
  <c r="Q118" i="2"/>
  <c r="N78" i="2"/>
  <c r="AD117" i="2"/>
  <c r="AA77" i="2"/>
  <c r="AV115" i="2"/>
  <c r="AS75" i="2"/>
  <c r="BM114" i="2"/>
  <c r="BJ74" i="2"/>
  <c r="BW73" i="2"/>
  <c r="BZ113" i="2"/>
  <c r="K73" i="2"/>
  <c r="N113" i="2"/>
  <c r="AE112" i="2"/>
  <c r="AB72" i="2"/>
  <c r="AS71" i="2"/>
  <c r="AV111" i="2"/>
  <c r="BJ70" i="2"/>
  <c r="BM110" i="2"/>
  <c r="BA106" i="2"/>
  <c r="AX66" i="2"/>
  <c r="AH105" i="2"/>
  <c r="AE65" i="2"/>
  <c r="BM63" i="2"/>
  <c r="BP103" i="2"/>
  <c r="U102" i="2"/>
  <c r="R62" i="2"/>
  <c r="AY100" i="2"/>
  <c r="AV60" i="2"/>
  <c r="AE57" i="2"/>
  <c r="AH97" i="2"/>
  <c r="AT54" i="2"/>
  <c r="AW94" i="2"/>
  <c r="F66" i="2"/>
  <c r="I106" i="2"/>
  <c r="V105" i="2"/>
  <c r="S65" i="2"/>
  <c r="AM104" i="2"/>
  <c r="AJ64" i="2"/>
  <c r="BD103" i="2"/>
  <c r="BA63" i="2"/>
  <c r="BR62" i="2"/>
  <c r="BU102" i="2"/>
  <c r="F62" i="2"/>
  <c r="I102" i="2"/>
  <c r="V101" i="2"/>
  <c r="S61" i="2"/>
  <c r="AM100" i="2"/>
  <c r="AJ60" i="2"/>
  <c r="BD99" i="2"/>
  <c r="BA59" i="2"/>
  <c r="BR58" i="2"/>
  <c r="BU98" i="2"/>
  <c r="F58" i="2"/>
  <c r="I98" i="2"/>
  <c r="V97" i="2"/>
  <c r="S57" i="2"/>
  <c r="AM96" i="2"/>
  <c r="AJ56" i="2"/>
  <c r="BD95" i="2"/>
  <c r="BA55" i="2"/>
  <c r="BR54" i="2"/>
  <c r="BU94" i="2"/>
  <c r="F54" i="2"/>
  <c r="I94" i="2"/>
  <c r="V93" i="2"/>
  <c r="S53" i="2"/>
  <c r="AM92" i="2"/>
  <c r="AJ52" i="2"/>
  <c r="AM82" i="2"/>
  <c r="AP122" i="2"/>
  <c r="Z81" i="2"/>
  <c r="AC121" i="2"/>
  <c r="Y120" i="2"/>
  <c r="V80" i="2"/>
  <c r="AF79" i="2"/>
  <c r="AI119" i="2"/>
  <c r="AS78" i="2"/>
  <c r="AV118" i="2"/>
  <c r="BM117" i="2"/>
  <c r="BJ77" i="2"/>
  <c r="BX75" i="2"/>
  <c r="CA115" i="2"/>
  <c r="O115" i="2"/>
  <c r="L75" i="2"/>
  <c r="AB114" i="2"/>
  <c r="Y74" i="2"/>
  <c r="BZ112" i="2"/>
  <c r="BW72" i="2"/>
  <c r="AE111" i="2"/>
  <c r="AB71" i="2"/>
  <c r="AJ106" i="2"/>
  <c r="AG66" i="2"/>
  <c r="BN104" i="2"/>
  <c r="BK64" i="2"/>
  <c r="S103" i="2"/>
  <c r="P63" i="2"/>
  <c r="AX61" i="2"/>
  <c r="BA101" i="2"/>
  <c r="CE99" i="2"/>
  <c r="CB59" i="2"/>
  <c r="BV57" i="2"/>
  <c r="BY97" i="2"/>
  <c r="BS114" i="2"/>
  <c r="BP74" i="2"/>
  <c r="BM61" i="2"/>
  <c r="BP101" i="2"/>
  <c r="AP126" i="2"/>
  <c r="AM86" i="2"/>
  <c r="AV56" i="2"/>
  <c r="AY96" i="2"/>
  <c r="BP95" i="2"/>
  <c r="BM55" i="2"/>
  <c r="CD54" i="2"/>
  <c r="CG94" i="2"/>
  <c r="R54" i="2"/>
  <c r="U94" i="2"/>
  <c r="AE53" i="2"/>
  <c r="AH93" i="2"/>
  <c r="AV52" i="2"/>
  <c r="AY92" i="2"/>
  <c r="BK82" i="2"/>
  <c r="BN122" i="2"/>
  <c r="AS121" i="2"/>
  <c r="AP81" i="2"/>
  <c r="AL80" i="2"/>
  <c r="AO120" i="2"/>
  <c r="AU119" i="2"/>
  <c r="AR79" i="2"/>
  <c r="BE78" i="2"/>
  <c r="BH118" i="2"/>
  <c r="BV77" i="2"/>
  <c r="BY117" i="2"/>
  <c r="J77" i="2"/>
  <c r="M117" i="2"/>
  <c r="X75" i="2"/>
  <c r="AA115" i="2"/>
  <c r="AO74" i="2"/>
  <c r="AR114" i="2"/>
  <c r="Z73" i="2"/>
  <c r="AC113" i="2"/>
  <c r="BD71" i="2"/>
  <c r="BG111" i="2"/>
  <c r="L110" i="2"/>
  <c r="I70" i="2"/>
  <c r="BI66" i="2"/>
  <c r="BL106" i="2"/>
  <c r="N65" i="2"/>
  <c r="Q105" i="2"/>
  <c r="AU103" i="2"/>
  <c r="AR63" i="2"/>
  <c r="BZ61" i="2"/>
  <c r="CC101" i="2"/>
  <c r="AD100" i="2"/>
  <c r="AA60" i="2"/>
  <c r="AC58" i="2"/>
  <c r="AF98" i="2"/>
  <c r="N53" i="2"/>
  <c r="Q93" i="2"/>
  <c r="AZ78" i="2"/>
  <c r="BC118" i="2"/>
  <c r="V111" i="2"/>
  <c r="S71" i="2"/>
  <c r="BF64" i="2"/>
  <c r="BI104" i="2"/>
  <c r="BR52" i="2"/>
  <c r="BU92" i="2"/>
  <c r="BD79" i="2"/>
  <c r="BG119" i="2"/>
  <c r="BT118" i="2"/>
  <c r="BQ78" i="2"/>
  <c r="H118" i="2"/>
  <c r="E78" i="2"/>
  <c r="Y117" i="2"/>
  <c r="V77" i="2"/>
  <c r="AM115" i="2"/>
  <c r="AJ75" i="2"/>
  <c r="BD114" i="2"/>
  <c r="BA74" i="2"/>
  <c r="AT73" i="2"/>
  <c r="AW113" i="2"/>
  <c r="BX71" i="2"/>
  <c r="CA111" i="2"/>
  <c r="AC70" i="2"/>
  <c r="AF110" i="2"/>
  <c r="CF106" i="2"/>
  <c r="CC66" i="2"/>
  <c r="E65" i="8"/>
  <c r="AK105" i="2"/>
  <c r="AH65" i="2"/>
  <c r="BO103" i="2"/>
  <c r="BL63" i="2"/>
  <c r="Q62" i="2"/>
  <c r="T102" i="2"/>
  <c r="AU60" i="2"/>
  <c r="AX100" i="2"/>
  <c r="BE58" i="2"/>
  <c r="BH98" i="2"/>
  <c r="AC54" i="2"/>
  <c r="AF94" i="2"/>
  <c r="BV119" i="2"/>
  <c r="BS79" i="2"/>
  <c r="AL72" i="2"/>
  <c r="AO112" i="2"/>
  <c r="BU65" i="2"/>
  <c r="BX105" i="2"/>
  <c r="M96" i="2"/>
  <c r="J56" i="2"/>
  <c r="J66" i="2"/>
  <c r="M106" i="2"/>
  <c r="Z105" i="2"/>
  <c r="W65" i="2"/>
  <c r="AQ104" i="2"/>
  <c r="AN64" i="2"/>
  <c r="BH103" i="2"/>
  <c r="BE63" i="2"/>
  <c r="BV62" i="2"/>
  <c r="BY102" i="2"/>
  <c r="J62" i="2"/>
  <c r="M102" i="2"/>
  <c r="Z101" i="2"/>
  <c r="W61" i="2"/>
  <c r="AQ100" i="2"/>
  <c r="AN60" i="2"/>
  <c r="BH99" i="2"/>
  <c r="BE59" i="2"/>
  <c r="BV58" i="2"/>
  <c r="BY98" i="2"/>
  <c r="J58" i="2"/>
  <c r="M98" i="2"/>
  <c r="Z97" i="2"/>
  <c r="W57" i="2"/>
  <c r="AQ96" i="2"/>
  <c r="AN56" i="2"/>
  <c r="BH95" i="2"/>
  <c r="BE55" i="2"/>
  <c r="BV54" i="2"/>
  <c r="BY94" i="2"/>
  <c r="J54" i="2"/>
  <c r="M94" i="2"/>
  <c r="Z93" i="2"/>
  <c r="W53" i="2"/>
  <c r="AQ92" i="2"/>
  <c r="AN52" i="2"/>
  <c r="AU82" i="2"/>
  <c r="AX122" i="2"/>
  <c r="AF81" i="2"/>
  <c r="AI121" i="2"/>
  <c r="AA80" i="2"/>
  <c r="AD120" i="2"/>
  <c r="AJ79" i="2"/>
  <c r="AM119" i="2"/>
  <c r="AW78" i="2"/>
  <c r="AZ118" i="2"/>
  <c r="BN77" i="2"/>
  <c r="BQ117" i="2"/>
  <c r="CB75" i="2"/>
  <c r="P75" i="2"/>
  <c r="S115" i="2"/>
  <c r="AC74" i="2"/>
  <c r="AF114" i="2"/>
  <c r="M113" i="2"/>
  <c r="J73" i="2"/>
  <c r="AQ111" i="2"/>
  <c r="AN71" i="2"/>
  <c r="AV106" i="2"/>
  <c r="AS66" i="2"/>
  <c r="BW64" i="2"/>
  <c r="BZ104" i="2"/>
  <c r="AB63" i="2"/>
  <c r="AE103" i="2"/>
  <c r="BJ61" i="2"/>
  <c r="BM101" i="2"/>
  <c r="N100" i="2"/>
  <c r="K60" i="2"/>
  <c r="I58" i="2"/>
  <c r="L98" i="2"/>
  <c r="AD92" i="2"/>
  <c r="AA52" i="2"/>
  <c r="V115" i="2"/>
  <c r="S75" i="2"/>
  <c r="X62" i="2"/>
  <c r="AA102" i="2"/>
  <c r="AF124" i="2"/>
  <c r="AC84" i="2"/>
  <c r="AY56" i="2"/>
  <c r="BB96" i="2"/>
  <c r="D55" i="2"/>
  <c r="G95" i="2"/>
  <c r="AO93" i="2"/>
  <c r="AL53" i="2"/>
  <c r="AB121" i="2"/>
  <c r="Y81" i="2"/>
  <c r="AH119" i="2"/>
  <c r="AE79" i="2"/>
  <c r="BI77" i="2"/>
  <c r="BL117" i="2"/>
  <c r="N115" i="2"/>
  <c r="K75" i="2"/>
  <c r="AV113" i="2"/>
  <c r="AS73" i="2"/>
  <c r="BZ111" i="2"/>
  <c r="BW71" i="2"/>
  <c r="AE110" i="2"/>
  <c r="AB70" i="2"/>
  <c r="CE106" i="2"/>
  <c r="CB66" i="2"/>
  <c r="AG65" i="2"/>
  <c r="AJ105" i="2"/>
  <c r="BN103" i="2"/>
  <c r="BK63" i="2"/>
  <c r="P62" i="2"/>
  <c r="S102" i="2"/>
  <c r="F99" i="2"/>
  <c r="C59" i="2"/>
  <c r="BO94" i="2"/>
  <c r="BL54" i="2"/>
  <c r="N121" i="2"/>
  <c r="K81" i="2"/>
  <c r="BX124" i="2"/>
  <c r="BU84" i="2"/>
  <c r="AV122" i="2"/>
  <c r="AS82" i="2"/>
  <c r="AO113" i="2"/>
  <c r="AL73" i="2"/>
  <c r="BB112" i="2"/>
  <c r="AY72" i="2"/>
  <c r="BS111" i="2"/>
  <c r="BP71" i="2"/>
  <c r="G111" i="2"/>
  <c r="D71" i="2"/>
  <c r="X110" i="2"/>
  <c r="U70" i="2"/>
  <c r="BU66" i="2"/>
  <c r="BX106" i="2"/>
  <c r="I66" i="2"/>
  <c r="L106" i="2"/>
  <c r="Z65" i="2"/>
  <c r="AC105" i="2"/>
  <c r="AP104" i="2"/>
  <c r="AM64" i="2"/>
  <c r="BG103" i="2"/>
  <c r="BD63" i="2"/>
  <c r="BU62" i="2"/>
  <c r="BX102" i="2"/>
  <c r="I62" i="2"/>
  <c r="L102" i="2"/>
  <c r="Z61" i="2"/>
  <c r="AC101" i="2"/>
  <c r="AP100" i="2"/>
  <c r="AM60" i="2"/>
  <c r="BC99" i="2"/>
  <c r="AZ59" i="2"/>
  <c r="AS58" i="2"/>
  <c r="AV98" i="2"/>
  <c r="AD57" i="2"/>
  <c r="AG97" i="2"/>
  <c r="BK95" i="2"/>
  <c r="BH55" i="2"/>
  <c r="M54" i="2"/>
  <c r="P94" i="2"/>
  <c r="AT92" i="2"/>
  <c r="AQ52" i="2"/>
  <c r="AE122" i="2"/>
  <c r="AB82" i="2"/>
  <c r="J80" i="2"/>
  <c r="M120" i="2"/>
  <c r="AJ78" i="2"/>
  <c r="AM118" i="2"/>
  <c r="BR115" i="2"/>
  <c r="BO75" i="2"/>
  <c r="W114" i="2"/>
  <c r="T74" i="2"/>
  <c r="BB72" i="2"/>
  <c r="BE112" i="2"/>
  <c r="F111" i="2"/>
  <c r="C71" i="2"/>
  <c r="K106" i="2"/>
  <c r="H66" i="2"/>
  <c r="AS104" i="2"/>
  <c r="AP64" i="2"/>
  <c r="BW102" i="2"/>
  <c r="BT62" i="2"/>
  <c r="BA100" i="2"/>
  <c r="AX60" i="2"/>
  <c r="BB56" i="2"/>
  <c r="BE96" i="2"/>
  <c r="AD52" i="2"/>
  <c r="AG92" i="2"/>
  <c r="BW85" i="2"/>
  <c r="BZ125" i="2"/>
  <c r="BF84" i="2"/>
  <c r="BI124" i="2"/>
  <c r="AG74" i="2"/>
  <c r="AJ114" i="2"/>
  <c r="AX73" i="2"/>
  <c r="BA113" i="2"/>
  <c r="BN112" i="2"/>
  <c r="BK72" i="2"/>
  <c r="CB71" i="2"/>
  <c r="S111" i="2"/>
  <c r="P71" i="2"/>
  <c r="AG70" i="2"/>
  <c r="AJ110" i="2"/>
  <c r="X106" i="2"/>
  <c r="U66" i="2"/>
  <c r="AO105" i="2"/>
  <c r="AL65" i="2"/>
  <c r="AY64" i="2"/>
  <c r="BB104" i="2"/>
  <c r="BP63" i="2"/>
  <c r="BS103" i="2"/>
  <c r="D63" i="2"/>
  <c r="G103" i="2"/>
  <c r="X102" i="2"/>
  <c r="U62" i="2"/>
  <c r="AO101" i="2"/>
  <c r="AL61" i="2"/>
  <c r="AY60" i="2"/>
  <c r="BB100" i="2"/>
  <c r="BP59" i="2"/>
  <c r="BS99" i="2"/>
  <c r="BI58" i="2"/>
  <c r="BL98" i="2"/>
  <c r="BB57" i="2"/>
  <c r="BE97" i="2"/>
  <c r="F96" i="2"/>
  <c r="C56" i="2"/>
  <c r="AK54" i="2"/>
  <c r="AN94" i="2"/>
  <c r="BR92" i="2"/>
  <c r="BO52" i="2"/>
  <c r="G121" i="2"/>
  <c r="D81" i="2"/>
  <c r="R119" i="2"/>
  <c r="O79" i="2"/>
  <c r="AS77" i="2"/>
  <c r="AV117" i="2"/>
  <c r="CA114" i="2"/>
  <c r="BX74" i="2"/>
  <c r="AC73" i="2"/>
  <c r="AF113" i="2"/>
  <c r="BG71" i="2"/>
  <c r="BJ111" i="2"/>
  <c r="L70" i="2"/>
  <c r="O110" i="2"/>
  <c r="BO106" i="2"/>
  <c r="BL66" i="2"/>
  <c r="T105" i="2"/>
  <c r="Q65" i="2"/>
  <c r="AU63" i="2"/>
  <c r="AX103" i="2"/>
  <c r="BY61" i="2"/>
  <c r="CB101" i="2"/>
  <c r="AQ98" i="2"/>
  <c r="AN58" i="2"/>
  <c r="T54" i="2"/>
  <c r="W94" i="2"/>
  <c r="V82" i="2"/>
  <c r="Y122" i="2"/>
  <c r="BX85" i="2"/>
  <c r="CA125" i="2"/>
  <c r="AY123" i="2"/>
  <c r="AV83" i="2"/>
  <c r="AF59" i="2"/>
  <c r="AI99" i="2"/>
  <c r="AW58" i="2"/>
  <c r="AZ98" i="2"/>
  <c r="BN57" i="2"/>
  <c r="BQ97" i="2"/>
  <c r="CD96" i="2"/>
  <c r="CA56" i="2"/>
  <c r="O56" i="2"/>
  <c r="R96" i="2"/>
  <c r="AI95" i="2"/>
  <c r="AF55" i="2"/>
  <c r="AZ94" i="2"/>
  <c r="AW54" i="2"/>
  <c r="BQ93" i="2"/>
  <c r="BN53" i="2"/>
  <c r="CA52" i="2"/>
  <c r="R92" i="2"/>
  <c r="O52" i="2"/>
  <c r="T82" i="2"/>
  <c r="W122" i="2"/>
  <c r="L121" i="2"/>
  <c r="I81" i="2"/>
  <c r="E80" i="2"/>
  <c r="H120" i="2"/>
  <c r="V119" i="2"/>
  <c r="S79" i="2"/>
  <c r="AI118" i="2"/>
  <c r="AF78" i="2"/>
  <c r="AW77" i="2"/>
  <c r="AZ117" i="2"/>
  <c r="BK75" i="2"/>
  <c r="BN115" i="2"/>
  <c r="CB74" i="2"/>
  <c r="P74" i="2"/>
  <c r="S114" i="2"/>
  <c r="AG73" i="2"/>
  <c r="AJ113" i="2"/>
  <c r="AX72" i="2"/>
  <c r="BA112" i="2"/>
  <c r="BN111" i="2"/>
  <c r="BK71" i="2"/>
  <c r="CB70" i="2"/>
  <c r="P70" i="2"/>
  <c r="S110" i="2"/>
  <c r="BP66" i="2"/>
  <c r="BS106" i="2"/>
  <c r="D66" i="2"/>
  <c r="G106" i="2"/>
  <c r="U65" i="2"/>
  <c r="X105" i="2"/>
  <c r="AL64" i="2"/>
  <c r="AO104" i="2"/>
  <c r="BB103" i="2"/>
  <c r="AY63" i="2"/>
  <c r="BP62" i="2"/>
  <c r="BS102" i="2"/>
  <c r="CC61" i="2"/>
  <c r="AS100" i="2"/>
  <c r="AP60" i="2"/>
  <c r="AZ58" i="2"/>
  <c r="BC98" i="2"/>
  <c r="AS96" i="2"/>
  <c r="AP56" i="2"/>
  <c r="AI94" i="2"/>
  <c r="AF54" i="2"/>
  <c r="R52" i="2"/>
  <c r="U92" i="2"/>
  <c r="BZ121" i="2"/>
  <c r="BW81" i="2"/>
  <c r="V86" i="2"/>
  <c r="Y126" i="2"/>
  <c r="BG125" i="2"/>
  <c r="BD85" i="2"/>
  <c r="CC124" i="2"/>
  <c r="BZ84" i="2"/>
  <c r="AB83" i="2"/>
  <c r="AE123" i="2"/>
  <c r="BF57" i="2"/>
  <c r="BI97" i="2"/>
  <c r="BV96" i="2"/>
  <c r="BS56" i="2"/>
  <c r="J96" i="2"/>
  <c r="G56" i="2"/>
  <c r="AA95" i="2"/>
  <c r="X55" i="2"/>
  <c r="AO54" i="2"/>
  <c r="AR94" i="2"/>
  <c r="BF53" i="2"/>
  <c r="BI93" i="2"/>
  <c r="BV92" i="2"/>
  <c r="BS52" i="2"/>
  <c r="J92" i="2"/>
  <c r="G52" i="2"/>
  <c r="BM121" i="2"/>
  <c r="BJ81" i="2"/>
  <c r="BF80" i="2"/>
  <c r="BI120" i="2"/>
  <c r="BJ119" i="2"/>
  <c r="BG79" i="2"/>
  <c r="BW118" i="2"/>
  <c r="BT78" i="2"/>
  <c r="K118" i="2"/>
  <c r="H78" i="2"/>
  <c r="AB117" i="2"/>
  <c r="Y77" i="2"/>
  <c r="AP115" i="2"/>
  <c r="AM75" i="2"/>
  <c r="BG114" i="2"/>
  <c r="BD74" i="2"/>
  <c r="BX113" i="2"/>
  <c r="BU73" i="2"/>
  <c r="L113" i="2"/>
  <c r="I73" i="2"/>
  <c r="Z72" i="2"/>
  <c r="AC112" i="2"/>
  <c r="AP111" i="2"/>
  <c r="AM71" i="2"/>
  <c r="BG110" i="2"/>
  <c r="BD70" i="2"/>
  <c r="AR66" i="2"/>
  <c r="AU106" i="2"/>
  <c r="BI65" i="2"/>
  <c r="BL105" i="2"/>
  <c r="BZ64" i="2"/>
  <c r="CC104" i="2"/>
  <c r="N64" i="2"/>
  <c r="Q104" i="2"/>
  <c r="AD103" i="2"/>
  <c r="AA63" i="2"/>
  <c r="AR62" i="2"/>
  <c r="AU102" i="2"/>
  <c r="AO61" i="2"/>
  <c r="AR101" i="2"/>
  <c r="BV99" i="2"/>
  <c r="BS59" i="2"/>
  <c r="BQ57" i="2"/>
  <c r="BT97" i="2"/>
  <c r="BC55" i="2"/>
  <c r="BF95" i="2"/>
  <c r="AS53" i="2"/>
  <c r="AV93" i="2"/>
  <c r="AS83" i="2"/>
  <c r="AV123" i="2"/>
  <c r="BQ87" i="2"/>
  <c r="BT127" i="2"/>
  <c r="AC127" i="2"/>
  <c r="Z87" i="2"/>
  <c r="AU126" i="2"/>
  <c r="AR86" i="2"/>
  <c r="Q125" i="2"/>
  <c r="N85" i="2"/>
  <c r="BA61" i="2"/>
  <c r="BD101" i="2"/>
  <c r="BR60" i="2"/>
  <c r="BU100" i="2"/>
  <c r="F60" i="2"/>
  <c r="I100" i="2"/>
  <c r="J99" i="2"/>
  <c r="G59" i="2"/>
  <c r="D58" i="2"/>
  <c r="G98" i="2"/>
  <c r="CD56" i="2"/>
  <c r="CG96" i="2"/>
  <c r="BV95" i="2"/>
  <c r="BS55" i="2"/>
  <c r="BP54" i="2"/>
  <c r="BS94" i="2"/>
  <c r="BL93" i="2"/>
  <c r="BI53" i="2"/>
  <c r="BB52" i="2"/>
  <c r="BE92" i="2"/>
  <c r="F121" i="2"/>
  <c r="C81" i="2"/>
  <c r="M83" i="2"/>
  <c r="P123" i="2"/>
  <c r="Z125" i="2"/>
  <c r="W85" i="2"/>
  <c r="AK87" i="2"/>
  <c r="AN127" i="2"/>
  <c r="BL124" i="2"/>
  <c r="BI84" i="2"/>
  <c r="BV126" i="2"/>
  <c r="BS86" i="2"/>
  <c r="F84" i="2"/>
  <c r="I124" i="2"/>
  <c r="O126" i="2"/>
  <c r="L86" i="2"/>
  <c r="AJ122" i="2"/>
  <c r="AG82" i="2"/>
  <c r="AQ84" i="2"/>
  <c r="AT124" i="2"/>
  <c r="BH87" i="2"/>
  <c r="BK127" i="2"/>
  <c r="M61" i="2"/>
  <c r="P101" i="2"/>
  <c r="AD60" i="2"/>
  <c r="AG100" i="2"/>
  <c r="AP99" i="2"/>
  <c r="AM59" i="2"/>
  <c r="AJ58" i="2"/>
  <c r="AM98" i="2"/>
  <c r="AG57" i="2"/>
  <c r="AJ97" i="2"/>
  <c r="Z56" i="2"/>
  <c r="AC96" i="2"/>
  <c r="V95" i="2"/>
  <c r="S55" i="2"/>
  <c r="P54" i="2"/>
  <c r="S94" i="2"/>
  <c r="E53" i="2"/>
  <c r="H93" i="2"/>
  <c r="W120" i="2"/>
  <c r="T80" i="2"/>
  <c r="AG122" i="2"/>
  <c r="AD82" i="2"/>
  <c r="AQ124" i="2"/>
  <c r="AN84" i="2"/>
  <c r="BB86" i="2"/>
  <c r="BE126" i="2"/>
  <c r="BZ83" i="2"/>
  <c r="CC123" i="2"/>
  <c r="J126" i="2"/>
  <c r="G86" i="2"/>
  <c r="V123" i="2"/>
  <c r="S83" i="2"/>
  <c r="AC85" i="2"/>
  <c r="AF125" i="2"/>
  <c r="AP127" i="2"/>
  <c r="AM87" i="2"/>
  <c r="BH83" i="2"/>
  <c r="BK123" i="2"/>
  <c r="AS86" i="2"/>
  <c r="AV126" i="2"/>
  <c r="CA120" i="2"/>
  <c r="BX80" i="2"/>
  <c r="I122" i="2"/>
  <c r="F82" i="2"/>
  <c r="L123" i="2"/>
  <c r="I83" i="2"/>
  <c r="O124" i="2"/>
  <c r="L84" i="2"/>
  <c r="S85" i="2"/>
  <c r="V125" i="2"/>
  <c r="AC126" i="2"/>
  <c r="Z86" i="2"/>
  <c r="AC87" i="2"/>
  <c r="AF127" i="2"/>
  <c r="BB83" i="2"/>
  <c r="BE123" i="2"/>
  <c r="BE84" i="2"/>
  <c r="BH124" i="2"/>
  <c r="BK125" i="2"/>
  <c r="BH85" i="2"/>
  <c r="BO86" i="2"/>
  <c r="BR126" i="2"/>
  <c r="BV87" i="2"/>
  <c r="BY127" i="2"/>
  <c r="BW83" i="2"/>
  <c r="BZ123" i="2"/>
  <c r="E85" i="2"/>
  <c r="H125" i="2"/>
  <c r="H86" i="2"/>
  <c r="K126" i="2"/>
  <c r="N127" i="2"/>
  <c r="K87" i="2"/>
  <c r="AC82" i="2"/>
  <c r="AF122" i="2"/>
  <c r="AF83" i="2"/>
  <c r="AI123" i="2"/>
  <c r="AL124" i="2"/>
  <c r="AI84" i="2"/>
  <c r="H126" i="2"/>
  <c r="E86" i="2"/>
  <c r="BC127" i="2"/>
  <c r="AZ87" i="2"/>
  <c r="AU120" i="2"/>
  <c r="AR80" i="2"/>
  <c r="AY81" i="2"/>
  <c r="BB121" i="2"/>
  <c r="BI122" i="2"/>
  <c r="BF82" i="2"/>
  <c r="BI83" i="2"/>
  <c r="BL123" i="2"/>
  <c r="BP84" i="2"/>
  <c r="BS124" i="2"/>
  <c r="BS85" i="2"/>
  <c r="BV125" i="2"/>
  <c r="CC126" i="2"/>
  <c r="BZ86" i="2"/>
  <c r="V83" i="2"/>
  <c r="Y123" i="2"/>
  <c r="Y84" i="2"/>
  <c r="AB124" i="2"/>
  <c r="AE125" i="2"/>
  <c r="AB85" i="2"/>
  <c r="AI86" i="2"/>
  <c r="AL126" i="2"/>
  <c r="AP87" i="2"/>
  <c r="AS127" i="2"/>
  <c r="AQ83" i="2"/>
  <c r="AT123" i="2"/>
  <c r="BE124" i="2"/>
  <c r="BB84" i="2"/>
  <c r="BE85" i="2"/>
  <c r="BH125" i="2"/>
  <c r="BK126" i="2"/>
  <c r="BH86" i="2"/>
  <c r="BO87" i="2"/>
  <c r="BR127" i="2"/>
  <c r="CF122" i="2"/>
  <c r="E81" i="8"/>
  <c r="CC82" i="2"/>
  <c r="F124" i="2"/>
  <c r="C84" i="2"/>
  <c r="AO125" i="2"/>
  <c r="AL85" i="2"/>
  <c r="G127" i="2"/>
  <c r="D87" i="2"/>
  <c r="AD99" i="2"/>
  <c r="AA59" i="2"/>
  <c r="AR58" i="2"/>
  <c r="AU98" i="2"/>
  <c r="BL97" i="2"/>
  <c r="BI57" i="2"/>
  <c r="CC96" i="2"/>
  <c r="BZ56" i="2"/>
  <c r="Q96" i="2"/>
  <c r="N56" i="2"/>
  <c r="AA55" i="2"/>
  <c r="AD95" i="2"/>
  <c r="AU94" i="2"/>
  <c r="AR54" i="2"/>
  <c r="BH93" i="2"/>
  <c r="BE53" i="2"/>
  <c r="BY92" i="2"/>
  <c r="BV52" i="2"/>
  <c r="M92" i="2"/>
  <c r="J52" i="2"/>
  <c r="AV80" i="2"/>
  <c r="AY120" i="2"/>
  <c r="AE81" i="2"/>
  <c r="AH121" i="2"/>
  <c r="R82" i="2"/>
  <c r="U122" i="2"/>
  <c r="CD82" i="2"/>
  <c r="CG122" i="2"/>
  <c r="BP123" i="2"/>
  <c r="BM83" i="2"/>
  <c r="AV84" i="2"/>
  <c r="AY124" i="2"/>
  <c r="AE85" i="2"/>
  <c r="AH125" i="2"/>
  <c r="R86" i="2"/>
  <c r="U126" i="2"/>
  <c r="CD86" i="2"/>
  <c r="CG126" i="2"/>
  <c r="BM87" i="2"/>
  <c r="BP127" i="2"/>
  <c r="BQ123" i="2"/>
  <c r="BN83" i="2"/>
  <c r="AW84" i="2"/>
  <c r="AZ124" i="2"/>
  <c r="AI125" i="2"/>
  <c r="AF85" i="2"/>
  <c r="R126" i="2"/>
  <c r="O86" i="2"/>
  <c r="CD126" i="2"/>
  <c r="CA86" i="2"/>
  <c r="BQ127" i="2"/>
  <c r="BN87" i="2"/>
  <c r="AX123" i="2"/>
  <c r="AU83" i="2"/>
  <c r="AH84" i="2"/>
  <c r="AK124" i="2"/>
  <c r="Q85" i="2"/>
  <c r="T125" i="2"/>
  <c r="CF125" i="2"/>
  <c r="CC85" i="2"/>
  <c r="E84" i="8"/>
  <c r="BO126" i="2"/>
  <c r="BL86" i="2"/>
  <c r="AX127" i="2"/>
  <c r="AU87" i="2"/>
  <c r="AR122" i="2"/>
  <c r="AO82" i="2"/>
  <c r="AA123" i="2"/>
  <c r="X83" i="2"/>
  <c r="J124" i="2"/>
  <c r="G84" i="2"/>
  <c r="BV124" i="2"/>
  <c r="BS84" i="2"/>
  <c r="BI125" i="2"/>
  <c r="BF85" i="2"/>
  <c r="AR126" i="2"/>
  <c r="AO86" i="2"/>
  <c r="AA127" i="2"/>
  <c r="X87" i="2"/>
  <c r="AX124" i="2"/>
  <c r="AU84" i="2"/>
  <c r="AK125" i="2"/>
  <c r="AH85" i="2"/>
  <c r="Q86" i="2"/>
  <c r="T126" i="2"/>
  <c r="CF126" i="2"/>
  <c r="E85" i="8"/>
  <c r="CC86" i="2"/>
  <c r="BL87" i="2"/>
  <c r="BO127" i="2"/>
  <c r="CH72" i="2"/>
  <c r="CH112" i="2"/>
  <c r="CH113" i="2"/>
  <c r="CH73" i="2"/>
  <c r="B71" i="8"/>
  <c r="CJ112" i="2"/>
  <c r="CJ72" i="2"/>
  <c r="B72" i="8"/>
  <c r="CJ113" i="2"/>
  <c r="CJ73" i="2"/>
  <c r="CF109" i="2"/>
  <c r="CC69" i="2"/>
  <c r="E68" i="8"/>
  <c r="CG110" i="2"/>
  <c r="CG70" i="2"/>
  <c r="HG40" i="7"/>
  <c r="CD69" i="2"/>
  <c r="CG109" i="2"/>
  <c r="C72" i="8"/>
  <c r="CF113" i="2"/>
  <c r="CF73" i="2"/>
  <c r="CG114" i="2"/>
  <c r="CG74" i="2"/>
  <c r="C71" i="8"/>
  <c r="CF112" i="2"/>
  <c r="CF72" i="2"/>
  <c r="CA68" i="2"/>
  <c r="CD110" i="2"/>
  <c r="CF110" i="2"/>
  <c r="FR52" i="7"/>
  <c r="FS12" i="7"/>
  <c r="GO53" i="7"/>
  <c r="GD13" i="7"/>
  <c r="GD53" i="7" s="1"/>
  <c r="GP11" i="7"/>
  <c r="B66" i="8"/>
  <c r="CJ67" i="2"/>
  <c r="BS18" i="7"/>
  <c r="GO57" i="7"/>
  <c r="GP17" i="7"/>
  <c r="AD12" i="7"/>
  <c r="FE53" i="7"/>
  <c r="ET13" i="7"/>
  <c r="CI58" i="2"/>
  <c r="CL14" i="7"/>
  <c r="DX22" i="7"/>
  <c r="DW62" i="7"/>
  <c r="CE104" i="2"/>
  <c r="CI104" i="2"/>
  <c r="IR117" i="1"/>
  <c r="IR77" i="1"/>
  <c r="F39" i="8"/>
  <c r="II77" i="1"/>
  <c r="II117" i="1"/>
  <c r="CD38" i="2"/>
  <c r="IS117" i="1"/>
  <c r="IS77" i="1"/>
  <c r="IK117" i="1"/>
  <c r="IK77" i="1"/>
  <c r="CE38" i="2"/>
  <c r="CF84" i="2"/>
  <c r="CF124" i="2"/>
  <c r="IO117" i="1"/>
  <c r="IO77" i="1"/>
  <c r="CJ120" i="2"/>
  <c r="CJ80" i="2"/>
  <c r="IU117" i="1"/>
  <c r="IU77" i="1"/>
  <c r="CJ124" i="2"/>
  <c r="CJ84" i="2"/>
  <c r="CH38" i="2"/>
  <c r="CL118" i="2" s="1"/>
  <c r="FR43" i="7"/>
  <c r="GC83" i="7"/>
  <c r="D43" i="8"/>
  <c r="IW117" i="1"/>
  <c r="IW77" i="1"/>
  <c r="CI38" i="2"/>
  <c r="CM118" i="2" s="1"/>
  <c r="CH120" i="2"/>
  <c r="CH80" i="2"/>
  <c r="CG84" i="2"/>
  <c r="CG124" i="2"/>
  <c r="IL77" i="1"/>
  <c r="CE80" i="2"/>
  <c r="CE120" i="2"/>
  <c r="V43" i="3"/>
  <c r="CD84" i="2"/>
  <c r="CD124" i="2"/>
  <c r="CE84" i="2"/>
  <c r="C83" i="8"/>
  <c r="CE124" i="2"/>
  <c r="HR80" i="7"/>
  <c r="HS40" i="7"/>
  <c r="CF80" i="2"/>
  <c r="CF120" i="2"/>
  <c r="IZ117" i="1"/>
  <c r="IZ77" i="1"/>
  <c r="CJ38" i="2"/>
  <c r="CN118" i="2" s="1"/>
  <c r="IY117" i="1"/>
  <c r="IY77" i="1"/>
  <c r="CI120" i="2"/>
  <c r="CI80" i="2"/>
  <c r="IV117" i="1"/>
  <c r="IV77" i="1"/>
  <c r="IN77" i="1"/>
  <c r="IN117" i="1"/>
  <c r="CF38" i="2"/>
  <c r="C78" i="8" s="1"/>
  <c r="CG80" i="2"/>
  <c r="CG120" i="2"/>
  <c r="IM77" i="1"/>
  <c r="IM117" i="1"/>
  <c r="GE43" i="7"/>
  <c r="V39" i="3"/>
  <c r="CD120" i="2"/>
  <c r="CD80" i="2"/>
  <c r="IQ77" i="1"/>
  <c r="IQ117" i="1"/>
  <c r="CG38" i="2"/>
  <c r="CK118" i="2" s="1"/>
  <c r="IJ77" i="1"/>
  <c r="IJ117" i="1"/>
  <c r="CH124" i="2"/>
  <c r="CH84" i="2"/>
  <c r="IJ43" i="7"/>
  <c r="II83" i="7"/>
  <c r="CI124" i="2"/>
  <c r="CI84" i="2"/>
  <c r="B83" i="8"/>
  <c r="HS15" i="7"/>
  <c r="IS91" i="1"/>
  <c r="IS51" i="1"/>
  <c r="V20" i="3"/>
  <c r="CD101" i="2"/>
  <c r="CD61" i="2"/>
  <c r="CE67" i="2"/>
  <c r="C66" i="8"/>
  <c r="CI107" i="2"/>
  <c r="CE107" i="2"/>
  <c r="EB17" i="7"/>
  <c r="HB54" i="7"/>
  <c r="GQ14" i="7"/>
  <c r="FR53" i="7"/>
  <c r="FS13" i="7"/>
  <c r="CJ55" i="2"/>
  <c r="CJ95" i="2"/>
  <c r="CH64" i="2"/>
  <c r="CH104" i="2"/>
  <c r="CI64" i="2"/>
  <c r="CE61" i="2"/>
  <c r="CI101" i="2"/>
  <c r="CE101" i="2"/>
  <c r="IM91" i="1"/>
  <c r="IM51" i="1"/>
  <c r="IK91" i="1"/>
  <c r="IK51" i="1"/>
  <c r="CE12" i="2"/>
  <c r="IW12" i="7"/>
  <c r="JI52" i="7" s="1"/>
  <c r="CF58" i="2"/>
  <c r="CF98" i="2"/>
  <c r="II26" i="7"/>
  <c r="IH66" i="7"/>
  <c r="CG61" i="2"/>
  <c r="CG101" i="2"/>
  <c r="IT60" i="7"/>
  <c r="IU20" i="7"/>
  <c r="JG60" i="7" s="1"/>
  <c r="CG58" i="2"/>
  <c r="CH58" i="2"/>
  <c r="CG98" i="2"/>
  <c r="V14" i="3"/>
  <c r="CD55" i="2"/>
  <c r="CD95" i="2"/>
  <c r="FF20" i="7"/>
  <c r="FQ60" i="7"/>
  <c r="IF21" i="7"/>
  <c r="AI13" i="7"/>
  <c r="IR91" i="1"/>
  <c r="IR51" i="1"/>
  <c r="CF64" i="2"/>
  <c r="CJ104" i="2"/>
  <c r="CF104" i="2"/>
  <c r="CG64" i="2"/>
  <c r="II20" i="7"/>
  <c r="IH60" i="7"/>
  <c r="IV17" i="7"/>
  <c r="IZ91" i="1"/>
  <c r="IZ51" i="1"/>
  <c r="CJ12" i="2"/>
  <c r="CJ11" i="2" s="1"/>
  <c r="CI54" i="2"/>
  <c r="CI94" i="2"/>
  <c r="CJ54" i="2"/>
  <c r="IT63" i="7"/>
  <c r="IU23" i="7"/>
  <c r="JG63" i="7" s="1"/>
  <c r="CD104" i="2"/>
  <c r="CE64" i="2"/>
  <c r="CD64" i="2"/>
  <c r="CG55" i="2"/>
  <c r="CG95" i="2"/>
  <c r="IO91" i="1"/>
  <c r="IO51" i="1"/>
  <c r="CW52" i="7"/>
  <c r="CX12" i="7"/>
  <c r="FL13" i="7"/>
  <c r="HE16" i="7"/>
  <c r="IX59" i="7"/>
  <c r="IY19" i="7"/>
  <c r="CI95" i="2"/>
  <c r="CI55" i="2"/>
  <c r="CH107" i="2"/>
  <c r="CH67" i="2"/>
  <c r="CI67" i="2"/>
  <c r="CG53" i="2"/>
  <c r="V12" i="3"/>
  <c r="CH53" i="2"/>
  <c r="CG93" i="2"/>
  <c r="CF67" i="2"/>
  <c r="CF107" i="2"/>
  <c r="CJ107" i="2"/>
  <c r="CD107" i="2"/>
  <c r="CD67" i="2"/>
  <c r="CI93" i="2"/>
  <c r="CI53" i="2"/>
  <c r="CJ53" i="2"/>
  <c r="CF61" i="2"/>
  <c r="CF101" i="2"/>
  <c r="CJ101" i="2"/>
  <c r="CH95" i="2"/>
  <c r="CH55" i="2"/>
  <c r="IJ91" i="1"/>
  <c r="IJ51" i="1"/>
  <c r="II14" i="7"/>
  <c r="IH54" i="7"/>
  <c r="FE60" i="7"/>
  <c r="ET20" i="7"/>
  <c r="ES60" i="7"/>
  <c r="CE58" i="2"/>
  <c r="CE98" i="2"/>
  <c r="CI98" i="2"/>
  <c r="HC25" i="7"/>
  <c r="IX22" i="7"/>
  <c r="JJ62" i="7" s="1"/>
  <c r="II23" i="7"/>
  <c r="IH63" i="7"/>
  <c r="IQ91" i="1"/>
  <c r="IQ51" i="1"/>
  <c r="CG12" i="2"/>
  <c r="V17" i="3"/>
  <c r="CH98" i="2"/>
  <c r="CD98" i="2"/>
  <c r="CD58" i="2"/>
  <c r="FE52" i="7"/>
  <c r="ET12" i="7"/>
  <c r="CH94" i="2"/>
  <c r="CH54" i="2"/>
  <c r="IY91" i="1"/>
  <c r="IY51" i="1"/>
  <c r="IT66" i="7"/>
  <c r="IU26" i="7"/>
  <c r="JG66" i="7" s="1"/>
  <c r="K11" i="7"/>
  <c r="CG67" i="2"/>
  <c r="CG107" i="2"/>
  <c r="IT91" i="1"/>
  <c r="IT51" i="1"/>
  <c r="IT11" i="7"/>
  <c r="JF51" i="7" s="1"/>
  <c r="CH12" i="2"/>
  <c r="CF55" i="2"/>
  <c r="CF95" i="2"/>
  <c r="IL91" i="1"/>
  <c r="IL51" i="1"/>
  <c r="GO62" i="7"/>
  <c r="GD22" i="7"/>
  <c r="GC62" i="7"/>
  <c r="IG25" i="7"/>
  <c r="HZ12" i="7"/>
  <c r="HY52" i="7"/>
  <c r="CE55" i="2"/>
  <c r="CE95" i="2"/>
  <c r="II91" i="1"/>
  <c r="II51" i="1"/>
  <c r="BN20" i="7"/>
  <c r="HN20" i="7"/>
  <c r="DD20" i="7"/>
  <c r="BN17" i="7"/>
  <c r="IY58" i="7"/>
  <c r="IZ18" i="7"/>
  <c r="CH101" i="2"/>
  <c r="CH61" i="2"/>
  <c r="CI61" i="2"/>
  <c r="IT54" i="7"/>
  <c r="IU14" i="7"/>
  <c r="JG54" i="7" s="1"/>
  <c r="IP91" i="1"/>
  <c r="IP51" i="1"/>
  <c r="IN91" i="1"/>
  <c r="IN51" i="1"/>
  <c r="CF12" i="2"/>
  <c r="IH91" i="1"/>
  <c r="IH51" i="1"/>
  <c r="IH11" i="7"/>
  <c r="CD12" i="2"/>
  <c r="BG12" i="7"/>
  <c r="HQ32" i="7"/>
  <c r="HB22" i="7"/>
  <c r="HM62" i="7"/>
  <c r="HA62" i="7"/>
  <c r="HX53" i="7"/>
  <c r="HY13" i="7"/>
  <c r="L13" i="7"/>
  <c r="CL79" i="7"/>
  <c r="CA39" i="7"/>
  <c r="H14" i="7"/>
  <c r="HN24" i="7"/>
  <c r="HY64" i="7"/>
  <c r="HM64" i="7"/>
  <c r="CZ17" i="7"/>
  <c r="CY57" i="7"/>
  <c r="IA43" i="7"/>
  <c r="HZ83" i="7"/>
  <c r="DW65" i="7"/>
  <c r="DL25" i="7"/>
  <c r="GG46" i="7"/>
  <c r="HZ14" i="7"/>
  <c r="IA26" i="7"/>
  <c r="AB73" i="3" l="1"/>
  <c r="GN54" i="7"/>
  <c r="GB54" i="7"/>
  <c r="AD74" i="3"/>
  <c r="AC74" i="3"/>
  <c r="AD71" i="3"/>
  <c r="AC71" i="3"/>
  <c r="AD73" i="3"/>
  <c r="AD72" i="3"/>
  <c r="AD70" i="3"/>
  <c r="AD69" i="3"/>
  <c r="AC70" i="3"/>
  <c r="AC72" i="3"/>
  <c r="AC69" i="3"/>
  <c r="B52" i="8"/>
  <c r="D61" i="8"/>
  <c r="AC73" i="3"/>
  <c r="DJ14" i="7"/>
  <c r="DV54" i="7" s="1"/>
  <c r="AB72" i="3"/>
  <c r="AB69" i="3"/>
  <c r="AB74" i="3"/>
  <c r="AB71" i="3"/>
  <c r="AB70" i="3"/>
  <c r="HY79" i="7"/>
  <c r="HL79" i="7"/>
  <c r="HX79" i="7"/>
  <c r="HM79" i="7"/>
  <c r="CA13" i="7"/>
  <c r="CM53" i="7" s="1"/>
  <c r="DI54" i="7"/>
  <c r="AA69" i="3"/>
  <c r="CN92" i="2"/>
  <c r="CL92" i="2"/>
  <c r="CE91" i="2"/>
  <c r="CA51" i="2"/>
  <c r="AA71" i="3"/>
  <c r="AA74" i="3"/>
  <c r="AA72" i="3"/>
  <c r="AA70" i="3"/>
  <c r="Y72" i="3"/>
  <c r="Q43" i="7"/>
  <c r="AC83" i="7" s="1"/>
  <c r="DI29" i="7"/>
  <c r="DJ29" i="7" s="1"/>
  <c r="Q29" i="7"/>
  <c r="R29" i="7" s="1"/>
  <c r="Y70" i="3"/>
  <c r="Y74" i="3"/>
  <c r="Z71" i="3"/>
  <c r="Z72" i="3"/>
  <c r="Y73" i="3"/>
  <c r="Z70" i="3"/>
  <c r="Z73" i="3"/>
  <c r="Z74" i="3"/>
  <c r="Z69" i="3"/>
  <c r="Y71" i="3"/>
  <c r="Y69" i="3"/>
  <c r="X74" i="3"/>
  <c r="DT63" i="7"/>
  <c r="DI39" i="7"/>
  <c r="DJ39" i="7" s="1"/>
  <c r="F11" i="8"/>
  <c r="IY50" i="1"/>
  <c r="IW90" i="1"/>
  <c r="IX50" i="1"/>
  <c r="CW83" i="7"/>
  <c r="X73" i="3"/>
  <c r="X70" i="3"/>
  <c r="IU37" i="7"/>
  <c r="JG77" i="7" s="1"/>
  <c r="FE43" i="7"/>
  <c r="FF43" i="7" s="1"/>
  <c r="CK37" i="7"/>
  <c r="CL37" i="7" s="1"/>
  <c r="CX77" i="7" s="1"/>
  <c r="FF23" i="7"/>
  <c r="FG23" i="7" s="1"/>
  <c r="FP63" i="7"/>
  <c r="F10" i="8"/>
  <c r="AB79" i="7"/>
  <c r="IZ90" i="1"/>
  <c r="JL90" i="1"/>
  <c r="P79" i="7"/>
  <c r="Q79" i="7"/>
  <c r="DJ43" i="7"/>
  <c r="DV83" i="7" s="1"/>
  <c r="BB23" i="7"/>
  <c r="BN63" i="7" s="1"/>
  <c r="BL63" i="7"/>
  <c r="X69" i="3"/>
  <c r="X72" i="3"/>
  <c r="X71" i="3"/>
  <c r="AZ79" i="7"/>
  <c r="JH53" i="7"/>
  <c r="IW13" i="7"/>
  <c r="JI53" i="7" s="1"/>
  <c r="JG53" i="7"/>
  <c r="IW65" i="7"/>
  <c r="JI65" i="7"/>
  <c r="E77" i="8"/>
  <c r="CM91" i="2"/>
  <c r="CM92" i="2"/>
  <c r="HY74" i="7"/>
  <c r="IW21" i="7"/>
  <c r="JH61" i="7"/>
  <c r="IW16" i="7"/>
  <c r="JH56" i="7"/>
  <c r="IW28" i="7"/>
  <c r="JH68" i="7"/>
  <c r="IW45" i="7"/>
  <c r="JH85" i="7"/>
  <c r="CW23" i="7"/>
  <c r="DI63" i="7" s="1"/>
  <c r="IW41" i="7"/>
  <c r="JH81" i="7"/>
  <c r="IW15" i="7"/>
  <c r="JI55" i="7" s="1"/>
  <c r="IV55" i="7"/>
  <c r="IV85" i="7"/>
  <c r="IW24" i="7"/>
  <c r="JI64" i="7" s="1"/>
  <c r="IV64" i="7"/>
  <c r="E37" i="7"/>
  <c r="Q77" i="7" s="1"/>
  <c r="IW38" i="7"/>
  <c r="JI78" i="7" s="1"/>
  <c r="IV78" i="7"/>
  <c r="IU83" i="7"/>
  <c r="JG83" i="7"/>
  <c r="IV39" i="7"/>
  <c r="JH79" i="7" s="1"/>
  <c r="JG79" i="7"/>
  <c r="IV67" i="7"/>
  <c r="IW27" i="7"/>
  <c r="JI67" i="7" s="1"/>
  <c r="IW44" i="7"/>
  <c r="JI84" i="7" s="1"/>
  <c r="IV84" i="7"/>
  <c r="GD39" i="7"/>
  <c r="GE39" i="7" s="1"/>
  <c r="GF39" i="7" s="1"/>
  <c r="IW46" i="7"/>
  <c r="JI86" i="7" s="1"/>
  <c r="IV86" i="7"/>
  <c r="E43" i="7"/>
  <c r="F43" i="7" s="1"/>
  <c r="R83" i="7" s="1"/>
  <c r="DT37" i="7"/>
  <c r="DU37" i="7" s="1"/>
  <c r="EG77" i="7" s="1"/>
  <c r="AC54" i="7"/>
  <c r="DH53" i="7"/>
  <c r="Q54" i="7"/>
  <c r="DT53" i="7"/>
  <c r="F23" i="7"/>
  <c r="G23" i="7" s="1"/>
  <c r="S63" i="7" s="1"/>
  <c r="DT83" i="7"/>
  <c r="EF60" i="7"/>
  <c r="O77" i="7"/>
  <c r="F82" i="8"/>
  <c r="DU20" i="7"/>
  <c r="EG60" i="7" s="1"/>
  <c r="CX60" i="7"/>
  <c r="ES14" i="7"/>
  <c r="FD54" i="7"/>
  <c r="ER54" i="7"/>
  <c r="S129" i="1"/>
  <c r="AE129" i="1" s="1"/>
  <c r="AQ129" i="1" s="1"/>
  <c r="BC129" i="1" s="1"/>
  <c r="BO129" i="1" s="1"/>
  <c r="CA129" i="1" s="1"/>
  <c r="CM129" i="1" s="1"/>
  <c r="CY129" i="1" s="1"/>
  <c r="DK129" i="1" s="1"/>
  <c r="DW129" i="1" s="1"/>
  <c r="EI129" i="1" s="1"/>
  <c r="EU129" i="1" s="1"/>
  <c r="FG129" i="1" s="1"/>
  <c r="FS129" i="1" s="1"/>
  <c r="GE129" i="1" s="1"/>
  <c r="GQ129" i="1" s="1"/>
  <c r="HC129" i="1" s="1"/>
  <c r="HO129" i="1" s="1"/>
  <c r="IA129" i="1" s="1"/>
  <c r="IM129" i="1" s="1"/>
  <c r="IY129" i="1" s="1"/>
  <c r="JK129" i="1" s="1"/>
  <c r="H129" i="1"/>
  <c r="IS90" i="1"/>
  <c r="IQ50" i="1"/>
  <c r="AY77" i="7"/>
  <c r="AN37" i="7"/>
  <c r="P37" i="7"/>
  <c r="AA77" i="7"/>
  <c r="AM77" i="7"/>
  <c r="AB37" i="7"/>
  <c r="IR90" i="1"/>
  <c r="IS50" i="1"/>
  <c r="F84" i="8"/>
  <c r="IR50" i="1"/>
  <c r="CL91" i="2"/>
  <c r="W11" i="3"/>
  <c r="X51" i="3" s="1"/>
  <c r="W37" i="3"/>
  <c r="X77" i="3" s="1"/>
  <c r="B78" i="8"/>
  <c r="F78" i="8" s="1"/>
  <c r="CK78" i="2"/>
  <c r="CK52" i="2"/>
  <c r="F67" i="8"/>
  <c r="CK91" i="2"/>
  <c r="CK92" i="2"/>
  <c r="IQ90" i="1"/>
  <c r="DT77" i="7"/>
  <c r="JB3" i="7"/>
  <c r="DS77" i="7"/>
  <c r="IP90" i="1"/>
  <c r="JB90" i="1"/>
  <c r="GN83" i="7"/>
  <c r="GO43" i="7"/>
  <c r="GO83" i="7" s="1"/>
  <c r="CL83" i="7"/>
  <c r="BW51" i="7"/>
  <c r="HN37" i="7"/>
  <c r="HO37" i="7" s="1"/>
  <c r="IK74" i="7"/>
  <c r="AT44" i="7"/>
  <c r="AU44" i="7" s="1"/>
  <c r="BG84" i="7" s="1"/>
  <c r="CK83" i="7"/>
  <c r="CW43" i="7"/>
  <c r="DH83" i="7"/>
  <c r="BK51" i="7"/>
  <c r="GY77" i="7"/>
  <c r="GZ37" i="7"/>
  <c r="HL77" i="7" s="1"/>
  <c r="GB11" i="7"/>
  <c r="GB51" i="7" s="1"/>
  <c r="GM51" i="7"/>
  <c r="IP50" i="1"/>
  <c r="D10" i="8"/>
  <c r="J8" i="9"/>
  <c r="I10" i="9"/>
  <c r="GA51" i="7"/>
  <c r="CV11" i="7"/>
  <c r="DG51" i="7"/>
  <c r="AY51" i="7"/>
  <c r="AM51" i="7"/>
  <c r="AB11" i="7"/>
  <c r="AZ37" i="7"/>
  <c r="BK77" i="7"/>
  <c r="GB37" i="7"/>
  <c r="GM77" i="7"/>
  <c r="GA77" i="7"/>
  <c r="IP3" i="7"/>
  <c r="IQ3" i="7" s="1"/>
  <c r="IR3" i="7" s="1"/>
  <c r="IS3" i="7" s="1"/>
  <c r="ER11" i="7"/>
  <c r="FC51" i="7"/>
  <c r="BW77" i="7"/>
  <c r="BL37" i="7"/>
  <c r="CV37" i="7"/>
  <c r="DG77" i="7"/>
  <c r="CJ11" i="7"/>
  <c r="CJ51" i="7" s="1"/>
  <c r="CU51" i="7"/>
  <c r="C53" i="8"/>
  <c r="EQ77" i="7"/>
  <c r="EF37" i="7"/>
  <c r="E53" i="8"/>
  <c r="C54" i="8"/>
  <c r="C52" i="8"/>
  <c r="E52" i="8"/>
  <c r="D56" i="8"/>
  <c r="B53" i="8"/>
  <c r="BA85" i="7"/>
  <c r="EH39" i="7"/>
  <c r="ET79" i="7" s="1"/>
  <c r="II10" i="7"/>
  <c r="IH50" i="7"/>
  <c r="DJ33" i="7"/>
  <c r="DV73" i="7" s="1"/>
  <c r="FS72" i="7"/>
  <c r="AC52" i="7"/>
  <c r="BY57" i="7"/>
  <c r="R12" i="7"/>
  <c r="S12" i="7" s="1"/>
  <c r="S52" i="7" s="1"/>
  <c r="R46" i="7"/>
  <c r="AD86" i="7" s="1"/>
  <c r="HY73" i="7"/>
  <c r="FR34" i="7"/>
  <c r="FS34" i="7" s="1"/>
  <c r="HN33" i="7"/>
  <c r="HN73" i="7" s="1"/>
  <c r="BY64" i="7"/>
  <c r="BM61" i="7"/>
  <c r="BB21" i="7"/>
  <c r="BN61" i="7" s="1"/>
  <c r="FG38" i="7"/>
  <c r="FH38" i="7" s="1"/>
  <c r="FE71" i="7"/>
  <c r="AO71" i="7"/>
  <c r="DU76" i="7"/>
  <c r="FQ78" i="7"/>
  <c r="CK71" i="7"/>
  <c r="BZ31" i="7"/>
  <c r="FH24" i="7"/>
  <c r="FT64" i="7" s="1"/>
  <c r="BN58" i="7"/>
  <c r="DV25" i="7"/>
  <c r="DW25" i="7" s="1"/>
  <c r="AE59" i="7"/>
  <c r="GO64" i="7"/>
  <c r="AG19" i="7"/>
  <c r="AH19" i="7" s="1"/>
  <c r="DU81" i="7"/>
  <c r="F33" i="7"/>
  <c r="R73" i="7" s="1"/>
  <c r="HA72" i="7"/>
  <c r="FQ58" i="7"/>
  <c r="IX25" i="7"/>
  <c r="CK62" i="7"/>
  <c r="FR72" i="7"/>
  <c r="CY62" i="7"/>
  <c r="IO64" i="7"/>
  <c r="R42" i="7"/>
  <c r="AD82" i="7" s="1"/>
  <c r="ET32" i="7"/>
  <c r="FF72" i="7" s="1"/>
  <c r="K9" i="8"/>
  <c r="K5" i="8"/>
  <c r="DV24" i="7"/>
  <c r="EH64" i="7" s="1"/>
  <c r="FF18" i="7"/>
  <c r="FF58" i="7" s="1"/>
  <c r="CW62" i="7"/>
  <c r="IT50" i="1"/>
  <c r="IT90" i="1"/>
  <c r="IT10" i="7"/>
  <c r="JF50" i="7" s="1"/>
  <c r="IV50" i="1"/>
  <c r="IV90" i="1"/>
  <c r="II50" i="1"/>
  <c r="II90" i="1"/>
  <c r="IW50" i="1"/>
  <c r="IU90" i="1"/>
  <c r="IO50" i="1"/>
  <c r="IO90" i="1"/>
  <c r="JA90" i="1"/>
  <c r="CL62" i="7"/>
  <c r="CX62" i="7"/>
  <c r="IU50" i="1"/>
  <c r="F68" i="8"/>
  <c r="D68" i="8"/>
  <c r="CF91" i="2"/>
  <c r="K7" i="8"/>
  <c r="GD12" i="7"/>
  <c r="GE12" i="7" s="1"/>
  <c r="BA74" i="7"/>
  <c r="I4" i="8"/>
  <c r="GC65" i="7"/>
  <c r="GP15" i="7"/>
  <c r="GQ15" i="7" s="1"/>
  <c r="HA55" i="7"/>
  <c r="ES65" i="7"/>
  <c r="AE25" i="7"/>
  <c r="AF25" i="7" s="1"/>
  <c r="ET25" i="7"/>
  <c r="FF65" i="7" s="1"/>
  <c r="CL33" i="7"/>
  <c r="CM33" i="7" s="1"/>
  <c r="G17" i="7"/>
  <c r="H17" i="7" s="1"/>
  <c r="AP19" i="7"/>
  <c r="BB59" i="7" s="1"/>
  <c r="K8" i="8"/>
  <c r="AP33" i="7"/>
  <c r="BB73" i="7" s="1"/>
  <c r="DJ60" i="7"/>
  <c r="ET53" i="7"/>
  <c r="HY65" i="7"/>
  <c r="BZ24" i="7"/>
  <c r="CA24" i="7" s="1"/>
  <c r="ET24" i="7"/>
  <c r="EU24" i="7" s="1"/>
  <c r="EG81" i="7"/>
  <c r="IV43" i="7"/>
  <c r="HN25" i="7"/>
  <c r="HN65" i="7" s="1"/>
  <c r="AO65" i="7"/>
  <c r="AP41" i="7"/>
  <c r="BA81" i="7"/>
  <c r="B79" i="8"/>
  <c r="F79" i="8" s="1"/>
  <c r="F76" i="8"/>
  <c r="F86" i="8"/>
  <c r="CC51" i="2"/>
  <c r="CD51" i="2"/>
  <c r="CD91" i="2"/>
  <c r="F85" i="8"/>
  <c r="CB51" i="2"/>
  <c r="D86" i="8"/>
  <c r="D76" i="8"/>
  <c r="D85" i="8"/>
  <c r="C80" i="8"/>
  <c r="D55" i="8"/>
  <c r="B80" i="8"/>
  <c r="B60" i="8"/>
  <c r="D81" i="8"/>
  <c r="B54" i="8"/>
  <c r="C57" i="8"/>
  <c r="C79" i="8"/>
  <c r="D62" i="8"/>
  <c r="F62" i="8"/>
  <c r="F81" i="8"/>
  <c r="W53" i="3"/>
  <c r="BO85" i="7"/>
  <c r="AO59" i="7"/>
  <c r="I2" i="3"/>
  <c r="H49" i="3"/>
  <c r="FF33" i="7"/>
  <c r="FG33" i="7" s="1"/>
  <c r="IZ50" i="1"/>
  <c r="JA50" i="1"/>
  <c r="BN36" i="7"/>
  <c r="BO36" i="7" s="1"/>
  <c r="DU80" i="7"/>
  <c r="IJ50" i="1"/>
  <c r="GO52" i="7"/>
  <c r="GD30" i="7"/>
  <c r="GE30" i="7" s="1"/>
  <c r="FF41" i="7"/>
  <c r="FR81" i="7" s="1"/>
  <c r="ES81" i="7"/>
  <c r="EH41" i="7"/>
  <c r="GO70" i="7"/>
  <c r="EG82" i="7"/>
  <c r="CK57" i="7"/>
  <c r="CX32" i="7"/>
  <c r="CY32" i="7" s="1"/>
  <c r="BO80" i="7"/>
  <c r="CK69" i="7"/>
  <c r="BM53" i="7"/>
  <c r="R45" i="7"/>
  <c r="S45" i="7" s="1"/>
  <c r="BB38" i="7"/>
  <c r="ES52" i="7"/>
  <c r="FF29" i="7"/>
  <c r="FR69" i="7" s="1"/>
  <c r="EI13" i="7"/>
  <c r="EJ13" i="7" s="1"/>
  <c r="BA53" i="7"/>
  <c r="EI15" i="7"/>
  <c r="EU55" i="7" s="1"/>
  <c r="IK71" i="7"/>
  <c r="HZ31" i="7"/>
  <c r="HC43" i="7"/>
  <c r="CK74" i="7"/>
  <c r="BZ34" i="7"/>
  <c r="HZ61" i="7"/>
  <c r="IC18" i="7"/>
  <c r="ID18" i="7" s="1"/>
  <c r="HN61" i="7"/>
  <c r="CW65" i="7"/>
  <c r="IK22" i="7"/>
  <c r="IV62" i="7"/>
  <c r="BB20" i="7"/>
  <c r="BN60" i="7" s="1"/>
  <c r="IJ17" i="7"/>
  <c r="IJ57" i="7" s="1"/>
  <c r="IU57" i="7"/>
  <c r="IJ62" i="7"/>
  <c r="C11" i="8"/>
  <c r="D11" i="8" s="1"/>
  <c r="EH42" i="7"/>
  <c r="ET82" i="7" s="1"/>
  <c r="J4" i="8"/>
  <c r="HA73" i="7"/>
  <c r="GP33" i="7"/>
  <c r="HB44" i="7"/>
  <c r="HB84" i="7" s="1"/>
  <c r="FF34" i="7"/>
  <c r="FQ74" i="7"/>
  <c r="BM60" i="7"/>
  <c r="BY69" i="7"/>
  <c r="BN29" i="7"/>
  <c r="BY74" i="7"/>
  <c r="BN34" i="7"/>
  <c r="DV45" i="7"/>
  <c r="EG85" i="7"/>
  <c r="CW64" i="7"/>
  <c r="CL24" i="7"/>
  <c r="AP14" i="7"/>
  <c r="AP54" i="7" s="1"/>
  <c r="CL45" i="7"/>
  <c r="CW85" i="7"/>
  <c r="FE80" i="7"/>
  <c r="AP46" i="7"/>
  <c r="BA86" i="7"/>
  <c r="IK41" i="7"/>
  <c r="IJ81" i="7"/>
  <c r="IV81" i="7"/>
  <c r="JA18" i="7"/>
  <c r="JB18" i="7" s="1"/>
  <c r="JC18" i="7" s="1"/>
  <c r="JD18" i="7" s="1"/>
  <c r="JE18" i="7" s="1"/>
  <c r="BY53" i="7"/>
  <c r="CW54" i="7"/>
  <c r="IO86" i="7"/>
  <c r="ET61" i="7"/>
  <c r="DV80" i="7"/>
  <c r="DK40" i="7"/>
  <c r="GP42" i="7"/>
  <c r="GO82" i="7"/>
  <c r="HA82" i="7"/>
  <c r="CY42" i="7"/>
  <c r="DJ82" i="7"/>
  <c r="ET41" i="7"/>
  <c r="FE81" i="7"/>
  <c r="CX79" i="7"/>
  <c r="IU79" i="7"/>
  <c r="HA84" i="7"/>
  <c r="BB41" i="7"/>
  <c r="BM81" i="7"/>
  <c r="GO78" i="7"/>
  <c r="CL78" i="7"/>
  <c r="CA38" i="7"/>
  <c r="EI46" i="7"/>
  <c r="ET86" i="7"/>
  <c r="AP39" i="7"/>
  <c r="BA79" i="7"/>
  <c r="DI80" i="7"/>
  <c r="CX40" i="7"/>
  <c r="AE20" i="7"/>
  <c r="AP60" i="7"/>
  <c r="BN13" i="7"/>
  <c r="BZ53" i="7" s="1"/>
  <c r="IK28" i="7"/>
  <c r="IJ68" i="7"/>
  <c r="IV68" i="7"/>
  <c r="EG52" i="7"/>
  <c r="EU21" i="7"/>
  <c r="EV21" i="7" s="1"/>
  <c r="IK16" i="7"/>
  <c r="IV56" i="7"/>
  <c r="IJ56" i="7"/>
  <c r="GD25" i="7"/>
  <c r="GO65" i="7"/>
  <c r="BZ65" i="7"/>
  <c r="BO25" i="7"/>
  <c r="D66" i="8"/>
  <c r="CX14" i="7"/>
  <c r="CX54" i="7" s="1"/>
  <c r="BY71" i="7"/>
  <c r="BN31" i="7"/>
  <c r="DJ32" i="7"/>
  <c r="DU72" i="7"/>
  <c r="AP31" i="7"/>
  <c r="BA71" i="7"/>
  <c r="DI56" i="7"/>
  <c r="CX16" i="7"/>
  <c r="F16" i="7"/>
  <c r="Q56" i="7"/>
  <c r="AO81" i="7"/>
  <c r="AD41" i="7"/>
  <c r="AP18" i="7"/>
  <c r="BA58" i="7"/>
  <c r="AO58" i="7"/>
  <c r="CW59" i="7"/>
  <c r="CL19" i="7"/>
  <c r="GO73" i="7"/>
  <c r="GD33" i="7"/>
  <c r="EG79" i="7"/>
  <c r="DV39" i="7"/>
  <c r="BZ20" i="7"/>
  <c r="BZ60" i="7" s="1"/>
  <c r="CK60" i="7"/>
  <c r="BM70" i="7"/>
  <c r="BB30" i="7"/>
  <c r="CL16" i="7"/>
  <c r="CK56" i="7"/>
  <c r="CW56" i="7"/>
  <c r="CK80" i="7"/>
  <c r="BZ40" i="7"/>
  <c r="HA74" i="7"/>
  <c r="GP34" i="7"/>
  <c r="HN14" i="7"/>
  <c r="HZ54" i="7" s="1"/>
  <c r="HM54" i="7"/>
  <c r="R25" i="7"/>
  <c r="AC65" i="7"/>
  <c r="CX30" i="7"/>
  <c r="DI70" i="7"/>
  <c r="ES71" i="7"/>
  <c r="EH31" i="7"/>
  <c r="HB32" i="7"/>
  <c r="HM72" i="7"/>
  <c r="CX25" i="7"/>
  <c r="DI65" i="7"/>
  <c r="DI69" i="7"/>
  <c r="CX29" i="7"/>
  <c r="BM73" i="7"/>
  <c r="BB33" i="7"/>
  <c r="BB34" i="7"/>
  <c r="BM74" i="7"/>
  <c r="EH34" i="7"/>
  <c r="ES74" i="7"/>
  <c r="HM55" i="7"/>
  <c r="HB15" i="7"/>
  <c r="AF23" i="7"/>
  <c r="AQ63" i="7"/>
  <c r="F22" i="7"/>
  <c r="Q62" i="7"/>
  <c r="AO69" i="7"/>
  <c r="AD29" i="7"/>
  <c r="R69" i="7"/>
  <c r="G29" i="7"/>
  <c r="HB34" i="7"/>
  <c r="HM74" i="7"/>
  <c r="BY82" i="7"/>
  <c r="BN42" i="7"/>
  <c r="BM64" i="7"/>
  <c r="BB24" i="7"/>
  <c r="EG71" i="7"/>
  <c r="DV31" i="7"/>
  <c r="AC84" i="7"/>
  <c r="R44" i="7"/>
  <c r="F46" i="7"/>
  <c r="Q86" i="7"/>
  <c r="AP71" i="7"/>
  <c r="AE31" i="7"/>
  <c r="CW76" i="7"/>
  <c r="CL36" i="7"/>
  <c r="EH24" i="7"/>
  <c r="ES64" i="7"/>
  <c r="DI84" i="7"/>
  <c r="CX44" i="7"/>
  <c r="AD46" i="7"/>
  <c r="AO86" i="7"/>
  <c r="DU84" i="7"/>
  <c r="DJ44" i="7"/>
  <c r="GO72" i="7"/>
  <c r="GD32" i="7"/>
  <c r="DV70" i="7"/>
  <c r="DK30" i="7"/>
  <c r="R31" i="7"/>
  <c r="AC71" i="7"/>
  <c r="CK81" i="7"/>
  <c r="BZ41" i="7"/>
  <c r="F44" i="7"/>
  <c r="Q84" i="7"/>
  <c r="AC78" i="7"/>
  <c r="R38" i="7"/>
  <c r="BZ45" i="7"/>
  <c r="CK85" i="7"/>
  <c r="HA65" i="7"/>
  <c r="GP25" i="7"/>
  <c r="CX31" i="7"/>
  <c r="DI71" i="7"/>
  <c r="AR79" i="7"/>
  <c r="AG39" i="7"/>
  <c r="DJ13" i="7"/>
  <c r="DU53" i="7"/>
  <c r="AC79" i="7"/>
  <c r="R39" i="7"/>
  <c r="F34" i="7"/>
  <c r="Q74" i="7"/>
  <c r="GP19" i="7"/>
  <c r="HA59" i="7"/>
  <c r="GO59" i="7"/>
  <c r="ES72" i="7"/>
  <c r="EH32" i="7"/>
  <c r="FE74" i="7"/>
  <c r="ET34" i="7"/>
  <c r="FR45" i="7"/>
  <c r="GC85" i="7"/>
  <c r="BA54" i="7"/>
  <c r="DI76" i="7"/>
  <c r="CX36" i="7"/>
  <c r="HM81" i="7"/>
  <c r="HA81" i="7"/>
  <c r="HB41" i="7"/>
  <c r="CK84" i="7"/>
  <c r="BZ44" i="7"/>
  <c r="DI73" i="7"/>
  <c r="CX33" i="7"/>
  <c r="CX83" i="7"/>
  <c r="CM43" i="7"/>
  <c r="AO85" i="7"/>
  <c r="AD45" i="7"/>
  <c r="AC60" i="7"/>
  <c r="R20" i="7"/>
  <c r="BN39" i="7"/>
  <c r="BY79" i="7"/>
  <c r="DW32" i="7"/>
  <c r="EH72" i="7"/>
  <c r="GQ32" i="7"/>
  <c r="HB72" i="7"/>
  <c r="AP38" i="7"/>
  <c r="BA78" i="7"/>
  <c r="HN38" i="7"/>
  <c r="HY78" i="7"/>
  <c r="EH18" i="7"/>
  <c r="ES58" i="7"/>
  <c r="EG69" i="7"/>
  <c r="DV29" i="7"/>
  <c r="BM71" i="7"/>
  <c r="BB31" i="7"/>
  <c r="FF42" i="7"/>
  <c r="FQ82" i="7"/>
  <c r="BZ33" i="7"/>
  <c r="CK73" i="7"/>
  <c r="BM62" i="7"/>
  <c r="BN22" i="7"/>
  <c r="BY62" i="7"/>
  <c r="BY56" i="7"/>
  <c r="BN16" i="7"/>
  <c r="DJ38" i="7"/>
  <c r="DU78" i="7"/>
  <c r="Q70" i="7"/>
  <c r="F30" i="7"/>
  <c r="AC74" i="7"/>
  <c r="R34" i="7"/>
  <c r="AO84" i="7"/>
  <c r="AD44" i="7"/>
  <c r="AO72" i="7"/>
  <c r="AD32" i="7"/>
  <c r="ES78" i="7"/>
  <c r="EH38" i="7"/>
  <c r="HX11" i="7"/>
  <c r="HX51" i="7" s="1"/>
  <c r="AP32" i="7"/>
  <c r="BA72" i="7"/>
  <c r="GD36" i="7"/>
  <c r="GO76" i="7"/>
  <c r="GD71" i="7"/>
  <c r="FS31" i="7"/>
  <c r="HA61" i="7"/>
  <c r="GP21" i="7"/>
  <c r="GO61" i="7"/>
  <c r="DI59" i="7"/>
  <c r="CX19" i="7"/>
  <c r="HB38" i="7"/>
  <c r="HM78" i="7"/>
  <c r="CL32" i="7"/>
  <c r="CW72" i="7"/>
  <c r="DJ34" i="7"/>
  <c r="DU74" i="7"/>
  <c r="FF30" i="7"/>
  <c r="FQ70" i="7"/>
  <c r="ES73" i="7"/>
  <c r="EH33" i="7"/>
  <c r="HA56" i="7"/>
  <c r="GP16" i="7"/>
  <c r="GO56" i="7"/>
  <c r="EU38" i="7"/>
  <c r="FF78" i="7"/>
  <c r="DW46" i="7"/>
  <c r="EH86" i="7"/>
  <c r="Q71" i="7"/>
  <c r="F31" i="7"/>
  <c r="CX34" i="7"/>
  <c r="DI74" i="7"/>
  <c r="BB16" i="7"/>
  <c r="BM56" i="7"/>
  <c r="BA56" i="7"/>
  <c r="DU86" i="7"/>
  <c r="DJ46" i="7"/>
  <c r="CW70" i="7"/>
  <c r="CL30" i="7"/>
  <c r="FG31" i="7"/>
  <c r="FR71" i="7"/>
  <c r="CL69" i="7"/>
  <c r="CA29" i="7"/>
  <c r="ET30" i="7"/>
  <c r="FE70" i="7"/>
  <c r="AE34" i="7"/>
  <c r="AP74" i="7"/>
  <c r="ET84" i="7"/>
  <c r="EI44" i="7"/>
  <c r="HM86" i="7"/>
  <c r="HB46" i="7"/>
  <c r="HB86" i="7" s="1"/>
  <c r="HA71" i="7"/>
  <c r="GP31" i="7"/>
  <c r="EG84" i="7"/>
  <c r="DV44" i="7"/>
  <c r="AC81" i="7"/>
  <c r="R41" i="7"/>
  <c r="F36" i="7"/>
  <c r="Q76" i="7"/>
  <c r="CL44" i="7"/>
  <c r="CW84" i="7"/>
  <c r="Q65" i="7"/>
  <c r="F25" i="7"/>
  <c r="BA55" i="7"/>
  <c r="AP15" i="7"/>
  <c r="CA30" i="7"/>
  <c r="CL70" i="7"/>
  <c r="Q72" i="7"/>
  <c r="F32" i="7"/>
  <c r="GF61" i="7"/>
  <c r="EU22" i="7"/>
  <c r="DI61" i="7"/>
  <c r="CX21" i="7"/>
  <c r="BA82" i="7"/>
  <c r="AP42" i="7"/>
  <c r="FF85" i="7"/>
  <c r="EU45" i="7"/>
  <c r="HM76" i="7"/>
  <c r="HN36" i="7"/>
  <c r="BM82" i="7"/>
  <c r="BB42" i="7"/>
  <c r="DV15" i="7"/>
  <c r="EG55" i="7"/>
  <c r="AF38" i="7"/>
  <c r="AQ78" i="7"/>
  <c r="HB63" i="7"/>
  <c r="GQ23" i="7"/>
  <c r="GQ46" i="7"/>
  <c r="GP86" i="7"/>
  <c r="GP18" i="7"/>
  <c r="HA58" i="7"/>
  <c r="EK14" i="7"/>
  <c r="BM86" i="7"/>
  <c r="BB46" i="7"/>
  <c r="AD42" i="7"/>
  <c r="AO82" i="7"/>
  <c r="EG58" i="7"/>
  <c r="DV18" i="7"/>
  <c r="GE40" i="7"/>
  <c r="GD80" i="7"/>
  <c r="GP80" i="7"/>
  <c r="DW42" i="7"/>
  <c r="EH82" i="7"/>
  <c r="CX65" i="7"/>
  <c r="CM25" i="7"/>
  <c r="DU82" i="7"/>
  <c r="DJ42" i="7"/>
  <c r="FF17" i="7"/>
  <c r="FE57" i="7"/>
  <c r="FV21" i="7"/>
  <c r="GG61" i="7"/>
  <c r="BY59" i="7"/>
  <c r="BN19" i="7"/>
  <c r="BM59" i="7"/>
  <c r="BO58" i="7"/>
  <c r="BD18" i="7"/>
  <c r="HY85" i="7"/>
  <c r="HN45" i="7"/>
  <c r="HN85" i="7" s="1"/>
  <c r="GC64" i="7"/>
  <c r="FR24" i="7"/>
  <c r="EH61" i="7"/>
  <c r="DW21" i="7"/>
  <c r="DV61" i="7"/>
  <c r="G19" i="7"/>
  <c r="R59" i="7"/>
  <c r="EH16" i="7"/>
  <c r="ES56" i="7"/>
  <c r="GR39" i="7"/>
  <c r="FG45" i="7"/>
  <c r="FR85" i="7"/>
  <c r="DV40" i="7"/>
  <c r="EG80" i="7"/>
  <c r="AO80" i="7"/>
  <c r="AD40" i="7"/>
  <c r="CI92" i="2"/>
  <c r="D72" i="8"/>
  <c r="C69" i="8"/>
  <c r="BY52" i="7"/>
  <c r="BZ12" i="7"/>
  <c r="CK52" i="7"/>
  <c r="EI45" i="7"/>
  <c r="ET85" i="7"/>
  <c r="FE83" i="7"/>
  <c r="ET43" i="7"/>
  <c r="BB85" i="7"/>
  <c r="AQ45" i="7"/>
  <c r="FF22" i="7"/>
  <c r="FF62" i="7" s="1"/>
  <c r="FQ62" i="7"/>
  <c r="Q55" i="7"/>
  <c r="F15" i="7"/>
  <c r="DJ45" i="7"/>
  <c r="DU85" i="7"/>
  <c r="AO61" i="7"/>
  <c r="AD21" i="7"/>
  <c r="AT20" i="7"/>
  <c r="R18" i="7"/>
  <c r="AC58" i="7"/>
  <c r="AD36" i="7"/>
  <c r="AO76" i="7"/>
  <c r="DU77" i="7"/>
  <c r="DJ37" i="7"/>
  <c r="IK59" i="7"/>
  <c r="HZ19" i="7"/>
  <c r="HY59" i="7"/>
  <c r="BZ80" i="7"/>
  <c r="BO40" i="7"/>
  <c r="DV23" i="7"/>
  <c r="EG63" i="7"/>
  <c r="DV38" i="7"/>
  <c r="EG78" i="7"/>
  <c r="BM65" i="7"/>
  <c r="BB25" i="7"/>
  <c r="DV36" i="7"/>
  <c r="EG76" i="7"/>
  <c r="BC14" i="7"/>
  <c r="BN54" i="7"/>
  <c r="S15" i="7"/>
  <c r="BC43" i="7"/>
  <c r="BN83" i="7"/>
  <c r="DV76" i="7"/>
  <c r="DK36" i="7"/>
  <c r="CL38" i="7"/>
  <c r="CW78" i="7"/>
  <c r="CD16" i="7"/>
  <c r="FQ59" i="7"/>
  <c r="FF19" i="7"/>
  <c r="FS36" i="7"/>
  <c r="II37" i="7"/>
  <c r="II77" i="7" s="1"/>
  <c r="HY76" i="7"/>
  <c r="BA65" i="7"/>
  <c r="AP25" i="7"/>
  <c r="CL21" i="7"/>
  <c r="CW61" i="7"/>
  <c r="AD76" i="7"/>
  <c r="S36" i="7"/>
  <c r="CX46" i="7"/>
  <c r="DI86" i="7"/>
  <c r="DA18" i="7"/>
  <c r="HM85" i="7"/>
  <c r="CW81" i="7"/>
  <c r="CL41" i="7"/>
  <c r="IA63" i="7"/>
  <c r="HP23" i="7"/>
  <c r="ES80" i="7"/>
  <c r="EH40" i="7"/>
  <c r="ES83" i="7"/>
  <c r="EH43" i="7"/>
  <c r="AD61" i="7"/>
  <c r="S21" i="7"/>
  <c r="T21" i="7" s="1"/>
  <c r="U21" i="7" s="1"/>
  <c r="V21" i="7" s="1"/>
  <c r="W21" i="7" s="1"/>
  <c r="X21" i="7" s="1"/>
  <c r="Y21" i="7" s="1"/>
  <c r="EH36" i="7"/>
  <c r="ES76" i="7"/>
  <c r="CN20" i="7"/>
  <c r="CY60" i="7"/>
  <c r="AR16" i="7"/>
  <c r="HO59" i="7"/>
  <c r="HD19" i="7"/>
  <c r="CZ80" i="7"/>
  <c r="CO40" i="7"/>
  <c r="F45" i="7"/>
  <c r="Q85" i="7"/>
  <c r="EG56" i="7"/>
  <c r="IL45" i="7"/>
  <c r="IK85" i="7"/>
  <c r="BA76" i="7"/>
  <c r="AP36" i="7"/>
  <c r="FT41" i="7"/>
  <c r="HC39" i="7"/>
  <c r="HN79" i="7"/>
  <c r="AD15" i="7"/>
  <c r="AD55" i="7" s="1"/>
  <c r="AO55" i="7"/>
  <c r="BB64" i="7"/>
  <c r="AQ24" i="7"/>
  <c r="HB18" i="7"/>
  <c r="HM58" i="7"/>
  <c r="FR86" i="7"/>
  <c r="FG46" i="7"/>
  <c r="R82" i="7"/>
  <c r="G42" i="7"/>
  <c r="BY81" i="7"/>
  <c r="BN41" i="7"/>
  <c r="ES62" i="7"/>
  <c r="EH22" i="7"/>
  <c r="EG62" i="7"/>
  <c r="AO83" i="7"/>
  <c r="AD43" i="7"/>
  <c r="Q61" i="7"/>
  <c r="F21" i="7"/>
  <c r="GC58" i="7"/>
  <c r="GO58" i="7"/>
  <c r="GD18" i="7"/>
  <c r="BZ78" i="7"/>
  <c r="BO38" i="7"/>
  <c r="Q81" i="7"/>
  <c r="F41" i="7"/>
  <c r="FI21" i="7"/>
  <c r="FT61" i="7"/>
  <c r="HO42" i="7"/>
  <c r="HO82" i="7" s="1"/>
  <c r="FR19" i="7"/>
  <c r="GC59" i="7"/>
  <c r="BN46" i="7"/>
  <c r="BY86" i="7"/>
  <c r="Q58" i="7"/>
  <c r="F18" i="7"/>
  <c r="EH23" i="7"/>
  <c r="ES63" i="7"/>
  <c r="IW42" i="7"/>
  <c r="JI82" i="7" s="1"/>
  <c r="IV82" i="7"/>
  <c r="EG83" i="7"/>
  <c r="DV43" i="7"/>
  <c r="CL76" i="7"/>
  <c r="CA36" i="7"/>
  <c r="IC40" i="7"/>
  <c r="IB80" i="7"/>
  <c r="IN80" i="7"/>
  <c r="HZ22" i="7"/>
  <c r="HY62" i="7"/>
  <c r="FE86" i="7"/>
  <c r="ET46" i="7"/>
  <c r="FF16" i="7"/>
  <c r="FE56" i="7"/>
  <c r="FQ56" i="7"/>
  <c r="DI85" i="7"/>
  <c r="CX45" i="7"/>
  <c r="GR40" i="7"/>
  <c r="HC80" i="7"/>
  <c r="GE44" i="7"/>
  <c r="GE84" i="7" s="1"/>
  <c r="GP84" i="7"/>
  <c r="Q78" i="7"/>
  <c r="F38" i="7"/>
  <c r="AE22" i="7"/>
  <c r="F24" i="7"/>
  <c r="Q64" i="7"/>
  <c r="CX15" i="7"/>
  <c r="DI55" i="7"/>
  <c r="CW55" i="7"/>
  <c r="CX24" i="7"/>
  <c r="DI64" i="7"/>
  <c r="BR21" i="7"/>
  <c r="IK21" i="7"/>
  <c r="IJ61" i="7"/>
  <c r="IV61" i="7"/>
  <c r="DJ18" i="7"/>
  <c r="DU58" i="7"/>
  <c r="DI58" i="7"/>
  <c r="FE82" i="7"/>
  <c r="ET42" i="7"/>
  <c r="GC78" i="7"/>
  <c r="CY38" i="7"/>
  <c r="DJ78" i="7"/>
  <c r="EH19" i="7"/>
  <c r="EG59" i="7"/>
  <c r="HZ42" i="7"/>
  <c r="HZ82" i="7" s="1"/>
  <c r="IK82" i="7"/>
  <c r="DI81" i="7"/>
  <c r="CX41" i="7"/>
  <c r="BZ84" i="7"/>
  <c r="BO44" i="7"/>
  <c r="GD41" i="7"/>
  <c r="GC81" i="7"/>
  <c r="GO81" i="7"/>
  <c r="S40" i="7"/>
  <c r="AD80" i="7"/>
  <c r="BA80" i="7"/>
  <c r="AP40" i="7"/>
  <c r="FH14" i="7"/>
  <c r="FS54" i="7"/>
  <c r="R80" i="7"/>
  <c r="G40" i="7"/>
  <c r="BZ85" i="7"/>
  <c r="BO45" i="7"/>
  <c r="FG63" i="7"/>
  <c r="EV23" i="7"/>
  <c r="DU55" i="7"/>
  <c r="DJ15" i="7"/>
  <c r="AP43" i="7"/>
  <c r="BA83" i="7"/>
  <c r="CK59" i="7"/>
  <c r="BZ19" i="7"/>
  <c r="BO24" i="7"/>
  <c r="BZ64" i="7"/>
  <c r="AP22" i="7"/>
  <c r="AP62" i="7" s="1"/>
  <c r="BA62" i="7"/>
  <c r="BZ21" i="7"/>
  <c r="BY61" i="7"/>
  <c r="CK61" i="7"/>
  <c r="FT44" i="7"/>
  <c r="HC45" i="7"/>
  <c r="FC77" i="7"/>
  <c r="ER37" i="7"/>
  <c r="HV69" i="7"/>
  <c r="HK29" i="7"/>
  <c r="HJ69" i="7"/>
  <c r="HT41" i="7"/>
  <c r="DI79" i="7"/>
  <c r="CX39" i="7"/>
  <c r="GC54" i="7"/>
  <c r="GD14" i="7"/>
  <c r="GO54" i="7"/>
  <c r="IA16" i="7"/>
  <c r="HZ56" i="7"/>
  <c r="BN23" i="7"/>
  <c r="BY63" i="7"/>
  <c r="IX33" i="7"/>
  <c r="JJ73" i="7" s="1"/>
  <c r="IW73" i="7"/>
  <c r="HB12" i="7"/>
  <c r="HM52" i="7"/>
  <c r="ES39" i="7"/>
  <c r="FD79" i="7"/>
  <c r="DV56" i="7"/>
  <c r="DW16" i="7"/>
  <c r="IQ25" i="7"/>
  <c r="IP65" i="7"/>
  <c r="FR55" i="7"/>
  <c r="FG15" i="7"/>
  <c r="FF55" i="7"/>
  <c r="FR37" i="7"/>
  <c r="ET65" i="7"/>
  <c r="EI25" i="7"/>
  <c r="Q11" i="7"/>
  <c r="P51" i="7"/>
  <c r="AG18" i="7"/>
  <c r="BM69" i="7"/>
  <c r="BB29" i="7"/>
  <c r="FT42" i="7"/>
  <c r="GE82" i="7"/>
  <c r="CW69" i="7"/>
  <c r="CL29" i="7"/>
  <c r="IL74" i="7"/>
  <c r="IA34" i="7"/>
  <c r="HZ74" i="7"/>
  <c r="HY57" i="7"/>
  <c r="HN17" i="7"/>
  <c r="HH21" i="7"/>
  <c r="CL65" i="7"/>
  <c r="CA25" i="7"/>
  <c r="HB20" i="7"/>
  <c r="HN60" i="7" s="1"/>
  <c r="HA60" i="7"/>
  <c r="DK41" i="7"/>
  <c r="DV81" i="7"/>
  <c r="CJ77" i="7"/>
  <c r="BY37" i="7"/>
  <c r="IA41" i="7"/>
  <c r="HZ81" i="7"/>
  <c r="IA28" i="7"/>
  <c r="IL55" i="7"/>
  <c r="IA15" i="7"/>
  <c r="HZ55" i="7"/>
  <c r="CW74" i="7"/>
  <c r="CL34" i="7"/>
  <c r="EZ19" i="7"/>
  <c r="CK72" i="7"/>
  <c r="BZ32" i="7"/>
  <c r="FS84" i="7"/>
  <c r="FH44" i="7"/>
  <c r="DU52" i="7"/>
  <c r="DJ12" i="7"/>
  <c r="DJ52" i="7" s="1"/>
  <c r="ET69" i="7"/>
  <c r="EI29" i="7"/>
  <c r="FR80" i="7"/>
  <c r="FG40" i="7"/>
  <c r="BB70" i="7"/>
  <c r="AQ30" i="7"/>
  <c r="GO71" i="7"/>
  <c r="GD31" i="7"/>
  <c r="HP21" i="7"/>
  <c r="IA61" i="7"/>
  <c r="HO61" i="7"/>
  <c r="HL31" i="7"/>
  <c r="HK71" i="7"/>
  <c r="HW71" i="7"/>
  <c r="FE37" i="7"/>
  <c r="FP77" i="7"/>
  <c r="D63" i="8"/>
  <c r="CB15" i="7"/>
  <c r="CM55" i="7"/>
  <c r="BP85" i="7"/>
  <c r="BE45" i="7"/>
  <c r="AD33" i="7"/>
  <c r="AO73" i="7"/>
  <c r="BL51" i="7"/>
  <c r="BA11" i="7"/>
  <c r="AZ51" i="7"/>
  <c r="CW71" i="7"/>
  <c r="CL31" i="7"/>
  <c r="BZ23" i="7"/>
  <c r="CK63" i="7"/>
  <c r="GG45" i="7"/>
  <c r="S24" i="7"/>
  <c r="AD64" i="7"/>
  <c r="FW30" i="7"/>
  <c r="IA58" i="7"/>
  <c r="HP18" i="7"/>
  <c r="BD19" i="7"/>
  <c r="GO60" i="7"/>
  <c r="GD20" i="7"/>
  <c r="GC60" i="7"/>
  <c r="IL76" i="7"/>
  <c r="IA36" i="7"/>
  <c r="AP56" i="7"/>
  <c r="AE16" i="7"/>
  <c r="AD56" i="7"/>
  <c r="IL72" i="7"/>
  <c r="IA32" i="7"/>
  <c r="HZ72" i="7"/>
  <c r="FQ11" i="7"/>
  <c r="FQ51" i="7" s="1"/>
  <c r="GZ53" i="7"/>
  <c r="HL53" i="7"/>
  <c r="HA13" i="7"/>
  <c r="CP13" i="7"/>
  <c r="FF73" i="7"/>
  <c r="EU33" i="7"/>
  <c r="R79" i="7"/>
  <c r="G39" i="7"/>
  <c r="CA55" i="7"/>
  <c r="BO55" i="7"/>
  <c r="BP15" i="7"/>
  <c r="IJ69" i="7"/>
  <c r="HY29" i="7"/>
  <c r="EV17" i="7"/>
  <c r="HA29" i="7"/>
  <c r="GZ69" i="7"/>
  <c r="GH16" i="7"/>
  <c r="GH56" i="7" s="1"/>
  <c r="IA44" i="7"/>
  <c r="IA84" i="7" s="1"/>
  <c r="IL84" i="7"/>
  <c r="IN78" i="7"/>
  <c r="IC38" i="7"/>
  <c r="GC63" i="7"/>
  <c r="FR23" i="7"/>
  <c r="IQ40" i="7"/>
  <c r="HB23" i="7"/>
  <c r="HM63" i="7"/>
  <c r="AD73" i="7"/>
  <c r="S33" i="7"/>
  <c r="Q60" i="7"/>
  <c r="F20" i="7"/>
  <c r="EU40" i="7"/>
  <c r="FF80" i="7"/>
  <c r="W60" i="3"/>
  <c r="CL23" i="7"/>
  <c r="CW63" i="7"/>
  <c r="IA86" i="7"/>
  <c r="HP46" i="7"/>
  <c r="AD70" i="7"/>
  <c r="S30" i="7"/>
  <c r="EI54" i="7"/>
  <c r="DX14" i="7"/>
  <c r="IX69" i="7"/>
  <c r="IY29" i="7"/>
  <c r="JK69" i="7" s="1"/>
  <c r="DW30" i="7"/>
  <c r="EH70" i="7"/>
  <c r="GC57" i="7"/>
  <c r="FR17" i="7"/>
  <c r="FQ57" i="7"/>
  <c r="CX86" i="7"/>
  <c r="CM46" i="7"/>
  <c r="HB85" i="7"/>
  <c r="GQ45" i="7"/>
  <c r="GP85" i="7"/>
  <c r="EG73" i="7"/>
  <c r="DV33" i="7"/>
  <c r="DU63" i="7"/>
  <c r="DJ23" i="7"/>
  <c r="EW18" i="7"/>
  <c r="GO63" i="7"/>
  <c r="GD23" i="7"/>
  <c r="GD65" i="7"/>
  <c r="FS25" i="7"/>
  <c r="HZ84" i="7"/>
  <c r="GS44" i="7"/>
  <c r="HN70" i="7"/>
  <c r="HC30" i="7"/>
  <c r="HB70" i="7"/>
  <c r="IY32" i="7"/>
  <c r="JK72" i="7" s="1"/>
  <c r="IX72" i="7"/>
  <c r="BO30" i="7"/>
  <c r="BZ70" i="7"/>
  <c r="FE69" i="7"/>
  <c r="ET29" i="7"/>
  <c r="BP80" i="7"/>
  <c r="BE40" i="7"/>
  <c r="GD34" i="7"/>
  <c r="GO74" i="7"/>
  <c r="GC72" i="7"/>
  <c r="FR32" i="7"/>
  <c r="DK31" i="7"/>
  <c r="DV71" i="7"/>
  <c r="BZ73" i="7"/>
  <c r="BO33" i="7"/>
  <c r="HB17" i="7"/>
  <c r="HB57" i="7" s="1"/>
  <c r="HM57" i="7"/>
  <c r="BZ14" i="7"/>
  <c r="BY54" i="7"/>
  <c r="IX40" i="7"/>
  <c r="JJ80" i="7" s="1"/>
  <c r="IW80" i="7"/>
  <c r="BZ72" i="7"/>
  <c r="BO32" i="7"/>
  <c r="T23" i="7"/>
  <c r="AE63" i="7"/>
  <c r="EU31" i="7"/>
  <c r="FF71" i="7"/>
  <c r="GQ38" i="7"/>
  <c r="GP78" i="7"/>
  <c r="HP44" i="7"/>
  <c r="Y19" i="7"/>
  <c r="CM42" i="7"/>
  <c r="CX82" i="7"/>
  <c r="BY83" i="7"/>
  <c r="BN43" i="7"/>
  <c r="AP29" i="7"/>
  <c r="BA69" i="7"/>
  <c r="IY30" i="7"/>
  <c r="JK70" i="7" s="1"/>
  <c r="IX70" i="7"/>
  <c r="FV40" i="7"/>
  <c r="FT46" i="7"/>
  <c r="GE86" i="7"/>
  <c r="IT77" i="7"/>
  <c r="F66" i="8"/>
  <c r="IK70" i="7"/>
  <c r="HZ30" i="7"/>
  <c r="HY70" i="7"/>
  <c r="AP23" i="7"/>
  <c r="BA63" i="7"/>
  <c r="DY19" i="7"/>
  <c r="DX59" i="7"/>
  <c r="BN72" i="7"/>
  <c r="BC32" i="7"/>
  <c r="GE24" i="7"/>
  <c r="GP64" i="7"/>
  <c r="AD57" i="7"/>
  <c r="S17" i="7"/>
  <c r="EX36" i="7"/>
  <c r="EH74" i="7"/>
  <c r="DW34" i="7"/>
  <c r="AE24" i="7"/>
  <c r="AP64" i="7"/>
  <c r="CA46" i="7"/>
  <c r="CL86" i="7"/>
  <c r="S22" i="7"/>
  <c r="AD62" i="7"/>
  <c r="DU11" i="7"/>
  <c r="DT51" i="7"/>
  <c r="GZ11" i="7"/>
  <c r="HK51" i="7"/>
  <c r="GY51" i="7"/>
  <c r="DW41" i="7"/>
  <c r="EH81" i="7"/>
  <c r="AV17" i="7"/>
  <c r="AQ34" i="7"/>
  <c r="BB74" i="7"/>
  <c r="BC44" i="7"/>
  <c r="BN84" i="7"/>
  <c r="IK12" i="7"/>
  <c r="IW52" i="7" s="1"/>
  <c r="IJ52" i="7"/>
  <c r="FT22" i="7"/>
  <c r="GR41" i="7"/>
  <c r="FG84" i="7"/>
  <c r="EV44" i="7"/>
  <c r="GG38" i="7"/>
  <c r="FS38" i="7"/>
  <c r="GD78" i="7"/>
  <c r="FP51" i="7"/>
  <c r="AP70" i="7"/>
  <c r="AE30" i="7"/>
  <c r="CA18" i="7"/>
  <c r="BZ58" i="7"/>
  <c r="CL58" i="7"/>
  <c r="HA52" i="7"/>
  <c r="GP12" i="7"/>
  <c r="FW29" i="7"/>
  <c r="AP12" i="7"/>
  <c r="AP52" i="7" s="1"/>
  <c r="BA52" i="7"/>
  <c r="AF14" i="7"/>
  <c r="CX13" i="7"/>
  <c r="CW53" i="7"/>
  <c r="DI53" i="7"/>
  <c r="HA57" i="7"/>
  <c r="W52" i="3"/>
  <c r="AE17" i="7"/>
  <c r="AP57" i="7"/>
  <c r="FF39" i="7"/>
  <c r="FQ79" i="7"/>
  <c r="HY20" i="7"/>
  <c r="HX60" i="7"/>
  <c r="EZ16" i="7"/>
  <c r="GF19" i="7"/>
  <c r="BB17" i="7"/>
  <c r="BN57" i="7" s="1"/>
  <c r="BA57" i="7"/>
  <c r="DU57" i="7"/>
  <c r="DJ17" i="7"/>
  <c r="DI57" i="7"/>
  <c r="FR39" i="7"/>
  <c r="GC79" i="7"/>
  <c r="GU29" i="7"/>
  <c r="EF11" i="7"/>
  <c r="EQ51" i="7"/>
  <c r="FS33" i="7"/>
  <c r="GD73" i="7"/>
  <c r="FR76" i="7"/>
  <c r="FG36" i="7"/>
  <c r="FF76" i="7"/>
  <c r="IQ24" i="7"/>
  <c r="IP64" i="7"/>
  <c r="CB22" i="7"/>
  <c r="CM62" i="7"/>
  <c r="IX31" i="7"/>
  <c r="JJ71" i="7" s="1"/>
  <c r="IW71" i="7"/>
  <c r="HS39" i="7"/>
  <c r="HD76" i="7"/>
  <c r="GS36" i="7"/>
  <c r="GQ24" i="7"/>
  <c r="HB64" i="7"/>
  <c r="EM21" i="7"/>
  <c r="AC53" i="7"/>
  <c r="Q53" i="7"/>
  <c r="R13" i="7"/>
  <c r="FF11" i="7"/>
  <c r="S32" i="7"/>
  <c r="AD72" i="7"/>
  <c r="HP16" i="7"/>
  <c r="HO56" i="7"/>
  <c r="IA39" i="7"/>
  <c r="HZ79" i="7"/>
  <c r="ER57" i="7"/>
  <c r="EF57" i="7"/>
  <c r="EG17" i="7"/>
  <c r="HD42" i="7"/>
  <c r="FG25" i="7"/>
  <c r="FR65" i="7"/>
  <c r="BR12" i="7"/>
  <c r="BQ52" i="7"/>
  <c r="CY58" i="7"/>
  <c r="CN18" i="7"/>
  <c r="IP86" i="7"/>
  <c r="IE46" i="7"/>
  <c r="GO69" i="7"/>
  <c r="GC69" i="7"/>
  <c r="GD29" i="7"/>
  <c r="BM79" i="7"/>
  <c r="BB39" i="7"/>
  <c r="EJ20" i="7"/>
  <c r="CL82" i="7"/>
  <c r="CA42" i="7"/>
  <c r="IK73" i="7"/>
  <c r="HZ33" i="7"/>
  <c r="BE22" i="7"/>
  <c r="II79" i="7"/>
  <c r="IJ39" i="7"/>
  <c r="BN76" i="7"/>
  <c r="BC36" i="7"/>
  <c r="IJ13" i="7"/>
  <c r="II53" i="7"/>
  <c r="IU53" i="7"/>
  <c r="EI30" i="7"/>
  <c r="ET70" i="7"/>
  <c r="IX74" i="7"/>
  <c r="IY34" i="7"/>
  <c r="JK74" i="7" s="1"/>
  <c r="BY11" i="7"/>
  <c r="BX51" i="7"/>
  <c r="FW14" i="7"/>
  <c r="HO11" i="7"/>
  <c r="IA27" i="7"/>
  <c r="IL67" i="7"/>
  <c r="FU20" i="7"/>
  <c r="AQ13" i="7"/>
  <c r="AP53" i="7"/>
  <c r="DK62" i="7"/>
  <c r="CZ22" i="7"/>
  <c r="CO22" i="7"/>
  <c r="DK24" i="7"/>
  <c r="DV64" i="7"/>
  <c r="GG42" i="7"/>
  <c r="W70" i="3"/>
  <c r="W71" i="3"/>
  <c r="E57" i="8"/>
  <c r="W72" i="3"/>
  <c r="W74" i="3"/>
  <c r="E54" i="8"/>
  <c r="F55" i="8"/>
  <c r="GH15" i="7"/>
  <c r="GG55" i="7"/>
  <c r="FW16" i="7"/>
  <c r="W69" i="3"/>
  <c r="F73" i="8"/>
  <c r="D73" i="8"/>
  <c r="E60" i="8"/>
  <c r="F61" i="8"/>
  <c r="D71" i="8"/>
  <c r="F71" i="8"/>
  <c r="W73" i="3"/>
  <c r="HH40" i="7"/>
  <c r="E63" i="8"/>
  <c r="F63" i="8" s="1"/>
  <c r="F65" i="8"/>
  <c r="D74" i="8"/>
  <c r="F74" i="8"/>
  <c r="CP15" i="7"/>
  <c r="F70" i="8"/>
  <c r="D70" i="8"/>
  <c r="B69" i="8"/>
  <c r="F72" i="8"/>
  <c r="F56" i="8"/>
  <c r="E69" i="8"/>
  <c r="DY22" i="7"/>
  <c r="DX62" i="7"/>
  <c r="AW11" i="7"/>
  <c r="BO11" i="7"/>
  <c r="FF53" i="7"/>
  <c r="EU13" i="7"/>
  <c r="GP57" i="7"/>
  <c r="GQ17" i="7"/>
  <c r="EH52" i="7"/>
  <c r="EI12" i="7"/>
  <c r="GQ11" i="7"/>
  <c r="GP53" i="7"/>
  <c r="GE13" i="7"/>
  <c r="GE53" i="7" s="1"/>
  <c r="FS52" i="7"/>
  <c r="FT12" i="7"/>
  <c r="CM14" i="7"/>
  <c r="AE12" i="7"/>
  <c r="BT18" i="7"/>
  <c r="IK43" i="7"/>
  <c r="IJ83" i="7"/>
  <c r="V37" i="3"/>
  <c r="CD118" i="2"/>
  <c r="CD78" i="2"/>
  <c r="W83" i="3"/>
  <c r="CF78" i="2"/>
  <c r="CF118" i="2"/>
  <c r="IV37" i="7"/>
  <c r="JH77" i="7" s="1"/>
  <c r="W79" i="3"/>
  <c r="GQ37" i="7"/>
  <c r="CI118" i="2"/>
  <c r="CI78" i="2"/>
  <c r="B77" i="8"/>
  <c r="CH118" i="2"/>
  <c r="CH78" i="2"/>
  <c r="F83" i="8"/>
  <c r="D83" i="8"/>
  <c r="CJ118" i="2"/>
  <c r="CJ78" i="2"/>
  <c r="HS80" i="7"/>
  <c r="HT40" i="7"/>
  <c r="GD83" i="7"/>
  <c r="FS43" i="7"/>
  <c r="CE78" i="2"/>
  <c r="C77" i="8"/>
  <c r="CE118" i="2"/>
  <c r="CG78" i="2"/>
  <c r="CG118" i="2"/>
  <c r="GF43" i="7"/>
  <c r="D37" i="8"/>
  <c r="F37" i="8"/>
  <c r="II11" i="7"/>
  <c r="IH51" i="7"/>
  <c r="IU54" i="7"/>
  <c r="IV14" i="7"/>
  <c r="JH54" i="7" s="1"/>
  <c r="DE20" i="7"/>
  <c r="HO20" i="7"/>
  <c r="CH52" i="2"/>
  <c r="CH92" i="2"/>
  <c r="ET52" i="7"/>
  <c r="FF52" i="7"/>
  <c r="EU12" i="7"/>
  <c r="CG52" i="2"/>
  <c r="CG92" i="2"/>
  <c r="IJ23" i="7"/>
  <c r="II63" i="7"/>
  <c r="BC13" i="7"/>
  <c r="BB53" i="7"/>
  <c r="HF16" i="7"/>
  <c r="DK60" i="7"/>
  <c r="DL20" i="7"/>
  <c r="IU60" i="7"/>
  <c r="IV20" i="7"/>
  <c r="JH60" i="7" s="1"/>
  <c r="CL57" i="7"/>
  <c r="CA17" i="7"/>
  <c r="CI52" i="2"/>
  <c r="IT51" i="7"/>
  <c r="IU11" i="7"/>
  <c r="JG51" i="7" s="1"/>
  <c r="W54" i="3"/>
  <c r="W66" i="3"/>
  <c r="IU63" i="7"/>
  <c r="IV23" i="7"/>
  <c r="JH63" i="7" s="1"/>
  <c r="AJ13" i="7"/>
  <c r="HT15" i="7"/>
  <c r="IA12" i="7"/>
  <c r="HZ52" i="7"/>
  <c r="IU66" i="7"/>
  <c r="IV26" i="7"/>
  <c r="JH66" i="7" s="1"/>
  <c r="FF60" i="7"/>
  <c r="EU20" i="7"/>
  <c r="ET60" i="7"/>
  <c r="AD54" i="7"/>
  <c r="S14" i="7"/>
  <c r="R54" i="7"/>
  <c r="IJ14" i="7"/>
  <c r="II54" i="7"/>
  <c r="IY59" i="7"/>
  <c r="IZ19" i="7"/>
  <c r="FM13" i="7"/>
  <c r="CX52" i="7"/>
  <c r="CY12" i="7"/>
  <c r="CJ92" i="2"/>
  <c r="CJ52" i="2"/>
  <c r="FR60" i="7"/>
  <c r="FG20" i="7"/>
  <c r="IJ26" i="7"/>
  <c r="II66" i="7"/>
  <c r="IX12" i="7"/>
  <c r="JJ52" i="7" s="1"/>
  <c r="CE52" i="2"/>
  <c r="CE92" i="2"/>
  <c r="W63" i="3"/>
  <c r="V11" i="3"/>
  <c r="CD92" i="2"/>
  <c r="CD52" i="2"/>
  <c r="CF52" i="2"/>
  <c r="CF92" i="2"/>
  <c r="BZ57" i="7"/>
  <c r="BO17" i="7"/>
  <c r="BO20" i="7"/>
  <c r="GE22" i="7"/>
  <c r="GP62" i="7"/>
  <c r="GD62" i="7"/>
  <c r="L11" i="7"/>
  <c r="IY22" i="7"/>
  <c r="JK62" i="7" s="1"/>
  <c r="HD25" i="7"/>
  <c r="IW17" i="7"/>
  <c r="IJ20" i="7"/>
  <c r="II60" i="7"/>
  <c r="IG21" i="7"/>
  <c r="FS53" i="7"/>
  <c r="FT13" i="7"/>
  <c r="HC54" i="7"/>
  <c r="GR14" i="7"/>
  <c r="EC17" i="7"/>
  <c r="GH46" i="7"/>
  <c r="HZ64" i="7"/>
  <c r="HO24" i="7"/>
  <c r="HN64" i="7"/>
  <c r="M13" i="7"/>
  <c r="CY79" i="7"/>
  <c r="CN39" i="7"/>
  <c r="DA17" i="7"/>
  <c r="CZ57" i="7"/>
  <c r="CB43" i="7"/>
  <c r="CM83" i="7"/>
  <c r="I14" i="7"/>
  <c r="BH12" i="7"/>
  <c r="IB26" i="7"/>
  <c r="IA66" i="7"/>
  <c r="IB43" i="7"/>
  <c r="IA83" i="7"/>
  <c r="CM79" i="7"/>
  <c r="CB39" i="7"/>
  <c r="IA14" i="7"/>
  <c r="DX65" i="7"/>
  <c r="DM25" i="7"/>
  <c r="FT72" i="7"/>
  <c r="FI32" i="7"/>
  <c r="HZ13" i="7"/>
  <c r="HY53" i="7"/>
  <c r="HN62" i="7"/>
  <c r="HC22" i="7"/>
  <c r="HB62" i="7"/>
  <c r="HR32" i="7"/>
  <c r="DK14" i="7" l="1"/>
  <c r="DL14" i="7" s="1"/>
  <c r="AC69" i="7"/>
  <c r="CF51" i="2"/>
  <c r="FQ83" i="7"/>
  <c r="DU69" i="7"/>
  <c r="GP43" i="7"/>
  <c r="HB83" i="7" s="1"/>
  <c r="CB13" i="7"/>
  <c r="CN53" i="7" s="1"/>
  <c r="FR63" i="7"/>
  <c r="DK33" i="7"/>
  <c r="DW73" i="7" s="1"/>
  <c r="CE51" i="2"/>
  <c r="R43" i="7"/>
  <c r="AD83" i="7" s="1"/>
  <c r="DU79" i="7"/>
  <c r="DV20" i="7"/>
  <c r="EH60" i="7" s="1"/>
  <c r="CM37" i="7"/>
  <c r="CY77" i="7" s="1"/>
  <c r="CW77" i="7"/>
  <c r="BC23" i="7"/>
  <c r="BO63" i="7" s="1"/>
  <c r="IX13" i="7"/>
  <c r="JJ53" i="7" s="1"/>
  <c r="DK43" i="7"/>
  <c r="DL43" i="7" s="1"/>
  <c r="CK51" i="2"/>
  <c r="CN91" i="2"/>
  <c r="GQ79" i="7"/>
  <c r="GP79" i="7"/>
  <c r="CI91" i="2"/>
  <c r="IX65" i="7"/>
  <c r="JJ65" i="7"/>
  <c r="IX21" i="7"/>
  <c r="JI61" i="7"/>
  <c r="IX41" i="7"/>
  <c r="JI81" i="7"/>
  <c r="IX45" i="7"/>
  <c r="IX85" i="7" s="1"/>
  <c r="JI85" i="7"/>
  <c r="IX28" i="7"/>
  <c r="JI68" i="7"/>
  <c r="IX16" i="7"/>
  <c r="JI56" i="7"/>
  <c r="CX23" i="7"/>
  <c r="CY23" i="7" s="1"/>
  <c r="CZ23" i="7" s="1"/>
  <c r="IW85" i="7"/>
  <c r="IV79" i="7"/>
  <c r="DV37" i="7"/>
  <c r="EH77" i="7" s="1"/>
  <c r="CH51" i="2"/>
  <c r="CI51" i="2"/>
  <c r="IW39" i="7"/>
  <c r="JI79" i="7" s="1"/>
  <c r="CH91" i="2"/>
  <c r="IV83" i="7"/>
  <c r="JH83" i="7"/>
  <c r="IX44" i="7"/>
  <c r="JJ84" i="7" s="1"/>
  <c r="IW84" i="7"/>
  <c r="IW78" i="7"/>
  <c r="IX38" i="7"/>
  <c r="JJ78" i="7" s="1"/>
  <c r="IX27" i="7"/>
  <c r="JJ67" i="7" s="1"/>
  <c r="IW67" i="7"/>
  <c r="F37" i="7"/>
  <c r="R77" i="7" s="1"/>
  <c r="IW64" i="7"/>
  <c r="IX24" i="7"/>
  <c r="JJ64" i="7" s="1"/>
  <c r="IX46" i="7"/>
  <c r="JJ86" i="7" s="1"/>
  <c r="IW86" i="7"/>
  <c r="IX15" i="7"/>
  <c r="JJ55" i="7" s="1"/>
  <c r="IW55" i="7"/>
  <c r="R63" i="7"/>
  <c r="G43" i="7"/>
  <c r="S83" i="7" s="1"/>
  <c r="Q83" i="7"/>
  <c r="AV44" i="7"/>
  <c r="BH84" i="7" s="1"/>
  <c r="EF77" i="7"/>
  <c r="H23" i="7"/>
  <c r="I23" i="7" s="1"/>
  <c r="J23" i="7" s="1"/>
  <c r="CJ91" i="2"/>
  <c r="CJ51" i="2"/>
  <c r="DU60" i="7"/>
  <c r="HA83" i="7"/>
  <c r="CG91" i="2"/>
  <c r="CG51" i="2"/>
  <c r="V10" i="3"/>
  <c r="T129" i="1"/>
  <c r="AF129" i="1" s="1"/>
  <c r="AR129" i="1" s="1"/>
  <c r="BD129" i="1" s="1"/>
  <c r="BP129" i="1" s="1"/>
  <c r="CB129" i="1" s="1"/>
  <c r="CN129" i="1" s="1"/>
  <c r="CZ129" i="1" s="1"/>
  <c r="DL129" i="1" s="1"/>
  <c r="DX129" i="1" s="1"/>
  <c r="EJ129" i="1" s="1"/>
  <c r="EV129" i="1" s="1"/>
  <c r="FH129" i="1" s="1"/>
  <c r="FT129" i="1" s="1"/>
  <c r="GF129" i="1" s="1"/>
  <c r="GR129" i="1" s="1"/>
  <c r="HD129" i="1" s="1"/>
  <c r="HP129" i="1" s="1"/>
  <c r="IB129" i="1" s="1"/>
  <c r="IN129" i="1" s="1"/>
  <c r="IZ129" i="1" s="1"/>
  <c r="JL129" i="1" s="1"/>
  <c r="I129" i="1"/>
  <c r="ET14" i="7"/>
  <c r="FE54" i="7"/>
  <c r="ES54" i="7"/>
  <c r="AN77" i="7"/>
  <c r="AC37" i="7"/>
  <c r="Q37" i="7"/>
  <c r="AB77" i="7"/>
  <c r="AZ77" i="7"/>
  <c r="AO37" i="7"/>
  <c r="EU32" i="7"/>
  <c r="EV32" i="7" s="1"/>
  <c r="D52" i="8"/>
  <c r="JC3" i="7"/>
  <c r="JD3" i="7" s="1"/>
  <c r="W10" i="3"/>
  <c r="X50" i="3" s="1"/>
  <c r="D78" i="8"/>
  <c r="F52" i="8"/>
  <c r="HZ77" i="7"/>
  <c r="BF84" i="7"/>
  <c r="EI39" i="7"/>
  <c r="EU79" i="7" s="1"/>
  <c r="AD52" i="7"/>
  <c r="GZ77" i="7"/>
  <c r="CX43" i="7"/>
  <c r="DI83" i="7"/>
  <c r="IY25" i="7"/>
  <c r="IW43" i="7"/>
  <c r="HA37" i="7"/>
  <c r="ER77" i="7"/>
  <c r="EG37" i="7"/>
  <c r="BM37" i="7"/>
  <c r="BX77" i="7"/>
  <c r="AC11" i="7"/>
  <c r="AC51" i="7" s="1"/>
  <c r="AN51" i="7"/>
  <c r="HO33" i="7"/>
  <c r="HP33" i="7" s="1"/>
  <c r="AB51" i="7"/>
  <c r="GC37" i="7"/>
  <c r="GN77" i="7"/>
  <c r="GB77" i="7"/>
  <c r="DH77" i="7"/>
  <c r="CW37" i="7"/>
  <c r="K8" i="9"/>
  <c r="J10" i="9"/>
  <c r="ES11" i="7"/>
  <c r="FD51" i="7"/>
  <c r="BL77" i="7"/>
  <c r="BA37" i="7"/>
  <c r="CW11" i="7"/>
  <c r="DH51" i="7"/>
  <c r="GC11" i="7"/>
  <c r="GC51" i="7" s="1"/>
  <c r="GN51" i="7"/>
  <c r="CK11" i="7"/>
  <c r="CV51" i="7"/>
  <c r="D54" i="8"/>
  <c r="B51" i="8"/>
  <c r="B50" i="8" s="1"/>
  <c r="GD74" i="7"/>
  <c r="E51" i="8"/>
  <c r="E50" i="8" s="1"/>
  <c r="C51" i="8"/>
  <c r="C50" i="8" s="1"/>
  <c r="S46" i="7"/>
  <c r="AE86" i="7" s="1"/>
  <c r="IU77" i="7"/>
  <c r="IU10" i="7"/>
  <c r="JG50" i="7" s="1"/>
  <c r="IT50" i="7"/>
  <c r="IJ10" i="7"/>
  <c r="II50" i="7"/>
  <c r="CX73" i="7"/>
  <c r="AE52" i="7"/>
  <c r="R52" i="7"/>
  <c r="T12" i="7"/>
  <c r="T52" i="7" s="1"/>
  <c r="S57" i="7"/>
  <c r="S42" i="7"/>
  <c r="AE82" i="7" s="1"/>
  <c r="G33" i="7"/>
  <c r="S73" i="7" s="1"/>
  <c r="FS78" i="7"/>
  <c r="CL64" i="7"/>
  <c r="BB61" i="7"/>
  <c r="AG59" i="7"/>
  <c r="BC21" i="7"/>
  <c r="BC61" i="7" s="1"/>
  <c r="BZ76" i="7"/>
  <c r="EH65" i="7"/>
  <c r="FR73" i="7"/>
  <c r="GD52" i="7"/>
  <c r="AQ33" i="7"/>
  <c r="AR33" i="7" s="1"/>
  <c r="FI24" i="7"/>
  <c r="FU64" i="7" s="1"/>
  <c r="HO25" i="7"/>
  <c r="HP25" i="7" s="1"/>
  <c r="HP65" i="7" s="1"/>
  <c r="CL71" i="7"/>
  <c r="CA31" i="7"/>
  <c r="GP70" i="7"/>
  <c r="AQ65" i="7"/>
  <c r="DW24" i="7"/>
  <c r="EI64" i="7" s="1"/>
  <c r="FR58" i="7"/>
  <c r="EU25" i="7"/>
  <c r="FG65" i="7" s="1"/>
  <c r="FG41" i="7"/>
  <c r="FS81" i="7" s="1"/>
  <c r="EI53" i="7"/>
  <c r="HZ65" i="7"/>
  <c r="IO58" i="7"/>
  <c r="FG18" i="7"/>
  <c r="FH18" i="7" s="1"/>
  <c r="FH58" i="7" s="1"/>
  <c r="D79" i="8"/>
  <c r="K4" i="8"/>
  <c r="AQ19" i="7"/>
  <c r="BC59" i="7" s="1"/>
  <c r="EI42" i="7"/>
  <c r="EU82" i="7" s="1"/>
  <c r="GP55" i="7"/>
  <c r="AP59" i="7"/>
  <c r="FF64" i="7"/>
  <c r="EU53" i="7"/>
  <c r="AQ41" i="7"/>
  <c r="BB81" i="7"/>
  <c r="F53" i="8"/>
  <c r="D80" i="8"/>
  <c r="D53" i="8"/>
  <c r="F80" i="8"/>
  <c r="D60" i="8"/>
  <c r="F60" i="8"/>
  <c r="DJ72" i="7"/>
  <c r="FG29" i="7"/>
  <c r="FH29" i="7" s="1"/>
  <c r="J2" i="3"/>
  <c r="I49" i="3"/>
  <c r="BN53" i="7"/>
  <c r="GD70" i="7"/>
  <c r="ET81" i="7"/>
  <c r="EI41" i="7"/>
  <c r="HN84" i="7"/>
  <c r="BN78" i="7"/>
  <c r="BC38" i="7"/>
  <c r="AD85" i="7"/>
  <c r="FG61" i="7"/>
  <c r="HC44" i="7"/>
  <c r="HC84" i="7" s="1"/>
  <c r="IV57" i="7"/>
  <c r="EJ15" i="7"/>
  <c r="EV55" i="7" s="1"/>
  <c r="IK17" i="7"/>
  <c r="IK57" i="7" s="1"/>
  <c r="IL71" i="7"/>
  <c r="IA31" i="7"/>
  <c r="CL74" i="7"/>
  <c r="CA34" i="7"/>
  <c r="HO83" i="7"/>
  <c r="HD43" i="7"/>
  <c r="BC20" i="7"/>
  <c r="BD20" i="7" s="1"/>
  <c r="IL22" i="7"/>
  <c r="IL62" i="7" s="1"/>
  <c r="IW62" i="7"/>
  <c r="BB60" i="7"/>
  <c r="CY14" i="7"/>
  <c r="DK54" i="7" s="1"/>
  <c r="IK62" i="7"/>
  <c r="BO13" i="7"/>
  <c r="CA53" i="7" s="1"/>
  <c r="BO29" i="7"/>
  <c r="BZ69" i="7"/>
  <c r="FR74" i="7"/>
  <c r="FG34" i="7"/>
  <c r="BZ74" i="7"/>
  <c r="BO34" i="7"/>
  <c r="GQ33" i="7"/>
  <c r="HB73" i="7"/>
  <c r="JA19" i="7"/>
  <c r="JB19" i="7" s="1"/>
  <c r="JC19" i="7" s="1"/>
  <c r="JD19" i="7" s="1"/>
  <c r="JE19" i="7" s="1"/>
  <c r="BB54" i="7"/>
  <c r="IL41" i="7"/>
  <c r="IK81" i="7"/>
  <c r="IW81" i="7"/>
  <c r="CX85" i="7"/>
  <c r="CM45" i="7"/>
  <c r="AQ46" i="7"/>
  <c r="BB86" i="7"/>
  <c r="DJ54" i="7"/>
  <c r="HY11" i="7"/>
  <c r="HZ11" i="7" s="1"/>
  <c r="CX64" i="7"/>
  <c r="CM24" i="7"/>
  <c r="AQ14" i="7"/>
  <c r="AR14" i="7" s="1"/>
  <c r="AR54" i="7" s="1"/>
  <c r="DW45" i="7"/>
  <c r="EH85" i="7"/>
  <c r="AQ39" i="7"/>
  <c r="BB79" i="7"/>
  <c r="EJ46" i="7"/>
  <c r="EU86" i="7"/>
  <c r="CB38" i="7"/>
  <c r="CM78" i="7"/>
  <c r="GQ42" i="7"/>
  <c r="GP82" i="7"/>
  <c r="HB82" i="7"/>
  <c r="DL40" i="7"/>
  <c r="DW80" i="7"/>
  <c r="CZ42" i="7"/>
  <c r="DK82" i="7"/>
  <c r="CY40" i="7"/>
  <c r="DJ80" i="7"/>
  <c r="BN81" i="7"/>
  <c r="BC41" i="7"/>
  <c r="EU41" i="7"/>
  <c r="FF81" i="7"/>
  <c r="BP25" i="7"/>
  <c r="CA65" i="7"/>
  <c r="IL28" i="7"/>
  <c r="IW68" i="7"/>
  <c r="IK68" i="7"/>
  <c r="EU61" i="7"/>
  <c r="GP65" i="7"/>
  <c r="GE25" i="7"/>
  <c r="IL16" i="7"/>
  <c r="IW56" i="7"/>
  <c r="IK56" i="7"/>
  <c r="AF20" i="7"/>
  <c r="AQ60" i="7"/>
  <c r="HN78" i="7"/>
  <c r="HC38" i="7"/>
  <c r="HC78" i="7" s="1"/>
  <c r="HN55" i="7"/>
  <c r="HC15" i="7"/>
  <c r="HC55" i="7" s="1"/>
  <c r="CM30" i="7"/>
  <c r="CX70" i="7"/>
  <c r="DJ74" i="7"/>
  <c r="CY34" i="7"/>
  <c r="EV38" i="7"/>
  <c r="FG78" i="7"/>
  <c r="CY19" i="7"/>
  <c r="DJ59" i="7"/>
  <c r="GE36" i="7"/>
  <c r="GE76" i="7" s="1"/>
  <c r="GP76" i="7"/>
  <c r="DV78" i="7"/>
  <c r="DK38" i="7"/>
  <c r="AE45" i="7"/>
  <c r="AP85" i="7"/>
  <c r="HN81" i="7"/>
  <c r="HC41" i="7"/>
  <c r="HB81" i="7"/>
  <c r="GQ19" i="7"/>
  <c r="GP59" i="7"/>
  <c r="HB59" i="7"/>
  <c r="AE46" i="7"/>
  <c r="AP86" i="7"/>
  <c r="DJ70" i="7"/>
  <c r="CY30" i="7"/>
  <c r="GD76" i="7"/>
  <c r="G32" i="7"/>
  <c r="R72" i="7"/>
  <c r="R65" i="7"/>
  <c r="G25" i="7"/>
  <c r="DW44" i="7"/>
  <c r="EH84" i="7"/>
  <c r="HC46" i="7"/>
  <c r="HC86" i="7" s="1"/>
  <c r="HN86" i="7"/>
  <c r="AQ74" i="7"/>
  <c r="AF34" i="7"/>
  <c r="R71" i="7"/>
  <c r="G31" i="7"/>
  <c r="DV74" i="7"/>
  <c r="DK34" i="7"/>
  <c r="AE44" i="7"/>
  <c r="AP84" i="7"/>
  <c r="BZ56" i="7"/>
  <c r="BO16" i="7"/>
  <c r="FG42" i="7"/>
  <c r="FR82" i="7"/>
  <c r="HO38" i="7"/>
  <c r="HZ78" i="7"/>
  <c r="BO39" i="7"/>
  <c r="BZ79" i="7"/>
  <c r="FS45" i="7"/>
  <c r="GD85" i="7"/>
  <c r="DW70" i="7"/>
  <c r="DL30" i="7"/>
  <c r="CY44" i="7"/>
  <c r="DJ84" i="7"/>
  <c r="BZ82" i="7"/>
  <c r="BO42" i="7"/>
  <c r="AE29" i="7"/>
  <c r="AP69" i="7"/>
  <c r="CA40" i="7"/>
  <c r="CL80" i="7"/>
  <c r="CL60" i="7"/>
  <c r="CA20" i="7"/>
  <c r="CA60" i="7" s="1"/>
  <c r="BB55" i="7"/>
  <c r="AQ15" i="7"/>
  <c r="ET58" i="7"/>
  <c r="EI18" i="7"/>
  <c r="BC24" i="7"/>
  <c r="BN64" i="7"/>
  <c r="CL73" i="7"/>
  <c r="CA33" i="7"/>
  <c r="AQ71" i="7"/>
  <c r="AF31" i="7"/>
  <c r="DK46" i="7"/>
  <c r="DV86" i="7"/>
  <c r="GQ16" i="7"/>
  <c r="HB56" i="7"/>
  <c r="GP56" i="7"/>
  <c r="BB72" i="7"/>
  <c r="AQ32" i="7"/>
  <c r="BC31" i="7"/>
  <c r="BN71" i="7"/>
  <c r="CY83" i="7"/>
  <c r="CN43" i="7"/>
  <c r="EU34" i="7"/>
  <c r="FF74" i="7"/>
  <c r="G34" i="7"/>
  <c r="R74" i="7"/>
  <c r="CY31" i="7"/>
  <c r="DJ71" i="7"/>
  <c r="G44" i="7"/>
  <c r="R84" i="7"/>
  <c r="R86" i="7"/>
  <c r="G46" i="7"/>
  <c r="ET74" i="7"/>
  <c r="EI34" i="7"/>
  <c r="DJ65" i="7"/>
  <c r="CY25" i="7"/>
  <c r="AD65" i="7"/>
  <c r="S25" i="7"/>
  <c r="EH79" i="7"/>
  <c r="DW39" i="7"/>
  <c r="AQ18" i="7"/>
  <c r="AP58" i="7"/>
  <c r="BB58" i="7"/>
  <c r="AQ31" i="7"/>
  <c r="BB71" i="7"/>
  <c r="HB55" i="7"/>
  <c r="EU30" i="7"/>
  <c r="FF70" i="7"/>
  <c r="HB61" i="7"/>
  <c r="GQ21" i="7"/>
  <c r="GP61" i="7"/>
  <c r="S34" i="7"/>
  <c r="AD74" i="7"/>
  <c r="AQ38" i="7"/>
  <c r="BB78" i="7"/>
  <c r="AD79" i="7"/>
  <c r="S39" i="7"/>
  <c r="HB65" i="7"/>
  <c r="GQ25" i="7"/>
  <c r="CL81" i="7"/>
  <c r="CA41" i="7"/>
  <c r="GE32" i="7"/>
  <c r="GP72" i="7"/>
  <c r="S44" i="7"/>
  <c r="AD84" i="7"/>
  <c r="AP81" i="7"/>
  <c r="AE41" i="7"/>
  <c r="S41" i="7"/>
  <c r="AD81" i="7"/>
  <c r="DX32" i="7"/>
  <c r="EI72" i="7"/>
  <c r="GQ31" i="7"/>
  <c r="HB71" i="7"/>
  <c r="FR70" i="7"/>
  <c r="FG30" i="7"/>
  <c r="AS79" i="7"/>
  <c r="AH39" i="7"/>
  <c r="DJ69" i="7"/>
  <c r="CY29" i="7"/>
  <c r="HB78" i="7"/>
  <c r="CM44" i="7"/>
  <c r="CX84" i="7"/>
  <c r="CB29" i="7"/>
  <c r="CM69" i="7"/>
  <c r="ET73" i="7"/>
  <c r="EI33" i="7"/>
  <c r="BO22" i="7"/>
  <c r="BZ62" i="7"/>
  <c r="BN62" i="7"/>
  <c r="EH69" i="7"/>
  <c r="DW29" i="7"/>
  <c r="CY33" i="7"/>
  <c r="DJ73" i="7"/>
  <c r="EI32" i="7"/>
  <c r="ET72" i="7"/>
  <c r="ET64" i="7"/>
  <c r="EI24" i="7"/>
  <c r="HC34" i="7"/>
  <c r="HN74" i="7"/>
  <c r="R62" i="7"/>
  <c r="G22" i="7"/>
  <c r="BN74" i="7"/>
  <c r="BC34" i="7"/>
  <c r="HN72" i="7"/>
  <c r="HC32" i="7"/>
  <c r="HN54" i="7"/>
  <c r="HO14" i="7"/>
  <c r="IA54" i="7" s="1"/>
  <c r="GP73" i="7"/>
  <c r="GE33" i="7"/>
  <c r="DV72" i="7"/>
  <c r="DK32" i="7"/>
  <c r="CX72" i="7"/>
  <c r="CM32" i="7"/>
  <c r="GE71" i="7"/>
  <c r="FT31" i="7"/>
  <c r="ET78" i="7"/>
  <c r="EI38" i="7"/>
  <c r="R70" i="7"/>
  <c r="G30" i="7"/>
  <c r="HC72" i="7"/>
  <c r="GR32" i="7"/>
  <c r="CY36" i="7"/>
  <c r="DJ76" i="7"/>
  <c r="DK44" i="7"/>
  <c r="DV84" i="7"/>
  <c r="CX76" i="7"/>
  <c r="CM36" i="7"/>
  <c r="EH71" i="7"/>
  <c r="DW31" i="7"/>
  <c r="H29" i="7"/>
  <c r="S69" i="7"/>
  <c r="BC33" i="7"/>
  <c r="BN73" i="7"/>
  <c r="ET71" i="7"/>
  <c r="EI31" i="7"/>
  <c r="HB74" i="7"/>
  <c r="GQ34" i="7"/>
  <c r="CM16" i="7"/>
  <c r="CL56" i="7"/>
  <c r="CX56" i="7"/>
  <c r="BZ71" i="7"/>
  <c r="BO31" i="7"/>
  <c r="FH31" i="7"/>
  <c r="FS71" i="7"/>
  <c r="AP72" i="7"/>
  <c r="AE32" i="7"/>
  <c r="AD78" i="7"/>
  <c r="S38" i="7"/>
  <c r="DJ56" i="7"/>
  <c r="CY16" i="7"/>
  <c r="DK29" i="7"/>
  <c r="DV69" i="7"/>
  <c r="AD69" i="7"/>
  <c r="S29" i="7"/>
  <c r="CB30" i="7"/>
  <c r="CM70" i="7"/>
  <c r="R76" i="7"/>
  <c r="G36" i="7"/>
  <c r="EU84" i="7"/>
  <c r="EJ44" i="7"/>
  <c r="BC16" i="7"/>
  <c r="BB56" i="7"/>
  <c r="BN56" i="7"/>
  <c r="DX46" i="7"/>
  <c r="EI86" i="7"/>
  <c r="AD60" i="7"/>
  <c r="S20" i="7"/>
  <c r="CA44" i="7"/>
  <c r="CL84" i="7"/>
  <c r="DK13" i="7"/>
  <c r="DV53" i="7"/>
  <c r="CA45" i="7"/>
  <c r="CL85" i="7"/>
  <c r="S31" i="7"/>
  <c r="AD71" i="7"/>
  <c r="AG23" i="7"/>
  <c r="AR63" i="7"/>
  <c r="BC30" i="7"/>
  <c r="BN70" i="7"/>
  <c r="CX59" i="7"/>
  <c r="CM19" i="7"/>
  <c r="G16" i="7"/>
  <c r="R56" i="7"/>
  <c r="CA19" i="7"/>
  <c r="CL59" i="7"/>
  <c r="T40" i="7"/>
  <c r="AE80" i="7"/>
  <c r="IL21" i="7"/>
  <c r="IK61" i="7"/>
  <c r="IW61" i="7"/>
  <c r="EH76" i="7"/>
  <c r="DW36" i="7"/>
  <c r="GR79" i="7"/>
  <c r="GG39" i="7"/>
  <c r="CY65" i="7"/>
  <c r="CN25" i="7"/>
  <c r="G24" i="7"/>
  <c r="R64" i="7"/>
  <c r="BC25" i="7"/>
  <c r="BN65" i="7"/>
  <c r="EI16" i="7"/>
  <c r="EI56" i="7" s="1"/>
  <c r="ET56" i="7"/>
  <c r="FW21" i="7"/>
  <c r="GH61" i="7"/>
  <c r="AP82" i="7"/>
  <c r="AE42" i="7"/>
  <c r="GQ18" i="7"/>
  <c r="HB58" i="7"/>
  <c r="GR23" i="7"/>
  <c r="HC63" i="7"/>
  <c r="HN76" i="7"/>
  <c r="HZ76" i="7"/>
  <c r="HO36" i="7"/>
  <c r="BS21" i="7"/>
  <c r="CY45" i="7"/>
  <c r="DJ85" i="7"/>
  <c r="EI23" i="7"/>
  <c r="ET63" i="7"/>
  <c r="FJ21" i="7"/>
  <c r="FU61" i="7"/>
  <c r="R61" i="7"/>
  <c r="G21" i="7"/>
  <c r="HD39" i="7"/>
  <c r="HD79" i="7" s="1"/>
  <c r="HO79" i="7"/>
  <c r="EI40" i="7"/>
  <c r="ET80" i="7"/>
  <c r="T15" i="7"/>
  <c r="AE21" i="7"/>
  <c r="AP61" i="7"/>
  <c r="G15" i="7"/>
  <c r="R55" i="7"/>
  <c r="EU43" i="7"/>
  <c r="FF83" i="7"/>
  <c r="HC79" i="7"/>
  <c r="BN86" i="7"/>
  <c r="BC46" i="7"/>
  <c r="BZ86" i="7"/>
  <c r="BO46" i="7"/>
  <c r="ET83" i="7"/>
  <c r="EI43" i="7"/>
  <c r="DV77" i="7"/>
  <c r="DK37" i="7"/>
  <c r="BE18" i="7"/>
  <c r="BP58" i="7"/>
  <c r="IA42" i="7"/>
  <c r="IA82" i="7" s="1"/>
  <c r="IL82" i="7"/>
  <c r="GS40" i="7"/>
  <c r="HD80" i="7"/>
  <c r="DJ86" i="7"/>
  <c r="CY46" i="7"/>
  <c r="BD43" i="7"/>
  <c r="BO83" i="7"/>
  <c r="FS85" i="7"/>
  <c r="FH45" i="7"/>
  <c r="AQ43" i="7"/>
  <c r="BB83" i="7"/>
  <c r="GE41" i="7"/>
  <c r="GD81" i="7"/>
  <c r="GP81" i="7"/>
  <c r="AF22" i="7"/>
  <c r="EV24" i="7"/>
  <c r="FG64" i="7"/>
  <c r="G41" i="7"/>
  <c r="R81" i="7"/>
  <c r="ET76" i="7"/>
  <c r="EI36" i="7"/>
  <c r="BP40" i="7"/>
  <c r="CA80" i="7"/>
  <c r="EU85" i="7"/>
  <c r="EJ45" i="7"/>
  <c r="H19" i="7"/>
  <c r="S59" i="7"/>
  <c r="CY21" i="7"/>
  <c r="DJ61" i="7"/>
  <c r="CA85" i="7"/>
  <c r="BP45" i="7"/>
  <c r="BP44" i="7"/>
  <c r="CA84" i="7"/>
  <c r="FT36" i="7"/>
  <c r="GD64" i="7"/>
  <c r="FS24" i="7"/>
  <c r="AR78" i="7"/>
  <c r="AG38" i="7"/>
  <c r="D69" i="8"/>
  <c r="AQ22" i="7"/>
  <c r="AQ62" i="7" s="1"/>
  <c r="BB62" i="7"/>
  <c r="CM64" i="7"/>
  <c r="CB24" i="7"/>
  <c r="IA22" i="7"/>
  <c r="HZ62" i="7"/>
  <c r="H42" i="7"/>
  <c r="S82" i="7"/>
  <c r="BB76" i="7"/>
  <c r="AQ36" i="7"/>
  <c r="CM38" i="7"/>
  <c r="CX78" i="7"/>
  <c r="S18" i="7"/>
  <c r="AD58" i="7"/>
  <c r="DX21" i="7"/>
  <c r="DW61" i="7"/>
  <c r="EI61" i="7"/>
  <c r="FG17" i="7"/>
  <c r="FF57" i="7"/>
  <c r="GE80" i="7"/>
  <c r="GF40" i="7"/>
  <c r="GQ80" i="7"/>
  <c r="IJ37" i="7"/>
  <c r="IK37" i="7" s="1"/>
  <c r="S80" i="7"/>
  <c r="H40" i="7"/>
  <c r="DJ81" i="7"/>
  <c r="CY41" i="7"/>
  <c r="FR56" i="7"/>
  <c r="FF56" i="7"/>
  <c r="FG16" i="7"/>
  <c r="FS19" i="7"/>
  <c r="GD59" i="7"/>
  <c r="R85" i="7"/>
  <c r="G45" i="7"/>
  <c r="CM41" i="7"/>
  <c r="CX81" i="7"/>
  <c r="AE76" i="7"/>
  <c r="T36" i="7"/>
  <c r="FF59" i="7"/>
  <c r="FG19" i="7"/>
  <c r="FR59" i="7"/>
  <c r="DW76" i="7"/>
  <c r="DL36" i="7"/>
  <c r="BO54" i="7"/>
  <c r="BD14" i="7"/>
  <c r="EH63" i="7"/>
  <c r="DW23" i="7"/>
  <c r="HZ59" i="7"/>
  <c r="IL59" i="7"/>
  <c r="IA19" i="7"/>
  <c r="AU20" i="7"/>
  <c r="HZ85" i="7"/>
  <c r="HO45" i="7"/>
  <c r="HO85" i="7" s="1"/>
  <c r="DV82" i="7"/>
  <c r="DK42" i="7"/>
  <c r="DW18" i="7"/>
  <c r="EH58" i="7"/>
  <c r="GR46" i="7"/>
  <c r="GQ86" i="7"/>
  <c r="DW15" i="7"/>
  <c r="EH55" i="7"/>
  <c r="EV22" i="7"/>
  <c r="FH63" i="7"/>
  <c r="EW23" i="7"/>
  <c r="ID40" i="7"/>
  <c r="IC80" i="7"/>
  <c r="IO80" i="7"/>
  <c r="IX42" i="7"/>
  <c r="JJ82" i="7" s="1"/>
  <c r="IW82" i="7"/>
  <c r="AE15" i="7"/>
  <c r="AE55" i="7" s="1"/>
  <c r="AP55" i="7"/>
  <c r="BC85" i="7"/>
  <c r="AR45" i="7"/>
  <c r="FF82" i="7"/>
  <c r="EU42" i="7"/>
  <c r="CB36" i="7"/>
  <c r="CM76" i="7"/>
  <c r="CZ60" i="7"/>
  <c r="CO20" i="7"/>
  <c r="CE16" i="7"/>
  <c r="DV85" i="7"/>
  <c r="DK45" i="7"/>
  <c r="GR15" i="7"/>
  <c r="GQ55" i="7"/>
  <c r="EH56" i="7"/>
  <c r="CL61" i="7"/>
  <c r="CA21" i="7"/>
  <c r="BZ61" i="7"/>
  <c r="ET59" i="7"/>
  <c r="EI19" i="7"/>
  <c r="EH59" i="7"/>
  <c r="R58" i="7"/>
  <c r="G18" i="7"/>
  <c r="BZ81" i="7"/>
  <c r="BO41" i="7"/>
  <c r="IM45" i="7"/>
  <c r="IL85" i="7"/>
  <c r="CM21" i="7"/>
  <c r="CX61" i="7"/>
  <c r="AP76" i="7"/>
  <c r="AE36" i="7"/>
  <c r="GS39" i="7"/>
  <c r="EV45" i="7"/>
  <c r="FG85" i="7"/>
  <c r="DK15" i="7"/>
  <c r="DV55" i="7"/>
  <c r="FI14" i="7"/>
  <c r="FT54" i="7"/>
  <c r="DJ64" i="7"/>
  <c r="CY24" i="7"/>
  <c r="R78" i="7"/>
  <c r="G38" i="7"/>
  <c r="AE43" i="7"/>
  <c r="AP83" i="7"/>
  <c r="HC18" i="7"/>
  <c r="HN58" i="7"/>
  <c r="FU41" i="7"/>
  <c r="HE19" i="7"/>
  <c r="HP59" i="7"/>
  <c r="HQ23" i="7"/>
  <c r="IB63" i="7"/>
  <c r="AQ25" i="7"/>
  <c r="BB65" i="7"/>
  <c r="EH78" i="7"/>
  <c r="DW38" i="7"/>
  <c r="AE40" i="7"/>
  <c r="AP80" i="7"/>
  <c r="BZ59" i="7"/>
  <c r="BO19" i="7"/>
  <c r="BN59" i="7"/>
  <c r="BB80" i="7"/>
  <c r="AQ40" i="7"/>
  <c r="DK18" i="7"/>
  <c r="DV58" i="7"/>
  <c r="DJ58" i="7"/>
  <c r="DW43" i="7"/>
  <c r="EH83" i="7"/>
  <c r="CA78" i="7"/>
  <c r="BP38" i="7"/>
  <c r="BC64" i="7"/>
  <c r="AR24" i="7"/>
  <c r="DB18" i="7"/>
  <c r="IP58" i="7"/>
  <c r="IE18" i="7"/>
  <c r="CA64" i="7"/>
  <c r="BP24" i="7"/>
  <c r="CZ38" i="7"/>
  <c r="DK78" i="7"/>
  <c r="DJ55" i="7"/>
  <c r="CY15" i="7"/>
  <c r="CX55" i="7"/>
  <c r="GF44" i="7"/>
  <c r="GF84" i="7" s="1"/>
  <c r="GQ84" i="7"/>
  <c r="FF86" i="7"/>
  <c r="EU46" i="7"/>
  <c r="HP42" i="7"/>
  <c r="HP82" i="7" s="1"/>
  <c r="GE18" i="7"/>
  <c r="GP58" i="7"/>
  <c r="GD58" i="7"/>
  <c r="ET62" i="7"/>
  <c r="EI22" i="7"/>
  <c r="EH62" i="7"/>
  <c r="FH46" i="7"/>
  <c r="FS86" i="7"/>
  <c r="DA80" i="7"/>
  <c r="CP40" i="7"/>
  <c r="AS16" i="7"/>
  <c r="DV79" i="7"/>
  <c r="DK39" i="7"/>
  <c r="FG22" i="7"/>
  <c r="FR62" i="7"/>
  <c r="BZ52" i="7"/>
  <c r="CL52" i="7"/>
  <c r="CA12" i="7"/>
  <c r="EH80" i="7"/>
  <c r="DW40" i="7"/>
  <c r="EI82" i="7"/>
  <c r="DX42" i="7"/>
  <c r="EL14" i="7"/>
  <c r="BC42" i="7"/>
  <c r="BN82" i="7"/>
  <c r="BB82" i="7"/>
  <c r="AQ42" i="7"/>
  <c r="BF22" i="7"/>
  <c r="FH33" i="7"/>
  <c r="FS73" i="7"/>
  <c r="AF24" i="7"/>
  <c r="AQ64" i="7"/>
  <c r="CM65" i="7"/>
  <c r="CB25" i="7"/>
  <c r="EN21" i="7"/>
  <c r="AI19" i="7"/>
  <c r="AH59" i="7"/>
  <c r="AF63" i="7"/>
  <c r="U23" i="7"/>
  <c r="AG25" i="7"/>
  <c r="AR65" i="7"/>
  <c r="EW17" i="7"/>
  <c r="BN69" i="7"/>
  <c r="BC29" i="7"/>
  <c r="IQ86" i="7"/>
  <c r="IF46" i="7"/>
  <c r="DV57" i="7"/>
  <c r="DJ57" i="7"/>
  <c r="DK17" i="7"/>
  <c r="FG39" i="7"/>
  <c r="FR79" i="7"/>
  <c r="BD44" i="7"/>
  <c r="BO84" i="7"/>
  <c r="DZ19" i="7"/>
  <c r="DY59" i="7"/>
  <c r="IZ30" i="7"/>
  <c r="IY70" i="7"/>
  <c r="GR38" i="7"/>
  <c r="GQ78" i="7"/>
  <c r="CA72" i="7"/>
  <c r="BP32" i="7"/>
  <c r="BZ54" i="7"/>
  <c r="CA14" i="7"/>
  <c r="DW71" i="7"/>
  <c r="DL31" i="7"/>
  <c r="FI38" i="7"/>
  <c r="FT78" i="7"/>
  <c r="GQ70" i="7"/>
  <c r="GF30" i="7"/>
  <c r="GE70" i="7"/>
  <c r="GT44" i="7"/>
  <c r="GP63" i="7"/>
  <c r="GE23" i="7"/>
  <c r="CY86" i="7"/>
  <c r="CN46" i="7"/>
  <c r="T30" i="7"/>
  <c r="AE70" i="7"/>
  <c r="R60" i="7"/>
  <c r="G20" i="7"/>
  <c r="H39" i="7"/>
  <c r="S79" i="7"/>
  <c r="HA53" i="7"/>
  <c r="HB13" i="7"/>
  <c r="HM53" i="7"/>
  <c r="BE19" i="7"/>
  <c r="CX71" i="7"/>
  <c r="CM31" i="7"/>
  <c r="IB28" i="7"/>
  <c r="IA68" i="7"/>
  <c r="HI21" i="7"/>
  <c r="FU42" i="7"/>
  <c r="GF82" i="7"/>
  <c r="ET39" i="7"/>
  <c r="FE79" i="7"/>
  <c r="IX73" i="7"/>
  <c r="IY33" i="7"/>
  <c r="JK73" i="7" s="1"/>
  <c r="IB16" i="7"/>
  <c r="IA56" i="7"/>
  <c r="HU41" i="7"/>
  <c r="GH42" i="7"/>
  <c r="FX14" i="7"/>
  <c r="AG14" i="7"/>
  <c r="BB52" i="7"/>
  <c r="AQ12" i="7"/>
  <c r="AQ52" i="7" s="1"/>
  <c r="GH38" i="7"/>
  <c r="EI81" i="7"/>
  <c r="DX41" i="7"/>
  <c r="DV11" i="7"/>
  <c r="DU51" i="7"/>
  <c r="FH61" i="7"/>
  <c r="EW21" i="7"/>
  <c r="EV61" i="7"/>
  <c r="EY36" i="7"/>
  <c r="GD72" i="7"/>
  <c r="FS32" i="7"/>
  <c r="BF40" i="7"/>
  <c r="BQ80" i="7"/>
  <c r="EH73" i="7"/>
  <c r="DW33" i="7"/>
  <c r="IM76" i="7"/>
  <c r="IB36" i="7"/>
  <c r="AE33" i="7"/>
  <c r="AP73" i="7"/>
  <c r="GE74" i="7"/>
  <c r="FT34" i="7"/>
  <c r="CC15" i="7"/>
  <c r="CN55" i="7"/>
  <c r="IM55" i="7"/>
  <c r="IA55" i="7"/>
  <c r="IB15" i="7"/>
  <c r="DW81" i="7"/>
  <c r="DL41" i="7"/>
  <c r="EJ25" i="7"/>
  <c r="EU65" i="7"/>
  <c r="HD45" i="7"/>
  <c r="IL70" i="7"/>
  <c r="IA30" i="7"/>
  <c r="HZ70" i="7"/>
  <c r="FS23" i="7"/>
  <c r="GD63" i="7"/>
  <c r="BS12" i="7"/>
  <c r="BR52" i="7"/>
  <c r="GQ64" i="7"/>
  <c r="GF24" i="7"/>
  <c r="EV40" i="7"/>
  <c r="FG80" i="7"/>
  <c r="CQ13" i="7"/>
  <c r="GE31" i="7"/>
  <c r="GP71" i="7"/>
  <c r="EJ30" i="7"/>
  <c r="EU70" i="7"/>
  <c r="EG11" i="7"/>
  <c r="EG51" i="7" s="1"/>
  <c r="ER51" i="7"/>
  <c r="DJ53" i="7"/>
  <c r="CY13" i="7"/>
  <c r="CX53" i="7"/>
  <c r="CL54" i="7"/>
  <c r="FV20" i="7"/>
  <c r="HE42" i="7"/>
  <c r="BC74" i="7"/>
  <c r="AR34" i="7"/>
  <c r="AE73" i="7"/>
  <c r="T33" i="7"/>
  <c r="GI16" i="7"/>
  <c r="GI56" i="7" s="1"/>
  <c r="FG73" i="7"/>
  <c r="EV33" i="7"/>
  <c r="AE64" i="7"/>
  <c r="T24" i="7"/>
  <c r="FA19" i="7"/>
  <c r="CK77" i="7"/>
  <c r="BZ37" i="7"/>
  <c r="HW69" i="7"/>
  <c r="HL29" i="7"/>
  <c r="HK69" i="7"/>
  <c r="F69" i="8"/>
  <c r="IL73" i="7"/>
  <c r="IA33" i="7"/>
  <c r="BN79" i="7"/>
  <c r="BC39" i="7"/>
  <c r="IB39" i="7"/>
  <c r="IA79" i="7"/>
  <c r="T32" i="7"/>
  <c r="AE72" i="7"/>
  <c r="S13" i="7"/>
  <c r="R53" i="7"/>
  <c r="AD53" i="7"/>
  <c r="GR24" i="7"/>
  <c r="HC64" i="7"/>
  <c r="BC17" i="7"/>
  <c r="BB57" i="7"/>
  <c r="FA16" i="7"/>
  <c r="FX29" i="7"/>
  <c r="CM58" i="7"/>
  <c r="CB18" i="7"/>
  <c r="CA58" i="7"/>
  <c r="FH84" i="7"/>
  <c r="EW44" i="7"/>
  <c r="FU22" i="7"/>
  <c r="AW17" i="7"/>
  <c r="EI74" i="7"/>
  <c r="DX34" i="7"/>
  <c r="BZ83" i="7"/>
  <c r="BO43" i="7"/>
  <c r="AE85" i="7"/>
  <c r="T45" i="7"/>
  <c r="FF69" i="7"/>
  <c r="EU29" i="7"/>
  <c r="HC70" i="7"/>
  <c r="HO70" i="7"/>
  <c r="HD30" i="7"/>
  <c r="EX18" i="7"/>
  <c r="FS17" i="7"/>
  <c r="GD57" i="7"/>
  <c r="FR57" i="7"/>
  <c r="DX30" i="7"/>
  <c r="EI70" i="7"/>
  <c r="IR40" i="7"/>
  <c r="IK69" i="7"/>
  <c r="HZ29" i="7"/>
  <c r="IB58" i="7"/>
  <c r="HQ18" i="7"/>
  <c r="BA51" i="7"/>
  <c r="BB11" i="7"/>
  <c r="BM51" i="7"/>
  <c r="AR30" i="7"/>
  <c r="BC70" i="7"/>
  <c r="FT84" i="7"/>
  <c r="FI44" i="7"/>
  <c r="HZ73" i="7"/>
  <c r="IB34" i="7"/>
  <c r="IA74" i="7"/>
  <c r="IM74" i="7"/>
  <c r="AH18" i="7"/>
  <c r="IR25" i="7"/>
  <c r="IQ65" i="7"/>
  <c r="GE14" i="7"/>
  <c r="GD54" i="7"/>
  <c r="GP54" i="7"/>
  <c r="FU44" i="7"/>
  <c r="CP22" i="7"/>
  <c r="HZ20" i="7"/>
  <c r="HY60" i="7"/>
  <c r="CY82" i="7"/>
  <c r="CN42" i="7"/>
  <c r="FT25" i="7"/>
  <c r="GE65" i="7"/>
  <c r="BZ63" i="7"/>
  <c r="BO23" i="7"/>
  <c r="GE73" i="7"/>
  <c r="FT33" i="7"/>
  <c r="IO78" i="7"/>
  <c r="ID38" i="7"/>
  <c r="CA23" i="7"/>
  <c r="CL63" i="7"/>
  <c r="IB61" i="7"/>
  <c r="HQ21" i="7"/>
  <c r="HP61" i="7"/>
  <c r="FS63" i="7"/>
  <c r="FH23" i="7"/>
  <c r="IA67" i="7"/>
  <c r="IB27" i="7"/>
  <c r="IM67" i="7"/>
  <c r="IY74" i="7"/>
  <c r="IZ34" i="7"/>
  <c r="EF51" i="7"/>
  <c r="DL62" i="7"/>
  <c r="DA22" i="7"/>
  <c r="EK20" i="7"/>
  <c r="HT39" i="7"/>
  <c r="GS41" i="7"/>
  <c r="BB69" i="7"/>
  <c r="AQ29" i="7"/>
  <c r="HN57" i="7"/>
  <c r="HC17" i="7"/>
  <c r="DW64" i="7"/>
  <c r="DL24" i="7"/>
  <c r="HP11" i="7"/>
  <c r="CO18" i="7"/>
  <c r="CZ58" i="7"/>
  <c r="FH25" i="7"/>
  <c r="FS65" i="7"/>
  <c r="HQ16" i="7"/>
  <c r="HP56" i="7"/>
  <c r="FG11" i="7"/>
  <c r="HE76" i="7"/>
  <c r="GT36" i="7"/>
  <c r="IR24" i="7"/>
  <c r="IQ64" i="7"/>
  <c r="GV29" i="7"/>
  <c r="AQ70" i="7"/>
  <c r="AF30" i="7"/>
  <c r="HL51" i="7"/>
  <c r="HA11" i="7"/>
  <c r="GZ51" i="7"/>
  <c r="CB46" i="7"/>
  <c r="CM86" i="7"/>
  <c r="BD32" i="7"/>
  <c r="BO72" i="7"/>
  <c r="AQ23" i="7"/>
  <c r="BB63" i="7"/>
  <c r="FU46" i="7"/>
  <c r="GF86" i="7"/>
  <c r="GE34" i="7"/>
  <c r="GP74" i="7"/>
  <c r="BP30" i="7"/>
  <c r="CA70" i="7"/>
  <c r="HC85" i="7"/>
  <c r="GR45" i="7"/>
  <c r="GQ85" i="7"/>
  <c r="IZ29" i="7"/>
  <c r="JL69" i="7" s="1"/>
  <c r="IY69" i="7"/>
  <c r="FR11" i="7"/>
  <c r="AE56" i="7"/>
  <c r="AQ56" i="7"/>
  <c r="AF16" i="7"/>
  <c r="GP60" i="7"/>
  <c r="GE20" i="7"/>
  <c r="GD60" i="7"/>
  <c r="GH45" i="7"/>
  <c r="BQ85" i="7"/>
  <c r="BF45" i="7"/>
  <c r="FF37" i="7"/>
  <c r="FQ77" i="7"/>
  <c r="HM31" i="7"/>
  <c r="HL71" i="7"/>
  <c r="HX71" i="7"/>
  <c r="EI65" i="7"/>
  <c r="DX25" i="7"/>
  <c r="CX74" i="7"/>
  <c r="CM34" i="7"/>
  <c r="HZ57" i="7"/>
  <c r="HO17" i="7"/>
  <c r="Q51" i="7"/>
  <c r="R11" i="7"/>
  <c r="FS37" i="7"/>
  <c r="DX16" i="7"/>
  <c r="DW56" i="7"/>
  <c r="HC12" i="7"/>
  <c r="HN52" i="7"/>
  <c r="FD77" i="7"/>
  <c r="ES37" i="7"/>
  <c r="GD79" i="7"/>
  <c r="FS39" i="7"/>
  <c r="IL12" i="7"/>
  <c r="IK52" i="7"/>
  <c r="IZ32" i="7"/>
  <c r="IY72" i="7"/>
  <c r="DY14" i="7"/>
  <c r="EJ54" i="7"/>
  <c r="IM72" i="7"/>
  <c r="IB32" i="7"/>
  <c r="IA72" i="7"/>
  <c r="FG55" i="7"/>
  <c r="FS55" i="7"/>
  <c r="FH15" i="7"/>
  <c r="CB42" i="7"/>
  <c r="CM82" i="7"/>
  <c r="HB52" i="7"/>
  <c r="GQ12" i="7"/>
  <c r="HN63" i="7"/>
  <c r="HC23" i="7"/>
  <c r="EU69" i="7"/>
  <c r="EJ29" i="7"/>
  <c r="IB41" i="7"/>
  <c r="IA81" i="7"/>
  <c r="AQ53" i="7"/>
  <c r="AR13" i="7"/>
  <c r="BD36" i="7"/>
  <c r="BO76" i="7"/>
  <c r="FS76" i="7"/>
  <c r="FH36" i="7"/>
  <c r="FG76" i="7"/>
  <c r="GE78" i="7"/>
  <c r="FT38" i="7"/>
  <c r="GP52" i="7"/>
  <c r="IJ79" i="7"/>
  <c r="IK39" i="7"/>
  <c r="IW79" i="7" s="1"/>
  <c r="CC22" i="7"/>
  <c r="CN62" i="7"/>
  <c r="AQ57" i="7"/>
  <c r="AF17" i="7"/>
  <c r="HQ44" i="7"/>
  <c r="IB86" i="7"/>
  <c r="HQ46" i="7"/>
  <c r="IM84" i="7"/>
  <c r="IB44" i="7"/>
  <c r="IB84" i="7" s="1"/>
  <c r="CZ62" i="7"/>
  <c r="CY73" i="7"/>
  <c r="CN33" i="7"/>
  <c r="BZ11" i="7"/>
  <c r="BY51" i="7"/>
  <c r="IK13" i="7"/>
  <c r="IJ53" i="7"/>
  <c r="IV53" i="7"/>
  <c r="GE29" i="7"/>
  <c r="GD69" i="7"/>
  <c r="GP69" i="7"/>
  <c r="ES57" i="7"/>
  <c r="EH17" i="7"/>
  <c r="EG57" i="7"/>
  <c r="IX71" i="7"/>
  <c r="IY31" i="7"/>
  <c r="JK71" i="7" s="1"/>
  <c r="GG19" i="7"/>
  <c r="AE62" i="7"/>
  <c r="T22" i="7"/>
  <c r="AE57" i="7"/>
  <c r="T17" i="7"/>
  <c r="FW40" i="7"/>
  <c r="FG43" i="7"/>
  <c r="FR83" i="7"/>
  <c r="BP36" i="7"/>
  <c r="CA76" i="7"/>
  <c r="FG71" i="7"/>
  <c r="EV31" i="7"/>
  <c r="IX80" i="7"/>
  <c r="IY40" i="7"/>
  <c r="JK80" i="7" s="1"/>
  <c r="CA73" i="7"/>
  <c r="BP33" i="7"/>
  <c r="DK23" i="7"/>
  <c r="DV63" i="7"/>
  <c r="CX63" i="7"/>
  <c r="CM23" i="7"/>
  <c r="HB29" i="7"/>
  <c r="HA69" i="7"/>
  <c r="BQ15" i="7"/>
  <c r="BP55" i="7"/>
  <c r="CB55" i="7"/>
  <c r="FX30" i="7"/>
  <c r="CZ32" i="7"/>
  <c r="DK72" i="7"/>
  <c r="FS80" i="7"/>
  <c r="FH40" i="7"/>
  <c r="DK12" i="7"/>
  <c r="DV52" i="7"/>
  <c r="CA32" i="7"/>
  <c r="CL72" i="7"/>
  <c r="HC20" i="7"/>
  <c r="HB60" i="7"/>
  <c r="CM29" i="7"/>
  <c r="CX69" i="7"/>
  <c r="CY39" i="7"/>
  <c r="DJ79" i="7"/>
  <c r="F54" i="8"/>
  <c r="HI40" i="7"/>
  <c r="FX16" i="7"/>
  <c r="CQ15" i="7"/>
  <c r="GI15" i="7"/>
  <c r="GH55" i="7"/>
  <c r="GR11" i="7"/>
  <c r="DY62" i="7"/>
  <c r="DZ22" i="7"/>
  <c r="BU18" i="7"/>
  <c r="CN14" i="7"/>
  <c r="FU12" i="7"/>
  <c r="FT52" i="7"/>
  <c r="EV13" i="7"/>
  <c r="EV53" i="7" s="1"/>
  <c r="FG53" i="7"/>
  <c r="BP11" i="7"/>
  <c r="DW54" i="7"/>
  <c r="EJ12" i="7"/>
  <c r="EI52" i="7"/>
  <c r="GR17" i="7"/>
  <c r="GQ57" i="7"/>
  <c r="AF12" i="7"/>
  <c r="GQ53" i="7"/>
  <c r="GF13" i="7"/>
  <c r="GF53" i="7" s="1"/>
  <c r="IA77" i="7"/>
  <c r="HP37" i="7"/>
  <c r="IL43" i="7"/>
  <c r="IK83" i="7"/>
  <c r="GE83" i="7"/>
  <c r="FT43" i="7"/>
  <c r="W77" i="3"/>
  <c r="GG43" i="7"/>
  <c r="IX39" i="7"/>
  <c r="JJ79" i="7" s="1"/>
  <c r="GR37" i="7"/>
  <c r="IW37" i="7"/>
  <c r="JI77" i="7" s="1"/>
  <c r="HT80" i="7"/>
  <c r="HU40" i="7"/>
  <c r="D77" i="8"/>
  <c r="F77" i="8"/>
  <c r="HE25" i="7"/>
  <c r="M11" i="7"/>
  <c r="CA57" i="7"/>
  <c r="BP17" i="7"/>
  <c r="AK13" i="7"/>
  <c r="IU51" i="7"/>
  <c r="IV11" i="7"/>
  <c r="JH51" i="7" s="1"/>
  <c r="IZ25" i="7"/>
  <c r="JL65" i="7" s="1"/>
  <c r="CM57" i="7"/>
  <c r="CB17" i="7"/>
  <c r="DL60" i="7"/>
  <c r="DM20" i="7"/>
  <c r="HG16" i="7"/>
  <c r="GE52" i="7"/>
  <c r="GF12" i="7"/>
  <c r="IV54" i="7"/>
  <c r="IW14" i="7"/>
  <c r="JI54" i="7" s="1"/>
  <c r="FU13" i="7"/>
  <c r="FT53" i="7"/>
  <c r="IK20" i="7"/>
  <c r="IJ60" i="7"/>
  <c r="IY13" i="7"/>
  <c r="JK53" i="7" s="1"/>
  <c r="FS60" i="7"/>
  <c r="FH20" i="7"/>
  <c r="CY52" i="7"/>
  <c r="CZ12" i="7"/>
  <c r="AE54" i="7"/>
  <c r="T14" i="7"/>
  <c r="S54" i="7"/>
  <c r="IA52" i="7"/>
  <c r="IB12" i="7"/>
  <c r="IK23" i="7"/>
  <c r="IJ63" i="7"/>
  <c r="FG52" i="7"/>
  <c r="EU52" i="7"/>
  <c r="EV12" i="7"/>
  <c r="HP20" i="7"/>
  <c r="GS14" i="7"/>
  <c r="HD54" i="7"/>
  <c r="IX17" i="7"/>
  <c r="IZ22" i="7"/>
  <c r="JL62" i="7" s="1"/>
  <c r="GF22" i="7"/>
  <c r="GE62" i="7"/>
  <c r="GQ62" i="7"/>
  <c r="BP20" i="7"/>
  <c r="IK26" i="7"/>
  <c r="IJ66" i="7"/>
  <c r="IK14" i="7"/>
  <c r="IJ54" i="7"/>
  <c r="HU15" i="7"/>
  <c r="IV63" i="7"/>
  <c r="IW23" i="7"/>
  <c r="JI63" i="7" s="1"/>
  <c r="IV60" i="7"/>
  <c r="IW20" i="7"/>
  <c r="JI60" i="7" s="1"/>
  <c r="BD13" i="7"/>
  <c r="BC53" i="7"/>
  <c r="IY12" i="7"/>
  <c r="JK52" i="7" s="1"/>
  <c r="EV20" i="7"/>
  <c r="FG60" i="7"/>
  <c r="EU60" i="7"/>
  <c r="IV66" i="7"/>
  <c r="IW26" i="7"/>
  <c r="JI66" i="7" s="1"/>
  <c r="W51" i="3"/>
  <c r="IJ11" i="7"/>
  <c r="II51" i="7"/>
  <c r="HS32" i="7"/>
  <c r="IA13" i="7"/>
  <c r="HZ53" i="7"/>
  <c r="IC43" i="7"/>
  <c r="IB83" i="7"/>
  <c r="DA57" i="7"/>
  <c r="DB17" i="7"/>
  <c r="CZ79" i="7"/>
  <c r="CO39" i="7"/>
  <c r="GI46" i="7"/>
  <c r="FU72" i="7"/>
  <c r="FJ32" i="7"/>
  <c r="DN25" i="7"/>
  <c r="DY65" i="7"/>
  <c r="IB66" i="7"/>
  <c r="IC26" i="7"/>
  <c r="CN83" i="7"/>
  <c r="CC43" i="7"/>
  <c r="IA64" i="7"/>
  <c r="HO64" i="7"/>
  <c r="HP24" i="7"/>
  <c r="EK13" i="7"/>
  <c r="EJ53" i="7"/>
  <c r="HD22" i="7"/>
  <c r="HO62" i="7"/>
  <c r="HC62" i="7"/>
  <c r="IB14" i="7"/>
  <c r="CN79" i="7"/>
  <c r="CC39" i="7"/>
  <c r="BI12" i="7"/>
  <c r="I17" i="7"/>
  <c r="T57" i="7"/>
  <c r="J14" i="7"/>
  <c r="GP83" i="7" l="1"/>
  <c r="GQ43" i="7"/>
  <c r="CC13" i="7"/>
  <c r="CD13" i="7" s="1"/>
  <c r="DL33" i="7"/>
  <c r="F50" i="8"/>
  <c r="DW20" i="7"/>
  <c r="DX20" i="7" s="1"/>
  <c r="DV60" i="7"/>
  <c r="BD23" i="7"/>
  <c r="BP63" i="7" s="1"/>
  <c r="S43" i="7"/>
  <c r="AE83" i="7" s="1"/>
  <c r="CN37" i="7"/>
  <c r="CO37" i="7" s="1"/>
  <c r="DK63" i="7"/>
  <c r="DJ63" i="7"/>
  <c r="DW83" i="7"/>
  <c r="JA32" i="7"/>
  <c r="JM72" i="7" s="1"/>
  <c r="JL72" i="7"/>
  <c r="JA34" i="7"/>
  <c r="JL74" i="7"/>
  <c r="JA30" i="7"/>
  <c r="JM70" i="7" s="1"/>
  <c r="JL70" i="7"/>
  <c r="U63" i="7"/>
  <c r="H43" i="7"/>
  <c r="T83" i="7" s="1"/>
  <c r="IY65" i="7"/>
  <c r="JK65" i="7"/>
  <c r="DW37" i="7"/>
  <c r="DX37" i="7" s="1"/>
  <c r="AW44" i="7"/>
  <c r="BI84" i="7" s="1"/>
  <c r="IY45" i="7"/>
  <c r="JJ85" i="7"/>
  <c r="IY41" i="7"/>
  <c r="JJ81" i="7"/>
  <c r="IY16" i="7"/>
  <c r="JJ56" i="7"/>
  <c r="IY21" i="7"/>
  <c r="JJ61" i="7"/>
  <c r="IY28" i="7"/>
  <c r="JJ68" i="7"/>
  <c r="IW83" i="7"/>
  <c r="JI83" i="7"/>
  <c r="HO73" i="7"/>
  <c r="FG72" i="7"/>
  <c r="G37" i="7"/>
  <c r="H37" i="7" s="1"/>
  <c r="IX67" i="7"/>
  <c r="IY27" i="7"/>
  <c r="JK67" i="7" s="1"/>
  <c r="IY15" i="7"/>
  <c r="JK55" i="7" s="1"/>
  <c r="IX55" i="7"/>
  <c r="IX78" i="7"/>
  <c r="IY38" i="7"/>
  <c r="JK78" i="7" s="1"/>
  <c r="IY46" i="7"/>
  <c r="JK86" i="7" s="1"/>
  <c r="IX86" i="7"/>
  <c r="IX64" i="7"/>
  <c r="IY24" i="7"/>
  <c r="JK64" i="7" s="1"/>
  <c r="IY44" i="7"/>
  <c r="JK84" i="7" s="1"/>
  <c r="IX84" i="7"/>
  <c r="T63" i="7"/>
  <c r="HO65" i="7"/>
  <c r="W50" i="3"/>
  <c r="IA73" i="7"/>
  <c r="IX43" i="7"/>
  <c r="JJ83" i="7" s="1"/>
  <c r="EU14" i="7"/>
  <c r="ET54" i="7"/>
  <c r="FF54" i="7"/>
  <c r="U129" i="1"/>
  <c r="AG129" i="1" s="1"/>
  <c r="AS129" i="1" s="1"/>
  <c r="BE129" i="1" s="1"/>
  <c r="BQ129" i="1" s="1"/>
  <c r="CC129" i="1" s="1"/>
  <c r="CO129" i="1" s="1"/>
  <c r="DA129" i="1" s="1"/>
  <c r="DM129" i="1" s="1"/>
  <c r="DY129" i="1" s="1"/>
  <c r="EK129" i="1" s="1"/>
  <c r="EW129" i="1" s="1"/>
  <c r="FI129" i="1" s="1"/>
  <c r="FU129" i="1" s="1"/>
  <c r="GG129" i="1" s="1"/>
  <c r="GS129" i="1" s="1"/>
  <c r="HE129" i="1" s="1"/>
  <c r="HQ129" i="1" s="1"/>
  <c r="IC129" i="1" s="1"/>
  <c r="IO129" i="1" s="1"/>
  <c r="JA129" i="1" s="1"/>
  <c r="JM129" i="1" s="1"/>
  <c r="J129" i="1"/>
  <c r="JB32" i="7"/>
  <c r="JN72" i="7" s="1"/>
  <c r="BA77" i="7"/>
  <c r="AP37" i="7"/>
  <c r="R37" i="7"/>
  <c r="AC77" i="7"/>
  <c r="AD37" i="7"/>
  <c r="AO77" i="7"/>
  <c r="JA70" i="7"/>
  <c r="JB30" i="7"/>
  <c r="JN70" i="7" s="1"/>
  <c r="JE3" i="7"/>
  <c r="BD21" i="7"/>
  <c r="BD61" i="7" s="1"/>
  <c r="EJ39" i="7"/>
  <c r="EK39" i="7" s="1"/>
  <c r="T46" i="7"/>
  <c r="AF86" i="7" s="1"/>
  <c r="HM77" i="7"/>
  <c r="HA77" i="7"/>
  <c r="HB37" i="7"/>
  <c r="DJ83" i="7"/>
  <c r="CY43" i="7"/>
  <c r="AF52" i="7"/>
  <c r="DI51" i="7"/>
  <c r="CX11" i="7"/>
  <c r="DI77" i="7"/>
  <c r="CX37" i="7"/>
  <c r="AO51" i="7"/>
  <c r="AD11" i="7"/>
  <c r="AD51" i="7" s="1"/>
  <c r="ET11" i="7"/>
  <c r="FE51" i="7"/>
  <c r="GD37" i="7"/>
  <c r="GC77" i="7"/>
  <c r="GO77" i="7"/>
  <c r="BN37" i="7"/>
  <c r="BY77" i="7"/>
  <c r="BM77" i="7"/>
  <c r="BB37" i="7"/>
  <c r="CL11" i="7"/>
  <c r="CL51" i="7" s="1"/>
  <c r="CW51" i="7"/>
  <c r="CK51" i="7"/>
  <c r="EH37" i="7"/>
  <c r="ES77" i="7"/>
  <c r="GD11" i="7"/>
  <c r="GD51" i="7" s="1"/>
  <c r="GO51" i="7"/>
  <c r="K10" i="9"/>
  <c r="L8" i="9"/>
  <c r="D50" i="8"/>
  <c r="DX24" i="7"/>
  <c r="DY24" i="7" s="1"/>
  <c r="IK10" i="7"/>
  <c r="IJ50" i="7"/>
  <c r="IV10" i="7"/>
  <c r="JH50" i="7" s="1"/>
  <c r="IU50" i="7"/>
  <c r="BO61" i="7"/>
  <c r="U12" i="7"/>
  <c r="V12" i="7" s="1"/>
  <c r="H33" i="7"/>
  <c r="T73" i="7" s="1"/>
  <c r="T42" i="7"/>
  <c r="AF82" i="7" s="1"/>
  <c r="IA65" i="7"/>
  <c r="BC73" i="7"/>
  <c r="EV25" i="7"/>
  <c r="FH65" i="7" s="1"/>
  <c r="FJ24" i="7"/>
  <c r="FV64" i="7" s="1"/>
  <c r="FH41" i="7"/>
  <c r="FT81" i="7" s="1"/>
  <c r="EK15" i="7"/>
  <c r="EL15" i="7" s="1"/>
  <c r="CB31" i="7"/>
  <c r="CM71" i="7"/>
  <c r="EJ42" i="7"/>
  <c r="EV82" i="7" s="1"/>
  <c r="FS69" i="7"/>
  <c r="AQ59" i="7"/>
  <c r="FI18" i="7"/>
  <c r="FI58" i="7" s="1"/>
  <c r="IW57" i="7"/>
  <c r="BC60" i="7"/>
  <c r="AR19" i="7"/>
  <c r="AR59" i="7" s="1"/>
  <c r="FG58" i="7"/>
  <c r="FS58" i="7"/>
  <c r="BO60" i="7"/>
  <c r="FT58" i="7"/>
  <c r="CZ14" i="7"/>
  <c r="DA14" i="7" s="1"/>
  <c r="IL17" i="7"/>
  <c r="IM17" i="7" s="1"/>
  <c r="IN17" i="7" s="1"/>
  <c r="CY54" i="7"/>
  <c r="JA74" i="7"/>
  <c r="K36" i="8"/>
  <c r="AR41" i="7"/>
  <c r="BC81" i="7"/>
  <c r="D51" i="8"/>
  <c r="F51" i="8"/>
  <c r="HD44" i="7"/>
  <c r="HD84" i="7" s="1"/>
  <c r="K2" i="3"/>
  <c r="J49" i="3"/>
  <c r="HO84" i="7"/>
  <c r="BP13" i="7"/>
  <c r="BQ13" i="7" s="1"/>
  <c r="BO78" i="7"/>
  <c r="BD38" i="7"/>
  <c r="EJ41" i="7"/>
  <c r="EU81" i="7"/>
  <c r="BO53" i="7"/>
  <c r="HY51" i="7"/>
  <c r="AQ54" i="7"/>
  <c r="BC54" i="7"/>
  <c r="CB34" i="7"/>
  <c r="CM74" i="7"/>
  <c r="HP83" i="7"/>
  <c r="HE43" i="7"/>
  <c r="IM71" i="7"/>
  <c r="IB31" i="7"/>
  <c r="IM22" i="7"/>
  <c r="IM62" i="7" s="1"/>
  <c r="IX62" i="7"/>
  <c r="GR33" i="7"/>
  <c r="HC73" i="7"/>
  <c r="CA74" i="7"/>
  <c r="BP34" i="7"/>
  <c r="FS74" i="7"/>
  <c r="FH34" i="7"/>
  <c r="IZ69" i="7"/>
  <c r="JA29" i="7"/>
  <c r="JM69" i="7" s="1"/>
  <c r="BP29" i="7"/>
  <c r="CA69" i="7"/>
  <c r="DX45" i="7"/>
  <c r="EI85" i="7"/>
  <c r="CY64" i="7"/>
  <c r="CN24" i="7"/>
  <c r="JA22" i="7"/>
  <c r="BC86" i="7"/>
  <c r="AR46" i="7"/>
  <c r="CN45" i="7"/>
  <c r="CY85" i="7"/>
  <c r="IM41" i="7"/>
  <c r="IL81" i="7"/>
  <c r="IX81" i="7"/>
  <c r="JA25" i="7"/>
  <c r="JM65" i="7" s="1"/>
  <c r="GR42" i="7"/>
  <c r="GQ82" i="7"/>
  <c r="HC82" i="7"/>
  <c r="EV41" i="7"/>
  <c r="FG81" i="7"/>
  <c r="DA42" i="7"/>
  <c r="DL82" i="7"/>
  <c r="BO81" i="7"/>
  <c r="BD41" i="7"/>
  <c r="EK46" i="7"/>
  <c r="EV86" i="7"/>
  <c r="DX80" i="7"/>
  <c r="DM40" i="7"/>
  <c r="DK80" i="7"/>
  <c r="CZ40" i="7"/>
  <c r="CC38" i="7"/>
  <c r="CN78" i="7"/>
  <c r="AR39" i="7"/>
  <c r="BC79" i="7"/>
  <c r="GF25" i="7"/>
  <c r="GQ65" i="7"/>
  <c r="AG20" i="7"/>
  <c r="AR60" i="7"/>
  <c r="IM28" i="7"/>
  <c r="IL68" i="7"/>
  <c r="IX68" i="7"/>
  <c r="IM16" i="7"/>
  <c r="IX56" i="7"/>
  <c r="IL56" i="7"/>
  <c r="CB65" i="7"/>
  <c r="BQ25" i="7"/>
  <c r="I29" i="7"/>
  <c r="T69" i="7"/>
  <c r="DX73" i="7"/>
  <c r="DM33" i="7"/>
  <c r="BD16" i="7"/>
  <c r="BO56" i="7"/>
  <c r="BC56" i="7"/>
  <c r="GF71" i="7"/>
  <c r="FU31" i="7"/>
  <c r="GQ73" i="7"/>
  <c r="GF33" i="7"/>
  <c r="H22" i="7"/>
  <c r="S62" i="7"/>
  <c r="BP22" i="7"/>
  <c r="BO62" i="7"/>
  <c r="CA62" i="7"/>
  <c r="DK69" i="7"/>
  <c r="CZ29" i="7"/>
  <c r="AE79" i="7"/>
  <c r="T39" i="7"/>
  <c r="H44" i="7"/>
  <c r="S84" i="7"/>
  <c r="BP39" i="7"/>
  <c r="CA79" i="7"/>
  <c r="AQ84" i="7"/>
  <c r="AF44" i="7"/>
  <c r="HO86" i="7"/>
  <c r="HD46" i="7"/>
  <c r="HD86" i="7" s="1"/>
  <c r="DL38" i="7"/>
  <c r="DW78" i="7"/>
  <c r="DK74" i="7"/>
  <c r="CZ34" i="7"/>
  <c r="CM84" i="7"/>
  <c r="CB44" i="7"/>
  <c r="T44" i="7"/>
  <c r="AE84" i="7"/>
  <c r="T20" i="7"/>
  <c r="AE60" i="7"/>
  <c r="DX83" i="7"/>
  <c r="DM43" i="7"/>
  <c r="HC74" i="7"/>
  <c r="GR34" i="7"/>
  <c r="EI71" i="7"/>
  <c r="DX31" i="7"/>
  <c r="GS32" i="7"/>
  <c r="HD72" i="7"/>
  <c r="CY72" i="7"/>
  <c r="CN32" i="7"/>
  <c r="HP14" i="7"/>
  <c r="IB54" i="7" s="1"/>
  <c r="HO54" i="7"/>
  <c r="AI39" i="7"/>
  <c r="AT79" i="7"/>
  <c r="DK71" i="7"/>
  <c r="CZ31" i="7"/>
  <c r="CZ44" i="7"/>
  <c r="DK84" i="7"/>
  <c r="HP38" i="7"/>
  <c r="IA78" i="7"/>
  <c r="DX44" i="7"/>
  <c r="EI84" i="7"/>
  <c r="DK70" i="7"/>
  <c r="CZ30" i="7"/>
  <c r="GR19" i="7"/>
  <c r="GQ59" i="7"/>
  <c r="HC59" i="7"/>
  <c r="DK76" i="7"/>
  <c r="CZ36" i="7"/>
  <c r="FH72" i="7"/>
  <c r="EW32" i="7"/>
  <c r="AE71" i="7"/>
  <c r="T31" i="7"/>
  <c r="FI29" i="7"/>
  <c r="FT69" i="7"/>
  <c r="GF36" i="7"/>
  <c r="GF76" i="7" s="1"/>
  <c r="GQ76" i="7"/>
  <c r="CY59" i="7"/>
  <c r="CN19" i="7"/>
  <c r="DL29" i="7"/>
  <c r="DW69" i="7"/>
  <c r="FT71" i="7"/>
  <c r="FI31" i="7"/>
  <c r="EU71" i="7"/>
  <c r="EJ31" i="7"/>
  <c r="CN36" i="7"/>
  <c r="CY76" i="7"/>
  <c r="S70" i="7"/>
  <c r="H30" i="7"/>
  <c r="HO72" i="7"/>
  <c r="HD32" i="7"/>
  <c r="EU64" i="7"/>
  <c r="EJ24" i="7"/>
  <c r="EI69" i="7"/>
  <c r="DX29" i="7"/>
  <c r="CC29" i="7"/>
  <c r="CN69" i="7"/>
  <c r="FS70" i="7"/>
  <c r="FH30" i="7"/>
  <c r="CM81" i="7"/>
  <c r="CB41" i="7"/>
  <c r="FG70" i="7"/>
  <c r="EV30" i="7"/>
  <c r="AR18" i="7"/>
  <c r="AQ58" i="7"/>
  <c r="BC58" i="7"/>
  <c r="S74" i="7"/>
  <c r="H34" i="7"/>
  <c r="BO71" i="7"/>
  <c r="BD31" i="7"/>
  <c r="BD24" i="7"/>
  <c r="BO64" i="7"/>
  <c r="CB40" i="7"/>
  <c r="CM80" i="7"/>
  <c r="FH42" i="7"/>
  <c r="FS82" i="7"/>
  <c r="HC81" i="7"/>
  <c r="HD41" i="7"/>
  <c r="HO81" i="7"/>
  <c r="HO55" i="7"/>
  <c r="HD15" i="7"/>
  <c r="HD55" i="7" s="1"/>
  <c r="CN16" i="7"/>
  <c r="CM56" i="7"/>
  <c r="CY56" i="7"/>
  <c r="DK65" i="7"/>
  <c r="CZ25" i="7"/>
  <c r="DY32" i="7"/>
  <c r="EJ72" i="7"/>
  <c r="DX70" i="7"/>
  <c r="DM30" i="7"/>
  <c r="CM85" i="7"/>
  <c r="CB45" i="7"/>
  <c r="DY46" i="7"/>
  <c r="EJ86" i="7"/>
  <c r="CZ16" i="7"/>
  <c r="DK56" i="7"/>
  <c r="BP31" i="7"/>
  <c r="CA71" i="7"/>
  <c r="AE81" i="7"/>
  <c r="T41" i="7"/>
  <c r="AR38" i="7"/>
  <c r="BC78" i="7"/>
  <c r="EI79" i="7"/>
  <c r="DX39" i="7"/>
  <c r="S86" i="7"/>
  <c r="H46" i="7"/>
  <c r="BC72" i="7"/>
  <c r="AR32" i="7"/>
  <c r="DL46" i="7"/>
  <c r="DW86" i="7"/>
  <c r="EJ18" i="7"/>
  <c r="EU58" i="7"/>
  <c r="CA56" i="7"/>
  <c r="BP16" i="7"/>
  <c r="AG34" i="7"/>
  <c r="AR74" i="7"/>
  <c r="AQ86" i="7"/>
  <c r="AF46" i="7"/>
  <c r="CZ19" i="7"/>
  <c r="DK59" i="7"/>
  <c r="EK44" i="7"/>
  <c r="EV84" i="7"/>
  <c r="DK73" i="7"/>
  <c r="CZ33" i="7"/>
  <c r="GQ61" i="7"/>
  <c r="HC61" i="7"/>
  <c r="GR21" i="7"/>
  <c r="CB33" i="7"/>
  <c r="CM73" i="7"/>
  <c r="DL34" i="7"/>
  <c r="DW74" i="7"/>
  <c r="H16" i="7"/>
  <c r="S56" i="7"/>
  <c r="HD34" i="7"/>
  <c r="HO74" i="7"/>
  <c r="EU74" i="7"/>
  <c r="EJ34" i="7"/>
  <c r="H31" i="7"/>
  <c r="S71" i="7"/>
  <c r="CN70" i="7"/>
  <c r="CC30" i="7"/>
  <c r="EU78" i="7"/>
  <c r="EJ38" i="7"/>
  <c r="DW72" i="7"/>
  <c r="DL32" i="7"/>
  <c r="BO74" i="7"/>
  <c r="BD34" i="7"/>
  <c r="CN44" i="7"/>
  <c r="CY84" i="7"/>
  <c r="AQ81" i="7"/>
  <c r="AF41" i="7"/>
  <c r="GR25" i="7"/>
  <c r="HC65" i="7"/>
  <c r="FG74" i="7"/>
  <c r="EV34" i="7"/>
  <c r="AF29" i="7"/>
  <c r="AQ69" i="7"/>
  <c r="FT45" i="7"/>
  <c r="GE85" i="7"/>
  <c r="H32" i="7"/>
  <c r="S72" i="7"/>
  <c r="HD38" i="7"/>
  <c r="HD78" i="7" s="1"/>
  <c r="HO78" i="7"/>
  <c r="AH23" i="7"/>
  <c r="AS63" i="7"/>
  <c r="AQ72" i="7"/>
  <c r="AF32" i="7"/>
  <c r="EU73" i="7"/>
  <c r="EJ33" i="7"/>
  <c r="BC71" i="7"/>
  <c r="AR31" i="7"/>
  <c r="CM60" i="7"/>
  <c r="CB20" i="7"/>
  <c r="CB60" i="7" s="1"/>
  <c r="S76" i="7"/>
  <c r="H36" i="7"/>
  <c r="GF32" i="7"/>
  <c r="GQ72" i="7"/>
  <c r="GR16" i="7"/>
  <c r="GQ56" i="7"/>
  <c r="HC56" i="7"/>
  <c r="S65" i="7"/>
  <c r="H25" i="7"/>
  <c r="CY70" i="7"/>
  <c r="CN30" i="7"/>
  <c r="BD30" i="7"/>
  <c r="BO70" i="7"/>
  <c r="DL13" i="7"/>
  <c r="DW53" i="7"/>
  <c r="T29" i="7"/>
  <c r="AE69" i="7"/>
  <c r="T38" i="7"/>
  <c r="AE78" i="7"/>
  <c r="BO73" i="7"/>
  <c r="BD33" i="7"/>
  <c r="DL44" i="7"/>
  <c r="DW84" i="7"/>
  <c r="EU72" i="7"/>
  <c r="EJ32" i="7"/>
  <c r="GR31" i="7"/>
  <c r="HC71" i="7"/>
  <c r="AE74" i="7"/>
  <c r="T34" i="7"/>
  <c r="AE65" i="7"/>
  <c r="T25" i="7"/>
  <c r="CO43" i="7"/>
  <c r="CZ83" i="7"/>
  <c r="AG31" i="7"/>
  <c r="AR71" i="7"/>
  <c r="BC55" i="7"/>
  <c r="AR15" i="7"/>
  <c r="CA82" i="7"/>
  <c r="BP42" i="7"/>
  <c r="AQ85" i="7"/>
  <c r="AF45" i="7"/>
  <c r="FH78" i="7"/>
  <c r="EW38" i="7"/>
  <c r="IQ58" i="7"/>
  <c r="IF18" i="7"/>
  <c r="H38" i="7"/>
  <c r="S78" i="7"/>
  <c r="EU59" i="7"/>
  <c r="EJ19" i="7"/>
  <c r="EI59" i="7"/>
  <c r="DM36" i="7"/>
  <c r="DX76" i="7"/>
  <c r="CB84" i="7"/>
  <c r="BQ44" i="7"/>
  <c r="S81" i="7"/>
  <c r="H41" i="7"/>
  <c r="DX43" i="7"/>
  <c r="EI83" i="7"/>
  <c r="FV41" i="7"/>
  <c r="GT39" i="7"/>
  <c r="DW85" i="7"/>
  <c r="DL45" i="7"/>
  <c r="IM59" i="7"/>
  <c r="IB19" i="7"/>
  <c r="IA59" i="7"/>
  <c r="EV85" i="7"/>
  <c r="EK45" i="7"/>
  <c r="BP46" i="7"/>
  <c r="CA86" i="7"/>
  <c r="DK85" i="7"/>
  <c r="CZ45" i="7"/>
  <c r="AS14" i="7"/>
  <c r="AS54" i="7" s="1"/>
  <c r="BD54" i="7"/>
  <c r="FT86" i="7"/>
  <c r="FI46" i="7"/>
  <c r="BC65" i="7"/>
  <c r="AR25" i="7"/>
  <c r="FH85" i="7"/>
  <c r="EW45" i="7"/>
  <c r="CN76" i="7"/>
  <c r="CC36" i="7"/>
  <c r="EX23" i="7"/>
  <c r="FI63" i="7"/>
  <c r="CY81" i="7"/>
  <c r="CN41" i="7"/>
  <c r="DY21" i="7"/>
  <c r="DX61" i="7"/>
  <c r="EJ61" i="7"/>
  <c r="EW24" i="7"/>
  <c r="FH64" i="7"/>
  <c r="BT21" i="7"/>
  <c r="IM21" i="7"/>
  <c r="IL61" i="7"/>
  <c r="IX61" i="7"/>
  <c r="IV77" i="7"/>
  <c r="IJ77" i="7"/>
  <c r="FH22" i="7"/>
  <c r="FH62" i="7" s="1"/>
  <c r="FS62" i="7"/>
  <c r="BD64" i="7"/>
  <c r="AS24" i="7"/>
  <c r="AQ80" i="7"/>
  <c r="AF40" i="7"/>
  <c r="CF16" i="7"/>
  <c r="EW22" i="7"/>
  <c r="CZ41" i="7"/>
  <c r="DK81" i="7"/>
  <c r="CB80" i="7"/>
  <c r="BQ40" i="7"/>
  <c r="FT85" i="7"/>
  <c r="FI45" i="7"/>
  <c r="U40" i="7"/>
  <c r="AF80" i="7"/>
  <c r="DW79" i="7"/>
  <c r="DL39" i="7"/>
  <c r="CQ40" i="7"/>
  <c r="DB80" i="7"/>
  <c r="BC80" i="7"/>
  <c r="AR40" i="7"/>
  <c r="CN21" i="7"/>
  <c r="CY61" i="7"/>
  <c r="CP20" i="7"/>
  <c r="DA60" i="7"/>
  <c r="DW82" i="7"/>
  <c r="DL42" i="7"/>
  <c r="EJ36" i="7"/>
  <c r="EU76" i="7"/>
  <c r="DW77" i="7"/>
  <c r="DL37" i="7"/>
  <c r="FK21" i="7"/>
  <c r="FV61" i="7"/>
  <c r="GR18" i="7"/>
  <c r="HC58" i="7"/>
  <c r="H24" i="7"/>
  <c r="S64" i="7"/>
  <c r="HU80" i="7"/>
  <c r="EI80" i="7"/>
  <c r="DX40" i="7"/>
  <c r="BQ24" i="7"/>
  <c r="CB64" i="7"/>
  <c r="IY42" i="7"/>
  <c r="JK82" i="7" s="1"/>
  <c r="IX82" i="7"/>
  <c r="T80" i="7"/>
  <c r="I40" i="7"/>
  <c r="AF42" i="7"/>
  <c r="AQ82" i="7"/>
  <c r="CB12" i="7"/>
  <c r="CA52" i="7"/>
  <c r="CM52" i="7"/>
  <c r="GF18" i="7"/>
  <c r="GE58" i="7"/>
  <c r="GQ58" i="7"/>
  <c r="DK55" i="7"/>
  <c r="CZ15" i="7"/>
  <c r="CY55" i="7"/>
  <c r="DW55" i="7"/>
  <c r="DL15" i="7"/>
  <c r="IN45" i="7"/>
  <c r="IM85" i="7"/>
  <c r="IY85" i="7"/>
  <c r="GS15" i="7"/>
  <c r="GR55" i="7"/>
  <c r="AV20" i="7"/>
  <c r="T18" i="7"/>
  <c r="AE58" i="7"/>
  <c r="T59" i="7"/>
  <c r="I19" i="7"/>
  <c r="CZ46" i="7"/>
  <c r="DK86" i="7"/>
  <c r="GH39" i="7"/>
  <c r="GS79" i="7"/>
  <c r="BD42" i="7"/>
  <c r="BO82" i="7"/>
  <c r="HQ42" i="7"/>
  <c r="HQ82" i="7" s="1"/>
  <c r="BP19" i="7"/>
  <c r="BO59" i="7"/>
  <c r="CA81" i="7"/>
  <c r="BP41" i="7"/>
  <c r="IE40" i="7"/>
  <c r="ID80" i="7"/>
  <c r="IP80" i="7"/>
  <c r="HP45" i="7"/>
  <c r="IA85" i="7"/>
  <c r="FG56" i="7"/>
  <c r="FS56" i="7"/>
  <c r="FH16" i="7"/>
  <c r="AS78" i="7"/>
  <c r="AH38" i="7"/>
  <c r="BQ45" i="7"/>
  <c r="CB85" i="7"/>
  <c r="AR43" i="7"/>
  <c r="BC83" i="7"/>
  <c r="GI61" i="7"/>
  <c r="FX21" i="7"/>
  <c r="DC18" i="7"/>
  <c r="DK64" i="7"/>
  <c r="CZ24" i="7"/>
  <c r="AQ76" i="7"/>
  <c r="AF36" i="7"/>
  <c r="GS46" i="7"/>
  <c r="GR86" i="7"/>
  <c r="CN38" i="7"/>
  <c r="CY78" i="7"/>
  <c r="BF18" i="7"/>
  <c r="BQ58" i="7"/>
  <c r="H21" i="7"/>
  <c r="S61" i="7"/>
  <c r="EM14" i="7"/>
  <c r="AT16" i="7"/>
  <c r="FG86" i="7"/>
  <c r="EV46" i="7"/>
  <c r="DA38" i="7"/>
  <c r="DL78" i="7"/>
  <c r="HO58" i="7"/>
  <c r="HD18" i="7"/>
  <c r="CB21" i="7"/>
  <c r="CM61" i="7"/>
  <c r="CA61" i="7"/>
  <c r="EV42" i="7"/>
  <c r="FG82" i="7"/>
  <c r="FH19" i="7"/>
  <c r="FG59" i="7"/>
  <c r="FS59" i="7"/>
  <c r="H45" i="7"/>
  <c r="S85" i="7"/>
  <c r="BC76" i="7"/>
  <c r="AR36" i="7"/>
  <c r="IA62" i="7"/>
  <c r="IB22" i="7"/>
  <c r="FU36" i="7"/>
  <c r="EV43" i="7"/>
  <c r="FG83" i="7"/>
  <c r="U15" i="7"/>
  <c r="HD63" i="7"/>
  <c r="GS23" i="7"/>
  <c r="EU56" i="7"/>
  <c r="EJ16" i="7"/>
  <c r="EJ56" i="7" s="1"/>
  <c r="EJ82" i="7"/>
  <c r="DY42" i="7"/>
  <c r="EU62" i="7"/>
  <c r="EJ22" i="7"/>
  <c r="EI62" i="7"/>
  <c r="DW58" i="7"/>
  <c r="DL18" i="7"/>
  <c r="DK58" i="7"/>
  <c r="IC63" i="7"/>
  <c r="HR23" i="7"/>
  <c r="AF15" i="7"/>
  <c r="AQ55" i="7"/>
  <c r="DX18" i="7"/>
  <c r="EI58" i="7"/>
  <c r="EI63" i="7"/>
  <c r="DX23" i="7"/>
  <c r="GF80" i="7"/>
  <c r="GR80" i="7"/>
  <c r="GG40" i="7"/>
  <c r="CC24" i="7"/>
  <c r="CN64" i="7"/>
  <c r="CZ21" i="7"/>
  <c r="DK61" i="7"/>
  <c r="AG22" i="7"/>
  <c r="DX36" i="7"/>
  <c r="EI76" i="7"/>
  <c r="AQ83" i="7"/>
  <c r="AF43" i="7"/>
  <c r="S58" i="7"/>
  <c r="H18" i="7"/>
  <c r="FG62" i="7"/>
  <c r="FT24" i="7"/>
  <c r="GE64" i="7"/>
  <c r="GT40" i="7"/>
  <c r="HE80" i="7"/>
  <c r="H15" i="7"/>
  <c r="S55" i="7"/>
  <c r="EU80" i="7"/>
  <c r="EJ40" i="7"/>
  <c r="BO65" i="7"/>
  <c r="BD25" i="7"/>
  <c r="BC82" i="7"/>
  <c r="AR42" i="7"/>
  <c r="GG44" i="7"/>
  <c r="GG84" i="7" s="1"/>
  <c r="GR84" i="7"/>
  <c r="BQ38" i="7"/>
  <c r="CB78" i="7"/>
  <c r="FJ14" i="7"/>
  <c r="FU54" i="7"/>
  <c r="BP54" i="7"/>
  <c r="BE14" i="7"/>
  <c r="FT19" i="7"/>
  <c r="GE59" i="7"/>
  <c r="I42" i="7"/>
  <c r="T82" i="7"/>
  <c r="CO25" i="7"/>
  <c r="CZ65" i="7"/>
  <c r="CA59" i="7"/>
  <c r="CB19" i="7"/>
  <c r="CM59" i="7"/>
  <c r="DX38" i="7"/>
  <c r="EI78" i="7"/>
  <c r="HQ59" i="7"/>
  <c r="HF19" i="7"/>
  <c r="DL63" i="7"/>
  <c r="DA23" i="7"/>
  <c r="DW60" i="7"/>
  <c r="AS45" i="7"/>
  <c r="BD85" i="7"/>
  <c r="DX15" i="7"/>
  <c r="EI55" i="7"/>
  <c r="AF76" i="7"/>
  <c r="U36" i="7"/>
  <c r="FH17" i="7"/>
  <c r="FG57" i="7"/>
  <c r="AR22" i="7"/>
  <c r="AR62" i="7" s="1"/>
  <c r="BC62" i="7"/>
  <c r="GF41" i="7"/>
  <c r="GQ81" i="7"/>
  <c r="GE81" i="7"/>
  <c r="BE43" i="7"/>
  <c r="BP83" i="7"/>
  <c r="IB42" i="7"/>
  <c r="IB82" i="7" s="1"/>
  <c r="IM82" i="7"/>
  <c r="EU83" i="7"/>
  <c r="EJ43" i="7"/>
  <c r="BO86" i="7"/>
  <c r="BD46" i="7"/>
  <c r="AE61" i="7"/>
  <c r="AF21" i="7"/>
  <c r="AQ61" i="7"/>
  <c r="HE39" i="7"/>
  <c r="HP79" i="7"/>
  <c r="EU63" i="7"/>
  <c r="EJ23" i="7"/>
  <c r="IA76" i="7"/>
  <c r="HP36" i="7"/>
  <c r="HO76" i="7"/>
  <c r="FS83" i="7"/>
  <c r="FH43" i="7"/>
  <c r="FU38" i="7"/>
  <c r="GF78" i="7"/>
  <c r="AI18" i="7"/>
  <c r="CR13" i="7"/>
  <c r="FI61" i="7"/>
  <c r="EX21" i="7"/>
  <c r="EW61" i="7"/>
  <c r="T79" i="7"/>
  <c r="I39" i="7"/>
  <c r="CN65" i="7"/>
  <c r="CC25" i="7"/>
  <c r="FX40" i="7"/>
  <c r="GR12" i="7"/>
  <c r="HC52" i="7"/>
  <c r="IM12" i="7"/>
  <c r="IY52" i="7" s="1"/>
  <c r="IL52" i="7"/>
  <c r="EL20" i="7"/>
  <c r="GQ52" i="7"/>
  <c r="AS13" i="7"/>
  <c r="AR53" i="7"/>
  <c r="FS11" i="7"/>
  <c r="FS51" i="7" s="1"/>
  <c r="AR70" i="7"/>
  <c r="AG30" i="7"/>
  <c r="CZ82" i="7"/>
  <c r="CO42" i="7"/>
  <c r="FG69" i="7"/>
  <c r="EV29" i="7"/>
  <c r="BO79" i="7"/>
  <c r="BD39" i="7"/>
  <c r="AS33" i="7"/>
  <c r="BD73" i="7"/>
  <c r="FH73" i="7"/>
  <c r="EW33" i="7"/>
  <c r="U33" i="7"/>
  <c r="AF73" i="7"/>
  <c r="HF42" i="7"/>
  <c r="EW40" i="7"/>
  <c r="FH80" i="7"/>
  <c r="EK25" i="7"/>
  <c r="EV65" i="7"/>
  <c r="IN55" i="7"/>
  <c r="IC15" i="7"/>
  <c r="IB55" i="7"/>
  <c r="AF33" i="7"/>
  <c r="AQ73" i="7"/>
  <c r="BR80" i="7"/>
  <c r="BG40" i="7"/>
  <c r="IB56" i="7"/>
  <c r="IC16" i="7"/>
  <c r="IC56" i="7" s="1"/>
  <c r="FV42" i="7"/>
  <c r="GG82" i="7"/>
  <c r="CB72" i="7"/>
  <c r="BQ32" i="7"/>
  <c r="DZ59" i="7"/>
  <c r="EA19" i="7"/>
  <c r="DW57" i="7"/>
  <c r="DK57" i="7"/>
  <c r="DL17" i="7"/>
  <c r="AS65" i="7"/>
  <c r="AH25" i="7"/>
  <c r="EW31" i="7"/>
  <c r="FH71" i="7"/>
  <c r="ET57" i="7"/>
  <c r="EI17" i="7"/>
  <c r="EH57" i="7"/>
  <c r="HC83" i="7"/>
  <c r="GR43" i="7"/>
  <c r="GQ83" i="7"/>
  <c r="HD23" i="7"/>
  <c r="HO63" i="7"/>
  <c r="DZ14" i="7"/>
  <c r="EK54" i="7"/>
  <c r="S11" i="7"/>
  <c r="R51" i="7"/>
  <c r="FR77" i="7"/>
  <c r="FG37" i="7"/>
  <c r="GU36" i="7"/>
  <c r="HF76" i="7"/>
  <c r="FI25" i="7"/>
  <c r="FT65" i="7"/>
  <c r="BC69" i="7"/>
  <c r="AR29" i="7"/>
  <c r="IS40" i="7"/>
  <c r="DY34" i="7"/>
  <c r="EJ74" i="7"/>
  <c r="FV22" i="7"/>
  <c r="FY29" i="7"/>
  <c r="CL77" i="7"/>
  <c r="CA37" i="7"/>
  <c r="EK30" i="7"/>
  <c r="EV70" i="7"/>
  <c r="GF31" i="7"/>
  <c r="GQ71" i="7"/>
  <c r="IM70" i="7"/>
  <c r="IA70" i="7"/>
  <c r="IB30" i="7"/>
  <c r="CD15" i="7"/>
  <c r="CO55" i="7"/>
  <c r="GE72" i="7"/>
  <c r="FT32" i="7"/>
  <c r="BC52" i="7"/>
  <c r="AR12" i="7"/>
  <c r="AR52" i="7" s="1"/>
  <c r="IZ33" i="7"/>
  <c r="IY73" i="7"/>
  <c r="BF19" i="7"/>
  <c r="GQ63" i="7"/>
  <c r="GF23" i="7"/>
  <c r="FU78" i="7"/>
  <c r="FJ38" i="7"/>
  <c r="AG63" i="7"/>
  <c r="V23" i="7"/>
  <c r="EO21" i="7"/>
  <c r="FT73" i="7"/>
  <c r="FI33" i="7"/>
  <c r="DK79" i="7"/>
  <c r="CZ39" i="7"/>
  <c r="CZ73" i="7"/>
  <c r="CO33" i="7"/>
  <c r="IN72" i="7"/>
  <c r="IC32" i="7"/>
  <c r="IB72" i="7"/>
  <c r="HQ11" i="7"/>
  <c r="AF64" i="7"/>
  <c r="U24" i="7"/>
  <c r="GI38" i="7"/>
  <c r="U30" i="7"/>
  <c r="AF70" i="7"/>
  <c r="CB14" i="7"/>
  <c r="CN54" i="7" s="1"/>
  <c r="CA54" i="7"/>
  <c r="IZ70" i="7"/>
  <c r="HP73" i="7"/>
  <c r="HQ33" i="7"/>
  <c r="AF62" i="7"/>
  <c r="U22" i="7"/>
  <c r="CO62" i="7"/>
  <c r="CD22" i="7"/>
  <c r="HN31" i="7"/>
  <c r="HY71" i="7"/>
  <c r="HM71" i="7"/>
  <c r="HD17" i="7"/>
  <c r="HD57" i="7" s="1"/>
  <c r="HO57" i="7"/>
  <c r="FV44" i="7"/>
  <c r="ES51" i="7"/>
  <c r="EH11" i="7"/>
  <c r="EH51" i="7" s="1"/>
  <c r="AR64" i="7"/>
  <c r="AG24" i="7"/>
  <c r="BE32" i="7"/>
  <c r="BP72" i="7"/>
  <c r="GT41" i="7"/>
  <c r="CB23" i="7"/>
  <c r="CM63" i="7"/>
  <c r="IN84" i="7"/>
  <c r="IC44" i="7"/>
  <c r="IC84" i="7" s="1"/>
  <c r="GF20" i="7"/>
  <c r="GQ60" i="7"/>
  <c r="GE60" i="7"/>
  <c r="HB11" i="7"/>
  <c r="HA51" i="7"/>
  <c r="HM51" i="7"/>
  <c r="FI23" i="7"/>
  <c r="FT63" i="7"/>
  <c r="GF73" i="7"/>
  <c r="FU33" i="7"/>
  <c r="BN51" i="7"/>
  <c r="BB51" i="7"/>
  <c r="BC11" i="7"/>
  <c r="AF85" i="7"/>
  <c r="U45" i="7"/>
  <c r="BD17" i="7"/>
  <c r="BP57" i="7" s="1"/>
  <c r="BC57" i="7"/>
  <c r="IM73" i="7"/>
  <c r="IB33" i="7"/>
  <c r="IB73" i="7" s="1"/>
  <c r="HQ25" i="7"/>
  <c r="HQ65" i="7" s="1"/>
  <c r="IB65" i="7"/>
  <c r="DV51" i="7"/>
  <c r="DW11" i="7"/>
  <c r="IX52" i="7"/>
  <c r="DA32" i="7"/>
  <c r="DL72" i="7"/>
  <c r="U17" i="7"/>
  <c r="AF57" i="7"/>
  <c r="K23" i="7"/>
  <c r="V63" i="7"/>
  <c r="IZ72" i="7"/>
  <c r="IA57" i="7"/>
  <c r="HP17" i="7"/>
  <c r="EJ65" i="7"/>
  <c r="DY25" i="7"/>
  <c r="DA58" i="7"/>
  <c r="CP18" i="7"/>
  <c r="DM24" i="7"/>
  <c r="DX64" i="7"/>
  <c r="IZ74" i="7"/>
  <c r="IA20" i="7"/>
  <c r="HZ60" i="7"/>
  <c r="AS30" i="7"/>
  <c r="BD70" i="7"/>
  <c r="IC39" i="7"/>
  <c r="IB79" i="7"/>
  <c r="HX69" i="7"/>
  <c r="HM29" i="7"/>
  <c r="HL69" i="7"/>
  <c r="IA11" i="7"/>
  <c r="HZ51" i="7"/>
  <c r="BD74" i="7"/>
  <c r="AS34" i="7"/>
  <c r="GG24" i="7"/>
  <c r="GR64" i="7"/>
  <c r="HE45" i="7"/>
  <c r="EJ81" i="7"/>
  <c r="DY41" i="7"/>
  <c r="GI42" i="7"/>
  <c r="HN53" i="7"/>
  <c r="HB53" i="7"/>
  <c r="HC13" i="7"/>
  <c r="S60" i="7"/>
  <c r="H20" i="7"/>
  <c r="HC29" i="7"/>
  <c r="HB69" i="7"/>
  <c r="IL69" i="7"/>
  <c r="IA29" i="7"/>
  <c r="IB68" i="7"/>
  <c r="IC28" i="7"/>
  <c r="AJ19" i="7"/>
  <c r="AI59" i="7"/>
  <c r="DW52" i="7"/>
  <c r="DL12" i="7"/>
  <c r="DL52" i="7" s="1"/>
  <c r="IZ40" i="7"/>
  <c r="IY80" i="7"/>
  <c r="GF29" i="7"/>
  <c r="GE69" i="7"/>
  <c r="GQ69" i="7"/>
  <c r="EV69" i="7"/>
  <c r="EK29" i="7"/>
  <c r="FT37" i="7"/>
  <c r="GI45" i="7"/>
  <c r="HR16" i="7"/>
  <c r="HQ56" i="7"/>
  <c r="GF65" i="7"/>
  <c r="FU25" i="7"/>
  <c r="GS24" i="7"/>
  <c r="HD64" i="7"/>
  <c r="FS79" i="7"/>
  <c r="FH39" i="7"/>
  <c r="FI40" i="7"/>
  <c r="FT80" i="7"/>
  <c r="FU84" i="7"/>
  <c r="FJ44" i="7"/>
  <c r="CY69" i="7"/>
  <c r="CN29" i="7"/>
  <c r="CA11" i="7"/>
  <c r="BZ51" i="7"/>
  <c r="BR85" i="7"/>
  <c r="BG45" i="7"/>
  <c r="BQ30" i="7"/>
  <c r="CB70" i="7"/>
  <c r="DB22" i="7"/>
  <c r="DB62" i="7" s="1"/>
  <c r="DM62" i="7"/>
  <c r="EX44" i="7"/>
  <c r="FI84" i="7"/>
  <c r="T13" i="7"/>
  <c r="AE53" i="7"/>
  <c r="S53" i="7"/>
  <c r="HC57" i="7"/>
  <c r="HC60" i="7"/>
  <c r="HD20" i="7"/>
  <c r="HP60" i="7" s="1"/>
  <c r="BQ55" i="7"/>
  <c r="BR15" i="7"/>
  <c r="CC55" i="7"/>
  <c r="CN23" i="7"/>
  <c r="CY63" i="7"/>
  <c r="BQ36" i="7"/>
  <c r="CB76" i="7"/>
  <c r="IL13" i="7"/>
  <c r="IW53" i="7"/>
  <c r="IK53" i="7"/>
  <c r="HR46" i="7"/>
  <c r="IC86" i="7"/>
  <c r="AG17" i="7"/>
  <c r="AR57" i="7"/>
  <c r="FT76" i="7"/>
  <c r="FI36" i="7"/>
  <c r="FH76" i="7"/>
  <c r="CN82" i="7"/>
  <c r="CC42" i="7"/>
  <c r="AR56" i="7"/>
  <c r="AG16" i="7"/>
  <c r="AF56" i="7"/>
  <c r="GF34" i="7"/>
  <c r="GQ74" i="7"/>
  <c r="FV46" i="7"/>
  <c r="GG86" i="7"/>
  <c r="FH11" i="7"/>
  <c r="HU39" i="7"/>
  <c r="DA62" i="7"/>
  <c r="IS25" i="7"/>
  <c r="IS65" i="7" s="1"/>
  <c r="IR65" i="7"/>
  <c r="IN74" i="7"/>
  <c r="IC34" i="7"/>
  <c r="IB74" i="7"/>
  <c r="IC58" i="7"/>
  <c r="HR18" i="7"/>
  <c r="HE30" i="7"/>
  <c r="HD70" i="7"/>
  <c r="HP70" i="7"/>
  <c r="AF72" i="7"/>
  <c r="U32" i="7"/>
  <c r="CZ13" i="7"/>
  <c r="DK53" i="7"/>
  <c r="CY53" i="7"/>
  <c r="BT12" i="7"/>
  <c r="BS52" i="7"/>
  <c r="EZ36" i="7"/>
  <c r="AH14" i="7"/>
  <c r="FY14" i="7"/>
  <c r="FF79" i="7"/>
  <c r="EU39" i="7"/>
  <c r="CY71" i="7"/>
  <c r="CN31" i="7"/>
  <c r="GU44" i="7"/>
  <c r="DX71" i="7"/>
  <c r="DM31" i="7"/>
  <c r="GS38" i="7"/>
  <c r="GR78" i="7"/>
  <c r="EX17" i="7"/>
  <c r="BG22" i="7"/>
  <c r="HR44" i="7"/>
  <c r="BC63" i="7"/>
  <c r="AR23" i="7"/>
  <c r="IB67" i="7"/>
  <c r="IC27" i="7"/>
  <c r="IN67" i="7"/>
  <c r="DX81" i="7"/>
  <c r="DM41" i="7"/>
  <c r="GR70" i="7"/>
  <c r="GG30" i="7"/>
  <c r="GF70" i="7"/>
  <c r="FY30" i="7"/>
  <c r="BP76" i="7"/>
  <c r="BE36" i="7"/>
  <c r="CN34" i="7"/>
  <c r="CY74" i="7"/>
  <c r="IS24" i="7"/>
  <c r="IS64" i="7" s="1"/>
  <c r="IR64" i="7"/>
  <c r="CA83" i="7"/>
  <c r="BP43" i="7"/>
  <c r="FT23" i="7"/>
  <c r="GE63" i="7"/>
  <c r="DX33" i="7"/>
  <c r="EI73" i="7"/>
  <c r="CO46" i="7"/>
  <c r="CZ86" i="7"/>
  <c r="BO69" i="7"/>
  <c r="BD29" i="7"/>
  <c r="DW63" i="7"/>
  <c r="DL23" i="7"/>
  <c r="IL39" i="7"/>
  <c r="IK79" i="7"/>
  <c r="GE79" i="7"/>
  <c r="FT39" i="7"/>
  <c r="CC46" i="7"/>
  <c r="CN86" i="7"/>
  <c r="CA63" i="7"/>
  <c r="BP23" i="7"/>
  <c r="FT17" i="7"/>
  <c r="GE57" i="7"/>
  <c r="FS57" i="7"/>
  <c r="CM54" i="7"/>
  <c r="GH19" i="7"/>
  <c r="HO52" i="7"/>
  <c r="HD12" i="7"/>
  <c r="IP78" i="7"/>
  <c r="IE38" i="7"/>
  <c r="GF14" i="7"/>
  <c r="GE54" i="7"/>
  <c r="GQ54" i="7"/>
  <c r="EY18" i="7"/>
  <c r="IN76" i="7"/>
  <c r="IC36" i="7"/>
  <c r="BO57" i="7"/>
  <c r="DK52" i="7"/>
  <c r="CM72" i="7"/>
  <c r="CB32" i="7"/>
  <c r="BQ33" i="7"/>
  <c r="CB73" i="7"/>
  <c r="IY71" i="7"/>
  <c r="IZ31" i="7"/>
  <c r="IC41" i="7"/>
  <c r="IB81" i="7"/>
  <c r="FT55" i="7"/>
  <c r="FH55" i="7"/>
  <c r="FI15" i="7"/>
  <c r="FE77" i="7"/>
  <c r="ET37" i="7"/>
  <c r="DY16" i="7"/>
  <c r="DX56" i="7"/>
  <c r="HD85" i="7"/>
  <c r="GS45" i="7"/>
  <c r="GR85" i="7"/>
  <c r="GW29" i="7"/>
  <c r="FR51" i="7"/>
  <c r="IC61" i="7"/>
  <c r="HR21" i="7"/>
  <c r="HQ61" i="7"/>
  <c r="CQ22" i="7"/>
  <c r="EJ70" i="7"/>
  <c r="DY30" i="7"/>
  <c r="CC18" i="7"/>
  <c r="CN58" i="7"/>
  <c r="CB58" i="7"/>
  <c r="GJ16" i="7"/>
  <c r="GJ56" i="7" s="1"/>
  <c r="FW20" i="7"/>
  <c r="GF74" i="7"/>
  <c r="FU34" i="7"/>
  <c r="BP84" i="7"/>
  <c r="BE44" i="7"/>
  <c r="IR86" i="7"/>
  <c r="IG46" i="7"/>
  <c r="IS86" i="7" s="1"/>
  <c r="HO60" i="7"/>
  <c r="GJ15" i="7"/>
  <c r="GI55" i="7"/>
  <c r="FY16" i="7"/>
  <c r="CR15" i="7"/>
  <c r="AG12" i="7"/>
  <c r="BQ11" i="7"/>
  <c r="CO14" i="7"/>
  <c r="GR57" i="7"/>
  <c r="GS17" i="7"/>
  <c r="FH53" i="7"/>
  <c r="EW13" i="7"/>
  <c r="EW53" i="7" s="1"/>
  <c r="EA22" i="7"/>
  <c r="DZ62" i="7"/>
  <c r="GS11" i="7"/>
  <c r="GG13" i="7"/>
  <c r="GG53" i="7" s="1"/>
  <c r="GR53" i="7"/>
  <c r="EK12" i="7"/>
  <c r="EJ52" i="7"/>
  <c r="DM14" i="7"/>
  <c r="DX54" i="7"/>
  <c r="FV12" i="7"/>
  <c r="FU52" i="7"/>
  <c r="IW77" i="7"/>
  <c r="IX37" i="7"/>
  <c r="JJ77" i="7" s="1"/>
  <c r="GS37" i="7"/>
  <c r="GH43" i="7"/>
  <c r="IB77" i="7"/>
  <c r="HQ37" i="7"/>
  <c r="IM43" i="7"/>
  <c r="IL83" i="7"/>
  <c r="IL37" i="7"/>
  <c r="IK77" i="7"/>
  <c r="IY39" i="7"/>
  <c r="JK79" i="7" s="1"/>
  <c r="GF83" i="7"/>
  <c r="FU43" i="7"/>
  <c r="IX83" i="7"/>
  <c r="IY43" i="7"/>
  <c r="JK83" i="7" s="1"/>
  <c r="IL26" i="7"/>
  <c r="IK66" i="7"/>
  <c r="BQ20" i="7"/>
  <c r="GG22" i="7"/>
  <c r="GR62" i="7"/>
  <c r="GF62" i="7"/>
  <c r="HQ20" i="7"/>
  <c r="CZ52" i="7"/>
  <c r="DA12" i="7"/>
  <c r="FV13" i="7"/>
  <c r="FU53" i="7"/>
  <c r="HH16" i="7"/>
  <c r="HE54" i="7"/>
  <c r="GT14" i="7"/>
  <c r="IZ13" i="7"/>
  <c r="GF52" i="7"/>
  <c r="GG12" i="7"/>
  <c r="IZ65" i="7"/>
  <c r="IW63" i="7"/>
  <c r="IX23" i="7"/>
  <c r="JJ63" i="7" s="1"/>
  <c r="BP60" i="7"/>
  <c r="BE20" i="7"/>
  <c r="BD60" i="7"/>
  <c r="FH52" i="7"/>
  <c r="EV52" i="7"/>
  <c r="EW12" i="7"/>
  <c r="IL23" i="7"/>
  <c r="IK63" i="7"/>
  <c r="IC12" i="7"/>
  <c r="IB52" i="7"/>
  <c r="AF54" i="7"/>
  <c r="U14" i="7"/>
  <c r="T54" i="7"/>
  <c r="IW54" i="7"/>
  <c r="IX14" i="7"/>
  <c r="JJ54" i="7" s="1"/>
  <c r="DN20" i="7"/>
  <c r="DM60" i="7"/>
  <c r="BQ17" i="7"/>
  <c r="CB57" i="7"/>
  <c r="IK11" i="7"/>
  <c r="IJ51" i="7"/>
  <c r="IW66" i="7"/>
  <c r="IX26" i="7"/>
  <c r="JJ66" i="7" s="1"/>
  <c r="FH60" i="7"/>
  <c r="EW20" i="7"/>
  <c r="EV60" i="7"/>
  <c r="IZ12" i="7"/>
  <c r="BD53" i="7"/>
  <c r="BE13" i="7"/>
  <c r="IW60" i="7"/>
  <c r="IX20" i="7"/>
  <c r="JJ60" i="7" s="1"/>
  <c r="IL14" i="7"/>
  <c r="IK54" i="7"/>
  <c r="IY17" i="7"/>
  <c r="FT60" i="7"/>
  <c r="FI20" i="7"/>
  <c r="IL20" i="7"/>
  <c r="IK60" i="7"/>
  <c r="CC17" i="7"/>
  <c r="CN57" i="7"/>
  <c r="IV51" i="7"/>
  <c r="IW11" i="7"/>
  <c r="JI51" i="7" s="1"/>
  <c r="HF25" i="7"/>
  <c r="U57" i="7"/>
  <c r="J17" i="7"/>
  <c r="IC66" i="7"/>
  <c r="ID26" i="7"/>
  <c r="DZ65" i="7"/>
  <c r="DO25" i="7"/>
  <c r="GJ46" i="7"/>
  <c r="CO79" i="7"/>
  <c r="CD39" i="7"/>
  <c r="CD43" i="7"/>
  <c r="CO83" i="7"/>
  <c r="IB13" i="7"/>
  <c r="IA53" i="7"/>
  <c r="K14" i="7"/>
  <c r="IC14" i="7"/>
  <c r="EK53" i="7"/>
  <c r="EL13" i="7"/>
  <c r="ID43" i="7"/>
  <c r="IC83" i="7"/>
  <c r="HT32" i="7"/>
  <c r="HE22" i="7"/>
  <c r="HD62" i="7"/>
  <c r="HP62" i="7"/>
  <c r="IB64" i="7"/>
  <c r="HP64" i="7"/>
  <c r="HQ24" i="7"/>
  <c r="FV72" i="7"/>
  <c r="FK32" i="7"/>
  <c r="DA79" i="7"/>
  <c r="CP39" i="7"/>
  <c r="DB57" i="7"/>
  <c r="DC17" i="7"/>
  <c r="EI60" i="7" l="1"/>
  <c r="CO53" i="7"/>
  <c r="CZ77" i="7"/>
  <c r="BE23" i="7"/>
  <c r="BQ63" i="7" s="1"/>
  <c r="T43" i="7"/>
  <c r="AF83" i="7" s="1"/>
  <c r="EI77" i="7"/>
  <c r="S77" i="7"/>
  <c r="JA72" i="7"/>
  <c r="I43" i="7"/>
  <c r="U83" i="7" s="1"/>
  <c r="K3" i="8"/>
  <c r="JA33" i="7"/>
  <c r="JM73" i="7" s="1"/>
  <c r="JL73" i="7"/>
  <c r="JA31" i="7"/>
  <c r="JM71" i="7" s="1"/>
  <c r="JL71" i="7"/>
  <c r="JB34" i="7"/>
  <c r="JM74" i="7"/>
  <c r="JB22" i="7"/>
  <c r="JM62" i="7"/>
  <c r="JA40" i="7"/>
  <c r="JM80" i="7" s="1"/>
  <c r="JL80" i="7"/>
  <c r="JA12" i="7"/>
  <c r="JL52" i="7"/>
  <c r="JA13" i="7"/>
  <c r="JL53" i="7"/>
  <c r="IZ41" i="7"/>
  <c r="JK81" i="7"/>
  <c r="IZ28" i="7"/>
  <c r="JK68" i="7"/>
  <c r="IZ45" i="7"/>
  <c r="JK85" i="7"/>
  <c r="IZ21" i="7"/>
  <c r="JK61" i="7"/>
  <c r="IZ16" i="7"/>
  <c r="JK56" i="7"/>
  <c r="IY86" i="7"/>
  <c r="IZ46" i="7"/>
  <c r="JL86" i="7" s="1"/>
  <c r="IY78" i="7"/>
  <c r="IZ38" i="7"/>
  <c r="JL78" i="7" s="1"/>
  <c r="IY84" i="7"/>
  <c r="IZ44" i="7"/>
  <c r="JL84" i="7" s="1"/>
  <c r="IZ15" i="7"/>
  <c r="JL55" i="7" s="1"/>
  <c r="IY55" i="7"/>
  <c r="IZ24" i="7"/>
  <c r="JL64" i="7" s="1"/>
  <c r="IY64" i="7"/>
  <c r="IY67" i="7"/>
  <c r="IZ27" i="7"/>
  <c r="JL67" i="7" s="1"/>
  <c r="BE21" i="7"/>
  <c r="BQ61" i="7" s="1"/>
  <c r="BP61" i="7"/>
  <c r="K129" i="1"/>
  <c r="V129" i="1"/>
  <c r="AH129" i="1" s="1"/>
  <c r="AT129" i="1" s="1"/>
  <c r="BF129" i="1" s="1"/>
  <c r="BR129" i="1" s="1"/>
  <c r="CD129" i="1" s="1"/>
  <c r="CP129" i="1" s="1"/>
  <c r="DB129" i="1" s="1"/>
  <c r="DN129" i="1" s="1"/>
  <c r="DZ129" i="1" s="1"/>
  <c r="EL129" i="1" s="1"/>
  <c r="EX129" i="1" s="1"/>
  <c r="FJ129" i="1" s="1"/>
  <c r="FV129" i="1" s="1"/>
  <c r="GH129" i="1" s="1"/>
  <c r="GT129" i="1" s="1"/>
  <c r="HF129" i="1" s="1"/>
  <c r="HR129" i="1" s="1"/>
  <c r="ID129" i="1" s="1"/>
  <c r="IP129" i="1" s="1"/>
  <c r="JB129" i="1" s="1"/>
  <c r="JN129" i="1" s="1"/>
  <c r="EV14" i="7"/>
  <c r="EU54" i="7"/>
  <c r="FG54" i="7"/>
  <c r="JA69" i="7"/>
  <c r="JB29" i="7"/>
  <c r="JN69" i="7" s="1"/>
  <c r="AP77" i="7"/>
  <c r="AE37" i="7"/>
  <c r="BB77" i="7"/>
  <c r="AQ37" i="7"/>
  <c r="JB72" i="7"/>
  <c r="JC32" i="7"/>
  <c r="JB70" i="7"/>
  <c r="JC30" i="7"/>
  <c r="JO70" i="7" s="1"/>
  <c r="S37" i="7"/>
  <c r="AD77" i="7"/>
  <c r="EV79" i="7"/>
  <c r="U46" i="7"/>
  <c r="AG86" i="7" s="1"/>
  <c r="JA65" i="7"/>
  <c r="JB25" i="7"/>
  <c r="JN65" i="7" s="1"/>
  <c r="I33" i="7"/>
  <c r="U73" i="7" s="1"/>
  <c r="AG52" i="7"/>
  <c r="DK83" i="7"/>
  <c r="CZ43" i="7"/>
  <c r="HB77" i="7"/>
  <c r="HN77" i="7"/>
  <c r="HC37" i="7"/>
  <c r="GE11" i="7"/>
  <c r="GE51" i="7" s="1"/>
  <c r="GP51" i="7"/>
  <c r="AE11" i="7"/>
  <c r="AE51" i="7" s="1"/>
  <c r="AP51" i="7"/>
  <c r="ET77" i="7"/>
  <c r="EI37" i="7"/>
  <c r="U42" i="7"/>
  <c r="AG82" i="7" s="1"/>
  <c r="DJ77" i="7"/>
  <c r="CY37" i="7"/>
  <c r="EJ64" i="7"/>
  <c r="GE37" i="7"/>
  <c r="GP77" i="7"/>
  <c r="GD77" i="7"/>
  <c r="BZ77" i="7"/>
  <c r="BO37" i="7"/>
  <c r="L10" i="9"/>
  <c r="M8" i="9"/>
  <c r="CX51" i="7"/>
  <c r="CM11" i="7"/>
  <c r="CM51" i="7" s="1"/>
  <c r="BN77" i="7"/>
  <c r="BC37" i="7"/>
  <c r="EU11" i="7"/>
  <c r="FF51" i="7"/>
  <c r="DJ51" i="7"/>
  <c r="CY11" i="7"/>
  <c r="U52" i="7"/>
  <c r="IW10" i="7"/>
  <c r="JI50" i="7" s="1"/>
  <c r="IV50" i="7"/>
  <c r="IL10" i="7"/>
  <c r="IK50" i="7"/>
  <c r="FK24" i="7"/>
  <c r="FW64" i="7" s="1"/>
  <c r="BP53" i="7"/>
  <c r="EW25" i="7"/>
  <c r="FI65" i="7" s="1"/>
  <c r="FI41" i="7"/>
  <c r="FJ41" i="7" s="1"/>
  <c r="EK42" i="7"/>
  <c r="EW82" i="7" s="1"/>
  <c r="EW55" i="7"/>
  <c r="CB53" i="7"/>
  <c r="FJ18" i="7"/>
  <c r="FK18" i="7" s="1"/>
  <c r="FK58" i="7" s="1"/>
  <c r="CN71" i="7"/>
  <c r="CC31" i="7"/>
  <c r="FU58" i="7"/>
  <c r="AS19" i="7"/>
  <c r="AT19" i="7" s="1"/>
  <c r="BD59" i="7"/>
  <c r="CZ54" i="7"/>
  <c r="HE44" i="7"/>
  <c r="HF44" i="7" s="1"/>
  <c r="HP84" i="7"/>
  <c r="IM57" i="7"/>
  <c r="DL54" i="7"/>
  <c r="IL57" i="7"/>
  <c r="IX57" i="7"/>
  <c r="AS41" i="7"/>
  <c r="BD81" i="7"/>
  <c r="L2" i="3"/>
  <c r="K49" i="3"/>
  <c r="EV81" i="7"/>
  <c r="EK41" i="7"/>
  <c r="BP78" i="7"/>
  <c r="BE38" i="7"/>
  <c r="CN74" i="7"/>
  <c r="CC34" i="7"/>
  <c r="HF43" i="7"/>
  <c r="HQ83" i="7"/>
  <c r="IN71" i="7"/>
  <c r="IC31" i="7"/>
  <c r="IN22" i="7"/>
  <c r="IN62" i="7" s="1"/>
  <c r="IY62" i="7"/>
  <c r="FI34" i="7"/>
  <c r="FT74" i="7"/>
  <c r="CB74" i="7"/>
  <c r="BQ34" i="7"/>
  <c r="CB69" i="7"/>
  <c r="BQ29" i="7"/>
  <c r="HD73" i="7"/>
  <c r="GS33" i="7"/>
  <c r="CZ85" i="7"/>
  <c r="CO45" i="7"/>
  <c r="CO24" i="7"/>
  <c r="CZ64" i="7"/>
  <c r="AS46" i="7"/>
  <c r="BD86" i="7"/>
  <c r="IN41" i="7"/>
  <c r="IY81" i="7"/>
  <c r="IM81" i="7"/>
  <c r="EJ85" i="7"/>
  <c r="DY45" i="7"/>
  <c r="DN40" i="7"/>
  <c r="DY80" i="7"/>
  <c r="BD79" i="7"/>
  <c r="AS39" i="7"/>
  <c r="BE41" i="7"/>
  <c r="BP81" i="7"/>
  <c r="DM82" i="7"/>
  <c r="DB42" i="7"/>
  <c r="EW86" i="7"/>
  <c r="EL46" i="7"/>
  <c r="CO78" i="7"/>
  <c r="CD38" i="7"/>
  <c r="FH81" i="7"/>
  <c r="EW41" i="7"/>
  <c r="DL80" i="7"/>
  <c r="DA40" i="7"/>
  <c r="GS42" i="7"/>
  <c r="GR82" i="7"/>
  <c r="HD82" i="7"/>
  <c r="BR25" i="7"/>
  <c r="CC65" i="7"/>
  <c r="AH20" i="7"/>
  <c r="AS60" i="7"/>
  <c r="IN28" i="7"/>
  <c r="IM68" i="7"/>
  <c r="IY68" i="7"/>
  <c r="IN16" i="7"/>
  <c r="IY56" i="7"/>
  <c r="IM56" i="7"/>
  <c r="GR65" i="7"/>
  <c r="GG25" i="7"/>
  <c r="HD71" i="7"/>
  <c r="GS31" i="7"/>
  <c r="AF78" i="7"/>
  <c r="U38" i="7"/>
  <c r="I36" i="7"/>
  <c r="T76" i="7"/>
  <c r="AR72" i="7"/>
  <c r="AG32" i="7"/>
  <c r="DM32" i="7"/>
  <c r="DX72" i="7"/>
  <c r="EK34" i="7"/>
  <c r="EV74" i="7"/>
  <c r="EL44" i="7"/>
  <c r="EW84" i="7"/>
  <c r="FI42" i="7"/>
  <c r="FT82" i="7"/>
  <c r="FT70" i="7"/>
  <c r="FI30" i="7"/>
  <c r="HE32" i="7"/>
  <c r="HP72" i="7"/>
  <c r="EK31" i="7"/>
  <c r="EV71" i="7"/>
  <c r="BQ42" i="7"/>
  <c r="CB82" i="7"/>
  <c r="CN73" i="7"/>
  <c r="CC33" i="7"/>
  <c r="EJ84" i="7"/>
  <c r="DY44" i="7"/>
  <c r="U20" i="7"/>
  <c r="AF60" i="7"/>
  <c r="DA83" i="7"/>
  <c r="CP43" i="7"/>
  <c r="AF69" i="7"/>
  <c r="U29" i="7"/>
  <c r="CC20" i="7"/>
  <c r="CC60" i="7" s="1"/>
  <c r="CN60" i="7"/>
  <c r="AG41" i="7"/>
  <c r="AR81" i="7"/>
  <c r="EV78" i="7"/>
  <c r="EK38" i="7"/>
  <c r="GS21" i="7"/>
  <c r="GR61" i="7"/>
  <c r="HD61" i="7"/>
  <c r="DA19" i="7"/>
  <c r="DL59" i="7"/>
  <c r="EK18" i="7"/>
  <c r="EV58" i="7"/>
  <c r="CB71" i="7"/>
  <c r="BQ31" i="7"/>
  <c r="HP55" i="7"/>
  <c r="HE15" i="7"/>
  <c r="HE55" i="7" s="1"/>
  <c r="CN80" i="7"/>
  <c r="CC40" i="7"/>
  <c r="FU71" i="7"/>
  <c r="FJ31" i="7"/>
  <c r="GG36" i="7"/>
  <c r="GG76" i="7" s="1"/>
  <c r="GR76" i="7"/>
  <c r="EJ71" i="7"/>
  <c r="DY31" i="7"/>
  <c r="HE46" i="7"/>
  <c r="HE86" i="7" s="1"/>
  <c r="HP86" i="7"/>
  <c r="U39" i="7"/>
  <c r="AF79" i="7"/>
  <c r="BQ22" i="7"/>
  <c r="BP62" i="7"/>
  <c r="CB62" i="7"/>
  <c r="T72" i="7"/>
  <c r="I32" i="7"/>
  <c r="CO16" i="7"/>
  <c r="CN56" i="7"/>
  <c r="CZ56" i="7"/>
  <c r="T84" i="7"/>
  <c r="I44" i="7"/>
  <c r="HP74" i="7"/>
  <c r="HE34" i="7"/>
  <c r="U44" i="7"/>
  <c r="AF84" i="7"/>
  <c r="DX84" i="7"/>
  <c r="DM44" i="7"/>
  <c r="DM13" i="7"/>
  <c r="DX53" i="7"/>
  <c r="BD71" i="7"/>
  <c r="AS31" i="7"/>
  <c r="CO70" i="7"/>
  <c r="CD30" i="7"/>
  <c r="DX86" i="7"/>
  <c r="DM46" i="7"/>
  <c r="DL56" i="7"/>
  <c r="DA16" i="7"/>
  <c r="EK72" i="7"/>
  <c r="DZ32" i="7"/>
  <c r="BP64" i="7"/>
  <c r="BE24" i="7"/>
  <c r="FH70" i="7"/>
  <c r="EW30" i="7"/>
  <c r="DY29" i="7"/>
  <c r="EJ69" i="7"/>
  <c r="I30" i="7"/>
  <c r="T70" i="7"/>
  <c r="FJ29" i="7"/>
  <c r="FU69" i="7"/>
  <c r="GS34" i="7"/>
  <c r="HD74" i="7"/>
  <c r="CN84" i="7"/>
  <c r="CC44" i="7"/>
  <c r="AR84" i="7"/>
  <c r="AG44" i="7"/>
  <c r="T62" i="7"/>
  <c r="I22" i="7"/>
  <c r="DY73" i="7"/>
  <c r="DN33" i="7"/>
  <c r="T65" i="7"/>
  <c r="I25" i="7"/>
  <c r="DN30" i="7"/>
  <c r="DY70" i="7"/>
  <c r="HE72" i="7"/>
  <c r="GT32" i="7"/>
  <c r="U25" i="7"/>
  <c r="AF65" i="7"/>
  <c r="AS18" i="7"/>
  <c r="AR58" i="7"/>
  <c r="BD58" i="7"/>
  <c r="EX38" i="7"/>
  <c r="FI78" i="7"/>
  <c r="AF74" i="7"/>
  <c r="U34" i="7"/>
  <c r="BP73" i="7"/>
  <c r="BE33" i="7"/>
  <c r="GS16" i="7"/>
  <c r="HD56" i="7"/>
  <c r="GR56" i="7"/>
  <c r="HE38" i="7"/>
  <c r="HE78" i="7" s="1"/>
  <c r="HP78" i="7"/>
  <c r="AG29" i="7"/>
  <c r="AR69" i="7"/>
  <c r="CO44" i="7"/>
  <c r="CZ84" i="7"/>
  <c r="T56" i="7"/>
  <c r="I16" i="7"/>
  <c r="DL73" i="7"/>
  <c r="DA33" i="7"/>
  <c r="BD72" i="7"/>
  <c r="AS32" i="7"/>
  <c r="DL65" i="7"/>
  <c r="DA25" i="7"/>
  <c r="HP81" i="7"/>
  <c r="HD81" i="7"/>
  <c r="HE41" i="7"/>
  <c r="BE31" i="7"/>
  <c r="BP71" i="7"/>
  <c r="DX69" i="7"/>
  <c r="DM29" i="7"/>
  <c r="AF71" i="7"/>
  <c r="U31" i="7"/>
  <c r="GS19" i="7"/>
  <c r="GR59" i="7"/>
  <c r="HD59" i="7"/>
  <c r="DA44" i="7"/>
  <c r="DL84" i="7"/>
  <c r="HQ14" i="7"/>
  <c r="HP54" i="7"/>
  <c r="GR73" i="7"/>
  <c r="GG33" i="7"/>
  <c r="BD55" i="7"/>
  <c r="AS15" i="7"/>
  <c r="AI23" i="7"/>
  <c r="AT63" i="7"/>
  <c r="AG46" i="7"/>
  <c r="AR86" i="7"/>
  <c r="HQ38" i="7"/>
  <c r="IB78" i="7"/>
  <c r="BE16" i="7"/>
  <c r="BP56" i="7"/>
  <c r="BD56" i="7"/>
  <c r="AS71" i="7"/>
  <c r="AH31" i="7"/>
  <c r="BE30" i="7"/>
  <c r="BP70" i="7"/>
  <c r="EK33" i="7"/>
  <c r="EV73" i="7"/>
  <c r="EW34" i="7"/>
  <c r="FH74" i="7"/>
  <c r="BP74" i="7"/>
  <c r="BE34" i="7"/>
  <c r="AS74" i="7"/>
  <c r="AH34" i="7"/>
  <c r="AS38" i="7"/>
  <c r="BD78" i="7"/>
  <c r="EK86" i="7"/>
  <c r="DZ46" i="7"/>
  <c r="CN81" i="7"/>
  <c r="CC41" i="7"/>
  <c r="EV64" i="7"/>
  <c r="EK24" i="7"/>
  <c r="CZ59" i="7"/>
  <c r="CO19" i="7"/>
  <c r="DL70" i="7"/>
  <c r="DA30" i="7"/>
  <c r="DL71" i="7"/>
  <c r="DA31" i="7"/>
  <c r="CO32" i="7"/>
  <c r="CZ72" i="7"/>
  <c r="DN43" i="7"/>
  <c r="DY83" i="7"/>
  <c r="DL74" i="7"/>
  <c r="DA34" i="7"/>
  <c r="DA29" i="7"/>
  <c r="DL69" i="7"/>
  <c r="EV72" i="7"/>
  <c r="EK32" i="7"/>
  <c r="HD65" i="7"/>
  <c r="GS25" i="7"/>
  <c r="EJ79" i="7"/>
  <c r="DY39" i="7"/>
  <c r="DA36" i="7"/>
  <c r="DL76" i="7"/>
  <c r="AU79" i="7"/>
  <c r="AJ39" i="7"/>
  <c r="DM38" i="7"/>
  <c r="DX78" i="7"/>
  <c r="FU45" i="7"/>
  <c r="GF85" i="7"/>
  <c r="CO69" i="7"/>
  <c r="CD29" i="7"/>
  <c r="AR85" i="7"/>
  <c r="AG45" i="7"/>
  <c r="CO30" i="7"/>
  <c r="CZ70" i="7"/>
  <c r="GG32" i="7"/>
  <c r="GR72" i="7"/>
  <c r="T71" i="7"/>
  <c r="I31" i="7"/>
  <c r="DX74" i="7"/>
  <c r="DM34" i="7"/>
  <c r="CB56" i="7"/>
  <c r="BQ16" i="7"/>
  <c r="T86" i="7"/>
  <c r="I46" i="7"/>
  <c r="U41" i="7"/>
  <c r="AF81" i="7"/>
  <c r="CC45" i="7"/>
  <c r="CN85" i="7"/>
  <c r="I34" i="7"/>
  <c r="T74" i="7"/>
  <c r="CZ76" i="7"/>
  <c r="CO36" i="7"/>
  <c r="EX32" i="7"/>
  <c r="FI72" i="7"/>
  <c r="BQ39" i="7"/>
  <c r="CB79" i="7"/>
  <c r="GG71" i="7"/>
  <c r="FV31" i="7"/>
  <c r="U69" i="7"/>
  <c r="J29" i="7"/>
  <c r="EL39" i="7"/>
  <c r="EW79" i="7"/>
  <c r="IF40" i="7"/>
  <c r="IE80" i="7"/>
  <c r="IQ80" i="7"/>
  <c r="GS18" i="7"/>
  <c r="HD58" i="7"/>
  <c r="FW41" i="7"/>
  <c r="HF39" i="7"/>
  <c r="HF79" i="7" s="1"/>
  <c r="HQ79" i="7"/>
  <c r="DY18" i="7"/>
  <c r="EJ58" i="7"/>
  <c r="BG18" i="7"/>
  <c r="BR58" i="7"/>
  <c r="CB81" i="7"/>
  <c r="BQ41" i="7"/>
  <c r="EX22" i="7"/>
  <c r="V36" i="7"/>
  <c r="AG76" i="7"/>
  <c r="FL21" i="7"/>
  <c r="FW61" i="7"/>
  <c r="FJ46" i="7"/>
  <c r="FU86" i="7"/>
  <c r="AG21" i="7"/>
  <c r="AF61" i="7"/>
  <c r="AR61" i="7"/>
  <c r="FH82" i="7"/>
  <c r="EW42" i="7"/>
  <c r="AS40" i="7"/>
  <c r="BD80" i="7"/>
  <c r="I38" i="7"/>
  <c r="T78" i="7"/>
  <c r="EV56" i="7"/>
  <c r="EK16" i="7"/>
  <c r="BE42" i="7"/>
  <c r="BP82" i="7"/>
  <c r="GF58" i="7"/>
  <c r="GG18" i="7"/>
  <c r="GR58" i="7"/>
  <c r="EV76" i="7"/>
  <c r="EK36" i="7"/>
  <c r="AS25" i="7"/>
  <c r="BD65" i="7"/>
  <c r="AT45" i="7"/>
  <c r="BE85" i="7"/>
  <c r="GU40" i="7"/>
  <c r="HF80" i="7"/>
  <c r="FH83" i="7"/>
  <c r="EW43" i="7"/>
  <c r="GJ61" i="7"/>
  <c r="FY21" i="7"/>
  <c r="GK61" i="7" s="1"/>
  <c r="AW20" i="7"/>
  <c r="CC64" i="7"/>
  <c r="BR24" i="7"/>
  <c r="CB86" i="7"/>
  <c r="BQ46" i="7"/>
  <c r="IB59" i="7"/>
  <c r="IN59" i="7"/>
  <c r="IC19" i="7"/>
  <c r="CD24" i="7"/>
  <c r="CO64" i="7"/>
  <c r="EK22" i="7"/>
  <c r="EV62" i="7"/>
  <c r="EJ62" i="7"/>
  <c r="GI39" i="7"/>
  <c r="GT79" i="7"/>
  <c r="DY40" i="7"/>
  <c r="EJ80" i="7"/>
  <c r="CO21" i="7"/>
  <c r="CZ61" i="7"/>
  <c r="BU21" i="7"/>
  <c r="EW85" i="7"/>
  <c r="EL45" i="7"/>
  <c r="EJ78" i="7"/>
  <c r="DY38" i="7"/>
  <c r="I18" i="7"/>
  <c r="T58" i="7"/>
  <c r="AG15" i="7"/>
  <c r="AG55" i="7" s="1"/>
  <c r="AR55" i="7"/>
  <c r="HP58" i="7"/>
  <c r="HE18" i="7"/>
  <c r="DA24" i="7"/>
  <c r="DL64" i="7"/>
  <c r="CG16" i="7"/>
  <c r="BF43" i="7"/>
  <c r="BQ83" i="7"/>
  <c r="DY20" i="7"/>
  <c r="EJ60" i="7"/>
  <c r="DX60" i="7"/>
  <c r="DA65" i="7"/>
  <c r="CP25" i="7"/>
  <c r="EK40" i="7"/>
  <c r="EV80" i="7"/>
  <c r="EK82" i="7"/>
  <c r="DZ42" i="7"/>
  <c r="EN14" i="7"/>
  <c r="DA46" i="7"/>
  <c r="DL86" i="7"/>
  <c r="DL55" i="7"/>
  <c r="DA15" i="7"/>
  <c r="CZ55" i="7"/>
  <c r="FI64" i="7"/>
  <c r="EX24" i="7"/>
  <c r="DN36" i="7"/>
  <c r="DY76" i="7"/>
  <c r="GH44" i="7"/>
  <c r="GH84" i="7" s="1"/>
  <c r="GS84" i="7"/>
  <c r="AG43" i="7"/>
  <c r="AR83" i="7"/>
  <c r="HQ45" i="7"/>
  <c r="HQ85" i="7" s="1"/>
  <c r="IB85" i="7"/>
  <c r="U59" i="7"/>
  <c r="J19" i="7"/>
  <c r="GT15" i="7"/>
  <c r="GS55" i="7"/>
  <c r="AR82" i="7"/>
  <c r="AG42" i="7"/>
  <c r="IY82" i="7"/>
  <c r="IZ42" i="7"/>
  <c r="DX82" i="7"/>
  <c r="DM42" i="7"/>
  <c r="AT14" i="7"/>
  <c r="AT54" i="7" s="1"/>
  <c r="BE54" i="7"/>
  <c r="EK23" i="7"/>
  <c r="EV63" i="7"/>
  <c r="BD82" i="7"/>
  <c r="AS42" i="7"/>
  <c r="AH22" i="7"/>
  <c r="DY23" i="7"/>
  <c r="EJ63" i="7"/>
  <c r="V15" i="7"/>
  <c r="FV36" i="7"/>
  <c r="T85" i="7"/>
  <c r="I45" i="7"/>
  <c r="CN61" i="7"/>
  <c r="CC21" i="7"/>
  <c r="CB61" i="7"/>
  <c r="DB38" i="7"/>
  <c r="DM78" i="7"/>
  <c r="T61" i="7"/>
  <c r="I21" i="7"/>
  <c r="GT46" i="7"/>
  <c r="GS86" i="7"/>
  <c r="DD18" i="7"/>
  <c r="BR45" i="7"/>
  <c r="CC85" i="7"/>
  <c r="HR42" i="7"/>
  <c r="HR82" i="7" s="1"/>
  <c r="I24" i="7"/>
  <c r="T64" i="7"/>
  <c r="DC80" i="7"/>
  <c r="CR40" i="7"/>
  <c r="BR40" i="7"/>
  <c r="CC80" i="7"/>
  <c r="BE64" i="7"/>
  <c r="AT24" i="7"/>
  <c r="IN21" i="7"/>
  <c r="IM61" i="7"/>
  <c r="IY61" i="7"/>
  <c r="FI85" i="7"/>
  <c r="EX45" i="7"/>
  <c r="DL85" i="7"/>
  <c r="DA45" i="7"/>
  <c r="HE79" i="7"/>
  <c r="BP65" i="7"/>
  <c r="BE25" i="7"/>
  <c r="DL61" i="7"/>
  <c r="DA21" i="7"/>
  <c r="IB62" i="7"/>
  <c r="IC22" i="7"/>
  <c r="U18" i="7"/>
  <c r="AF58" i="7"/>
  <c r="IN85" i="7"/>
  <c r="IO45" i="7"/>
  <c r="IZ85" i="7"/>
  <c r="U80" i="7"/>
  <c r="J40" i="7"/>
  <c r="CQ20" i="7"/>
  <c r="DB60" i="7"/>
  <c r="CZ81" i="7"/>
  <c r="CO41" i="7"/>
  <c r="EK19" i="7"/>
  <c r="EV59" i="7"/>
  <c r="EJ59" i="7"/>
  <c r="FK14" i="7"/>
  <c r="FV54" i="7"/>
  <c r="FI19" i="7"/>
  <c r="FH59" i="7"/>
  <c r="FT59" i="7"/>
  <c r="AU16" i="7"/>
  <c r="AR76" i="7"/>
  <c r="AG36" i="7"/>
  <c r="FT56" i="7"/>
  <c r="FI16" i="7"/>
  <c r="FH56" i="7"/>
  <c r="DM15" i="7"/>
  <c r="DX55" i="7"/>
  <c r="FI22" i="7"/>
  <c r="FI62" i="7" s="1"/>
  <c r="FT62" i="7"/>
  <c r="CC84" i="7"/>
  <c r="BR44" i="7"/>
  <c r="IN82" i="7"/>
  <c r="IC42" i="7"/>
  <c r="IC82" i="7" s="1"/>
  <c r="U82" i="7"/>
  <c r="J42" i="7"/>
  <c r="DA77" i="7"/>
  <c r="CP37" i="7"/>
  <c r="EJ76" i="7"/>
  <c r="DY36" i="7"/>
  <c r="HE63" i="7"/>
  <c r="GT23" i="7"/>
  <c r="EJ83" i="7"/>
  <c r="DY43" i="7"/>
  <c r="AS22" i="7"/>
  <c r="AS62" i="7" s="1"/>
  <c r="BD62" i="7"/>
  <c r="CC78" i="7"/>
  <c r="BR38" i="7"/>
  <c r="GG80" i="7"/>
  <c r="GH40" i="7"/>
  <c r="GS80" i="7"/>
  <c r="AS36" i="7"/>
  <c r="BD76" i="7"/>
  <c r="CZ78" i="7"/>
  <c r="CO38" i="7"/>
  <c r="CN52" i="7"/>
  <c r="CB52" i="7"/>
  <c r="CC12" i="7"/>
  <c r="V40" i="7"/>
  <c r="AG80" i="7"/>
  <c r="EY23" i="7"/>
  <c r="FJ63" i="7"/>
  <c r="DX85" i="7"/>
  <c r="DM45" i="7"/>
  <c r="IB76" i="7"/>
  <c r="HP76" i="7"/>
  <c r="HQ36" i="7"/>
  <c r="IC76" i="7" s="1"/>
  <c r="FU19" i="7"/>
  <c r="GF59" i="7"/>
  <c r="ID63" i="7"/>
  <c r="HS23" i="7"/>
  <c r="BD83" i="7"/>
  <c r="AS43" i="7"/>
  <c r="BQ19" i="7"/>
  <c r="CB59" i="7"/>
  <c r="BP59" i="7"/>
  <c r="FU85" i="7"/>
  <c r="FJ45" i="7"/>
  <c r="AR80" i="7"/>
  <c r="AG40" i="7"/>
  <c r="CD36" i="7"/>
  <c r="CO76" i="7"/>
  <c r="IG18" i="7"/>
  <c r="IS58" i="7" s="1"/>
  <c r="IR58" i="7"/>
  <c r="BP86" i="7"/>
  <c r="BE46" i="7"/>
  <c r="DB23" i="7"/>
  <c r="DM63" i="7"/>
  <c r="BF14" i="7"/>
  <c r="BQ54" i="7"/>
  <c r="FU24" i="7"/>
  <c r="GF64" i="7"/>
  <c r="DM37" i="7"/>
  <c r="DX77" i="7"/>
  <c r="DL81" i="7"/>
  <c r="DA41" i="7"/>
  <c r="GU39" i="7"/>
  <c r="HP85" i="7"/>
  <c r="EK43" i="7"/>
  <c r="EV83" i="7"/>
  <c r="GG41" i="7"/>
  <c r="GR81" i="7"/>
  <c r="GF81" i="7"/>
  <c r="FI17" i="7"/>
  <c r="FH57" i="7"/>
  <c r="DY15" i="7"/>
  <c r="EJ55" i="7"/>
  <c r="HG19" i="7"/>
  <c r="HR59" i="7"/>
  <c r="CC19" i="7"/>
  <c r="CN59" i="7"/>
  <c r="I15" i="7"/>
  <c r="T55" i="7"/>
  <c r="DM18" i="7"/>
  <c r="DX58" i="7"/>
  <c r="DL58" i="7"/>
  <c r="AF55" i="7"/>
  <c r="EW46" i="7"/>
  <c r="FH86" i="7"/>
  <c r="AI38" i="7"/>
  <c r="AT78" i="7"/>
  <c r="DX79" i="7"/>
  <c r="DM39" i="7"/>
  <c r="DY61" i="7"/>
  <c r="DZ21" i="7"/>
  <c r="EK61" i="7"/>
  <c r="T81" i="7"/>
  <c r="I41" i="7"/>
  <c r="HS21" i="7"/>
  <c r="ID61" i="7"/>
  <c r="HR61" i="7"/>
  <c r="IC67" i="7"/>
  <c r="ID27" i="7"/>
  <c r="IO67" i="7"/>
  <c r="CB11" i="7"/>
  <c r="CA51" i="7"/>
  <c r="GG31" i="7"/>
  <c r="GR71" i="7"/>
  <c r="FY40" i="7"/>
  <c r="EM15" i="7"/>
  <c r="EX55" i="7"/>
  <c r="ID41" i="7"/>
  <c r="IC81" i="7"/>
  <c r="CB83" i="7"/>
  <c r="BQ43" i="7"/>
  <c r="CC70" i="7"/>
  <c r="BR30" i="7"/>
  <c r="GJ42" i="7"/>
  <c r="IB11" i="7"/>
  <c r="IA51" i="7"/>
  <c r="HO31" i="7"/>
  <c r="HN71" i="7"/>
  <c r="HZ71" i="7"/>
  <c r="FU65" i="7"/>
  <c r="FJ25" i="7"/>
  <c r="EA14" i="7"/>
  <c r="EL54" i="7"/>
  <c r="EB19" i="7"/>
  <c r="EA59" i="7"/>
  <c r="DA82" i="7"/>
  <c r="CP42" i="7"/>
  <c r="GT45" i="7"/>
  <c r="HE85" i="7"/>
  <c r="GS85" i="7"/>
  <c r="GG14" i="7"/>
  <c r="GF54" i="7"/>
  <c r="GR54" i="7"/>
  <c r="GH30" i="7"/>
  <c r="GS70" i="7"/>
  <c r="GG70" i="7"/>
  <c r="BD63" i="7"/>
  <c r="AS23" i="7"/>
  <c r="EV39" i="7"/>
  <c r="FG79" i="7"/>
  <c r="BS15" i="7"/>
  <c r="BR55" i="7"/>
  <c r="CD55" i="7"/>
  <c r="BS85" i="7"/>
  <c r="BH45" i="7"/>
  <c r="IC68" i="7"/>
  <c r="ID28" i="7"/>
  <c r="DB58" i="7"/>
  <c r="CQ18" i="7"/>
  <c r="DA73" i="7"/>
  <c r="CP33" i="7"/>
  <c r="BG19" i="7"/>
  <c r="EW70" i="7"/>
  <c r="EL30" i="7"/>
  <c r="EL25" i="7"/>
  <c r="EW65" i="7"/>
  <c r="DX11" i="7"/>
  <c r="DW51" i="7"/>
  <c r="GG20" i="7"/>
  <c r="GR60" i="7"/>
  <c r="GF60" i="7"/>
  <c r="BQ72" i="7"/>
  <c r="BF32" i="7"/>
  <c r="FW44" i="7"/>
  <c r="CP62" i="7"/>
  <c r="CE22" i="7"/>
  <c r="DL79" i="7"/>
  <c r="DA39" i="7"/>
  <c r="AS12" i="7"/>
  <c r="AS52" i="7" s="1"/>
  <c r="BD52" i="7"/>
  <c r="GV36" i="7"/>
  <c r="HG76" i="7"/>
  <c r="AG73" i="7"/>
  <c r="V33" i="7"/>
  <c r="AT13" i="7"/>
  <c r="AS53" i="7"/>
  <c r="GI19" i="7"/>
  <c r="IL79" i="7"/>
  <c r="IM39" i="7"/>
  <c r="ID86" i="7"/>
  <c r="HS46" i="7"/>
  <c r="BC51" i="7"/>
  <c r="BD11" i="7"/>
  <c r="BO51" i="7"/>
  <c r="IO72" i="7"/>
  <c r="ID32" i="7"/>
  <c r="IC72" i="7"/>
  <c r="HG42" i="7"/>
  <c r="BR33" i="7"/>
  <c r="CC73" i="7"/>
  <c r="BQ76" i="7"/>
  <c r="BF36" i="7"/>
  <c r="FW46" i="7"/>
  <c r="GH86" i="7"/>
  <c r="GR69" i="7"/>
  <c r="GG29" i="7"/>
  <c r="GF69" i="7"/>
  <c r="DN24" i="7"/>
  <c r="DY64" i="7"/>
  <c r="HC11" i="7"/>
  <c r="HN51" i="7"/>
  <c r="HB51" i="7"/>
  <c r="IX79" i="7"/>
  <c r="DM72" i="7"/>
  <c r="DB32" i="7"/>
  <c r="AT65" i="7"/>
  <c r="AI25" i="7"/>
  <c r="HD52" i="7"/>
  <c r="GS12" i="7"/>
  <c r="GS52" i="7" s="1"/>
  <c r="FT83" i="7"/>
  <c r="FI43" i="7"/>
  <c r="CD18" i="7"/>
  <c r="CO58" i="7"/>
  <c r="CC58" i="7"/>
  <c r="IQ78" i="7"/>
  <c r="IF38" i="7"/>
  <c r="AI14" i="7"/>
  <c r="CD42" i="7"/>
  <c r="CO82" i="7"/>
  <c r="HD60" i="7"/>
  <c r="HE20" i="7"/>
  <c r="FU37" i="7"/>
  <c r="I20" i="7"/>
  <c r="T60" i="7"/>
  <c r="HF45" i="7"/>
  <c r="FX20" i="7"/>
  <c r="CR22" i="7"/>
  <c r="T77" i="7"/>
  <c r="I37" i="7"/>
  <c r="FI55" i="7"/>
  <c r="FJ15" i="7"/>
  <c r="FU55" i="7"/>
  <c r="GF79" i="7"/>
  <c r="FU39" i="7"/>
  <c r="GF63" i="7"/>
  <c r="FU23" i="7"/>
  <c r="HS44" i="7"/>
  <c r="AG72" i="7"/>
  <c r="V32" i="7"/>
  <c r="HE70" i="7"/>
  <c r="HQ70" i="7"/>
  <c r="HF30" i="7"/>
  <c r="AG56" i="7"/>
  <c r="AS56" i="7"/>
  <c r="AH16" i="7"/>
  <c r="IM13" i="7"/>
  <c r="IL53" i="7"/>
  <c r="IX53" i="7"/>
  <c r="CO29" i="7"/>
  <c r="CZ69" i="7"/>
  <c r="EL29" i="7"/>
  <c r="EW69" i="7"/>
  <c r="IM69" i="7"/>
  <c r="IB29" i="7"/>
  <c r="HY69" i="7"/>
  <c r="HN29" i="7"/>
  <c r="HM69" i="7"/>
  <c r="IB20" i="7"/>
  <c r="IA60" i="7"/>
  <c r="BE17" i="7"/>
  <c r="BQ57" i="7" s="1"/>
  <c r="BD57" i="7"/>
  <c r="EJ77" i="7"/>
  <c r="DY37" i="7"/>
  <c r="CM77" i="7"/>
  <c r="CB37" i="7"/>
  <c r="FW22" i="7"/>
  <c r="HD83" i="7"/>
  <c r="GS43" i="7"/>
  <c r="GR83" i="7"/>
  <c r="FI71" i="7"/>
  <c r="EX31" i="7"/>
  <c r="DM17" i="7"/>
  <c r="DX57" i="7"/>
  <c r="DL57" i="7"/>
  <c r="AR73" i="7"/>
  <c r="AG33" i="7"/>
  <c r="FI73" i="7"/>
  <c r="EX33" i="7"/>
  <c r="EM20" i="7"/>
  <c r="DY81" i="7"/>
  <c r="DN41" i="7"/>
  <c r="CZ63" i="7"/>
  <c r="CO23" i="7"/>
  <c r="V24" i="7"/>
  <c r="AG64" i="7"/>
  <c r="GF72" i="7"/>
  <c r="FU32" i="7"/>
  <c r="GK16" i="7"/>
  <c r="IO74" i="7"/>
  <c r="IC74" i="7"/>
  <c r="ID34" i="7"/>
  <c r="AK19" i="7"/>
  <c r="AK59" i="7" s="1"/>
  <c r="AJ59" i="7"/>
  <c r="AS64" i="7"/>
  <c r="AH24" i="7"/>
  <c r="DY33" i="7"/>
  <c r="EJ73" i="7"/>
  <c r="GT38" i="7"/>
  <c r="GS78" i="7"/>
  <c r="AT30" i="7"/>
  <c r="BE70" i="7"/>
  <c r="FV33" i="7"/>
  <c r="GG73" i="7"/>
  <c r="CC72" i="7"/>
  <c r="BR32" i="7"/>
  <c r="CS13" i="7"/>
  <c r="DM23" i="7"/>
  <c r="DX63" i="7"/>
  <c r="DN31" i="7"/>
  <c r="DY71" i="7"/>
  <c r="FI11" i="7"/>
  <c r="GG65" i="7"/>
  <c r="FV25" i="7"/>
  <c r="HD29" i="7"/>
  <c r="HC69" i="7"/>
  <c r="DZ30" i="7"/>
  <c r="EK70" i="7"/>
  <c r="EZ18" i="7"/>
  <c r="GF57" i="7"/>
  <c r="FU17" i="7"/>
  <c r="FT57" i="7"/>
  <c r="BP69" i="7"/>
  <c r="BE29" i="7"/>
  <c r="FA36" i="7"/>
  <c r="HS18" i="7"/>
  <c r="ID58" i="7"/>
  <c r="AH17" i="7"/>
  <c r="AS57" i="7"/>
  <c r="HO53" i="7"/>
  <c r="HD13" i="7"/>
  <c r="HC53" i="7"/>
  <c r="BE74" i="7"/>
  <c r="AT34" i="7"/>
  <c r="IB57" i="7"/>
  <c r="HQ17" i="7"/>
  <c r="AG85" i="7"/>
  <c r="V45" i="7"/>
  <c r="FJ23" i="7"/>
  <c r="FU63" i="7"/>
  <c r="HP57" i="7"/>
  <c r="HE17" i="7"/>
  <c r="HE57" i="7" s="1"/>
  <c r="V22" i="7"/>
  <c r="AG62" i="7"/>
  <c r="HR11" i="7"/>
  <c r="FU73" i="7"/>
  <c r="FJ33" i="7"/>
  <c r="FK38" i="7"/>
  <c r="FV78" i="7"/>
  <c r="CE15" i="7"/>
  <c r="CP55" i="7"/>
  <c r="BD69" i="7"/>
  <c r="AS29" i="7"/>
  <c r="T11" i="7"/>
  <c r="S51" i="7"/>
  <c r="GH82" i="7"/>
  <c r="FW42" i="7"/>
  <c r="AS70" i="7"/>
  <c r="AH30" i="7"/>
  <c r="FJ61" i="7"/>
  <c r="EY21" i="7"/>
  <c r="EX61" i="7"/>
  <c r="CO34" i="7"/>
  <c r="CZ74" i="7"/>
  <c r="CO31" i="7"/>
  <c r="CZ71" i="7"/>
  <c r="ID39" i="7"/>
  <c r="IC79" i="7"/>
  <c r="HR33" i="7"/>
  <c r="HQ73" i="7"/>
  <c r="GG23" i="7"/>
  <c r="GR63" i="7"/>
  <c r="EU57" i="7"/>
  <c r="EJ17" i="7"/>
  <c r="EI57" i="7"/>
  <c r="FF77" i="7"/>
  <c r="EU37" i="7"/>
  <c r="DA86" i="7"/>
  <c r="CP46" i="7"/>
  <c r="FJ84" i="7"/>
  <c r="EY44" i="7"/>
  <c r="GJ45" i="7"/>
  <c r="GS64" i="7"/>
  <c r="GH24" i="7"/>
  <c r="L23" i="7"/>
  <c r="W63" i="7"/>
  <c r="HR25" i="7"/>
  <c r="IC65" i="7"/>
  <c r="AG70" i="7"/>
  <c r="V30" i="7"/>
  <c r="IN70" i="7"/>
  <c r="IC30" i="7"/>
  <c r="IB70" i="7"/>
  <c r="FH37" i="7"/>
  <c r="FS77" i="7"/>
  <c r="IN12" i="7"/>
  <c r="IZ52" i="7" s="1"/>
  <c r="IM52" i="7"/>
  <c r="CD25" i="7"/>
  <c r="CO65" i="7"/>
  <c r="CN72" i="7"/>
  <c r="CC32" i="7"/>
  <c r="HE12" i="7"/>
  <c r="HP52" i="7"/>
  <c r="BU12" i="7"/>
  <c r="BT52" i="7"/>
  <c r="FU80" i="7"/>
  <c r="FJ40" i="7"/>
  <c r="IN73" i="7"/>
  <c r="IC33" i="7"/>
  <c r="IC73" i="7" s="1"/>
  <c r="GU41" i="7"/>
  <c r="GJ38" i="7"/>
  <c r="AH63" i="7"/>
  <c r="W23" i="7"/>
  <c r="BS80" i="7"/>
  <c r="BH40" i="7"/>
  <c r="BE73" i="7"/>
  <c r="AT33" i="7"/>
  <c r="FT11" i="7"/>
  <c r="FT51" i="7" s="1"/>
  <c r="FV38" i="7"/>
  <c r="GG78" i="7"/>
  <c r="FV34" i="7"/>
  <c r="GG74" i="7"/>
  <c r="IO76" i="7"/>
  <c r="ID36" i="7"/>
  <c r="BH22" i="7"/>
  <c r="GR74" i="7"/>
  <c r="GG34" i="7"/>
  <c r="FU76" i="7"/>
  <c r="FJ36" i="7"/>
  <c r="FI76" i="7"/>
  <c r="FT79" i="7"/>
  <c r="FI39" i="7"/>
  <c r="GT24" i="7"/>
  <c r="HE64" i="7"/>
  <c r="IZ80" i="7"/>
  <c r="HE23" i="7"/>
  <c r="HP63" i="7"/>
  <c r="BP79" i="7"/>
  <c r="BE39" i="7"/>
  <c r="U79" i="7"/>
  <c r="J39" i="7"/>
  <c r="EK64" i="7"/>
  <c r="DZ24" i="7"/>
  <c r="IZ71" i="7"/>
  <c r="CO86" i="7"/>
  <c r="CD46" i="7"/>
  <c r="BR36" i="7"/>
  <c r="CC76" i="7"/>
  <c r="DX52" i="7"/>
  <c r="DM12" i="7"/>
  <c r="DM52" i="7" s="1"/>
  <c r="EK65" i="7"/>
  <c r="DZ25" i="7"/>
  <c r="GR52" i="7"/>
  <c r="BQ84" i="7"/>
  <c r="BF44" i="7"/>
  <c r="DY56" i="7"/>
  <c r="DZ16" i="7"/>
  <c r="CB63" i="7"/>
  <c r="BQ23" i="7"/>
  <c r="EY17" i="7"/>
  <c r="GV44" i="7"/>
  <c r="DA13" i="7"/>
  <c r="DL53" i="7"/>
  <c r="CZ53" i="7"/>
  <c r="AF53" i="7"/>
  <c r="T53" i="7"/>
  <c r="U13" i="7"/>
  <c r="DN62" i="7"/>
  <c r="DC22" i="7"/>
  <c r="FV84" i="7"/>
  <c r="FK44" i="7"/>
  <c r="HS16" i="7"/>
  <c r="HR56" i="7"/>
  <c r="EK81" i="7"/>
  <c r="DZ41" i="7"/>
  <c r="V17" i="7"/>
  <c r="AG57" i="7"/>
  <c r="IO84" i="7"/>
  <c r="ID44" i="7"/>
  <c r="CC23" i="7"/>
  <c r="CN63" i="7"/>
  <c r="EI11" i="7"/>
  <c r="EI51" i="7" s="1"/>
  <c r="ET51" i="7"/>
  <c r="CC14" i="7"/>
  <c r="CO54" i="7" s="1"/>
  <c r="CB54" i="7"/>
  <c r="IZ73" i="7"/>
  <c r="EK74" i="7"/>
  <c r="DZ34" i="7"/>
  <c r="ID16" i="7"/>
  <c r="IO55" i="7"/>
  <c r="ID15" i="7"/>
  <c r="IC55" i="7"/>
  <c r="EX40" i="7"/>
  <c r="FI80" i="7"/>
  <c r="FH69" i="7"/>
  <c r="EW29" i="7"/>
  <c r="AJ18" i="7"/>
  <c r="GK15" i="7"/>
  <c r="GJ55" i="7"/>
  <c r="CS15" i="7"/>
  <c r="EX13" i="7"/>
  <c r="EX53" i="7" s="1"/>
  <c r="FI53" i="7"/>
  <c r="CP14" i="7"/>
  <c r="DA54" i="7"/>
  <c r="FV52" i="7"/>
  <c r="FW12" i="7"/>
  <c r="EK52" i="7"/>
  <c r="EL12" i="7"/>
  <c r="GH13" i="7"/>
  <c r="GH53" i="7" s="1"/>
  <c r="GS53" i="7"/>
  <c r="DB14" i="7"/>
  <c r="DM54" i="7"/>
  <c r="AH12" i="7"/>
  <c r="AH52" i="7" s="1"/>
  <c r="EB22" i="7"/>
  <c r="EA62" i="7"/>
  <c r="GT17" i="7"/>
  <c r="GS57" i="7"/>
  <c r="DN14" i="7"/>
  <c r="DY54" i="7"/>
  <c r="GT11" i="7"/>
  <c r="BR11" i="7"/>
  <c r="IY83" i="7"/>
  <c r="IZ43" i="7"/>
  <c r="JL83" i="7" s="1"/>
  <c r="IC77" i="7"/>
  <c r="HR37" i="7"/>
  <c r="GT37" i="7"/>
  <c r="GG83" i="7"/>
  <c r="FV43" i="7"/>
  <c r="IM37" i="7"/>
  <c r="IL77" i="7"/>
  <c r="IX77" i="7"/>
  <c r="IY37" i="7"/>
  <c r="JK77" i="7" s="1"/>
  <c r="IZ39" i="7"/>
  <c r="IN43" i="7"/>
  <c r="IM83" i="7"/>
  <c r="GI43" i="7"/>
  <c r="IM20" i="7"/>
  <c r="IL60" i="7"/>
  <c r="FU60" i="7"/>
  <c r="FJ20" i="7"/>
  <c r="IM14" i="7"/>
  <c r="IL54" i="7"/>
  <c r="IL11" i="7"/>
  <c r="IK51" i="7"/>
  <c r="V14" i="7"/>
  <c r="AG54" i="7"/>
  <c r="U54" i="7"/>
  <c r="IX63" i="7"/>
  <c r="IY23" i="7"/>
  <c r="JK63" i="7" s="1"/>
  <c r="HI16" i="7"/>
  <c r="DB12" i="7"/>
  <c r="DA52" i="7"/>
  <c r="HG25" i="7"/>
  <c r="IX60" i="7"/>
  <c r="IY20" i="7"/>
  <c r="JK60" i="7" s="1"/>
  <c r="FI60" i="7"/>
  <c r="EX20" i="7"/>
  <c r="EW60" i="7"/>
  <c r="CC57" i="7"/>
  <c r="BR17" i="7"/>
  <c r="IO17" i="7"/>
  <c r="IN57" i="7"/>
  <c r="FW13" i="7"/>
  <c r="FV53" i="7"/>
  <c r="GH22" i="7"/>
  <c r="GG62" i="7"/>
  <c r="GS62" i="7"/>
  <c r="IY57" i="7"/>
  <c r="IZ17" i="7"/>
  <c r="JA17" i="7" s="1"/>
  <c r="IX54" i="7"/>
  <c r="IY14" i="7"/>
  <c r="JK54" i="7" s="1"/>
  <c r="IM23" i="7"/>
  <c r="IL63" i="7"/>
  <c r="CP53" i="7"/>
  <c r="CE13" i="7"/>
  <c r="HR20" i="7"/>
  <c r="BR20" i="7"/>
  <c r="IW51" i="7"/>
  <c r="IX11" i="7"/>
  <c r="JJ51" i="7" s="1"/>
  <c r="CD17" i="7"/>
  <c r="CO57" i="7"/>
  <c r="BF13" i="7"/>
  <c r="BQ53" i="7"/>
  <c r="BE53" i="7"/>
  <c r="BR13" i="7"/>
  <c r="CC53" i="7"/>
  <c r="IX66" i="7"/>
  <c r="IY26" i="7"/>
  <c r="JK66" i="7" s="1"/>
  <c r="DO20" i="7"/>
  <c r="DN60" i="7"/>
  <c r="IC52" i="7"/>
  <c r="ID12" i="7"/>
  <c r="FI52" i="7"/>
  <c r="EX12" i="7"/>
  <c r="EW52" i="7"/>
  <c r="BQ60" i="7"/>
  <c r="BF20" i="7"/>
  <c r="BE60" i="7"/>
  <c r="GH12" i="7"/>
  <c r="GG52" i="7"/>
  <c r="HF54" i="7"/>
  <c r="GU14" i="7"/>
  <c r="IM26" i="7"/>
  <c r="IL66" i="7"/>
  <c r="HU32" i="7"/>
  <c r="CP83" i="7"/>
  <c r="CE43" i="7"/>
  <c r="GK46" i="7"/>
  <c r="IE26" i="7"/>
  <c r="ID66" i="7"/>
  <c r="HR24" i="7"/>
  <c r="IC64" i="7"/>
  <c r="HQ64" i="7"/>
  <c r="HQ62" i="7"/>
  <c r="HF22" i="7"/>
  <c r="HE62" i="7"/>
  <c r="EL53" i="7"/>
  <c r="EM13" i="7"/>
  <c r="ID14" i="7"/>
  <c r="K17" i="7"/>
  <c r="V57" i="7"/>
  <c r="CQ39" i="7"/>
  <c r="DB79" i="7"/>
  <c r="IB53" i="7"/>
  <c r="IC13" i="7"/>
  <c r="EA65" i="7"/>
  <c r="DP25" i="7"/>
  <c r="FW72" i="7"/>
  <c r="FL32" i="7"/>
  <c r="DC57" i="7"/>
  <c r="DD17" i="7"/>
  <c r="IE43" i="7"/>
  <c r="ID83" i="7"/>
  <c r="L14" i="7"/>
  <c r="V52" i="7"/>
  <c r="W12" i="7"/>
  <c r="CP79" i="7"/>
  <c r="CE39" i="7"/>
  <c r="J43" i="7" l="1"/>
  <c r="V83" i="7" s="1"/>
  <c r="BF23" i="7"/>
  <c r="BR63" i="7" s="1"/>
  <c r="U43" i="7"/>
  <c r="V43" i="7" s="1"/>
  <c r="AH83" i="7" s="1"/>
  <c r="J33" i="7"/>
  <c r="JB33" i="7"/>
  <c r="JN73" i="7" s="1"/>
  <c r="JA73" i="7"/>
  <c r="JA71" i="7"/>
  <c r="JB31" i="7"/>
  <c r="JN71" i="7" s="1"/>
  <c r="JB40" i="7"/>
  <c r="JN80" i="7" s="1"/>
  <c r="JA80" i="7"/>
  <c r="JO72" i="7"/>
  <c r="JN74" i="7"/>
  <c r="JC34" i="7"/>
  <c r="JB74" i="7"/>
  <c r="JC22" i="7"/>
  <c r="JN62" i="7"/>
  <c r="JB13" i="7"/>
  <c r="JM53" i="7"/>
  <c r="JB12" i="7"/>
  <c r="JM52" i="7"/>
  <c r="JA42" i="7"/>
  <c r="JM82" i="7" s="1"/>
  <c r="JL82" i="7"/>
  <c r="JA16" i="7"/>
  <c r="JL56" i="7"/>
  <c r="JA41" i="7"/>
  <c r="JL81" i="7"/>
  <c r="JA21" i="7"/>
  <c r="JL61" i="7"/>
  <c r="JA39" i="7"/>
  <c r="JL79" i="7"/>
  <c r="JA45" i="7"/>
  <c r="JA85" i="7" s="1"/>
  <c r="JL85" i="7"/>
  <c r="JA28" i="7"/>
  <c r="JL68" i="7"/>
  <c r="BE61" i="7"/>
  <c r="BF21" i="7"/>
  <c r="BG21" i="7" s="1"/>
  <c r="IZ55" i="7"/>
  <c r="JA15" i="7"/>
  <c r="JM55" i="7" s="1"/>
  <c r="JA44" i="7"/>
  <c r="JM84" i="7" s="1"/>
  <c r="IZ84" i="7"/>
  <c r="JA27" i="7"/>
  <c r="JM67" i="7" s="1"/>
  <c r="IZ67" i="7"/>
  <c r="IZ78" i="7"/>
  <c r="JA38" i="7"/>
  <c r="JM78" i="7" s="1"/>
  <c r="JA46" i="7"/>
  <c r="JM86" i="7" s="1"/>
  <c r="IZ86" i="7"/>
  <c r="JA24" i="7"/>
  <c r="JM64" i="7" s="1"/>
  <c r="IZ64" i="7"/>
  <c r="EW14" i="7"/>
  <c r="EV54" i="7"/>
  <c r="FH54" i="7"/>
  <c r="L129" i="1"/>
  <c r="W129" i="1"/>
  <c r="AI129" i="1" s="1"/>
  <c r="AU129" i="1" s="1"/>
  <c r="BG129" i="1" s="1"/>
  <c r="BS129" i="1" s="1"/>
  <c r="CE129" i="1" s="1"/>
  <c r="CQ129" i="1" s="1"/>
  <c r="DC129" i="1" s="1"/>
  <c r="DO129" i="1" s="1"/>
  <c r="EA129" i="1" s="1"/>
  <c r="EM129" i="1" s="1"/>
  <c r="EY129" i="1" s="1"/>
  <c r="FK129" i="1" s="1"/>
  <c r="FW129" i="1" s="1"/>
  <c r="GI129" i="1" s="1"/>
  <c r="GU129" i="1" s="1"/>
  <c r="HG129" i="1" s="1"/>
  <c r="HS129" i="1" s="1"/>
  <c r="IE129" i="1" s="1"/>
  <c r="IQ129" i="1" s="1"/>
  <c r="JC129" i="1" s="1"/>
  <c r="JO129" i="1" s="1"/>
  <c r="JC72" i="7"/>
  <c r="JD32" i="7"/>
  <c r="JP72" i="7" s="1"/>
  <c r="AF37" i="7"/>
  <c r="AQ77" i="7"/>
  <c r="AE77" i="7"/>
  <c r="T37" i="7"/>
  <c r="JC29" i="7"/>
  <c r="JO69" i="7" s="1"/>
  <c r="JB69" i="7"/>
  <c r="JD30" i="7"/>
  <c r="JP70" i="7" s="1"/>
  <c r="JC70" i="7"/>
  <c r="JB71" i="7"/>
  <c r="JB73" i="7"/>
  <c r="AR37" i="7"/>
  <c r="BC77" i="7"/>
  <c r="V46" i="7"/>
  <c r="W46" i="7" s="1"/>
  <c r="JB65" i="7"/>
  <c r="JC25" i="7"/>
  <c r="JO65" i="7" s="1"/>
  <c r="V42" i="7"/>
  <c r="W42" i="7" s="1"/>
  <c r="JB17" i="7"/>
  <c r="JC17" i="7" s="1"/>
  <c r="JD17" i="7" s="1"/>
  <c r="JE17" i="7" s="1"/>
  <c r="EX25" i="7"/>
  <c r="FJ65" i="7" s="1"/>
  <c r="HC77" i="7"/>
  <c r="HO77" i="7"/>
  <c r="HD37" i="7"/>
  <c r="DA43" i="7"/>
  <c r="DL83" i="7"/>
  <c r="EU77" i="7"/>
  <c r="EJ37" i="7"/>
  <c r="BD37" i="7"/>
  <c r="BO77" i="7"/>
  <c r="CA77" i="7"/>
  <c r="BP37" i="7"/>
  <c r="CN11" i="7"/>
  <c r="CN51" i="7" s="1"/>
  <c r="CY51" i="7"/>
  <c r="GF37" i="7"/>
  <c r="GQ77" i="7"/>
  <c r="GE77" i="7"/>
  <c r="AQ51" i="7"/>
  <c r="AF11" i="7"/>
  <c r="AF51" i="7" s="1"/>
  <c r="EV11" i="7"/>
  <c r="FG51" i="7"/>
  <c r="CZ11" i="7"/>
  <c r="DK51" i="7"/>
  <c r="M10" i="9"/>
  <c r="N8" i="9"/>
  <c r="CZ37" i="7"/>
  <c r="DK77" i="7"/>
  <c r="GF11" i="7"/>
  <c r="GF51" i="7" s="1"/>
  <c r="GQ51" i="7"/>
  <c r="FU81" i="7"/>
  <c r="FL24" i="7"/>
  <c r="FM24" i="7" s="1"/>
  <c r="FY64" i="7" s="1"/>
  <c r="IM10" i="7"/>
  <c r="IL50" i="7"/>
  <c r="IX10" i="7"/>
  <c r="JJ50" i="7" s="1"/>
  <c r="IW50" i="7"/>
  <c r="EL42" i="7"/>
  <c r="EX82" i="7" s="1"/>
  <c r="HE84" i="7"/>
  <c r="HQ84" i="7"/>
  <c r="FV58" i="7"/>
  <c r="AS59" i="7"/>
  <c r="BE59" i="7"/>
  <c r="CO71" i="7"/>
  <c r="CD31" i="7"/>
  <c r="FJ58" i="7"/>
  <c r="AT41" i="7"/>
  <c r="BE81" i="7"/>
  <c r="L49" i="3"/>
  <c r="M2" i="3"/>
  <c r="BQ78" i="7"/>
  <c r="BF38" i="7"/>
  <c r="EW81" i="7"/>
  <c r="EL41" i="7"/>
  <c r="HR83" i="7"/>
  <c r="HG43" i="7"/>
  <c r="IO71" i="7"/>
  <c r="ID31" i="7"/>
  <c r="CO74" i="7"/>
  <c r="CD34" i="7"/>
  <c r="IO22" i="7"/>
  <c r="IO62" i="7" s="1"/>
  <c r="IZ62" i="7"/>
  <c r="HE73" i="7"/>
  <c r="GT33" i="7"/>
  <c r="BR34" i="7"/>
  <c r="CC74" i="7"/>
  <c r="CC69" i="7"/>
  <c r="BR29" i="7"/>
  <c r="FJ34" i="7"/>
  <c r="FU74" i="7"/>
  <c r="DZ45" i="7"/>
  <c r="EK85" i="7"/>
  <c r="AT46" i="7"/>
  <c r="BE86" i="7"/>
  <c r="JA43" i="7"/>
  <c r="JM83" i="7" s="1"/>
  <c r="CP24" i="7"/>
  <c r="DA64" i="7"/>
  <c r="IO41" i="7"/>
  <c r="IN81" i="7"/>
  <c r="IZ81" i="7"/>
  <c r="DA85" i="7"/>
  <c r="CP45" i="7"/>
  <c r="EX41" i="7"/>
  <c r="FI81" i="7"/>
  <c r="CP78" i="7"/>
  <c r="CE38" i="7"/>
  <c r="AT39" i="7"/>
  <c r="BE79" i="7"/>
  <c r="BQ81" i="7"/>
  <c r="BF41" i="7"/>
  <c r="FV81" i="7"/>
  <c r="FK41" i="7"/>
  <c r="DB40" i="7"/>
  <c r="DM80" i="7"/>
  <c r="DN82" i="7"/>
  <c r="DC42" i="7"/>
  <c r="EM46" i="7"/>
  <c r="EX86" i="7"/>
  <c r="GT42" i="7"/>
  <c r="GS82" i="7"/>
  <c r="HE82" i="7"/>
  <c r="DO40" i="7"/>
  <c r="DZ80" i="7"/>
  <c r="GH25" i="7"/>
  <c r="GS65" i="7"/>
  <c r="IO28" i="7"/>
  <c r="IZ68" i="7"/>
  <c r="IN68" i="7"/>
  <c r="AI20" i="7"/>
  <c r="AT60" i="7"/>
  <c r="IO16" i="7"/>
  <c r="IZ56" i="7"/>
  <c r="IN56" i="7"/>
  <c r="CD65" i="7"/>
  <c r="BS25" i="7"/>
  <c r="U74" i="7"/>
  <c r="J34" i="7"/>
  <c r="GS72" i="7"/>
  <c r="GH32" i="7"/>
  <c r="DM76" i="7"/>
  <c r="DB36" i="7"/>
  <c r="DM69" i="7"/>
  <c r="DB29" i="7"/>
  <c r="DM65" i="7"/>
  <c r="DB25" i="7"/>
  <c r="GT16" i="7"/>
  <c r="HE56" i="7"/>
  <c r="GS56" i="7"/>
  <c r="U65" i="7"/>
  <c r="J25" i="7"/>
  <c r="CD44" i="7"/>
  <c r="CO84" i="7"/>
  <c r="DM56" i="7"/>
  <c r="DB16" i="7"/>
  <c r="AT31" i="7"/>
  <c r="BE71" i="7"/>
  <c r="HF34" i="7"/>
  <c r="HQ74" i="7"/>
  <c r="DZ31" i="7"/>
  <c r="EK71" i="7"/>
  <c r="BR42" i="7"/>
  <c r="CC82" i="7"/>
  <c r="FU82" i="7"/>
  <c r="FJ42" i="7"/>
  <c r="EA46" i="7"/>
  <c r="EL86" i="7"/>
  <c r="EK69" i="7"/>
  <c r="DZ29" i="7"/>
  <c r="BR39" i="7"/>
  <c r="CC79" i="7"/>
  <c r="CO85" i="7"/>
  <c r="CD45" i="7"/>
  <c r="DA70" i="7"/>
  <c r="CP30" i="7"/>
  <c r="FV45" i="7"/>
  <c r="GG85" i="7"/>
  <c r="FI74" i="7"/>
  <c r="EX34" i="7"/>
  <c r="BE55" i="7"/>
  <c r="AT15" i="7"/>
  <c r="AT32" i="7"/>
  <c r="BE72" i="7"/>
  <c r="DZ73" i="7"/>
  <c r="DO33" i="7"/>
  <c r="FI70" i="7"/>
  <c r="EX30" i="7"/>
  <c r="J44" i="7"/>
  <c r="U84" i="7"/>
  <c r="CO80" i="7"/>
  <c r="CD40" i="7"/>
  <c r="AS81" i="7"/>
  <c r="AH41" i="7"/>
  <c r="AG60" i="7"/>
  <c r="V20" i="7"/>
  <c r="EL31" i="7"/>
  <c r="EW71" i="7"/>
  <c r="EM44" i="7"/>
  <c r="EX84" i="7"/>
  <c r="J36" i="7"/>
  <c r="U76" i="7"/>
  <c r="BF33" i="7"/>
  <c r="BQ73" i="7"/>
  <c r="CP19" i="7"/>
  <c r="DA59" i="7"/>
  <c r="HE74" i="7"/>
  <c r="GT34" i="7"/>
  <c r="AG78" i="7"/>
  <c r="V38" i="7"/>
  <c r="FJ72" i="7"/>
  <c r="EY32" i="7"/>
  <c r="AG81" i="7"/>
  <c r="V41" i="7"/>
  <c r="DN38" i="7"/>
  <c r="DY78" i="7"/>
  <c r="DZ83" i="7"/>
  <c r="DO43" i="7"/>
  <c r="BE78" i="7"/>
  <c r="AT38" i="7"/>
  <c r="EL33" i="7"/>
  <c r="EW73" i="7"/>
  <c r="GS73" i="7"/>
  <c r="GH33" i="7"/>
  <c r="BF31" i="7"/>
  <c r="BQ71" i="7"/>
  <c r="DM73" i="7"/>
  <c r="DB33" i="7"/>
  <c r="GU32" i="7"/>
  <c r="HF72" i="7"/>
  <c r="U62" i="7"/>
  <c r="J22" i="7"/>
  <c r="BF24" i="7"/>
  <c r="BQ64" i="7"/>
  <c r="DN46" i="7"/>
  <c r="DY86" i="7"/>
  <c r="DN44" i="7"/>
  <c r="DY84" i="7"/>
  <c r="HQ55" i="7"/>
  <c r="HF15" i="7"/>
  <c r="HF55" i="7" s="1"/>
  <c r="CO60" i="7"/>
  <c r="CD20" i="7"/>
  <c r="CD60" i="7" s="1"/>
  <c r="HF32" i="7"/>
  <c r="HQ72" i="7"/>
  <c r="EW74" i="7"/>
  <c r="EL34" i="7"/>
  <c r="DB30" i="7"/>
  <c r="DM70" i="7"/>
  <c r="AT18" i="7"/>
  <c r="AS58" i="7"/>
  <c r="BE58" i="7"/>
  <c r="HE65" i="7"/>
  <c r="GT25" i="7"/>
  <c r="V25" i="7"/>
  <c r="AG65" i="7"/>
  <c r="BQ62" i="7"/>
  <c r="BR22" i="7"/>
  <c r="CC62" i="7"/>
  <c r="V69" i="7"/>
  <c r="K29" i="7"/>
  <c r="DA76" i="7"/>
  <c r="CP36" i="7"/>
  <c r="J46" i="7"/>
  <c r="U86" i="7"/>
  <c r="AH45" i="7"/>
  <c r="AS85" i="7"/>
  <c r="AK39" i="7"/>
  <c r="AW79" i="7" s="1"/>
  <c r="AV79" i="7"/>
  <c r="EL32" i="7"/>
  <c r="EW72" i="7"/>
  <c r="EW64" i="7"/>
  <c r="EL24" i="7"/>
  <c r="AI34" i="7"/>
  <c r="AT74" i="7"/>
  <c r="HR38" i="7"/>
  <c r="IC78" i="7"/>
  <c r="HF41" i="7"/>
  <c r="HE81" i="7"/>
  <c r="HQ81" i="7"/>
  <c r="HQ78" i="7"/>
  <c r="HF38" i="7"/>
  <c r="HF78" i="7" s="1"/>
  <c r="FK29" i="7"/>
  <c r="FV69" i="7"/>
  <c r="V39" i="7"/>
  <c r="AG79" i="7"/>
  <c r="GH36" i="7"/>
  <c r="GH76" i="7" s="1"/>
  <c r="GS76" i="7"/>
  <c r="AG69" i="7"/>
  <c r="V29" i="7"/>
  <c r="CD33" i="7"/>
  <c r="CO73" i="7"/>
  <c r="FU70" i="7"/>
  <c r="FJ30" i="7"/>
  <c r="HE71" i="7"/>
  <c r="GT31" i="7"/>
  <c r="DN34" i="7"/>
  <c r="DY74" i="7"/>
  <c r="DB34" i="7"/>
  <c r="DM74" i="7"/>
  <c r="HR14" i="7"/>
  <c r="ID54" i="7" s="1"/>
  <c r="HQ54" i="7"/>
  <c r="CP44" i="7"/>
  <c r="DA84" i="7"/>
  <c r="IC54" i="7"/>
  <c r="U71" i="7"/>
  <c r="J31" i="7"/>
  <c r="BF16" i="7"/>
  <c r="BE56" i="7"/>
  <c r="BQ56" i="7"/>
  <c r="AH29" i="7"/>
  <c r="AS69" i="7"/>
  <c r="EK84" i="7"/>
  <c r="DZ44" i="7"/>
  <c r="CP32" i="7"/>
  <c r="DA72" i="7"/>
  <c r="BQ70" i="7"/>
  <c r="BF30" i="7"/>
  <c r="GT19" i="7"/>
  <c r="HE59" i="7"/>
  <c r="GS59" i="7"/>
  <c r="J16" i="7"/>
  <c r="U56" i="7"/>
  <c r="FJ78" i="7"/>
  <c r="EY38" i="7"/>
  <c r="AH44" i="7"/>
  <c r="AS84" i="7"/>
  <c r="EL72" i="7"/>
  <c r="EA32" i="7"/>
  <c r="CP70" i="7"/>
  <c r="CE30" i="7"/>
  <c r="CP16" i="7"/>
  <c r="CO56" i="7"/>
  <c r="DA56" i="7"/>
  <c r="FV71" i="7"/>
  <c r="FK31" i="7"/>
  <c r="BR31" i="7"/>
  <c r="CC71" i="7"/>
  <c r="HE61" i="7"/>
  <c r="GS61" i="7"/>
  <c r="GT21" i="7"/>
  <c r="DN32" i="7"/>
  <c r="DY72" i="7"/>
  <c r="DZ39" i="7"/>
  <c r="EK79" i="7"/>
  <c r="AU63" i="7"/>
  <c r="AJ23" i="7"/>
  <c r="DN29" i="7"/>
  <c r="DY69" i="7"/>
  <c r="EL18" i="7"/>
  <c r="EW58" i="7"/>
  <c r="K33" i="7"/>
  <c r="V73" i="7"/>
  <c r="DM84" i="7"/>
  <c r="DB44" i="7"/>
  <c r="AG74" i="7"/>
  <c r="V34" i="7"/>
  <c r="DN13" i="7"/>
  <c r="DY53" i="7"/>
  <c r="DM59" i="7"/>
  <c r="DB19" i="7"/>
  <c r="GH71" i="7"/>
  <c r="FW31" i="7"/>
  <c r="CC56" i="7"/>
  <c r="BR16" i="7"/>
  <c r="CE29" i="7"/>
  <c r="CP69" i="7"/>
  <c r="DB31" i="7"/>
  <c r="DM71" i="7"/>
  <c r="CO81" i="7"/>
  <c r="CD41" i="7"/>
  <c r="BF34" i="7"/>
  <c r="BQ74" i="7"/>
  <c r="AI31" i="7"/>
  <c r="AT71" i="7"/>
  <c r="AH46" i="7"/>
  <c r="AS86" i="7"/>
  <c r="V31" i="7"/>
  <c r="AG71" i="7"/>
  <c r="DO30" i="7"/>
  <c r="DZ70" i="7"/>
  <c r="J30" i="7"/>
  <c r="U70" i="7"/>
  <c r="AG84" i="7"/>
  <c r="V44" i="7"/>
  <c r="U72" i="7"/>
  <c r="J32" i="7"/>
  <c r="HF46" i="7"/>
  <c r="HF86" i="7" s="1"/>
  <c r="HQ86" i="7"/>
  <c r="EL38" i="7"/>
  <c r="EW78" i="7"/>
  <c r="DB83" i="7"/>
  <c r="CQ43" i="7"/>
  <c r="AH32" i="7"/>
  <c r="AS72" i="7"/>
  <c r="DN63" i="7"/>
  <c r="DC23" i="7"/>
  <c r="DM85" i="7"/>
  <c r="DB45" i="7"/>
  <c r="DB65" i="7"/>
  <c r="CQ25" i="7"/>
  <c r="FX41" i="7"/>
  <c r="FV19" i="7"/>
  <c r="GG59" i="7"/>
  <c r="CE36" i="7"/>
  <c r="CP76" i="7"/>
  <c r="EK63" i="7"/>
  <c r="DZ23" i="7"/>
  <c r="BF42" i="7"/>
  <c r="BQ82" i="7"/>
  <c r="AU78" i="7"/>
  <c r="AJ38" i="7"/>
  <c r="FL14" i="7"/>
  <c r="FW54" i="7"/>
  <c r="AT43" i="7"/>
  <c r="BE83" i="7"/>
  <c r="FJ85" i="7"/>
  <c r="EY45" i="7"/>
  <c r="J18" i="7"/>
  <c r="U58" i="7"/>
  <c r="GT18" i="7"/>
  <c r="HE58" i="7"/>
  <c r="FK45" i="7"/>
  <c r="FV85" i="7"/>
  <c r="EX42" i="7"/>
  <c r="FI82" i="7"/>
  <c r="DY79" i="7"/>
  <c r="DN39" i="7"/>
  <c r="FJ17" i="7"/>
  <c r="FI57" i="7"/>
  <c r="GG64" i="7"/>
  <c r="FV24" i="7"/>
  <c r="FK63" i="7"/>
  <c r="EZ23" i="7"/>
  <c r="AT22" i="7"/>
  <c r="BE62" i="7"/>
  <c r="DN15" i="7"/>
  <c r="DY55" i="7"/>
  <c r="K40" i="7"/>
  <c r="V80" i="7"/>
  <c r="ID22" i="7"/>
  <c r="IC62" i="7"/>
  <c r="BS45" i="7"/>
  <c r="CD85" i="7"/>
  <c r="FW36" i="7"/>
  <c r="DY82" i="7"/>
  <c r="DN42" i="7"/>
  <c r="GU15" i="7"/>
  <c r="GT55" i="7"/>
  <c r="GI44" i="7"/>
  <c r="GI84" i="7" s="1"/>
  <c r="GT84" i="7"/>
  <c r="EL82" i="7"/>
  <c r="EA42" i="7"/>
  <c r="DZ20" i="7"/>
  <c r="DY60" i="7"/>
  <c r="EK60" i="7"/>
  <c r="DM64" i="7"/>
  <c r="DB24" i="7"/>
  <c r="CP21" i="7"/>
  <c r="DA61" i="7"/>
  <c r="AU45" i="7"/>
  <c r="BF85" i="7"/>
  <c r="DZ18" i="7"/>
  <c r="EK58" i="7"/>
  <c r="DA81" i="7"/>
  <c r="CP41" i="7"/>
  <c r="GJ39" i="7"/>
  <c r="GU79" i="7"/>
  <c r="J38" i="7"/>
  <c r="U78" i="7"/>
  <c r="BF46" i="7"/>
  <c r="BQ86" i="7"/>
  <c r="BS38" i="7"/>
  <c r="CD78" i="7"/>
  <c r="U85" i="7"/>
  <c r="J45" i="7"/>
  <c r="EW56" i="7"/>
  <c r="EL16" i="7"/>
  <c r="EL56" i="7" s="1"/>
  <c r="DZ15" i="7"/>
  <c r="EK55" i="7"/>
  <c r="AI22" i="7"/>
  <c r="BS58" i="7"/>
  <c r="BH18" i="7"/>
  <c r="CR20" i="7"/>
  <c r="DC60" i="7"/>
  <c r="EO14" i="7"/>
  <c r="CD19" i="7"/>
  <c r="CO59" i="7"/>
  <c r="GV39" i="7"/>
  <c r="AT36" i="7"/>
  <c r="BE76" i="7"/>
  <c r="DZ43" i="7"/>
  <c r="EK83" i="7"/>
  <c r="GU23" i="7"/>
  <c r="HF63" i="7"/>
  <c r="IO82" i="7"/>
  <c r="ID42" i="7"/>
  <c r="ID82" i="7" s="1"/>
  <c r="DE18" i="7"/>
  <c r="DC38" i="7"/>
  <c r="DN78" i="7"/>
  <c r="W15" i="7"/>
  <c r="V59" i="7"/>
  <c r="K19" i="7"/>
  <c r="HF18" i="7"/>
  <c r="HQ58" i="7"/>
  <c r="CP64" i="7"/>
  <c r="CE24" i="7"/>
  <c r="BR46" i="7"/>
  <c r="CC86" i="7"/>
  <c r="GG58" i="7"/>
  <c r="GS58" i="7"/>
  <c r="GH18" i="7"/>
  <c r="FM21" i="7"/>
  <c r="FY61" i="7" s="1"/>
  <c r="FX61" i="7"/>
  <c r="EY22" i="7"/>
  <c r="IG40" i="7"/>
  <c r="IF80" i="7"/>
  <c r="IR80" i="7"/>
  <c r="K43" i="7"/>
  <c r="AS82" i="7"/>
  <c r="AH42" i="7"/>
  <c r="DZ76" i="7"/>
  <c r="DO36" i="7"/>
  <c r="EL43" i="7"/>
  <c r="EW83" i="7"/>
  <c r="BR19" i="7"/>
  <c r="CC59" i="7"/>
  <c r="BQ59" i="7"/>
  <c r="DB77" i="7"/>
  <c r="CQ37" i="7"/>
  <c r="HS42" i="7"/>
  <c r="HS82" i="7" s="1"/>
  <c r="FJ64" i="7"/>
  <c r="EY24" i="7"/>
  <c r="AH21" i="7"/>
  <c r="AS61" i="7"/>
  <c r="AG61" i="7"/>
  <c r="AV16" i="7"/>
  <c r="CD80" i="7"/>
  <c r="BS40" i="7"/>
  <c r="AS83" i="7"/>
  <c r="AH43" i="7"/>
  <c r="ID19" i="7"/>
  <c r="IO59" i="7"/>
  <c r="IC59" i="7"/>
  <c r="EW76" i="7"/>
  <c r="EL36" i="7"/>
  <c r="J15" i="7"/>
  <c r="U55" i="7"/>
  <c r="V82" i="7"/>
  <c r="K42" i="7"/>
  <c r="DD80" i="7"/>
  <c r="CS40" i="7"/>
  <c r="DE80" i="7" s="1"/>
  <c r="AU14" i="7"/>
  <c r="AU54" i="7" s="1"/>
  <c r="BF54" i="7"/>
  <c r="EW62" i="7"/>
  <c r="EL22" i="7"/>
  <c r="EK62" i="7"/>
  <c r="FK46" i="7"/>
  <c r="FV86" i="7"/>
  <c r="EL61" i="7"/>
  <c r="EA21" i="7"/>
  <c r="DZ61" i="7"/>
  <c r="BG14" i="7"/>
  <c r="BR54" i="7"/>
  <c r="IE63" i="7"/>
  <c r="HT23" i="7"/>
  <c r="HR36" i="7"/>
  <c r="HQ76" i="7"/>
  <c r="AH80" i="7"/>
  <c r="W40" i="7"/>
  <c r="FU56" i="7"/>
  <c r="FJ16" i="7"/>
  <c r="FI56" i="7"/>
  <c r="FU59" i="7"/>
  <c r="FJ19" i="7"/>
  <c r="FI59" i="7"/>
  <c r="IO21" i="7"/>
  <c r="JA61" i="7" s="1"/>
  <c r="IN61" i="7"/>
  <c r="IZ61" i="7"/>
  <c r="U64" i="7"/>
  <c r="J24" i="7"/>
  <c r="EW63" i="7"/>
  <c r="EL23" i="7"/>
  <c r="IZ82" i="7"/>
  <c r="DM55" i="7"/>
  <c r="DB15" i="7"/>
  <c r="DA55" i="7"/>
  <c r="BG43" i="7"/>
  <c r="BR83" i="7"/>
  <c r="EK80" i="7"/>
  <c r="DZ40" i="7"/>
  <c r="CC81" i="7"/>
  <c r="BR41" i="7"/>
  <c r="HG39" i="7"/>
  <c r="HR79" i="7"/>
  <c r="HH19" i="7"/>
  <c r="HS59" i="7"/>
  <c r="AH36" i="7"/>
  <c r="AS76" i="7"/>
  <c r="IC85" i="7"/>
  <c r="HR45" i="7"/>
  <c r="HR85" i="7" s="1"/>
  <c r="AH15" i="7"/>
  <c r="AS55" i="7"/>
  <c r="AH40" i="7"/>
  <c r="AS80" i="7"/>
  <c r="DN45" i="7"/>
  <c r="DY85" i="7"/>
  <c r="BF25" i="7"/>
  <c r="BQ65" i="7"/>
  <c r="GU46" i="7"/>
  <c r="GT86" i="7"/>
  <c r="DB46" i="7"/>
  <c r="DM86" i="7"/>
  <c r="DN37" i="7"/>
  <c r="DY77" i="7"/>
  <c r="DA78" i="7"/>
  <c r="CP38" i="7"/>
  <c r="FJ22" i="7"/>
  <c r="FJ62" i="7" s="1"/>
  <c r="FU62" i="7"/>
  <c r="J21" i="7"/>
  <c r="U61" i="7"/>
  <c r="GV40" i="7"/>
  <c r="HG80" i="7"/>
  <c r="AT40" i="7"/>
  <c r="BE80" i="7"/>
  <c r="U81" i="7"/>
  <c r="J41" i="7"/>
  <c r="V18" i="7"/>
  <c r="AG58" i="7"/>
  <c r="AT42" i="7"/>
  <c r="BE82" i="7"/>
  <c r="DZ38" i="7"/>
  <c r="EK78" i="7"/>
  <c r="AH76" i="7"/>
  <c r="W36" i="7"/>
  <c r="EK56" i="7"/>
  <c r="FI86" i="7"/>
  <c r="EX46" i="7"/>
  <c r="DN18" i="7"/>
  <c r="DY58" i="7"/>
  <c r="DM58" i="7"/>
  <c r="GH41" i="7"/>
  <c r="GG81" i="7"/>
  <c r="GS81" i="7"/>
  <c r="DM81" i="7"/>
  <c r="DB41" i="7"/>
  <c r="CC52" i="7"/>
  <c r="CD12" i="7"/>
  <c r="CO52" i="7"/>
  <c r="GI40" i="7"/>
  <c r="GH80" i="7"/>
  <c r="GT80" i="7"/>
  <c r="EK76" i="7"/>
  <c r="DZ36" i="7"/>
  <c r="CD84" i="7"/>
  <c r="BS44" i="7"/>
  <c r="EL19" i="7"/>
  <c r="EW59" i="7"/>
  <c r="EK59" i="7"/>
  <c r="IP45" i="7"/>
  <c r="IO85" i="7"/>
  <c r="DM61" i="7"/>
  <c r="DB21" i="7"/>
  <c r="AU24" i="7"/>
  <c r="BF64" i="7"/>
  <c r="CO61" i="7"/>
  <c r="CD21" i="7"/>
  <c r="CC61" i="7"/>
  <c r="EL40" i="7"/>
  <c r="EW80" i="7"/>
  <c r="EX85" i="7"/>
  <c r="EM45" i="7"/>
  <c r="CD64" i="7"/>
  <c r="BS24" i="7"/>
  <c r="EX43" i="7"/>
  <c r="FI83" i="7"/>
  <c r="BE65" i="7"/>
  <c r="AT25" i="7"/>
  <c r="EM39" i="7"/>
  <c r="EX79" i="7"/>
  <c r="DO62" i="7"/>
  <c r="DD22" i="7"/>
  <c r="FY20" i="7"/>
  <c r="HR17" i="7"/>
  <c r="IC57" i="7"/>
  <c r="FV55" i="7"/>
  <c r="FK15" i="7"/>
  <c r="FJ55" i="7"/>
  <c r="CD23" i="7"/>
  <c r="CO63" i="7"/>
  <c r="EL81" i="7"/>
  <c r="EA41" i="7"/>
  <c r="V13" i="7"/>
  <c r="AG53" i="7"/>
  <c r="U53" i="7"/>
  <c r="CE46" i="7"/>
  <c r="CP86" i="7"/>
  <c r="BQ79" i="7"/>
  <c r="BF39" i="7"/>
  <c r="GU24" i="7"/>
  <c r="HF64" i="7"/>
  <c r="GS74" i="7"/>
  <c r="GH34" i="7"/>
  <c r="FW34" i="7"/>
  <c r="GH74" i="7"/>
  <c r="HS25" i="7"/>
  <c r="HS65" i="7" s="1"/>
  <c r="ID65" i="7"/>
  <c r="EV37" i="7"/>
  <c r="FG77" i="7"/>
  <c r="EZ21" i="7"/>
  <c r="FK61" i="7"/>
  <c r="EY61" i="7"/>
  <c r="AT29" i="7"/>
  <c r="BE69" i="7"/>
  <c r="HE13" i="7"/>
  <c r="HP53" i="7"/>
  <c r="HD53" i="7"/>
  <c r="BQ69" i="7"/>
  <c r="BF29" i="7"/>
  <c r="CD72" i="7"/>
  <c r="BS32" i="7"/>
  <c r="DZ33" i="7"/>
  <c r="EK73" i="7"/>
  <c r="AH33" i="7"/>
  <c r="AS73" i="7"/>
  <c r="IN13" i="7"/>
  <c r="IY53" i="7"/>
  <c r="IM53" i="7"/>
  <c r="FV23" i="7"/>
  <c r="GG63" i="7"/>
  <c r="FV37" i="7"/>
  <c r="CE42" i="7"/>
  <c r="CP82" i="7"/>
  <c r="BP51" i="7"/>
  <c r="BE11" i="7"/>
  <c r="BD51" i="7"/>
  <c r="BR72" i="7"/>
  <c r="BG32" i="7"/>
  <c r="EM30" i="7"/>
  <c r="EX70" i="7"/>
  <c r="ID68" i="7"/>
  <c r="IE28" i="7"/>
  <c r="GT70" i="7"/>
  <c r="GI30" i="7"/>
  <c r="GH70" i="7"/>
  <c r="HF85" i="7"/>
  <c r="GU45" i="7"/>
  <c r="GT85" i="7"/>
  <c r="IC11" i="7"/>
  <c r="IB51" i="7"/>
  <c r="EN15" i="7"/>
  <c r="EY55" i="7"/>
  <c r="FK36" i="7"/>
  <c r="FV76" i="7"/>
  <c r="FJ76" i="7"/>
  <c r="GH23" i="7"/>
  <c r="GS63" i="7"/>
  <c r="GH65" i="7"/>
  <c r="FW25" i="7"/>
  <c r="DA63" i="7"/>
  <c r="CP23" i="7"/>
  <c r="IR78" i="7"/>
  <c r="IG38" i="7"/>
  <c r="FV65" i="7"/>
  <c r="FK25" i="7"/>
  <c r="T51" i="7"/>
  <c r="U11" i="7"/>
  <c r="BT15" i="7"/>
  <c r="BS55" i="7"/>
  <c r="CE55" i="7"/>
  <c r="EY40" i="7"/>
  <c r="FJ80" i="7"/>
  <c r="EA34" i="7"/>
  <c r="EL74" i="7"/>
  <c r="IP84" i="7"/>
  <c r="IE44" i="7"/>
  <c r="CD76" i="7"/>
  <c r="BS36" i="7"/>
  <c r="GK38" i="7"/>
  <c r="HQ52" i="7"/>
  <c r="HF12" i="7"/>
  <c r="CP65" i="7"/>
  <c r="CE25" i="7"/>
  <c r="FT77" i="7"/>
  <c r="FI37" i="7"/>
  <c r="GK45" i="7"/>
  <c r="HS33" i="7"/>
  <c r="HR73" i="7"/>
  <c r="FL38" i="7"/>
  <c r="FW78" i="7"/>
  <c r="AU34" i="7"/>
  <c r="BF74" i="7"/>
  <c r="FJ11" i="7"/>
  <c r="FL18" i="7"/>
  <c r="FL58" i="7" s="1"/>
  <c r="FW58" i="7"/>
  <c r="IP74" i="7"/>
  <c r="IE34" i="7"/>
  <c r="ID74" i="7"/>
  <c r="HE83" i="7"/>
  <c r="GT43" i="7"/>
  <c r="GS83" i="7"/>
  <c r="DZ37" i="7"/>
  <c r="EK77" i="7"/>
  <c r="AT56" i="7"/>
  <c r="AH56" i="7"/>
  <c r="AI16" i="7"/>
  <c r="U77" i="7"/>
  <c r="J37" i="7"/>
  <c r="HF84" i="7"/>
  <c r="HR84" i="7"/>
  <c r="HG44" i="7"/>
  <c r="HD11" i="7"/>
  <c r="HO51" i="7"/>
  <c r="HC51" i="7"/>
  <c r="HH42" i="7"/>
  <c r="GJ19" i="7"/>
  <c r="DY11" i="7"/>
  <c r="DX51" i="7"/>
  <c r="BR43" i="7"/>
  <c r="CC83" i="7"/>
  <c r="EZ17" i="7"/>
  <c r="V79" i="7"/>
  <c r="K39" i="7"/>
  <c r="CF15" i="7"/>
  <c r="CQ55" i="7"/>
  <c r="GU38" i="7"/>
  <c r="GT78" i="7"/>
  <c r="EY33" i="7"/>
  <c r="FJ73" i="7"/>
  <c r="BR84" i="7"/>
  <c r="BG44" i="7"/>
  <c r="EX69" i="7"/>
  <c r="EM29" i="7"/>
  <c r="GH29" i="7"/>
  <c r="GS69" i="7"/>
  <c r="GG69" i="7"/>
  <c r="DB82" i="7"/>
  <c r="CQ42" i="7"/>
  <c r="HT16" i="7"/>
  <c r="HS56" i="7"/>
  <c r="FW38" i="7"/>
  <c r="GH78" i="7"/>
  <c r="FV73" i="7"/>
  <c r="FK33" i="7"/>
  <c r="GG72" i="7"/>
  <c r="FV32" i="7"/>
  <c r="FV39" i="7"/>
  <c r="GG79" i="7"/>
  <c r="AU65" i="7"/>
  <c r="AJ25" i="7"/>
  <c r="HT46" i="7"/>
  <c r="IE86" i="7"/>
  <c r="CQ62" i="7"/>
  <c r="CF22" i="7"/>
  <c r="CR18" i="7"/>
  <c r="DC58" i="7"/>
  <c r="IA71" i="7"/>
  <c r="HO71" i="7"/>
  <c r="HP31" i="7"/>
  <c r="GK42" i="7"/>
  <c r="CC11" i="7"/>
  <c r="CB51" i="7"/>
  <c r="IP55" i="7"/>
  <c r="IE15" i="7"/>
  <c r="ID55" i="7"/>
  <c r="FU79" i="7"/>
  <c r="FJ39" i="7"/>
  <c r="FU11" i="7"/>
  <c r="FU51" i="7" s="1"/>
  <c r="GV41" i="7"/>
  <c r="IO12" i="7"/>
  <c r="JA52" i="7" s="1"/>
  <c r="IN52" i="7"/>
  <c r="IO70" i="7"/>
  <c r="ID30" i="7"/>
  <c r="IC70" i="7"/>
  <c r="GT64" i="7"/>
  <c r="GI24" i="7"/>
  <c r="EV57" i="7"/>
  <c r="EK17" i="7"/>
  <c r="EJ57" i="7"/>
  <c r="IE39" i="7"/>
  <c r="ID79" i="7"/>
  <c r="DA71" i="7"/>
  <c r="CP31" i="7"/>
  <c r="FX42" i="7"/>
  <c r="GI82" i="7"/>
  <c r="HQ57" i="7"/>
  <c r="HF17" i="7"/>
  <c r="HF57" i="7" s="1"/>
  <c r="AH85" i="7"/>
  <c r="W45" i="7"/>
  <c r="FU57" i="7"/>
  <c r="GG57" i="7"/>
  <c r="FV17" i="7"/>
  <c r="AI24" i="7"/>
  <c r="AT64" i="7"/>
  <c r="EN20" i="7"/>
  <c r="IC20" i="7"/>
  <c r="IB60" i="7"/>
  <c r="DC62" i="7"/>
  <c r="FU83" i="7"/>
  <c r="FJ43" i="7"/>
  <c r="DZ64" i="7"/>
  <c r="DO24" i="7"/>
  <c r="BG36" i="7"/>
  <c r="BR76" i="7"/>
  <c r="AT12" i="7"/>
  <c r="AT52" i="7" s="1"/>
  <c r="BE52" i="7"/>
  <c r="BH19" i="7"/>
  <c r="BT85" i="7"/>
  <c r="BI45" i="7"/>
  <c r="BU85" i="7" s="1"/>
  <c r="EW39" i="7"/>
  <c r="FH79" i="7"/>
  <c r="EC19" i="7"/>
  <c r="EB59" i="7"/>
  <c r="HT21" i="7"/>
  <c r="IE61" i="7"/>
  <c r="HS61" i="7"/>
  <c r="AU19" i="7"/>
  <c r="BF59" i="7"/>
  <c r="AT59" i="7"/>
  <c r="AI63" i="7"/>
  <c r="X23" i="7"/>
  <c r="CQ46" i="7"/>
  <c r="DB86" i="7"/>
  <c r="HT18" i="7"/>
  <c r="IE58" i="7"/>
  <c r="DN23" i="7"/>
  <c r="DY63" i="7"/>
  <c r="U60" i="7"/>
  <c r="J20" i="7"/>
  <c r="CD73" i="7"/>
  <c r="BS33" i="7"/>
  <c r="IM79" i="7"/>
  <c r="IN39" i="7"/>
  <c r="IZ79" i="7" s="1"/>
  <c r="GS60" i="7"/>
  <c r="GH20" i="7"/>
  <c r="GG60" i="7"/>
  <c r="EA30" i="7"/>
  <c r="EL70" i="7"/>
  <c r="AU30" i="7"/>
  <c r="BF70" i="7"/>
  <c r="IE27" i="7"/>
  <c r="ID67" i="7"/>
  <c r="IP67" i="7"/>
  <c r="DZ56" i="7"/>
  <c r="EA16" i="7"/>
  <c r="M23" i="7"/>
  <c r="Y63" i="7" s="1"/>
  <c r="X63" i="7"/>
  <c r="FK23" i="7"/>
  <c r="FV63" i="7"/>
  <c r="AJ14" i="7"/>
  <c r="EX29" i="7"/>
  <c r="FI69" i="7"/>
  <c r="EU51" i="7"/>
  <c r="EJ11" i="7"/>
  <c r="W17" i="7"/>
  <c r="W57" i="7" s="1"/>
  <c r="AH57" i="7"/>
  <c r="FL44" i="7"/>
  <c r="FW84" i="7"/>
  <c r="GW44" i="7"/>
  <c r="EA25" i="7"/>
  <c r="EL65" i="7"/>
  <c r="EL64" i="7"/>
  <c r="EA24" i="7"/>
  <c r="HF23" i="7"/>
  <c r="HQ63" i="7"/>
  <c r="BI22" i="7"/>
  <c r="FK40" i="7"/>
  <c r="FV80" i="7"/>
  <c r="BU52" i="7"/>
  <c r="HS11" i="7"/>
  <c r="HE29" i="7"/>
  <c r="HD69" i="7"/>
  <c r="DO31" i="7"/>
  <c r="DZ71" i="7"/>
  <c r="BF17" i="7"/>
  <c r="BR57" i="7" s="1"/>
  <c r="BE57" i="7"/>
  <c r="IN69" i="7"/>
  <c r="IC29" i="7"/>
  <c r="HR70" i="7"/>
  <c r="HF70" i="7"/>
  <c r="HG30" i="7"/>
  <c r="HT44" i="7"/>
  <c r="CS22" i="7"/>
  <c r="HG45" i="7"/>
  <c r="AU13" i="7"/>
  <c r="AT53" i="7"/>
  <c r="DB39" i="7"/>
  <c r="DM79" i="7"/>
  <c r="BE63" i="7"/>
  <c r="AT23" i="7"/>
  <c r="IE41" i="7"/>
  <c r="ID81" i="7"/>
  <c r="GS71" i="7"/>
  <c r="GH31" i="7"/>
  <c r="DY52" i="7"/>
  <c r="DN12" i="7"/>
  <c r="AI30" i="7"/>
  <c r="AT70" i="7"/>
  <c r="AI17" i="7"/>
  <c r="AT57" i="7"/>
  <c r="EY31" i="7"/>
  <c r="FJ71" i="7"/>
  <c r="DC32" i="7"/>
  <c r="DN72" i="7"/>
  <c r="GW36" i="7"/>
  <c r="HH76" i="7"/>
  <c r="GK56" i="7"/>
  <c r="AK18" i="7"/>
  <c r="BT80" i="7"/>
  <c r="BI40" i="7"/>
  <c r="BU80" i="7" s="1"/>
  <c r="CN77" i="7"/>
  <c r="CC37" i="7"/>
  <c r="AH72" i="7"/>
  <c r="W32" i="7"/>
  <c r="CD14" i="7"/>
  <c r="CP54" i="7" s="1"/>
  <c r="CC54" i="7"/>
  <c r="DM53" i="7"/>
  <c r="DB13" i="7"/>
  <c r="DA53" i="7"/>
  <c r="CO72" i="7"/>
  <c r="CD32" i="7"/>
  <c r="FK84" i="7"/>
  <c r="EZ44" i="7"/>
  <c r="W22" i="7"/>
  <c r="AH62" i="7"/>
  <c r="FA18" i="7"/>
  <c r="DZ81" i="7"/>
  <c r="DO41" i="7"/>
  <c r="CE18" i="7"/>
  <c r="CP58" i="7"/>
  <c r="CD58" i="7"/>
  <c r="FX46" i="7"/>
  <c r="GI86" i="7"/>
  <c r="IY79" i="7"/>
  <c r="HR65" i="7"/>
  <c r="IE16" i="7"/>
  <c r="IE56" i="7" s="1"/>
  <c r="ID56" i="7"/>
  <c r="CC63" i="7"/>
  <c r="BR23" i="7"/>
  <c r="IP76" i="7"/>
  <c r="IE36" i="7"/>
  <c r="AU33" i="7"/>
  <c r="BF73" i="7"/>
  <c r="IO73" i="7"/>
  <c r="ID33" i="7"/>
  <c r="AH70" i="7"/>
  <c r="W30" i="7"/>
  <c r="DA74" i="7"/>
  <c r="CP34" i="7"/>
  <c r="GH73" i="7"/>
  <c r="FW33" i="7"/>
  <c r="W24" i="7"/>
  <c r="AH64" i="7"/>
  <c r="DN17" i="7"/>
  <c r="DM57" i="7"/>
  <c r="DY57" i="7"/>
  <c r="FX22" i="7"/>
  <c r="HO29" i="7"/>
  <c r="HZ69" i="7"/>
  <c r="HN69" i="7"/>
  <c r="DA69" i="7"/>
  <c r="CP29" i="7"/>
  <c r="ID84" i="7"/>
  <c r="HQ60" i="7"/>
  <c r="HE60" i="7"/>
  <c r="HF20" i="7"/>
  <c r="HR60" i="7" s="1"/>
  <c r="GT12" i="7"/>
  <c r="GT52" i="7" s="1"/>
  <c r="HE52" i="7"/>
  <c r="IP72" i="7"/>
  <c r="IE32" i="7"/>
  <c r="ID72" i="7"/>
  <c r="AH73" i="7"/>
  <c r="W33" i="7"/>
  <c r="FX44" i="7"/>
  <c r="EM25" i="7"/>
  <c r="EX65" i="7"/>
  <c r="CQ33" i="7"/>
  <c r="DB73" i="7"/>
  <c r="GG54" i="7"/>
  <c r="GH14" i="7"/>
  <c r="GS54" i="7"/>
  <c r="EM54" i="7"/>
  <c r="EB14" i="7"/>
  <c r="CD70" i="7"/>
  <c r="BS30" i="7"/>
  <c r="GK55" i="7"/>
  <c r="EC22" i="7"/>
  <c r="EB62" i="7"/>
  <c r="CQ14" i="7"/>
  <c r="DB54" i="7"/>
  <c r="BS11" i="7"/>
  <c r="GU17" i="7"/>
  <c r="GT57" i="7"/>
  <c r="DN54" i="7"/>
  <c r="DC14" i="7"/>
  <c r="GT53" i="7"/>
  <c r="GI13" i="7"/>
  <c r="GI53" i="7" s="1"/>
  <c r="DZ54" i="7"/>
  <c r="DO14" i="7"/>
  <c r="EM12" i="7"/>
  <c r="EL52" i="7"/>
  <c r="FX12" i="7"/>
  <c r="FW52" i="7"/>
  <c r="EY13" i="7"/>
  <c r="FJ53" i="7"/>
  <c r="GU11" i="7"/>
  <c r="AI12" i="7"/>
  <c r="AI52" i="7" s="1"/>
  <c r="GJ43" i="7"/>
  <c r="IY77" i="7"/>
  <c r="IZ37" i="7"/>
  <c r="JL77" i="7" s="1"/>
  <c r="GH83" i="7"/>
  <c r="FW43" i="7"/>
  <c r="IZ83" i="7"/>
  <c r="IO43" i="7"/>
  <c r="IN83" i="7"/>
  <c r="IN37" i="7"/>
  <c r="IM77" i="7"/>
  <c r="GU37" i="7"/>
  <c r="ID77" i="7"/>
  <c r="HS37" i="7"/>
  <c r="IN26" i="7"/>
  <c r="IM66" i="7"/>
  <c r="IY54" i="7"/>
  <c r="IZ14" i="7"/>
  <c r="FX13" i="7"/>
  <c r="FW53" i="7"/>
  <c r="FJ60" i="7"/>
  <c r="EY20" i="7"/>
  <c r="EX60" i="7"/>
  <c r="DC12" i="7"/>
  <c r="DB52" i="7"/>
  <c r="IY63" i="7"/>
  <c r="IZ23" i="7"/>
  <c r="W14" i="7"/>
  <c r="AH54" i="7"/>
  <c r="V54" i="7"/>
  <c r="BS13" i="7"/>
  <c r="CD53" i="7"/>
  <c r="BS20" i="7"/>
  <c r="DP20" i="7"/>
  <c r="DO60" i="7"/>
  <c r="HS20" i="7"/>
  <c r="IN23" i="7"/>
  <c r="IM63" i="7"/>
  <c r="GH62" i="7"/>
  <c r="GT62" i="7"/>
  <c r="GI22" i="7"/>
  <c r="IP17" i="7"/>
  <c r="IO57" i="7"/>
  <c r="IM11" i="7"/>
  <c r="IL51" i="7"/>
  <c r="IN20" i="7"/>
  <c r="IM60" i="7"/>
  <c r="EX52" i="7"/>
  <c r="FJ52" i="7"/>
  <c r="EY12" i="7"/>
  <c r="ID52" i="7"/>
  <c r="IE12" i="7"/>
  <c r="IY66" i="7"/>
  <c r="IZ26" i="7"/>
  <c r="CP57" i="7"/>
  <c r="CE17" i="7"/>
  <c r="CQ53" i="7"/>
  <c r="CF13" i="7"/>
  <c r="CD57" i="7"/>
  <c r="BS17" i="7"/>
  <c r="IY60" i="7"/>
  <c r="IZ20" i="7"/>
  <c r="IN14" i="7"/>
  <c r="IM54" i="7"/>
  <c r="FV60" i="7"/>
  <c r="FK20" i="7"/>
  <c r="HG54" i="7"/>
  <c r="GV14" i="7"/>
  <c r="GI12" i="7"/>
  <c r="GH52" i="7"/>
  <c r="BR60" i="7"/>
  <c r="BG20" i="7"/>
  <c r="BF60" i="7"/>
  <c r="BF53" i="7"/>
  <c r="BG13" i="7"/>
  <c r="BR53" i="7"/>
  <c r="IX51" i="7"/>
  <c r="IY11" i="7"/>
  <c r="JK51" i="7" s="1"/>
  <c r="HH25" i="7"/>
  <c r="FX72" i="7"/>
  <c r="FM32" i="7"/>
  <c r="FY72" i="7" s="1"/>
  <c r="ID13" i="7"/>
  <c r="IC53" i="7"/>
  <c r="W52" i="7"/>
  <c r="X12" i="7"/>
  <c r="M14" i="7"/>
  <c r="HR62" i="7"/>
  <c r="HG22" i="7"/>
  <c r="HF62" i="7"/>
  <c r="HR64" i="7"/>
  <c r="HS24" i="7"/>
  <c r="ID64" i="7"/>
  <c r="CF43" i="7"/>
  <c r="CQ83" i="7"/>
  <c r="DQ25" i="7"/>
  <c r="EC65" i="7" s="1"/>
  <c r="EB65" i="7"/>
  <c r="CR39" i="7"/>
  <c r="DC79" i="7"/>
  <c r="L17" i="7"/>
  <c r="EN13" i="7"/>
  <c r="EM53" i="7"/>
  <c r="IF26" i="7"/>
  <c r="IE66" i="7"/>
  <c r="CQ79" i="7"/>
  <c r="CF39" i="7"/>
  <c r="IE83" i="7"/>
  <c r="IF43" i="7"/>
  <c r="DD57" i="7"/>
  <c r="DE17" i="7"/>
  <c r="IE14" i="7"/>
  <c r="BG23" i="7" l="1"/>
  <c r="BH23" i="7" s="1"/>
  <c r="AG83" i="7"/>
  <c r="W43" i="7"/>
  <c r="X43" i="7" s="1"/>
  <c r="Y43" i="7" s="1"/>
  <c r="AK83" i="7" s="1"/>
  <c r="JC33" i="7"/>
  <c r="JB80" i="7"/>
  <c r="BF61" i="7"/>
  <c r="BR61" i="7"/>
  <c r="JA82" i="7"/>
  <c r="JC31" i="7"/>
  <c r="JC71" i="7" s="1"/>
  <c r="JC40" i="7"/>
  <c r="JD40" i="7" s="1"/>
  <c r="JP80" i="7" s="1"/>
  <c r="JA56" i="7"/>
  <c r="JD22" i="7"/>
  <c r="JO62" i="7"/>
  <c r="JO73" i="7"/>
  <c r="JO74" i="7"/>
  <c r="JC74" i="7"/>
  <c r="JD34" i="7"/>
  <c r="JP74" i="7" s="1"/>
  <c r="JC12" i="7"/>
  <c r="JN52" i="7"/>
  <c r="JB42" i="7"/>
  <c r="JN82" i="7" s="1"/>
  <c r="JC13" i="7"/>
  <c r="JN53" i="7"/>
  <c r="JB45" i="7"/>
  <c r="JM85" i="7"/>
  <c r="JB16" i="7"/>
  <c r="JM56" i="7"/>
  <c r="JB39" i="7"/>
  <c r="JM79" i="7"/>
  <c r="JB21" i="7"/>
  <c r="JM61" i="7"/>
  <c r="JB28" i="7"/>
  <c r="JM68" i="7"/>
  <c r="JB41" i="7"/>
  <c r="JM81" i="7"/>
  <c r="JA14" i="7"/>
  <c r="JL54" i="7"/>
  <c r="JA20" i="7"/>
  <c r="JL60" i="7"/>
  <c r="JA26" i="7"/>
  <c r="JL66" i="7"/>
  <c r="JA23" i="7"/>
  <c r="JL63" i="7"/>
  <c r="AH86" i="7"/>
  <c r="JA78" i="7"/>
  <c r="JB38" i="7"/>
  <c r="JN78" i="7" s="1"/>
  <c r="JA67" i="7"/>
  <c r="JB27" i="7"/>
  <c r="JN67" i="7" s="1"/>
  <c r="JA64" i="7"/>
  <c r="JB24" i="7"/>
  <c r="JN64" i="7" s="1"/>
  <c r="JA84" i="7"/>
  <c r="JB44" i="7"/>
  <c r="JN84" i="7" s="1"/>
  <c r="JA55" i="7"/>
  <c r="JB15" i="7"/>
  <c r="JN55" i="7" s="1"/>
  <c r="JA86" i="7"/>
  <c r="JB46" i="7"/>
  <c r="X129" i="1"/>
  <c r="AJ129" i="1" s="1"/>
  <c r="AV129" i="1" s="1"/>
  <c r="BH129" i="1" s="1"/>
  <c r="BT129" i="1" s="1"/>
  <c r="CF129" i="1" s="1"/>
  <c r="CR129" i="1" s="1"/>
  <c r="DD129" i="1" s="1"/>
  <c r="DP129" i="1" s="1"/>
  <c r="EB129" i="1" s="1"/>
  <c r="EN129" i="1" s="1"/>
  <c r="EZ129" i="1" s="1"/>
  <c r="FL129" i="1" s="1"/>
  <c r="FX129" i="1" s="1"/>
  <c r="GJ129" i="1" s="1"/>
  <c r="GV129" i="1" s="1"/>
  <c r="HH129" i="1" s="1"/>
  <c r="HT129" i="1" s="1"/>
  <c r="IF129" i="1" s="1"/>
  <c r="IR129" i="1" s="1"/>
  <c r="JD129" i="1" s="1"/>
  <c r="JP129" i="1" s="1"/>
  <c r="M129" i="1"/>
  <c r="Y129" i="1" s="1"/>
  <c r="EX14" i="7"/>
  <c r="EW54" i="7"/>
  <c r="FI54" i="7"/>
  <c r="AG37" i="7"/>
  <c r="AR77" i="7"/>
  <c r="AS37" i="7"/>
  <c r="BD77" i="7"/>
  <c r="JD70" i="7"/>
  <c r="JE30" i="7"/>
  <c r="JQ70" i="7" s="1"/>
  <c r="JD72" i="7"/>
  <c r="JE32" i="7"/>
  <c r="JQ72" i="7" s="1"/>
  <c r="JC73" i="7"/>
  <c r="JD33" i="7"/>
  <c r="JP73" i="7" s="1"/>
  <c r="JC69" i="7"/>
  <c r="JD29" i="7"/>
  <c r="JP69" i="7" s="1"/>
  <c r="JD31" i="7"/>
  <c r="JP71" i="7" s="1"/>
  <c r="U37" i="7"/>
  <c r="AF77" i="7"/>
  <c r="JC65" i="7"/>
  <c r="JD25" i="7"/>
  <c r="JP65" i="7" s="1"/>
  <c r="AH82" i="7"/>
  <c r="JB43" i="7"/>
  <c r="FX64" i="7"/>
  <c r="HE37" i="7"/>
  <c r="HD77" i="7"/>
  <c r="HP77" i="7"/>
  <c r="EY25" i="7"/>
  <c r="FK65" i="7" s="1"/>
  <c r="DM83" i="7"/>
  <c r="DB43" i="7"/>
  <c r="DL51" i="7"/>
  <c r="DA11" i="7"/>
  <c r="AR51" i="7"/>
  <c r="AG11" i="7"/>
  <c r="AG51" i="7" s="1"/>
  <c r="EW11" i="7"/>
  <c r="FH51" i="7"/>
  <c r="DA37" i="7"/>
  <c r="DL77" i="7"/>
  <c r="CO11" i="7"/>
  <c r="CO51" i="7" s="1"/>
  <c r="CZ51" i="7"/>
  <c r="BQ37" i="7"/>
  <c r="CB77" i="7"/>
  <c r="O8" i="9"/>
  <c r="N10" i="9"/>
  <c r="BP77" i="7"/>
  <c r="BE37" i="7"/>
  <c r="GG11" i="7"/>
  <c r="GG51" i="7" s="1"/>
  <c r="GR51" i="7"/>
  <c r="EV77" i="7"/>
  <c r="EK37" i="7"/>
  <c r="GG37" i="7"/>
  <c r="GR77" i="7"/>
  <c r="GF77" i="7"/>
  <c r="EM42" i="7"/>
  <c r="EN42" i="7" s="1"/>
  <c r="IY10" i="7"/>
  <c r="JK50" i="7" s="1"/>
  <c r="IX50" i="7"/>
  <c r="IN10" i="7"/>
  <c r="IM50" i="7"/>
  <c r="CP71" i="7"/>
  <c r="CE31" i="7"/>
  <c r="JA68" i="7"/>
  <c r="J17" i="8"/>
  <c r="BF81" i="7"/>
  <c r="AU41" i="7"/>
  <c r="I17" i="8"/>
  <c r="N2" i="3"/>
  <c r="M49" i="3"/>
  <c r="EM41" i="7"/>
  <c r="EX81" i="7"/>
  <c r="BG38" i="7"/>
  <c r="BR78" i="7"/>
  <c r="IE31" i="7"/>
  <c r="IP71" i="7"/>
  <c r="CP74" i="7"/>
  <c r="CE34" i="7"/>
  <c r="HH43" i="7"/>
  <c r="HS83" i="7"/>
  <c r="IP22" i="7"/>
  <c r="JA62" i="7"/>
  <c r="CD69" i="7"/>
  <c r="BS29" i="7"/>
  <c r="CD74" i="7"/>
  <c r="BS34" i="7"/>
  <c r="FV74" i="7"/>
  <c r="FK34" i="7"/>
  <c r="HF73" i="7"/>
  <c r="GU33" i="7"/>
  <c r="BF86" i="7"/>
  <c r="AU46" i="7"/>
  <c r="IP41" i="7"/>
  <c r="JA81" i="7"/>
  <c r="IO81" i="7"/>
  <c r="JA37" i="7"/>
  <c r="JM77" i="7" s="1"/>
  <c r="EL85" i="7"/>
  <c r="EA45" i="7"/>
  <c r="DB64" i="7"/>
  <c r="CQ24" i="7"/>
  <c r="DB85" i="7"/>
  <c r="CQ45" i="7"/>
  <c r="JA83" i="7"/>
  <c r="DO82" i="7"/>
  <c r="DD42" i="7"/>
  <c r="BF79" i="7"/>
  <c r="AU39" i="7"/>
  <c r="DP40" i="7"/>
  <c r="EA80" i="7"/>
  <c r="BG41" i="7"/>
  <c r="BR81" i="7"/>
  <c r="EY86" i="7"/>
  <c r="EN46" i="7"/>
  <c r="DC40" i="7"/>
  <c r="DN80" i="7"/>
  <c r="FW81" i="7"/>
  <c r="FL41" i="7"/>
  <c r="CF38" i="7"/>
  <c r="CQ78" i="7"/>
  <c r="GU42" i="7"/>
  <c r="GT82" i="7"/>
  <c r="HF82" i="7"/>
  <c r="EY41" i="7"/>
  <c r="FJ81" i="7"/>
  <c r="BT25" i="7"/>
  <c r="CE65" i="7"/>
  <c r="AJ20" i="7"/>
  <c r="AU60" i="7"/>
  <c r="IP16" i="7"/>
  <c r="IO56" i="7"/>
  <c r="IP28" i="7"/>
  <c r="IO68" i="7"/>
  <c r="GI25" i="7"/>
  <c r="GT65" i="7"/>
  <c r="BS16" i="7"/>
  <c r="CD56" i="7"/>
  <c r="AH74" i="7"/>
  <c r="W34" i="7"/>
  <c r="EM18" i="7"/>
  <c r="EX58" i="7"/>
  <c r="DZ72" i="7"/>
  <c r="DO32" i="7"/>
  <c r="AI44" i="7"/>
  <c r="AT84" i="7"/>
  <c r="EL84" i="7"/>
  <c r="EA44" i="7"/>
  <c r="BG16" i="7"/>
  <c r="BF56" i="7"/>
  <c r="BR56" i="7"/>
  <c r="HS38" i="7"/>
  <c r="ID78" i="7"/>
  <c r="DN73" i="7"/>
  <c r="DC33" i="7"/>
  <c r="AU38" i="7"/>
  <c r="BF78" i="7"/>
  <c r="FK72" i="7"/>
  <c r="EZ32" i="7"/>
  <c r="W20" i="7"/>
  <c r="AH60" i="7"/>
  <c r="BF55" i="7"/>
  <c r="AU15" i="7"/>
  <c r="CP85" i="7"/>
  <c r="CE45" i="7"/>
  <c r="FV82" i="7"/>
  <c r="FK42" i="7"/>
  <c r="V65" i="7"/>
  <c r="K25" i="7"/>
  <c r="EA70" i="7"/>
  <c r="DP30" i="7"/>
  <c r="CE33" i="7"/>
  <c r="CP73" i="7"/>
  <c r="HR74" i="7"/>
  <c r="HG34" i="7"/>
  <c r="K32" i="7"/>
  <c r="V72" i="7"/>
  <c r="CP81" i="7"/>
  <c r="CE41" i="7"/>
  <c r="GI71" i="7"/>
  <c r="FX31" i="7"/>
  <c r="DN84" i="7"/>
  <c r="DC44" i="7"/>
  <c r="DZ69" i="7"/>
  <c r="DO29" i="7"/>
  <c r="CQ16" i="7"/>
  <c r="CP56" i="7"/>
  <c r="DB56" i="7"/>
  <c r="BR70" i="7"/>
  <c r="BG30" i="7"/>
  <c r="W29" i="7"/>
  <c r="AH69" i="7"/>
  <c r="HG38" i="7"/>
  <c r="HG78" i="7" s="1"/>
  <c r="HR78" i="7"/>
  <c r="AU74" i="7"/>
  <c r="AJ34" i="7"/>
  <c r="AI45" i="7"/>
  <c r="AT85" i="7"/>
  <c r="CE20" i="7"/>
  <c r="CE60" i="7" s="1"/>
  <c r="CP60" i="7"/>
  <c r="EA83" i="7"/>
  <c r="DP43" i="7"/>
  <c r="AH78" i="7"/>
  <c r="W38" i="7"/>
  <c r="AT81" i="7"/>
  <c r="AI41" i="7"/>
  <c r="FJ70" i="7"/>
  <c r="EY30" i="7"/>
  <c r="FJ74" i="7"/>
  <c r="EY34" i="7"/>
  <c r="HG46" i="7"/>
  <c r="HG86" i="7" s="1"/>
  <c r="HR86" i="7"/>
  <c r="FL29" i="7"/>
  <c r="FW69" i="7"/>
  <c r="BF71" i="7"/>
  <c r="AU31" i="7"/>
  <c r="DC83" i="7"/>
  <c r="CR43" i="7"/>
  <c r="AH84" i="7"/>
  <c r="W44" i="7"/>
  <c r="DN59" i="7"/>
  <c r="DC19" i="7"/>
  <c r="K16" i="7"/>
  <c r="V56" i="7"/>
  <c r="GU31" i="7"/>
  <c r="HF71" i="7"/>
  <c r="V86" i="7"/>
  <c r="K46" i="7"/>
  <c r="HR55" i="7"/>
  <c r="HG15" i="7"/>
  <c r="HG55" i="7" s="1"/>
  <c r="V62" i="7"/>
  <c r="K22" i="7"/>
  <c r="GI33" i="7"/>
  <c r="GT73" i="7"/>
  <c r="GU34" i="7"/>
  <c r="HF74" i="7"/>
  <c r="CP80" i="7"/>
  <c r="CE40" i="7"/>
  <c r="EA73" i="7"/>
  <c r="DP33" i="7"/>
  <c r="EL69" i="7"/>
  <c r="EA29" i="7"/>
  <c r="DN56" i="7"/>
  <c r="DC16" i="7"/>
  <c r="GU16" i="7"/>
  <c r="HF56" i="7"/>
  <c r="GT56" i="7"/>
  <c r="GU21" i="7"/>
  <c r="HF61" i="7"/>
  <c r="GT61" i="7"/>
  <c r="HR72" i="7"/>
  <c r="HG32" i="7"/>
  <c r="AT72" i="7"/>
  <c r="AI32" i="7"/>
  <c r="EM24" i="7"/>
  <c r="EX64" i="7"/>
  <c r="BS39" i="7"/>
  <c r="CD79" i="7"/>
  <c r="AI46" i="7"/>
  <c r="AT86" i="7"/>
  <c r="DN71" i="7"/>
  <c r="DC31" i="7"/>
  <c r="L33" i="7"/>
  <c r="W73" i="7"/>
  <c r="BS31" i="7"/>
  <c r="CD71" i="7"/>
  <c r="EM72" i="7"/>
  <c r="EB32" i="7"/>
  <c r="DB72" i="7"/>
  <c r="CQ32" i="7"/>
  <c r="AI29" i="7"/>
  <c r="AT69" i="7"/>
  <c r="DB84" i="7"/>
  <c r="CQ44" i="7"/>
  <c r="GI36" i="7"/>
  <c r="GI76" i="7" s="1"/>
  <c r="GT76" i="7"/>
  <c r="DB76" i="7"/>
  <c r="CQ36" i="7"/>
  <c r="DC30" i="7"/>
  <c r="DN70" i="7"/>
  <c r="DO38" i="7"/>
  <c r="DZ78" i="7"/>
  <c r="EN44" i="7"/>
  <c r="EY84" i="7"/>
  <c r="FW45" i="7"/>
  <c r="GH85" i="7"/>
  <c r="DN65" i="7"/>
  <c r="DC25" i="7"/>
  <c r="K34" i="7"/>
  <c r="V74" i="7"/>
  <c r="BR74" i="7"/>
  <c r="BG34" i="7"/>
  <c r="K31" i="7"/>
  <c r="V71" i="7"/>
  <c r="DO46" i="7"/>
  <c r="DZ86" i="7"/>
  <c r="V84" i="7"/>
  <c r="K44" i="7"/>
  <c r="W31" i="7"/>
  <c r="AH71" i="7"/>
  <c r="CQ70" i="7"/>
  <c r="CF30" i="7"/>
  <c r="BR62" i="7"/>
  <c r="BS22" i="7"/>
  <c r="CD62" i="7"/>
  <c r="BG24" i="7"/>
  <c r="BR64" i="7"/>
  <c r="K36" i="7"/>
  <c r="V76" i="7"/>
  <c r="EA39" i="7"/>
  <c r="EL79" i="7"/>
  <c r="FW71" i="7"/>
  <c r="FL31" i="7"/>
  <c r="FV70" i="7"/>
  <c r="FK30" i="7"/>
  <c r="HG41" i="7"/>
  <c r="HR81" i="7"/>
  <c r="HF81" i="7"/>
  <c r="EM32" i="7"/>
  <c r="EX72" i="7"/>
  <c r="W25" i="7"/>
  <c r="AH65" i="7"/>
  <c r="EM34" i="7"/>
  <c r="EX74" i="7"/>
  <c r="AH81" i="7"/>
  <c r="W41" i="7"/>
  <c r="DB70" i="7"/>
  <c r="CQ30" i="7"/>
  <c r="EZ38" i="7"/>
  <c r="FK78" i="7"/>
  <c r="DN74" i="7"/>
  <c r="DC34" i="7"/>
  <c r="BG33" i="7"/>
  <c r="BR73" i="7"/>
  <c r="DN76" i="7"/>
  <c r="DC36" i="7"/>
  <c r="AK23" i="7"/>
  <c r="AW63" i="7" s="1"/>
  <c r="AV63" i="7"/>
  <c r="DZ74" i="7"/>
  <c r="DO34" i="7"/>
  <c r="AU18" i="7"/>
  <c r="AT58" i="7"/>
  <c r="BF58" i="7"/>
  <c r="BG31" i="7"/>
  <c r="BR71" i="7"/>
  <c r="BS42" i="7"/>
  <c r="CD82" i="7"/>
  <c r="GI32" i="7"/>
  <c r="GT72" i="7"/>
  <c r="EM38" i="7"/>
  <c r="EX78" i="7"/>
  <c r="V70" i="7"/>
  <c r="K30" i="7"/>
  <c r="AU71" i="7"/>
  <c r="AJ31" i="7"/>
  <c r="CQ69" i="7"/>
  <c r="CF29" i="7"/>
  <c r="DO13" i="7"/>
  <c r="DZ53" i="7"/>
  <c r="GU19" i="7"/>
  <c r="HF59" i="7"/>
  <c r="GT59" i="7"/>
  <c r="HS14" i="7"/>
  <c r="IE54" i="7" s="1"/>
  <c r="HR54" i="7"/>
  <c r="W39" i="7"/>
  <c r="AH79" i="7"/>
  <c r="W69" i="7"/>
  <c r="L29" i="7"/>
  <c r="GU25" i="7"/>
  <c r="HF65" i="7"/>
  <c r="DO44" i="7"/>
  <c r="DZ84" i="7"/>
  <c r="HG72" i="7"/>
  <c r="GV32" i="7"/>
  <c r="EX73" i="7"/>
  <c r="EM33" i="7"/>
  <c r="DB59" i="7"/>
  <c r="CQ19" i="7"/>
  <c r="EM31" i="7"/>
  <c r="EX71" i="7"/>
  <c r="BS63" i="7"/>
  <c r="BF72" i="7"/>
  <c r="AU32" i="7"/>
  <c r="EB46" i="7"/>
  <c r="EM86" i="7"/>
  <c r="EA31" i="7"/>
  <c r="EL71" i="7"/>
  <c r="CP84" i="7"/>
  <c r="CE44" i="7"/>
  <c r="DN69" i="7"/>
  <c r="DC29" i="7"/>
  <c r="DB78" i="7"/>
  <c r="CQ38" i="7"/>
  <c r="AI42" i="7"/>
  <c r="AT82" i="7"/>
  <c r="FW24" i="7"/>
  <c r="GH64" i="7"/>
  <c r="BF76" i="7"/>
  <c r="AU36" i="7"/>
  <c r="DO15" i="7"/>
  <c r="DZ55" i="7"/>
  <c r="BF65" i="7"/>
  <c r="AU25" i="7"/>
  <c r="EN45" i="7"/>
  <c r="EY85" i="7"/>
  <c r="GJ40" i="7"/>
  <c r="GU80" i="7"/>
  <c r="GI80" i="7"/>
  <c r="GI41" i="7"/>
  <c r="GH81" i="7"/>
  <c r="GT81" i="7"/>
  <c r="AI76" i="7"/>
  <c r="X36" i="7"/>
  <c r="BG25" i="7"/>
  <c r="BR65" i="7"/>
  <c r="AI15" i="7"/>
  <c r="AI55" i="7" s="1"/>
  <c r="AT55" i="7"/>
  <c r="HT59" i="7"/>
  <c r="HI19" i="7"/>
  <c r="BS54" i="7"/>
  <c r="BH14" i="7"/>
  <c r="FL46" i="7"/>
  <c r="FW86" i="7"/>
  <c r="W82" i="7"/>
  <c r="L42" i="7"/>
  <c r="IP59" i="7"/>
  <c r="ID59" i="7"/>
  <c r="IE19" i="7"/>
  <c r="X46" i="7"/>
  <c r="AI86" i="7"/>
  <c r="EZ22" i="7"/>
  <c r="L19" i="7"/>
  <c r="W59" i="7"/>
  <c r="IP82" i="7"/>
  <c r="IE42" i="7"/>
  <c r="V78" i="7"/>
  <c r="K38" i="7"/>
  <c r="EA18" i="7"/>
  <c r="EL58" i="7"/>
  <c r="BT45" i="7"/>
  <c r="CE85" i="7"/>
  <c r="EZ45" i="7"/>
  <c r="FK85" i="7"/>
  <c r="AV78" i="7"/>
  <c r="AK38" i="7"/>
  <c r="AW78" i="7" s="1"/>
  <c r="DC65" i="7"/>
  <c r="CR25" i="7"/>
  <c r="IG80" i="7"/>
  <c r="IS80" i="7"/>
  <c r="W18" i="7"/>
  <c r="AH58" i="7"/>
  <c r="HG18" i="7"/>
  <c r="HR58" i="7"/>
  <c r="FM14" i="7"/>
  <c r="FX54" i="7"/>
  <c r="DO37" i="7"/>
  <c r="DZ77" i="7"/>
  <c r="AT83" i="7"/>
  <c r="AI43" i="7"/>
  <c r="AU22" i="7"/>
  <c r="AU62" i="7" s="1"/>
  <c r="BF62" i="7"/>
  <c r="AV24" i="7"/>
  <c r="BG64" i="7"/>
  <c r="CE84" i="7"/>
  <c r="BT44" i="7"/>
  <c r="CD52" i="7"/>
  <c r="CP52" i="7"/>
  <c r="CE12" i="7"/>
  <c r="DZ85" i="7"/>
  <c r="DO45" i="7"/>
  <c r="EL80" i="7"/>
  <c r="EA40" i="7"/>
  <c r="IP21" i="7"/>
  <c r="IO61" i="7"/>
  <c r="EM22" i="7"/>
  <c r="EX62" i="7"/>
  <c r="EL62" i="7"/>
  <c r="AH55" i="7"/>
  <c r="AJ22" i="7"/>
  <c r="GK39" i="7"/>
  <c r="GV79" i="7"/>
  <c r="AV45" i="7"/>
  <c r="BG85" i="7"/>
  <c r="EB42" i="7"/>
  <c r="EM82" i="7"/>
  <c r="GV15" i="7"/>
  <c r="GU55" i="7"/>
  <c r="ID62" i="7"/>
  <c r="IE22" i="7"/>
  <c r="FA23" i="7"/>
  <c r="FM63" i="7" s="1"/>
  <c r="FL63" i="7"/>
  <c r="DC45" i="7"/>
  <c r="DN85" i="7"/>
  <c r="AT76" i="7"/>
  <c r="AI36" i="7"/>
  <c r="EA15" i="7"/>
  <c r="EL55" i="7"/>
  <c r="FJ56" i="7"/>
  <c r="FV56" i="7"/>
  <c r="FK16" i="7"/>
  <c r="CE19" i="7"/>
  <c r="CP59" i="7"/>
  <c r="V58" i="7"/>
  <c r="K18" i="7"/>
  <c r="GW40" i="7"/>
  <c r="HI80" i="7" s="1"/>
  <c r="HH80" i="7"/>
  <c r="EA20" i="7"/>
  <c r="EL60" i="7"/>
  <c r="DZ60" i="7"/>
  <c r="EY43" i="7"/>
  <c r="FJ83" i="7"/>
  <c r="DC21" i="7"/>
  <c r="DN61" i="7"/>
  <c r="DZ58" i="7"/>
  <c r="DO18" i="7"/>
  <c r="DN58" i="7"/>
  <c r="EL78" i="7"/>
  <c r="EA38" i="7"/>
  <c r="K21" i="7"/>
  <c r="V61" i="7"/>
  <c r="DN86" i="7"/>
  <c r="DC46" i="7"/>
  <c r="HH39" i="7"/>
  <c r="HH79" i="7" s="1"/>
  <c r="HS79" i="7"/>
  <c r="EM23" i="7"/>
  <c r="EX63" i="7"/>
  <c r="K15" i="7"/>
  <c r="V55" i="7"/>
  <c r="BT40" i="7"/>
  <c r="CE80" i="7"/>
  <c r="CR37" i="7"/>
  <c r="DC77" i="7"/>
  <c r="L43" i="7"/>
  <c r="W83" i="7"/>
  <c r="CD86" i="7"/>
  <c r="BS46" i="7"/>
  <c r="X15" i="7"/>
  <c r="HG63" i="7"/>
  <c r="GV23" i="7"/>
  <c r="CS20" i="7"/>
  <c r="DE60" i="7" s="1"/>
  <c r="DD60" i="7"/>
  <c r="DB81" i="7"/>
  <c r="CQ41" i="7"/>
  <c r="DO42" i="7"/>
  <c r="DZ82" i="7"/>
  <c r="FK17" i="7"/>
  <c r="FJ57" i="7"/>
  <c r="FW85" i="7"/>
  <c r="FL45" i="7"/>
  <c r="AU43" i="7"/>
  <c r="BF83" i="7"/>
  <c r="BG42" i="7"/>
  <c r="BR82" i="7"/>
  <c r="FW19" i="7"/>
  <c r="GH59" i="7"/>
  <c r="GV46" i="7"/>
  <c r="GU86" i="7"/>
  <c r="EN39" i="7"/>
  <c r="EY79" i="7"/>
  <c r="BF80" i="7"/>
  <c r="AU40" i="7"/>
  <c r="FK64" i="7"/>
  <c r="EZ24" i="7"/>
  <c r="EX56" i="7"/>
  <c r="EM16" i="7"/>
  <c r="EM56" i="7" s="1"/>
  <c r="CQ76" i="7"/>
  <c r="CF36" i="7"/>
  <c r="EM19" i="7"/>
  <c r="EX59" i="7"/>
  <c r="EL59" i="7"/>
  <c r="HS45" i="7"/>
  <c r="HS85" i="7" s="1"/>
  <c r="ID85" i="7"/>
  <c r="X40" i="7"/>
  <c r="AI80" i="7"/>
  <c r="HT42" i="7"/>
  <c r="HT82" i="7" s="1"/>
  <c r="V85" i="7"/>
  <c r="K45" i="7"/>
  <c r="CE64" i="7"/>
  <c r="BT24" i="7"/>
  <c r="EL76" i="7"/>
  <c r="EA36" i="7"/>
  <c r="DC41" i="7"/>
  <c r="DN81" i="7"/>
  <c r="EY46" i="7"/>
  <c r="FJ86" i="7"/>
  <c r="K41" i="7"/>
  <c r="V81" i="7"/>
  <c r="AT80" i="7"/>
  <c r="AI40" i="7"/>
  <c r="CD81" i="7"/>
  <c r="BS41" i="7"/>
  <c r="FK19" i="7"/>
  <c r="FV59" i="7"/>
  <c r="FJ59" i="7"/>
  <c r="HS36" i="7"/>
  <c r="ID76" i="7"/>
  <c r="HR76" i="7"/>
  <c r="EB21" i="7"/>
  <c r="EM61" i="7"/>
  <c r="EA61" i="7"/>
  <c r="EM36" i="7"/>
  <c r="EX76" i="7"/>
  <c r="DP36" i="7"/>
  <c r="EA76" i="7"/>
  <c r="CQ64" i="7"/>
  <c r="CF24" i="7"/>
  <c r="GW39" i="7"/>
  <c r="BT38" i="7"/>
  <c r="CE78" i="7"/>
  <c r="CQ21" i="7"/>
  <c r="DB61" i="7"/>
  <c r="EL63" i="7"/>
  <c r="EA23" i="7"/>
  <c r="DD23" i="7"/>
  <c r="DO63" i="7"/>
  <c r="IQ45" i="7"/>
  <c r="IP85" i="7"/>
  <c r="AT61" i="7"/>
  <c r="AI21" i="7"/>
  <c r="AH61" i="7"/>
  <c r="BR86" i="7"/>
  <c r="BG46" i="7"/>
  <c r="DO39" i="7"/>
  <c r="DZ79" i="7"/>
  <c r="CP61" i="7"/>
  <c r="CE21" i="7"/>
  <c r="CD61" i="7"/>
  <c r="DN55" i="7"/>
  <c r="DC15" i="7"/>
  <c r="DB55" i="7"/>
  <c r="BS19" i="7"/>
  <c r="CD59" i="7"/>
  <c r="BR59" i="7"/>
  <c r="BI18" i="7"/>
  <c r="BT58" i="7"/>
  <c r="GJ44" i="7"/>
  <c r="GJ84" i="7" s="1"/>
  <c r="GU84" i="7"/>
  <c r="FY41" i="7"/>
  <c r="EX83" i="7"/>
  <c r="EM43" i="7"/>
  <c r="AT62" i="7"/>
  <c r="EY42" i="7"/>
  <c r="FJ82" i="7"/>
  <c r="EX80" i="7"/>
  <c r="EM40" i="7"/>
  <c r="AU42" i="7"/>
  <c r="BF82" i="7"/>
  <c r="FK22" i="7"/>
  <c r="FV62" i="7"/>
  <c r="BS83" i="7"/>
  <c r="BH43" i="7"/>
  <c r="V64" i="7"/>
  <c r="K24" i="7"/>
  <c r="HU23" i="7"/>
  <c r="IG63" i="7" s="1"/>
  <c r="IF63" i="7"/>
  <c r="AV14" i="7"/>
  <c r="AV54" i="7" s="1"/>
  <c r="BG54" i="7"/>
  <c r="AW16" i="7"/>
  <c r="GI18" i="7"/>
  <c r="GT58" i="7"/>
  <c r="GH58" i="7"/>
  <c r="DO78" i="7"/>
  <c r="DD38" i="7"/>
  <c r="EA43" i="7"/>
  <c r="EL83" i="7"/>
  <c r="HG79" i="7"/>
  <c r="DC24" i="7"/>
  <c r="DN64" i="7"/>
  <c r="FX36" i="7"/>
  <c r="W80" i="7"/>
  <c r="L40" i="7"/>
  <c r="AI82" i="7"/>
  <c r="X42" i="7"/>
  <c r="GU18" i="7"/>
  <c r="HF58" i="7"/>
  <c r="CP72" i="7"/>
  <c r="CE32" i="7"/>
  <c r="HI76" i="7"/>
  <c r="CE73" i="7"/>
  <c r="BT33" i="7"/>
  <c r="CD11" i="7"/>
  <c r="CC51" i="7"/>
  <c r="W79" i="7"/>
  <c r="L39" i="7"/>
  <c r="HG85" i="7"/>
  <c r="GV45" i="7"/>
  <c r="GU85" i="7"/>
  <c r="IQ72" i="7"/>
  <c r="IF32" i="7"/>
  <c r="IE72" i="7"/>
  <c r="DP41" i="7"/>
  <c r="EA81" i="7"/>
  <c r="DO72" i="7"/>
  <c r="DD32" i="7"/>
  <c r="EB30" i="7"/>
  <c r="EM70" i="7"/>
  <c r="K20" i="7"/>
  <c r="V60" i="7"/>
  <c r="DB71" i="7"/>
  <c r="CQ31" i="7"/>
  <c r="FX38" i="7"/>
  <c r="GI78" i="7"/>
  <c r="IQ84" i="7"/>
  <c r="IF44" i="7"/>
  <c r="IF84" i="7" s="1"/>
  <c r="EN30" i="7"/>
  <c r="EY70" i="7"/>
  <c r="DE22" i="7"/>
  <c r="DQ62" i="7" s="1"/>
  <c r="DP62" i="7"/>
  <c r="FY22" i="7"/>
  <c r="AI70" i="7"/>
  <c r="X30" i="7"/>
  <c r="DN53" i="7"/>
  <c r="DC13" i="7"/>
  <c r="DB53" i="7"/>
  <c r="EM64" i="7"/>
  <c r="EB24" i="7"/>
  <c r="CR62" i="7"/>
  <c r="CG22" i="7"/>
  <c r="CS62" i="7" s="1"/>
  <c r="GU43" i="7"/>
  <c r="HF83" i="7"/>
  <c r="GT83" i="7"/>
  <c r="BG74" i="7"/>
  <c r="AV34" i="7"/>
  <c r="IS78" i="7"/>
  <c r="BS72" i="7"/>
  <c r="BH32" i="7"/>
  <c r="CQ86" i="7"/>
  <c r="CF46" i="7"/>
  <c r="BT30" i="7"/>
  <c r="CE70" i="7"/>
  <c r="AI73" i="7"/>
  <c r="X33" i="7"/>
  <c r="HG20" i="7"/>
  <c r="HF60" i="7"/>
  <c r="AK129" i="1"/>
  <c r="IP73" i="7"/>
  <c r="IE33" i="7"/>
  <c r="IE73" i="7" s="1"/>
  <c r="BS23" i="7"/>
  <c r="CD63" i="7"/>
  <c r="HS70" i="7"/>
  <c r="HG70" i="7"/>
  <c r="HH30" i="7"/>
  <c r="EA71" i="7"/>
  <c r="DP31" i="7"/>
  <c r="FM44" i="7"/>
  <c r="FY84" i="7" s="1"/>
  <c r="FX84" i="7"/>
  <c r="HU18" i="7"/>
  <c r="IG58" i="7" s="1"/>
  <c r="IF58" i="7"/>
  <c r="AU12" i="7"/>
  <c r="AU52" i="7" s="1"/>
  <c r="BF52" i="7"/>
  <c r="FK43" i="7"/>
  <c r="FV83" i="7"/>
  <c r="EK57" i="7"/>
  <c r="EW57" i="7"/>
  <c r="EL17" i="7"/>
  <c r="IP12" i="7"/>
  <c r="JB52" i="7" s="1"/>
  <c r="IO52" i="7"/>
  <c r="FK39" i="7"/>
  <c r="FV79" i="7"/>
  <c r="AV65" i="7"/>
  <c r="AK25" i="7"/>
  <c r="AW65" i="7" s="1"/>
  <c r="FW73" i="7"/>
  <c r="FL33" i="7"/>
  <c r="HU16" i="7"/>
  <c r="HU56" i="7" s="1"/>
  <c r="HT56" i="7"/>
  <c r="HI42" i="7"/>
  <c r="FK80" i="7"/>
  <c r="EZ40" i="7"/>
  <c r="GI65" i="7"/>
  <c r="FX25" i="7"/>
  <c r="FW76" i="7"/>
  <c r="FL36" i="7"/>
  <c r="FK76" i="7"/>
  <c r="BQ51" i="7"/>
  <c r="BF11" i="7"/>
  <c r="BE51" i="7"/>
  <c r="FW37" i="7"/>
  <c r="CE72" i="7"/>
  <c r="BT32" i="7"/>
  <c r="FL61" i="7"/>
  <c r="FA21" i="7"/>
  <c r="EZ61" i="7"/>
  <c r="CP63" i="7"/>
  <c r="CE23" i="7"/>
  <c r="DO12" i="7"/>
  <c r="DO52" i="7" s="1"/>
  <c r="DZ52" i="7"/>
  <c r="IE67" i="7"/>
  <c r="IF27" i="7"/>
  <c r="IQ67" i="7"/>
  <c r="HR52" i="7"/>
  <c r="HG12" i="7"/>
  <c r="EC14" i="7"/>
  <c r="EO54" i="7" s="1"/>
  <c r="EN54" i="7"/>
  <c r="HP29" i="7"/>
  <c r="IA69" i="7"/>
  <c r="HO69" i="7"/>
  <c r="DB74" i="7"/>
  <c r="CQ34" i="7"/>
  <c r="DD62" i="7"/>
  <c r="HF29" i="7"/>
  <c r="HE69" i="7"/>
  <c r="HT11" i="7"/>
  <c r="X17" i="7"/>
  <c r="X57" i="7" s="1"/>
  <c r="AI57" i="7"/>
  <c r="EB16" i="7"/>
  <c r="EA56" i="7"/>
  <c r="CR46" i="7"/>
  <c r="DC86" i="7"/>
  <c r="HU21" i="7"/>
  <c r="IF61" i="7"/>
  <c r="HT61" i="7"/>
  <c r="BS76" i="7"/>
  <c r="BH36" i="7"/>
  <c r="AU64" i="7"/>
  <c r="AJ24" i="7"/>
  <c r="GH57" i="7"/>
  <c r="FW17" i="7"/>
  <c r="FV57" i="7"/>
  <c r="FY42" i="7"/>
  <c r="GK82" i="7" s="1"/>
  <c r="GJ82" i="7"/>
  <c r="GU64" i="7"/>
  <c r="GJ24" i="7"/>
  <c r="DC82" i="7"/>
  <c r="CR42" i="7"/>
  <c r="EA37" i="7"/>
  <c r="EL77" i="7"/>
  <c r="FX58" i="7"/>
  <c r="FM18" i="7"/>
  <c r="FY58" i="7" s="1"/>
  <c r="FW23" i="7"/>
  <c r="GH63" i="7"/>
  <c r="BR69" i="7"/>
  <c r="BG29" i="7"/>
  <c r="GI74" i="7"/>
  <c r="FX34" i="7"/>
  <c r="AH53" i="7"/>
  <c r="V53" i="7"/>
  <c r="W13" i="7"/>
  <c r="BR79" i="7"/>
  <c r="BG39" i="7"/>
  <c r="IO69" i="7"/>
  <c r="ID29" i="7"/>
  <c r="BH44" i="7"/>
  <c r="BS84" i="7"/>
  <c r="AK14" i="7"/>
  <c r="GW41" i="7"/>
  <c r="K37" i="7"/>
  <c r="V77" i="7"/>
  <c r="FL15" i="7"/>
  <c r="FK55" i="7"/>
  <c r="FW55" i="7"/>
  <c r="EZ31" i="7"/>
  <c r="FK71" i="7"/>
  <c r="BH21" i="7"/>
  <c r="BS61" i="7"/>
  <c r="BG61" i="7"/>
  <c r="GT60" i="7"/>
  <c r="GI20" i="7"/>
  <c r="GH60" i="7"/>
  <c r="EC59" i="7"/>
  <c r="EO20" i="7"/>
  <c r="AI85" i="7"/>
  <c r="X45" i="7"/>
  <c r="IP70" i="7"/>
  <c r="IE30" i="7"/>
  <c r="ID70" i="7"/>
  <c r="IQ55" i="7"/>
  <c r="IF15" i="7"/>
  <c r="IE55" i="7"/>
  <c r="IB71" i="7"/>
  <c r="HQ31" i="7"/>
  <c r="HP71" i="7"/>
  <c r="DZ11" i="7"/>
  <c r="DY51" i="7"/>
  <c r="GK19" i="7"/>
  <c r="FU77" i="7"/>
  <c r="FJ37" i="7"/>
  <c r="GI23" i="7"/>
  <c r="GT63" i="7"/>
  <c r="IO13" i="7"/>
  <c r="JA53" i="7" s="1"/>
  <c r="IN53" i="7"/>
  <c r="IZ53" i="7"/>
  <c r="BF69" i="7"/>
  <c r="AU29" i="7"/>
  <c r="EM81" i="7"/>
  <c r="EB41" i="7"/>
  <c r="IF41" i="7"/>
  <c r="IE81" i="7"/>
  <c r="FW80" i="7"/>
  <c r="FL40" i="7"/>
  <c r="AV30" i="7"/>
  <c r="BG70" i="7"/>
  <c r="CS18" i="7"/>
  <c r="DE58" i="7" s="1"/>
  <c r="DD58" i="7"/>
  <c r="IQ74" i="7"/>
  <c r="IF34" i="7"/>
  <c r="IE74" i="7"/>
  <c r="FW65" i="7"/>
  <c r="FL25" i="7"/>
  <c r="DN52" i="7"/>
  <c r="AI64" i="7"/>
  <c r="X24" i="7"/>
  <c r="HG23" i="7"/>
  <c r="HR63" i="7"/>
  <c r="EV51" i="7"/>
  <c r="EK11" i="7"/>
  <c r="EK51" i="7" s="1"/>
  <c r="AJ63" i="7"/>
  <c r="Y23" i="7"/>
  <c r="AK63" i="7" s="1"/>
  <c r="FA17" i="7"/>
  <c r="BT55" i="7"/>
  <c r="BU15" i="7"/>
  <c r="CF55" i="7"/>
  <c r="FY46" i="7"/>
  <c r="GK86" i="7" s="1"/>
  <c r="GJ86" i="7"/>
  <c r="AU57" i="7"/>
  <c r="AJ17" i="7"/>
  <c r="HP51" i="7"/>
  <c r="HE11" i="7"/>
  <c r="HD51" i="7"/>
  <c r="FH77" i="7"/>
  <c r="EW37" i="7"/>
  <c r="EN25" i="7"/>
  <c r="EY65" i="7"/>
  <c r="FX33" i="7"/>
  <c r="GI73" i="7"/>
  <c r="IF16" i="7"/>
  <c r="X22" i="7"/>
  <c r="AI62" i="7"/>
  <c r="CO77" i="7"/>
  <c r="CD37" i="7"/>
  <c r="AJ30" i="7"/>
  <c r="AU70" i="7"/>
  <c r="GI31" i="7"/>
  <c r="GT71" i="7"/>
  <c r="AV13" i="7"/>
  <c r="AU53" i="7"/>
  <c r="IE84" i="7"/>
  <c r="BG17" i="7"/>
  <c r="BS57" i="7" s="1"/>
  <c r="BF57" i="7"/>
  <c r="FJ69" i="7"/>
  <c r="EY29" i="7"/>
  <c r="DO23" i="7"/>
  <c r="DZ63" i="7"/>
  <c r="IF39" i="7"/>
  <c r="IE79" i="7"/>
  <c r="GT69" i="7"/>
  <c r="GI29" i="7"/>
  <c r="GH69" i="7"/>
  <c r="FK73" i="7"/>
  <c r="EZ33" i="7"/>
  <c r="CG15" i="7"/>
  <c r="CS55" i="7" s="1"/>
  <c r="CR55" i="7"/>
  <c r="CD83" i="7"/>
  <c r="BS43" i="7"/>
  <c r="EJ51" i="7"/>
  <c r="AJ16" i="7"/>
  <c r="AU56" i="7"/>
  <c r="AI56" i="7"/>
  <c r="FX78" i="7"/>
  <c r="FM38" i="7"/>
  <c r="FY78" i="7" s="1"/>
  <c r="CE76" i="7"/>
  <c r="BT36" i="7"/>
  <c r="EM74" i="7"/>
  <c r="EB34" i="7"/>
  <c r="U51" i="7"/>
  <c r="V11" i="7"/>
  <c r="DB63" i="7"/>
  <c r="CQ23" i="7"/>
  <c r="CF42" i="7"/>
  <c r="CQ82" i="7"/>
  <c r="HE53" i="7"/>
  <c r="HQ53" i="7"/>
  <c r="HF13" i="7"/>
  <c r="HT25" i="7"/>
  <c r="HT65" i="7" s="1"/>
  <c r="IE65" i="7"/>
  <c r="GV24" i="7"/>
  <c r="HG64" i="7"/>
  <c r="HH45" i="7"/>
  <c r="EM65" i="7"/>
  <c r="EB25" i="7"/>
  <c r="ID20" i="7"/>
  <c r="IC60" i="7"/>
  <c r="HS73" i="7"/>
  <c r="HT33" i="7"/>
  <c r="ID57" i="7"/>
  <c r="HS17" i="7"/>
  <c r="DC73" i="7"/>
  <c r="CR33" i="7"/>
  <c r="BG73" i="7"/>
  <c r="AV33" i="7"/>
  <c r="DP24" i="7"/>
  <c r="EA64" i="7"/>
  <c r="FW39" i="7"/>
  <c r="GH79" i="7"/>
  <c r="GV38" i="7"/>
  <c r="GU78" i="7"/>
  <c r="EZ55" i="7"/>
  <c r="EO15" i="7"/>
  <c r="GI34" i="7"/>
  <c r="GT74" i="7"/>
  <c r="DB69" i="7"/>
  <c r="CQ29" i="7"/>
  <c r="IQ76" i="7"/>
  <c r="IF36" i="7"/>
  <c r="AI72" i="7"/>
  <c r="X32" i="7"/>
  <c r="DN79" i="7"/>
  <c r="DC39" i="7"/>
  <c r="FW63" i="7"/>
  <c r="FL23" i="7"/>
  <c r="BI19" i="7"/>
  <c r="FK11" i="7"/>
  <c r="GU70" i="7"/>
  <c r="GJ30" i="7"/>
  <c r="GI70" i="7"/>
  <c r="GI14" i="7"/>
  <c r="GH54" i="7"/>
  <c r="GT54" i="7"/>
  <c r="FY44" i="7"/>
  <c r="HF52" i="7"/>
  <c r="GU12" i="7"/>
  <c r="GU52" i="7" s="1"/>
  <c r="DO17" i="7"/>
  <c r="DN57" i="7"/>
  <c r="DZ57" i="7"/>
  <c r="CF18" i="7"/>
  <c r="CQ58" i="7"/>
  <c r="CE58" i="7"/>
  <c r="FL84" i="7"/>
  <c r="FA44" i="7"/>
  <c r="FM84" i="7" s="1"/>
  <c r="CE14" i="7"/>
  <c r="CQ54" i="7" s="1"/>
  <c r="CD54" i="7"/>
  <c r="AU23" i="7"/>
  <c r="BF63" i="7"/>
  <c r="HU44" i="7"/>
  <c r="IN79" i="7"/>
  <c r="IO39" i="7"/>
  <c r="AV19" i="7"/>
  <c r="BG59" i="7"/>
  <c r="AU59" i="7"/>
  <c r="FI79" i="7"/>
  <c r="EX39" i="7"/>
  <c r="HR57" i="7"/>
  <c r="HG17" i="7"/>
  <c r="FV11" i="7"/>
  <c r="FV51" i="7" s="1"/>
  <c r="IF86" i="7"/>
  <c r="HU46" i="7"/>
  <c r="IG86" i="7" s="1"/>
  <c r="GH72" i="7"/>
  <c r="FW32" i="7"/>
  <c r="EY69" i="7"/>
  <c r="EN29" i="7"/>
  <c r="HH44" i="7"/>
  <c r="HG84" i="7"/>
  <c r="HS84" i="7"/>
  <c r="ID73" i="7"/>
  <c r="CF25" i="7"/>
  <c r="CQ65" i="7"/>
  <c r="ID11" i="7"/>
  <c r="IC51" i="7"/>
  <c r="IF28" i="7"/>
  <c r="IE68" i="7"/>
  <c r="AT73" i="7"/>
  <c r="AI33" i="7"/>
  <c r="EL73" i="7"/>
  <c r="EA33" i="7"/>
  <c r="GV11" i="7"/>
  <c r="EZ13" i="7"/>
  <c r="EZ53" i="7" s="1"/>
  <c r="FK53" i="7"/>
  <c r="EM52" i="7"/>
  <c r="EN12" i="7"/>
  <c r="DP14" i="7"/>
  <c r="EA54" i="7"/>
  <c r="DO54" i="7"/>
  <c r="DD14" i="7"/>
  <c r="AJ12" i="7"/>
  <c r="AJ52" i="7" s="1"/>
  <c r="EY53" i="7"/>
  <c r="FX52" i="7"/>
  <c r="FY12" i="7"/>
  <c r="FY52" i="7" s="1"/>
  <c r="GU53" i="7"/>
  <c r="GJ13" i="7"/>
  <c r="GJ53" i="7" s="1"/>
  <c r="GU57" i="7"/>
  <c r="GV17" i="7"/>
  <c r="BT11" i="7"/>
  <c r="CR14" i="7"/>
  <c r="DC54" i="7"/>
  <c r="EC62" i="7"/>
  <c r="GV37" i="7"/>
  <c r="IP43" i="7"/>
  <c r="IO83" i="7"/>
  <c r="IO37" i="7"/>
  <c r="IN77" i="7"/>
  <c r="GI83" i="7"/>
  <c r="FX43" i="7"/>
  <c r="IE77" i="7"/>
  <c r="HT37" i="7"/>
  <c r="IZ77" i="7"/>
  <c r="GK43" i="7"/>
  <c r="IY51" i="7"/>
  <c r="IZ11" i="7"/>
  <c r="BS60" i="7"/>
  <c r="BH20" i="7"/>
  <c r="BG60" i="7"/>
  <c r="IZ60" i="7"/>
  <c r="GJ22" i="7"/>
  <c r="GU62" i="7"/>
  <c r="GI62" i="7"/>
  <c r="FY13" i="7"/>
  <c r="FX53" i="7"/>
  <c r="BG53" i="7"/>
  <c r="BS53" i="7"/>
  <c r="BH13" i="7"/>
  <c r="GJ12" i="7"/>
  <c r="GI52" i="7"/>
  <c r="IO14" i="7"/>
  <c r="IN54" i="7"/>
  <c r="IZ66" i="7"/>
  <c r="IN11" i="7"/>
  <c r="IM51" i="7"/>
  <c r="IZ63" i="7"/>
  <c r="IO26" i="7"/>
  <c r="IN66" i="7"/>
  <c r="HI25" i="7"/>
  <c r="HH54" i="7"/>
  <c r="GW14" i="7"/>
  <c r="FL20" i="7"/>
  <c r="FW60" i="7"/>
  <c r="EZ12" i="7"/>
  <c r="EY52" i="7"/>
  <c r="FK52" i="7"/>
  <c r="IQ17" i="7"/>
  <c r="IP57" i="7"/>
  <c r="IO23" i="7"/>
  <c r="IN63" i="7"/>
  <c r="HT20" i="7"/>
  <c r="DQ20" i="7"/>
  <c r="DP60" i="7"/>
  <c r="BT13" i="7"/>
  <c r="CE53" i="7"/>
  <c r="DD12" i="7"/>
  <c r="DC52" i="7"/>
  <c r="IZ54" i="7"/>
  <c r="CE57" i="7"/>
  <c r="BT17" i="7"/>
  <c r="CG13" i="7"/>
  <c r="CS53" i="7" s="1"/>
  <c r="CR53" i="7"/>
  <c r="CQ57" i="7"/>
  <c r="CF17" i="7"/>
  <c r="IF12" i="7"/>
  <c r="IE52" i="7"/>
  <c r="IO20" i="7"/>
  <c r="JA60" i="7" s="1"/>
  <c r="IN60" i="7"/>
  <c r="BT20" i="7"/>
  <c r="AI54" i="7"/>
  <c r="X14" i="7"/>
  <c r="W54" i="7"/>
  <c r="FK60" i="7"/>
  <c r="EZ20" i="7"/>
  <c r="EY60" i="7"/>
  <c r="HG62" i="7"/>
  <c r="HH22" i="7"/>
  <c r="HS62" i="7"/>
  <c r="Y12" i="7"/>
  <c r="X52" i="7"/>
  <c r="IE13" i="7"/>
  <c r="ID53" i="7"/>
  <c r="IF83" i="7"/>
  <c r="IG43" i="7"/>
  <c r="CR79" i="7"/>
  <c r="CG39" i="7"/>
  <c r="CS79" i="7" s="1"/>
  <c r="HS64" i="7"/>
  <c r="IE64" i="7"/>
  <c r="HT24" i="7"/>
  <c r="EN53" i="7"/>
  <c r="EO13" i="7"/>
  <c r="DD79" i="7"/>
  <c r="CS39" i="7"/>
  <c r="DE79" i="7" s="1"/>
  <c r="CR83" i="7"/>
  <c r="CG43" i="7"/>
  <c r="CS83" i="7" s="1"/>
  <c r="IF66" i="7"/>
  <c r="IG26" i="7"/>
  <c r="IF14" i="7"/>
  <c r="DE57" i="7"/>
  <c r="M17" i="7"/>
  <c r="JB61" i="7" l="1"/>
  <c r="JC42" i="7"/>
  <c r="JO82" i="7" s="1"/>
  <c r="JB68" i="7"/>
  <c r="AJ83" i="7"/>
  <c r="AI83" i="7"/>
  <c r="JO80" i="7"/>
  <c r="JC80" i="7"/>
  <c r="JO71" i="7"/>
  <c r="JE40" i="7"/>
  <c r="JE80" i="7" s="1"/>
  <c r="JD80" i="7"/>
  <c r="JB81" i="7"/>
  <c r="JB56" i="7"/>
  <c r="JE22" i="7"/>
  <c r="JQ62" i="7" s="1"/>
  <c r="JP62" i="7"/>
  <c r="JD13" i="7"/>
  <c r="JO53" i="7"/>
  <c r="JD12" i="7"/>
  <c r="JO52" i="7"/>
  <c r="JE34" i="7"/>
  <c r="JD74" i="7"/>
  <c r="K34" i="8"/>
  <c r="JB82" i="7"/>
  <c r="JN86" i="7"/>
  <c r="JC28" i="7"/>
  <c r="JN68" i="7"/>
  <c r="JC45" i="7"/>
  <c r="JN85" i="7"/>
  <c r="JC21" i="7"/>
  <c r="JN61" i="7"/>
  <c r="JC39" i="7"/>
  <c r="JN79" i="7"/>
  <c r="JC43" i="7"/>
  <c r="JN83" i="7"/>
  <c r="JC41" i="7"/>
  <c r="JN81" i="7"/>
  <c r="JC16" i="7"/>
  <c r="JN56" i="7"/>
  <c r="JB20" i="7"/>
  <c r="JM60" i="7"/>
  <c r="JB14" i="7"/>
  <c r="JM54" i="7"/>
  <c r="JB23" i="7"/>
  <c r="JM63" i="7"/>
  <c r="JB26" i="7"/>
  <c r="JM66" i="7"/>
  <c r="JB85" i="7"/>
  <c r="JA11" i="7"/>
  <c r="JL51" i="7"/>
  <c r="JB84" i="7"/>
  <c r="JC44" i="7"/>
  <c r="JB64" i="7"/>
  <c r="JC24" i="7"/>
  <c r="JO64" i="7" s="1"/>
  <c r="JB86" i="7"/>
  <c r="JC46" i="7"/>
  <c r="JO86" i="7" s="1"/>
  <c r="JB67" i="7"/>
  <c r="JC27" i="7"/>
  <c r="JO67" i="7" s="1"/>
  <c r="JB55" i="7"/>
  <c r="JC15" i="7"/>
  <c r="JO55" i="7" s="1"/>
  <c r="JC38" i="7"/>
  <c r="JO78" i="7" s="1"/>
  <c r="JB78" i="7"/>
  <c r="EY14" i="7"/>
  <c r="EX54" i="7"/>
  <c r="FJ54" i="7"/>
  <c r="JE72" i="7"/>
  <c r="K32" i="8"/>
  <c r="JE70" i="7"/>
  <c r="K30" i="8"/>
  <c r="AG77" i="7"/>
  <c r="V37" i="7"/>
  <c r="JD71" i="7"/>
  <c r="JE31" i="7"/>
  <c r="JQ71" i="7" s="1"/>
  <c r="JD73" i="7"/>
  <c r="JE33" i="7"/>
  <c r="JQ73" i="7" s="1"/>
  <c r="AT37" i="7"/>
  <c r="BE77" i="7"/>
  <c r="JD69" i="7"/>
  <c r="JE29" i="7"/>
  <c r="JD65" i="7"/>
  <c r="JE25" i="7"/>
  <c r="JQ65" i="7" s="1"/>
  <c r="AS77" i="7"/>
  <c r="AH37" i="7"/>
  <c r="JB37" i="7"/>
  <c r="IQ22" i="7"/>
  <c r="IQ62" i="7" s="1"/>
  <c r="JB62" i="7"/>
  <c r="JB83" i="7"/>
  <c r="EZ25" i="7"/>
  <c r="FA25" i="7" s="1"/>
  <c r="FM65" i="7" s="1"/>
  <c r="DC43" i="7"/>
  <c r="DN83" i="7"/>
  <c r="HQ77" i="7"/>
  <c r="HE77" i="7"/>
  <c r="HF37" i="7"/>
  <c r="GH37" i="7"/>
  <c r="GS77" i="7"/>
  <c r="GG77" i="7"/>
  <c r="P8" i="9"/>
  <c r="P10" i="9" s="1"/>
  <c r="O10" i="9"/>
  <c r="EX11" i="7"/>
  <c r="FI51" i="7"/>
  <c r="EW77" i="7"/>
  <c r="EL37" i="7"/>
  <c r="AH11" i="7"/>
  <c r="AH51" i="7" s="1"/>
  <c r="AS51" i="7"/>
  <c r="BF37" i="7"/>
  <c r="BQ77" i="7"/>
  <c r="EY82" i="7"/>
  <c r="BR37" i="7"/>
  <c r="CC77" i="7"/>
  <c r="DB37" i="7"/>
  <c r="DM77" i="7"/>
  <c r="DM51" i="7"/>
  <c r="DB11" i="7"/>
  <c r="GH11" i="7"/>
  <c r="GH51" i="7" s="1"/>
  <c r="GS51" i="7"/>
  <c r="DA51" i="7"/>
  <c r="CP11" i="7"/>
  <c r="CP51" i="7" s="1"/>
  <c r="IO10" i="7"/>
  <c r="IN50" i="7"/>
  <c r="IZ10" i="7"/>
  <c r="JL50" i="7" s="1"/>
  <c r="IY50" i="7"/>
  <c r="CQ71" i="7"/>
  <c r="CF31" i="7"/>
  <c r="I14" i="8"/>
  <c r="I12" i="8"/>
  <c r="I26" i="8"/>
  <c r="I20" i="8"/>
  <c r="J29" i="8"/>
  <c r="JA79" i="7"/>
  <c r="AV41" i="7"/>
  <c r="BG81" i="7"/>
  <c r="JA66" i="7"/>
  <c r="JA54" i="7"/>
  <c r="JA63" i="7"/>
  <c r="O2" i="3"/>
  <c r="N49" i="3"/>
  <c r="BS78" i="7"/>
  <c r="BH38" i="7"/>
  <c r="EN41" i="7"/>
  <c r="EY81" i="7"/>
  <c r="CF34" i="7"/>
  <c r="CQ74" i="7"/>
  <c r="IP62" i="7"/>
  <c r="HI43" i="7"/>
  <c r="HU83" i="7" s="1"/>
  <c r="HT83" i="7"/>
  <c r="IQ71" i="7"/>
  <c r="IF31" i="7"/>
  <c r="CE74" i="7"/>
  <c r="BT34" i="7"/>
  <c r="HG73" i="7"/>
  <c r="GV33" i="7"/>
  <c r="CE69" i="7"/>
  <c r="BT29" i="7"/>
  <c r="FW74" i="7"/>
  <c r="FL34" i="7"/>
  <c r="EM85" i="7"/>
  <c r="EB45" i="7"/>
  <c r="IQ41" i="7"/>
  <c r="JC81" i="7" s="1"/>
  <c r="IP81" i="7"/>
  <c r="CR45" i="7"/>
  <c r="DC85" i="7"/>
  <c r="DC64" i="7"/>
  <c r="CR24" i="7"/>
  <c r="AV46" i="7"/>
  <c r="BG86" i="7"/>
  <c r="JA77" i="7"/>
  <c r="BS81" i="7"/>
  <c r="BH41" i="7"/>
  <c r="FM41" i="7"/>
  <c r="FY81" i="7" s="1"/>
  <c r="FX81" i="7"/>
  <c r="EB80" i="7"/>
  <c r="DQ40" i="7"/>
  <c r="EC80" i="7" s="1"/>
  <c r="CG38" i="7"/>
  <c r="CS78" i="7" s="1"/>
  <c r="CR78" i="7"/>
  <c r="AV39" i="7"/>
  <c r="BG79" i="7"/>
  <c r="EO46" i="7"/>
  <c r="FA86" i="7" s="1"/>
  <c r="EZ86" i="7"/>
  <c r="GV42" i="7"/>
  <c r="GU82" i="7"/>
  <c r="HG82" i="7"/>
  <c r="DP82" i="7"/>
  <c r="DE42" i="7"/>
  <c r="DQ82" i="7" s="1"/>
  <c r="EZ41" i="7"/>
  <c r="FK81" i="7"/>
  <c r="DO80" i="7"/>
  <c r="DD40" i="7"/>
  <c r="IQ16" i="7"/>
  <c r="IP56" i="7"/>
  <c r="GJ25" i="7"/>
  <c r="GU65" i="7"/>
  <c r="AK20" i="7"/>
  <c r="AW60" i="7" s="1"/>
  <c r="AV60" i="7"/>
  <c r="IQ28" i="7"/>
  <c r="IP68" i="7"/>
  <c r="BU25" i="7"/>
  <c r="CG65" i="7" s="1"/>
  <c r="CF65" i="7"/>
  <c r="L30" i="7"/>
  <c r="W70" i="7"/>
  <c r="FA38" i="7"/>
  <c r="FM78" i="7" s="1"/>
  <c r="FL78" i="7"/>
  <c r="X25" i="7"/>
  <c r="AI65" i="7"/>
  <c r="FM31" i="7"/>
  <c r="FY71" i="7" s="1"/>
  <c r="FX71" i="7"/>
  <c r="CR44" i="7"/>
  <c r="DC84" i="7"/>
  <c r="W86" i="7"/>
  <c r="L46" i="7"/>
  <c r="X44" i="7"/>
  <c r="AI84" i="7"/>
  <c r="AJ41" i="7"/>
  <c r="AU81" i="7"/>
  <c r="BH30" i="7"/>
  <c r="BS70" i="7"/>
  <c r="EA72" i="7"/>
  <c r="DP32" i="7"/>
  <c r="AU85" i="7"/>
  <c r="AJ45" i="7"/>
  <c r="BH16" i="7"/>
  <c r="BS56" i="7"/>
  <c r="BG56" i="7"/>
  <c r="AI79" i="7"/>
  <c r="X39" i="7"/>
  <c r="EY72" i="7"/>
  <c r="EN32" i="7"/>
  <c r="DP46" i="7"/>
  <c r="EA86" i="7"/>
  <c r="DO65" i="7"/>
  <c r="DD25" i="7"/>
  <c r="HG61" i="7"/>
  <c r="GV21" i="7"/>
  <c r="GU61" i="7"/>
  <c r="EM69" i="7"/>
  <c r="EB29" i="7"/>
  <c r="CS43" i="7"/>
  <c r="DE83" i="7" s="1"/>
  <c r="DD83" i="7"/>
  <c r="X38" i="7"/>
  <c r="AI78" i="7"/>
  <c r="AV74" i="7"/>
  <c r="AK34" i="7"/>
  <c r="AW74" i="7" s="1"/>
  <c r="CQ73" i="7"/>
  <c r="CF33" i="7"/>
  <c r="AV38" i="7"/>
  <c r="BG78" i="7"/>
  <c r="EM84" i="7"/>
  <c r="EB44" i="7"/>
  <c r="GV19" i="7"/>
  <c r="HG59" i="7"/>
  <c r="GU59" i="7"/>
  <c r="EA78" i="7"/>
  <c r="DP38" i="7"/>
  <c r="FM29" i="7"/>
  <c r="FY69" i="7" s="1"/>
  <c r="FX69" i="7"/>
  <c r="DP13" i="7"/>
  <c r="EA53" i="7"/>
  <c r="AU69" i="7"/>
  <c r="AJ29" i="7"/>
  <c r="BG55" i="7"/>
  <c r="AV15" i="7"/>
  <c r="EM71" i="7"/>
  <c r="EB31" i="7"/>
  <c r="EY71" i="7"/>
  <c r="EN31" i="7"/>
  <c r="DP44" i="7"/>
  <c r="EA84" i="7"/>
  <c r="HS54" i="7"/>
  <c r="HT14" i="7"/>
  <c r="IF54" i="7" s="1"/>
  <c r="CR69" i="7"/>
  <c r="CG29" i="7"/>
  <c r="CS69" i="7" s="1"/>
  <c r="AV18" i="7"/>
  <c r="AU58" i="7"/>
  <c r="BG58" i="7"/>
  <c r="BH33" i="7"/>
  <c r="BS73" i="7"/>
  <c r="W71" i="7"/>
  <c r="L31" i="7"/>
  <c r="DC76" i="7"/>
  <c r="CR36" i="7"/>
  <c r="DC72" i="7"/>
  <c r="CR32" i="7"/>
  <c r="DD31" i="7"/>
  <c r="DO71" i="7"/>
  <c r="AU72" i="7"/>
  <c r="AJ32" i="7"/>
  <c r="DQ33" i="7"/>
  <c r="EC73" i="7" s="1"/>
  <c r="EB73" i="7"/>
  <c r="L22" i="7"/>
  <c r="W62" i="7"/>
  <c r="AV31" i="7"/>
  <c r="BG71" i="7"/>
  <c r="EZ34" i="7"/>
  <c r="FK74" i="7"/>
  <c r="DQ43" i="7"/>
  <c r="EC83" i="7" s="1"/>
  <c r="EB83" i="7"/>
  <c r="CR16" i="7"/>
  <c r="CQ56" i="7"/>
  <c r="DC56" i="7"/>
  <c r="AI74" i="7"/>
  <c r="X34" i="7"/>
  <c r="CQ84" i="7"/>
  <c r="CF44" i="7"/>
  <c r="CR30" i="7"/>
  <c r="DC70" i="7"/>
  <c r="CE71" i="7"/>
  <c r="BT31" i="7"/>
  <c r="EN38" i="7"/>
  <c r="EY78" i="7"/>
  <c r="X73" i="7"/>
  <c r="M33" i="7"/>
  <c r="Y73" i="7" s="1"/>
  <c r="DD33" i="7"/>
  <c r="DO73" i="7"/>
  <c r="CR19" i="7"/>
  <c r="DC59" i="7"/>
  <c r="GU72" i="7"/>
  <c r="GJ32" i="7"/>
  <c r="EA74" i="7"/>
  <c r="DP34" i="7"/>
  <c r="DD34" i="7"/>
  <c r="DO74" i="7"/>
  <c r="HS81" i="7"/>
  <c r="HH41" i="7"/>
  <c r="HG81" i="7"/>
  <c r="L36" i="7"/>
  <c r="W76" i="7"/>
  <c r="BS74" i="7"/>
  <c r="BH34" i="7"/>
  <c r="FX45" i="7"/>
  <c r="GI85" i="7"/>
  <c r="GV16" i="7"/>
  <c r="HG56" i="7"/>
  <c r="GU56" i="7"/>
  <c r="W56" i="7"/>
  <c r="L16" i="7"/>
  <c r="HH38" i="7"/>
  <c r="HH78" i="7" s="1"/>
  <c r="HS78" i="7"/>
  <c r="EA69" i="7"/>
  <c r="DP29" i="7"/>
  <c r="L25" i="7"/>
  <c r="W65" i="7"/>
  <c r="BT63" i="7"/>
  <c r="BI23" i="7"/>
  <c r="BU63" i="7" s="1"/>
  <c r="BH31" i="7"/>
  <c r="BS71" i="7"/>
  <c r="BT22" i="7"/>
  <c r="BS62" i="7"/>
  <c r="CE62" i="7"/>
  <c r="CE79" i="7"/>
  <c r="BT39" i="7"/>
  <c r="FY31" i="7"/>
  <c r="GK71" i="7" s="1"/>
  <c r="GJ71" i="7"/>
  <c r="EM79" i="7"/>
  <c r="EB39" i="7"/>
  <c r="DO70" i="7"/>
  <c r="DD30" i="7"/>
  <c r="GJ33" i="7"/>
  <c r="GU73" i="7"/>
  <c r="HH46" i="7"/>
  <c r="HH86" i="7" s="1"/>
  <c r="HS86" i="7"/>
  <c r="EB70" i="7"/>
  <c r="DQ30" i="7"/>
  <c r="EC70" i="7" s="1"/>
  <c r="EC46" i="7"/>
  <c r="EO86" i="7" s="1"/>
  <c r="EN86" i="7"/>
  <c r="HG65" i="7"/>
  <c r="GV25" i="7"/>
  <c r="AK31" i="7"/>
  <c r="AW71" i="7" s="1"/>
  <c r="AV71" i="7"/>
  <c r="EY74" i="7"/>
  <c r="EN34" i="7"/>
  <c r="FW70" i="7"/>
  <c r="FL30" i="7"/>
  <c r="X31" i="7"/>
  <c r="AI71" i="7"/>
  <c r="EN72" i="7"/>
  <c r="EC32" i="7"/>
  <c r="EO72" i="7" s="1"/>
  <c r="HS72" i="7"/>
  <c r="HH32" i="7"/>
  <c r="DO56" i="7"/>
  <c r="DD16" i="7"/>
  <c r="CF40" i="7"/>
  <c r="CQ80" i="7"/>
  <c r="HS55" i="7"/>
  <c r="HH15" i="7"/>
  <c r="HH55" i="7" s="1"/>
  <c r="DD19" i="7"/>
  <c r="DO59" i="7"/>
  <c r="EZ30" i="7"/>
  <c r="FK70" i="7"/>
  <c r="W72" i="7"/>
  <c r="L32" i="7"/>
  <c r="X20" i="7"/>
  <c r="AI60" i="7"/>
  <c r="HT38" i="7"/>
  <c r="IE78" i="7"/>
  <c r="GW32" i="7"/>
  <c r="HI72" i="7" s="1"/>
  <c r="HH72" i="7"/>
  <c r="DO76" i="7"/>
  <c r="DD36" i="7"/>
  <c r="W74" i="7"/>
  <c r="L34" i="7"/>
  <c r="HG74" i="7"/>
  <c r="GV34" i="7"/>
  <c r="CQ85" i="7"/>
  <c r="CF45" i="7"/>
  <c r="X41" i="7"/>
  <c r="AI81" i="7"/>
  <c r="CR70" i="7"/>
  <c r="CG30" i="7"/>
  <c r="CS70" i="7" s="1"/>
  <c r="EY64" i="7"/>
  <c r="EN24" i="7"/>
  <c r="HG71" i="7"/>
  <c r="GV31" i="7"/>
  <c r="CQ81" i="7"/>
  <c r="CF41" i="7"/>
  <c r="EN18" i="7"/>
  <c r="EY58" i="7"/>
  <c r="DD29" i="7"/>
  <c r="DO69" i="7"/>
  <c r="BG72" i="7"/>
  <c r="AV32" i="7"/>
  <c r="EN33" i="7"/>
  <c r="EY73" i="7"/>
  <c r="X69" i="7"/>
  <c r="M29" i="7"/>
  <c r="Y69" i="7" s="1"/>
  <c r="CE82" i="7"/>
  <c r="BT42" i="7"/>
  <c r="BH24" i="7"/>
  <c r="BS64" i="7"/>
  <c r="W84" i="7"/>
  <c r="L44" i="7"/>
  <c r="EZ84" i="7"/>
  <c r="EO44" i="7"/>
  <c r="FA84" i="7" s="1"/>
  <c r="GJ36" i="7"/>
  <c r="GU76" i="7"/>
  <c r="AU86" i="7"/>
  <c r="AJ46" i="7"/>
  <c r="CF20" i="7"/>
  <c r="CF60" i="7" s="1"/>
  <c r="CQ60" i="7"/>
  <c r="AI69" i="7"/>
  <c r="X29" i="7"/>
  <c r="DD44" i="7"/>
  <c r="DO84" i="7"/>
  <c r="HS74" i="7"/>
  <c r="HH34" i="7"/>
  <c r="FL42" i="7"/>
  <c r="FW82" i="7"/>
  <c r="FL72" i="7"/>
  <c r="FA32" i="7"/>
  <c r="FM72" i="7" s="1"/>
  <c r="AJ44" i="7"/>
  <c r="AU84" i="7"/>
  <c r="BT16" i="7"/>
  <c r="CE56" i="7"/>
  <c r="DP39" i="7"/>
  <c r="EA79" i="7"/>
  <c r="EM80" i="7"/>
  <c r="EB40" i="7"/>
  <c r="GU58" i="7"/>
  <c r="GJ18" i="7"/>
  <c r="GI58" i="7"/>
  <c r="EB76" i="7"/>
  <c r="DQ36" i="7"/>
  <c r="EC76" i="7" s="1"/>
  <c r="HH63" i="7"/>
  <c r="GW23" i="7"/>
  <c r="HI63" i="7" s="1"/>
  <c r="L18" i="7"/>
  <c r="W58" i="7"/>
  <c r="EZ85" i="7"/>
  <c r="EO45" i="7"/>
  <c r="FA85" i="7" s="1"/>
  <c r="FY36" i="7"/>
  <c r="BI43" i="7"/>
  <c r="BU83" i="7" s="1"/>
  <c r="BT83" i="7"/>
  <c r="GK44" i="7"/>
  <c r="GW84" i="7" s="1"/>
  <c r="GV84" i="7"/>
  <c r="DO55" i="7"/>
  <c r="DD15" i="7"/>
  <c r="DC55" i="7"/>
  <c r="L41" i="7"/>
  <c r="W81" i="7"/>
  <c r="HU42" i="7"/>
  <c r="HU82" i="7" s="1"/>
  <c r="EN19" i="7"/>
  <c r="EY59" i="7"/>
  <c r="EM59" i="7"/>
  <c r="AV40" i="7"/>
  <c r="BG80" i="7"/>
  <c r="FX19" i="7"/>
  <c r="GI59" i="7"/>
  <c r="FL17" i="7"/>
  <c r="FK57" i="7"/>
  <c r="M43" i="7"/>
  <c r="Y83" i="7" s="1"/>
  <c r="X83" i="7"/>
  <c r="EY63" i="7"/>
  <c r="EN23" i="7"/>
  <c r="AJ36" i="7"/>
  <c r="AU76" i="7"/>
  <c r="EA85" i="7"/>
  <c r="DP45" i="7"/>
  <c r="AW24" i="7"/>
  <c r="BI64" i="7" s="1"/>
  <c r="BH64" i="7"/>
  <c r="HU59" i="7"/>
  <c r="BG65" i="7"/>
  <c r="AV25" i="7"/>
  <c r="FL64" i="7"/>
  <c r="FA24" i="7"/>
  <c r="FM64" i="7" s="1"/>
  <c r="L21" i="7"/>
  <c r="W61" i="7"/>
  <c r="IF42" i="7"/>
  <c r="IQ82" i="7"/>
  <c r="BS86" i="7"/>
  <c r="BH46" i="7"/>
  <c r="IR45" i="7"/>
  <c r="IQ85" i="7"/>
  <c r="HS76" i="7"/>
  <c r="HT36" i="7"/>
  <c r="BU24" i="7"/>
  <c r="CG64" i="7" s="1"/>
  <c r="CF64" i="7"/>
  <c r="EM78" i="7"/>
  <c r="EB38" i="7"/>
  <c r="EZ43" i="7"/>
  <c r="FK83" i="7"/>
  <c r="EB15" i="7"/>
  <c r="EM55" i="7"/>
  <c r="BH85" i="7"/>
  <c r="AW45" i="7"/>
  <c r="BI85" i="7" s="1"/>
  <c r="EA77" i="7"/>
  <c r="DP37" i="7"/>
  <c r="FA45" i="7"/>
  <c r="FM85" i="7" s="1"/>
  <c r="FL85" i="7"/>
  <c r="FK82" i="7"/>
  <c r="EZ42" i="7"/>
  <c r="DP63" i="7"/>
  <c r="DE23" i="7"/>
  <c r="DQ63" i="7" s="1"/>
  <c r="CF78" i="7"/>
  <c r="BU38" i="7"/>
  <c r="CG78" i="7" s="1"/>
  <c r="EY76" i="7"/>
  <c r="EN36" i="7"/>
  <c r="IE82" i="7"/>
  <c r="CG36" i="7"/>
  <c r="CS76" i="7" s="1"/>
  <c r="CR76" i="7"/>
  <c r="Y15" i="7"/>
  <c r="CF85" i="7"/>
  <c r="BU45" i="7"/>
  <c r="CG85" i="7" s="1"/>
  <c r="M19" i="7"/>
  <c r="Y59" i="7" s="1"/>
  <c r="X59" i="7"/>
  <c r="X82" i="7"/>
  <c r="M42" i="7"/>
  <c r="Y82" i="7" s="1"/>
  <c r="GI64" i="7"/>
  <c r="FX24" i="7"/>
  <c r="EY80" i="7"/>
  <c r="EN40" i="7"/>
  <c r="IF19" i="7"/>
  <c r="IE59" i="7"/>
  <c r="IQ59" i="7"/>
  <c r="CR21" i="7"/>
  <c r="DC61" i="7"/>
  <c r="EM83" i="7"/>
  <c r="EB43" i="7"/>
  <c r="AI61" i="7"/>
  <c r="AU61" i="7"/>
  <c r="AJ21" i="7"/>
  <c r="EB23" i="7"/>
  <c r="EM63" i="7"/>
  <c r="GW79" i="7"/>
  <c r="FW59" i="7"/>
  <c r="FK59" i="7"/>
  <c r="FL19" i="7"/>
  <c r="FK86" i="7"/>
  <c r="EZ46" i="7"/>
  <c r="BS82" i="7"/>
  <c r="BH42" i="7"/>
  <c r="DP42" i="7"/>
  <c r="EA82" i="7"/>
  <c r="DD77" i="7"/>
  <c r="CS37" i="7"/>
  <c r="DE77" i="7" s="1"/>
  <c r="HI39" i="7"/>
  <c r="HU79" i="7" s="1"/>
  <c r="HT79" i="7"/>
  <c r="DP18" i="7"/>
  <c r="EA58" i="7"/>
  <c r="DO58" i="7"/>
  <c r="EB20" i="7"/>
  <c r="EA60" i="7"/>
  <c r="EM60" i="7"/>
  <c r="CF19" i="7"/>
  <c r="CQ59" i="7"/>
  <c r="CE52" i="7"/>
  <c r="CF12" i="7"/>
  <c r="CQ52" i="7"/>
  <c r="FY54" i="7"/>
  <c r="DD65" i="7"/>
  <c r="CS25" i="7"/>
  <c r="DE65" i="7" s="1"/>
  <c r="FA22" i="7"/>
  <c r="GJ41" i="7"/>
  <c r="GI81" i="7"/>
  <c r="GU81" i="7"/>
  <c r="L24" i="7"/>
  <c r="W64" i="7"/>
  <c r="BT19" i="7"/>
  <c r="CE59" i="7"/>
  <c r="BS59" i="7"/>
  <c r="GW46" i="7"/>
  <c r="GV86" i="7"/>
  <c r="W55" i="7"/>
  <c r="L15" i="7"/>
  <c r="IE62" i="7"/>
  <c r="IF22" i="7"/>
  <c r="AJ76" i="7"/>
  <c r="Y36" i="7"/>
  <c r="AK76" i="7" s="1"/>
  <c r="GV18" i="7"/>
  <c r="HG58" i="7"/>
  <c r="DP78" i="7"/>
  <c r="DE38" i="7"/>
  <c r="DQ78" i="7" s="1"/>
  <c r="AW14" i="7"/>
  <c r="BH54" i="7"/>
  <c r="FL22" i="7"/>
  <c r="FL62" i="7" s="1"/>
  <c r="FW62" i="7"/>
  <c r="BU58" i="7"/>
  <c r="CQ61" i="7"/>
  <c r="CF21" i="7"/>
  <c r="CE61" i="7"/>
  <c r="BT41" i="7"/>
  <c r="CE81" i="7"/>
  <c r="Y40" i="7"/>
  <c r="AK80" i="7" s="1"/>
  <c r="AJ80" i="7"/>
  <c r="EN16" i="7"/>
  <c r="EN56" i="7" s="1"/>
  <c r="EY56" i="7"/>
  <c r="EO39" i="7"/>
  <c r="FA79" i="7" s="1"/>
  <c r="EZ79" i="7"/>
  <c r="CR41" i="7"/>
  <c r="DC81" i="7"/>
  <c r="CE86" i="7"/>
  <c r="BT46" i="7"/>
  <c r="DO86" i="7"/>
  <c r="DD46" i="7"/>
  <c r="FL16" i="7"/>
  <c r="FW56" i="7"/>
  <c r="FK56" i="7"/>
  <c r="DO85" i="7"/>
  <c r="DD45" i="7"/>
  <c r="GW15" i="7"/>
  <c r="GW55" i="7" s="1"/>
  <c r="GV55" i="7"/>
  <c r="AK22" i="7"/>
  <c r="EY62" i="7"/>
  <c r="EN22" i="7"/>
  <c r="EM62" i="7"/>
  <c r="AV22" i="7"/>
  <c r="AV62" i="7" s="1"/>
  <c r="BG62" i="7"/>
  <c r="EB18" i="7"/>
  <c r="EM58" i="7"/>
  <c r="FK62" i="7"/>
  <c r="AJ15" i="7"/>
  <c r="AU55" i="7"/>
  <c r="DP15" i="7"/>
  <c r="EA55" i="7"/>
  <c r="AU82" i="7"/>
  <c r="AJ42" i="7"/>
  <c r="DE62" i="7"/>
  <c r="Y42" i="7"/>
  <c r="AK82" i="7" s="1"/>
  <c r="AJ82" i="7"/>
  <c r="IE76" i="7"/>
  <c r="CR64" i="7"/>
  <c r="CG24" i="7"/>
  <c r="CS64" i="7" s="1"/>
  <c r="EN61" i="7"/>
  <c r="EC21" i="7"/>
  <c r="EB61" i="7"/>
  <c r="DD41" i="7"/>
  <c r="DO81" i="7"/>
  <c r="W85" i="7"/>
  <c r="L45" i="7"/>
  <c r="BG83" i="7"/>
  <c r="AV43" i="7"/>
  <c r="CF80" i="7"/>
  <c r="BU40" i="7"/>
  <c r="CG80" i="7" s="1"/>
  <c r="AJ43" i="7"/>
  <c r="AU83" i="7"/>
  <c r="HH18" i="7"/>
  <c r="HS58" i="7"/>
  <c r="W78" i="7"/>
  <c r="L38" i="7"/>
  <c r="FM46" i="7"/>
  <c r="FY86" i="7" s="1"/>
  <c r="FX86" i="7"/>
  <c r="AV36" i="7"/>
  <c r="BG76" i="7"/>
  <c r="DC78" i="7"/>
  <c r="CR38" i="7"/>
  <c r="M40" i="7"/>
  <c r="Y80" i="7" s="1"/>
  <c r="X80" i="7"/>
  <c r="X18" i="7"/>
  <c r="AI58" i="7"/>
  <c r="DO64" i="7"/>
  <c r="DD24" i="7"/>
  <c r="AV42" i="7"/>
  <c r="BG82" i="7"/>
  <c r="EY83" i="7"/>
  <c r="EN43" i="7"/>
  <c r="AJ40" i="7"/>
  <c r="AU80" i="7"/>
  <c r="EM76" i="7"/>
  <c r="EB36" i="7"/>
  <c r="IE85" i="7"/>
  <c r="HT45" i="7"/>
  <c r="HT85" i="7" s="1"/>
  <c r="FM45" i="7"/>
  <c r="FY85" i="7" s="1"/>
  <c r="FX85" i="7"/>
  <c r="DO61" i="7"/>
  <c r="DD21" i="7"/>
  <c r="EN82" i="7"/>
  <c r="EC42" i="7"/>
  <c r="EO82" i="7" s="1"/>
  <c r="IQ21" i="7"/>
  <c r="JC61" i="7" s="1"/>
  <c r="IP61" i="7"/>
  <c r="BU44" i="7"/>
  <c r="CG84" i="7" s="1"/>
  <c r="CF84" i="7"/>
  <c r="AJ86" i="7"/>
  <c r="Y46" i="7"/>
  <c r="AK86" i="7" s="1"/>
  <c r="BI14" i="7"/>
  <c r="BU54" i="7" s="1"/>
  <c r="BT54" i="7"/>
  <c r="BH25" i="7"/>
  <c r="BS65" i="7"/>
  <c r="GJ80" i="7"/>
  <c r="GK40" i="7"/>
  <c r="GV80" i="7"/>
  <c r="CG18" i="7"/>
  <c r="CR58" i="7"/>
  <c r="CF58" i="7"/>
  <c r="FX76" i="7"/>
  <c r="FM36" i="7"/>
  <c r="FL76" i="7"/>
  <c r="GJ14" i="7"/>
  <c r="GI54" i="7"/>
  <c r="GU54" i="7"/>
  <c r="CG42" i="7"/>
  <c r="CS82" i="7" s="1"/>
  <c r="CR82" i="7"/>
  <c r="EO25" i="7"/>
  <c r="FA65" i="7" s="1"/>
  <c r="EZ65" i="7"/>
  <c r="FM25" i="7"/>
  <c r="FY65" i="7" s="1"/>
  <c r="FX65" i="7"/>
  <c r="AV64" i="7"/>
  <c r="AK24" i="7"/>
  <c r="AW64" i="7" s="1"/>
  <c r="HQ29" i="7"/>
  <c r="IB69" i="7"/>
  <c r="HP69" i="7"/>
  <c r="IQ12" i="7"/>
  <c r="JC52" i="7" s="1"/>
  <c r="IP52" i="7"/>
  <c r="HH17" i="7"/>
  <c r="HH57" i="7" s="1"/>
  <c r="HS57" i="7"/>
  <c r="DP17" i="7"/>
  <c r="DO57" i="7"/>
  <c r="EA57" i="7"/>
  <c r="GW24" i="7"/>
  <c r="HI64" i="7" s="1"/>
  <c r="HH64" i="7"/>
  <c r="AW13" i="7"/>
  <c r="AW53" i="7" s="1"/>
  <c r="AV53" i="7"/>
  <c r="DD86" i="7"/>
  <c r="CS46" i="7"/>
  <c r="DE86" i="7" s="1"/>
  <c r="EL57" i="7"/>
  <c r="EX57" i="7"/>
  <c r="EM17" i="7"/>
  <c r="L20" i="7"/>
  <c r="W60" i="7"/>
  <c r="HG52" i="7"/>
  <c r="GV12" i="7"/>
  <c r="GW12" i="7" s="1"/>
  <c r="BH73" i="7"/>
  <c r="AW33" i="7"/>
  <c r="BI73" i="7" s="1"/>
  <c r="HT73" i="7"/>
  <c r="HU33" i="7"/>
  <c r="FL73" i="7"/>
  <c r="FA33" i="7"/>
  <c r="FM73" i="7" s="1"/>
  <c r="IG39" i="7"/>
  <c r="IG79" i="7" s="1"/>
  <c r="IF79" i="7"/>
  <c r="AV70" i="7"/>
  <c r="AK30" i="7"/>
  <c r="AW70" i="7" s="1"/>
  <c r="Y24" i="7"/>
  <c r="AK64" i="7" s="1"/>
  <c r="AJ64" i="7"/>
  <c r="BG69" i="7"/>
  <c r="AV29" i="7"/>
  <c r="GU63" i="7"/>
  <c r="GJ23" i="7"/>
  <c r="IP69" i="7"/>
  <c r="IE29" i="7"/>
  <c r="BH29" i="7"/>
  <c r="BS69" i="7"/>
  <c r="DQ31" i="7"/>
  <c r="EC71" i="7" s="1"/>
  <c r="EB71" i="7"/>
  <c r="BI32" i="7"/>
  <c r="BU72" i="7" s="1"/>
  <c r="BT72" i="7"/>
  <c r="GV43" i="7"/>
  <c r="HG83" i="7"/>
  <c r="GU83" i="7"/>
  <c r="DD13" i="7"/>
  <c r="DO53" i="7"/>
  <c r="DC53" i="7"/>
  <c r="FY38" i="7"/>
  <c r="GK78" i="7" s="1"/>
  <c r="GJ78" i="7"/>
  <c r="CE11" i="7"/>
  <c r="CD51" i="7"/>
  <c r="EY39" i="7"/>
  <c r="FJ79" i="7"/>
  <c r="BH17" i="7"/>
  <c r="BT57" i="7" s="1"/>
  <c r="BG57" i="7"/>
  <c r="FV77" i="7"/>
  <c r="FK37" i="7"/>
  <c r="DD82" i="7"/>
  <c r="CS42" i="7"/>
  <c r="DE82" i="7" s="1"/>
  <c r="HG60" i="7"/>
  <c r="HH20" i="7"/>
  <c r="CF73" i="7"/>
  <c r="BU33" i="7"/>
  <c r="CG73" i="7" s="1"/>
  <c r="HG57" i="7"/>
  <c r="BG63" i="7"/>
  <c r="AV23" i="7"/>
  <c r="DC69" i="7"/>
  <c r="CR29" i="7"/>
  <c r="DD73" i="7"/>
  <c r="CS33" i="7"/>
  <c r="DE73" i="7" s="1"/>
  <c r="HI45" i="7"/>
  <c r="AK16" i="7"/>
  <c r="AV56" i="7"/>
  <c r="AJ56" i="7"/>
  <c r="FK69" i="7"/>
  <c r="EZ29" i="7"/>
  <c r="FL55" i="7"/>
  <c r="FX55" i="7"/>
  <c r="FM15" i="7"/>
  <c r="BS79" i="7"/>
  <c r="BH39" i="7"/>
  <c r="AI53" i="7"/>
  <c r="W53" i="7"/>
  <c r="X13" i="7"/>
  <c r="HU61" i="7"/>
  <c r="IG61" i="7"/>
  <c r="HG29" i="7"/>
  <c r="HF69" i="7"/>
  <c r="CF23" i="7"/>
  <c r="CQ63" i="7"/>
  <c r="HI30" i="7"/>
  <c r="HT70" i="7"/>
  <c r="HH70" i="7"/>
  <c r="FM58" i="7"/>
  <c r="AJ73" i="7"/>
  <c r="Y33" i="7"/>
  <c r="AK73" i="7" s="1"/>
  <c r="AJ70" i="7"/>
  <c r="Y30" i="7"/>
  <c r="AK70" i="7" s="1"/>
  <c r="DQ41" i="7"/>
  <c r="EC81" i="7" s="1"/>
  <c r="EB81" i="7"/>
  <c r="HH85" i="7"/>
  <c r="GW45" i="7"/>
  <c r="GV85" i="7"/>
  <c r="EB33" i="7"/>
  <c r="EM73" i="7"/>
  <c r="EB37" i="7"/>
  <c r="EM77" i="7"/>
  <c r="AU73" i="7"/>
  <c r="AJ33" i="7"/>
  <c r="DD39" i="7"/>
  <c r="DO79" i="7"/>
  <c r="FX37" i="7"/>
  <c r="EZ69" i="7"/>
  <c r="EO29" i="7"/>
  <c r="FA69" i="7" s="1"/>
  <c r="FX80" i="7"/>
  <c r="FM40" i="7"/>
  <c r="FY80" i="7" s="1"/>
  <c r="GI63" i="7"/>
  <c r="FX23" i="7"/>
  <c r="FM33" i="7"/>
  <c r="FY73" i="7" s="1"/>
  <c r="FX73" i="7"/>
  <c r="EZ70" i="7"/>
  <c r="EO30" i="7"/>
  <c r="FA70" i="7" s="1"/>
  <c r="GJ34" i="7"/>
  <c r="GU74" i="7"/>
  <c r="GU69" i="7"/>
  <c r="GJ29" i="7"/>
  <c r="GI69" i="7"/>
  <c r="EA63" i="7"/>
  <c r="DP23" i="7"/>
  <c r="HS60" i="7"/>
  <c r="HF11" i="7"/>
  <c r="HE51" i="7"/>
  <c r="HQ51" i="7"/>
  <c r="AV57" i="7"/>
  <c r="AK17" i="7"/>
  <c r="AW57" i="7" s="1"/>
  <c r="BU55" i="7"/>
  <c r="CG55" i="7"/>
  <c r="BI21" i="7"/>
  <c r="BH61" i="7"/>
  <c r="BT61" i="7"/>
  <c r="BT84" i="7"/>
  <c r="BI44" i="7"/>
  <c r="BU84" i="7" s="1"/>
  <c r="GJ74" i="7"/>
  <c r="FY34" i="7"/>
  <c r="GK74" i="7" s="1"/>
  <c r="FM61" i="7"/>
  <c r="FA61" i="7"/>
  <c r="FL80" i="7"/>
  <c r="FA40" i="7"/>
  <c r="FM80" i="7" s="1"/>
  <c r="AV12" i="7"/>
  <c r="AV52" i="7" s="1"/>
  <c r="BG52" i="7"/>
  <c r="IQ73" i="7"/>
  <c r="IF33" i="7"/>
  <c r="IF73" i="7" s="1"/>
  <c r="AW129" i="1"/>
  <c r="CF70" i="7"/>
  <c r="BU30" i="7"/>
  <c r="CG70" i="7" s="1"/>
  <c r="IR84" i="7"/>
  <c r="IG44" i="7"/>
  <c r="IS84" i="7" s="1"/>
  <c r="CF32" i="7"/>
  <c r="CQ72" i="7"/>
  <c r="FM23" i="7"/>
  <c r="FY63" i="7" s="1"/>
  <c r="FX63" i="7"/>
  <c r="EC34" i="7"/>
  <c r="EO74" i="7" s="1"/>
  <c r="EN74" i="7"/>
  <c r="EA11" i="7"/>
  <c r="DZ51" i="7"/>
  <c r="FX17" i="7"/>
  <c r="GI57" i="7"/>
  <c r="FW57" i="7"/>
  <c r="CF72" i="7"/>
  <c r="BU32" i="7"/>
  <c r="CG72" i="7" s="1"/>
  <c r="CR31" i="7"/>
  <c r="DC71" i="7"/>
  <c r="CR65" i="7"/>
  <c r="CG25" i="7"/>
  <c r="CS65" i="7" s="1"/>
  <c r="GW38" i="7"/>
  <c r="GV78" i="7"/>
  <c r="CF76" i="7"/>
  <c r="BU36" i="7"/>
  <c r="CG76" i="7" s="1"/>
  <c r="EW51" i="7"/>
  <c r="EL11" i="7"/>
  <c r="EL51" i="7" s="1"/>
  <c r="Y17" i="7"/>
  <c r="AJ57" i="7"/>
  <c r="GJ65" i="7"/>
  <c r="FY25" i="7"/>
  <c r="GK65" i="7" s="1"/>
  <c r="EN64" i="7"/>
  <c r="EC24" i="7"/>
  <c r="EO64" i="7" s="1"/>
  <c r="HT84" i="7"/>
  <c r="HI44" i="7"/>
  <c r="HH84" i="7"/>
  <c r="CE83" i="7"/>
  <c r="BT43" i="7"/>
  <c r="W77" i="7"/>
  <c r="L37" i="7"/>
  <c r="BT23" i="7"/>
  <c r="CE63" i="7"/>
  <c r="BH74" i="7"/>
  <c r="AW34" i="7"/>
  <c r="BI74" i="7" s="1"/>
  <c r="FX39" i="7"/>
  <c r="GI79" i="7"/>
  <c r="FA55" i="7"/>
  <c r="IE20" i="7"/>
  <c r="ID60" i="7"/>
  <c r="HU25" i="7"/>
  <c r="IG65" i="7" s="1"/>
  <c r="IF65" i="7"/>
  <c r="W11" i="7"/>
  <c r="V51" i="7"/>
  <c r="GJ31" i="7"/>
  <c r="GU71" i="7"/>
  <c r="IG16" i="7"/>
  <c r="IF56" i="7"/>
  <c r="FY33" i="7"/>
  <c r="GK73" i="7" s="1"/>
  <c r="GJ73" i="7"/>
  <c r="FL65" i="7"/>
  <c r="HH23" i="7"/>
  <c r="HS63" i="7"/>
  <c r="IR74" i="7"/>
  <c r="IG34" i="7"/>
  <c r="IF74" i="7"/>
  <c r="EN81" i="7"/>
  <c r="EC41" i="7"/>
  <c r="EO81" i="7" s="1"/>
  <c r="IP13" i="7"/>
  <c r="JB53" i="7" s="1"/>
  <c r="IO53" i="7"/>
  <c r="HQ71" i="7"/>
  <c r="HR31" i="7"/>
  <c r="IC71" i="7"/>
  <c r="AJ85" i="7"/>
  <c r="Y45" i="7"/>
  <c r="AK85" i="7" s="1"/>
  <c r="BI36" i="7"/>
  <c r="BU76" i="7" s="1"/>
  <c r="BT76" i="7"/>
  <c r="EC16" i="7"/>
  <c r="EB56" i="7"/>
  <c r="HU11" i="7"/>
  <c r="HH12" i="7"/>
  <c r="HS52" i="7"/>
  <c r="EA52" i="7"/>
  <c r="DP12" i="7"/>
  <c r="BG11" i="7"/>
  <c r="BF51" i="7"/>
  <c r="BR51" i="7"/>
  <c r="CG46" i="7"/>
  <c r="CS86" i="7" s="1"/>
  <c r="CR86" i="7"/>
  <c r="EC30" i="7"/>
  <c r="EO70" i="7" s="1"/>
  <c r="EN70" i="7"/>
  <c r="IE11" i="7"/>
  <c r="ID51" i="7"/>
  <c r="CP77" i="7"/>
  <c r="CE37" i="7"/>
  <c r="IR55" i="7"/>
  <c r="IG15" i="7"/>
  <c r="IF55" i="7"/>
  <c r="FW79" i="7"/>
  <c r="FL39" i="7"/>
  <c r="FW11" i="7"/>
  <c r="FW51" i="7" s="1"/>
  <c r="FL11" i="7"/>
  <c r="BH70" i="7"/>
  <c r="AW30" i="7"/>
  <c r="BI70" i="7" s="1"/>
  <c r="GJ20" i="7"/>
  <c r="GU60" i="7"/>
  <c r="GI60" i="7"/>
  <c r="IF67" i="7"/>
  <c r="IG27" i="7"/>
  <c r="IR67" i="7"/>
  <c r="FL43" i="7"/>
  <c r="FW83" i="7"/>
  <c r="CF14" i="7"/>
  <c r="CR54" i="7" s="1"/>
  <c r="CE54" i="7"/>
  <c r="IE57" i="7"/>
  <c r="HT17" i="7"/>
  <c r="CR23" i="7"/>
  <c r="DC63" i="7"/>
  <c r="Y22" i="7"/>
  <c r="AJ62" i="7"/>
  <c r="FI77" i="7"/>
  <c r="EX37" i="7"/>
  <c r="IQ70" i="7"/>
  <c r="IF30" i="7"/>
  <c r="IE70" i="7"/>
  <c r="GK24" i="7"/>
  <c r="GW64" i="7" s="1"/>
  <c r="GV64" i="7"/>
  <c r="DC74" i="7"/>
  <c r="CR34" i="7"/>
  <c r="X79" i="7"/>
  <c r="M39" i="7"/>
  <c r="Y79" i="7" s="1"/>
  <c r="AW19" i="7"/>
  <c r="BH59" i="7"/>
  <c r="AV59" i="7"/>
  <c r="Y32" i="7"/>
  <c r="AK72" i="7" s="1"/>
  <c r="AJ72" i="7"/>
  <c r="IG28" i="7"/>
  <c r="IF68" i="7"/>
  <c r="GI72" i="7"/>
  <c r="FX32" i="7"/>
  <c r="IO79" i="7"/>
  <c r="IP39" i="7"/>
  <c r="JB79" i="7" s="1"/>
  <c r="GK30" i="7"/>
  <c r="GV70" i="7"/>
  <c r="GJ70" i="7"/>
  <c r="IR76" i="7"/>
  <c r="IG36" i="7"/>
  <c r="IS76" i="7" s="1"/>
  <c r="DQ24" i="7"/>
  <c r="EC64" i="7" s="1"/>
  <c r="EB64" i="7"/>
  <c r="EC25" i="7"/>
  <c r="EO65" i="7" s="1"/>
  <c r="EN65" i="7"/>
  <c r="HF53" i="7"/>
  <c r="HG13" i="7"/>
  <c r="HR53" i="7"/>
  <c r="IG41" i="7"/>
  <c r="IF81" i="7"/>
  <c r="FL71" i="7"/>
  <c r="FA31" i="7"/>
  <c r="FM71" i="7" s="1"/>
  <c r="DE32" i="7"/>
  <c r="DQ72" i="7" s="1"/>
  <c r="DP72" i="7"/>
  <c r="IR72" i="7"/>
  <c r="IG32" i="7"/>
  <c r="IF72" i="7"/>
  <c r="CS14" i="7"/>
  <c r="DD54" i="7"/>
  <c r="GV53" i="7"/>
  <c r="GK13" i="7"/>
  <c r="GW53" i="7" s="1"/>
  <c r="BU11" i="7"/>
  <c r="AK12" i="7"/>
  <c r="EB54" i="7"/>
  <c r="DQ14" i="7"/>
  <c r="EC54" i="7" s="1"/>
  <c r="FA13" i="7"/>
  <c r="FM53" i="7" s="1"/>
  <c r="FL53" i="7"/>
  <c r="GV57" i="7"/>
  <c r="GW17" i="7"/>
  <c r="DE14" i="7"/>
  <c r="DP54" i="7"/>
  <c r="EN52" i="7"/>
  <c r="EO12" i="7"/>
  <c r="EO52" i="7" s="1"/>
  <c r="GW11" i="7"/>
  <c r="GJ83" i="7"/>
  <c r="FY43" i="7"/>
  <c r="GK83" i="7" s="1"/>
  <c r="IQ43" i="7"/>
  <c r="IP83" i="7"/>
  <c r="IF77" i="7"/>
  <c r="HU37" i="7"/>
  <c r="IG77" i="7" s="1"/>
  <c r="EO42" i="7"/>
  <c r="FA82" i="7" s="1"/>
  <c r="EZ82" i="7"/>
  <c r="GW37" i="7"/>
  <c r="IP37" i="7"/>
  <c r="IO77" i="7"/>
  <c r="AJ54" i="7"/>
  <c r="Y14" i="7"/>
  <c r="X54" i="7"/>
  <c r="CR57" i="7"/>
  <c r="CG17" i="7"/>
  <c r="CS57" i="7" s="1"/>
  <c r="IP23" i="7"/>
  <c r="JB63" i="7" s="1"/>
  <c r="IO63" i="7"/>
  <c r="IR17" i="7"/>
  <c r="IQ57" i="7"/>
  <c r="GV62" i="7"/>
  <c r="GJ62" i="7"/>
  <c r="GK22" i="7"/>
  <c r="BU20" i="7"/>
  <c r="DQ60" i="7"/>
  <c r="IO11" i="7"/>
  <c r="JA51" i="7" s="1"/>
  <c r="IN51" i="7"/>
  <c r="FY53" i="7"/>
  <c r="BT60" i="7"/>
  <c r="BI20" i="7"/>
  <c r="BH60" i="7"/>
  <c r="FL60" i="7"/>
  <c r="FA20" i="7"/>
  <c r="EZ60" i="7"/>
  <c r="IP20" i="7"/>
  <c r="JB60" i="7" s="1"/>
  <c r="IO60" i="7"/>
  <c r="IG12" i="7"/>
  <c r="IF52" i="7"/>
  <c r="DD52" i="7"/>
  <c r="DE12" i="7"/>
  <c r="BU13" i="7"/>
  <c r="CG53" i="7" s="1"/>
  <c r="CF53" i="7"/>
  <c r="GK12" i="7"/>
  <c r="GJ52" i="7"/>
  <c r="BU17" i="7"/>
  <c r="CF57" i="7"/>
  <c r="HU20" i="7"/>
  <c r="EZ52" i="7"/>
  <c r="FA12" i="7"/>
  <c r="FL52" i="7"/>
  <c r="FX60" i="7"/>
  <c r="FM20" i="7"/>
  <c r="FY60" i="7" s="1"/>
  <c r="HI54" i="7"/>
  <c r="IP26" i="7"/>
  <c r="JB66" i="7" s="1"/>
  <c r="IO66" i="7"/>
  <c r="IP14" i="7"/>
  <c r="IO54" i="7"/>
  <c r="BI13" i="7"/>
  <c r="BT53" i="7"/>
  <c r="BH53" i="7"/>
  <c r="IZ51" i="7"/>
  <c r="IG66" i="7"/>
  <c r="IG14" i="7"/>
  <c r="IF13" i="7"/>
  <c r="IE53" i="7"/>
  <c r="IG83" i="7"/>
  <c r="EO53" i="7"/>
  <c r="HI22" i="7"/>
  <c r="HT62" i="7"/>
  <c r="HH62" i="7"/>
  <c r="HU24" i="7"/>
  <c r="HT64" i="7"/>
  <c r="IF64" i="7"/>
  <c r="Y52" i="7"/>
  <c r="JD42" i="7" l="1"/>
  <c r="JE42" i="7" s="1"/>
  <c r="JC82" i="7"/>
  <c r="JC56" i="7"/>
  <c r="JB54" i="7"/>
  <c r="JC68" i="7"/>
  <c r="JE74" i="7"/>
  <c r="JQ74" i="7"/>
  <c r="JQ80" i="7"/>
  <c r="JE69" i="7"/>
  <c r="JQ69" i="7"/>
  <c r="JE13" i="7"/>
  <c r="JQ53" i="7" s="1"/>
  <c r="JP53" i="7"/>
  <c r="JD82" i="7"/>
  <c r="JP82" i="7"/>
  <c r="JE12" i="7"/>
  <c r="JQ52" i="7" s="1"/>
  <c r="JP52" i="7"/>
  <c r="JO84" i="7"/>
  <c r="JD41" i="7"/>
  <c r="JO81" i="7"/>
  <c r="JD45" i="7"/>
  <c r="JD85" i="7" s="1"/>
  <c r="JO85" i="7"/>
  <c r="JD43" i="7"/>
  <c r="JO83" i="7"/>
  <c r="JD28" i="7"/>
  <c r="JO68" i="7"/>
  <c r="JD39" i="7"/>
  <c r="JO79" i="7"/>
  <c r="JD16" i="7"/>
  <c r="JO56" i="7"/>
  <c r="JD21" i="7"/>
  <c r="JO61" i="7"/>
  <c r="JC26" i="7"/>
  <c r="JN66" i="7"/>
  <c r="JC23" i="7"/>
  <c r="JN63" i="7"/>
  <c r="JC37" i="7"/>
  <c r="JN77" i="7"/>
  <c r="JC14" i="7"/>
  <c r="JN54" i="7"/>
  <c r="JC20" i="7"/>
  <c r="JN60" i="7"/>
  <c r="JC85" i="7"/>
  <c r="JB11" i="7"/>
  <c r="JM51" i="7"/>
  <c r="JC67" i="7"/>
  <c r="JD27" i="7"/>
  <c r="JD46" i="7"/>
  <c r="JP86" i="7" s="1"/>
  <c r="JC86" i="7"/>
  <c r="JC64" i="7"/>
  <c r="JD24" i="7"/>
  <c r="JC78" i="7"/>
  <c r="JD38" i="7"/>
  <c r="JC55" i="7"/>
  <c r="JD15" i="7"/>
  <c r="JC84" i="7"/>
  <c r="JD44" i="7"/>
  <c r="JP84" i="7" s="1"/>
  <c r="K40" i="8"/>
  <c r="EZ14" i="7"/>
  <c r="EY54" i="7"/>
  <c r="FK54" i="7"/>
  <c r="AH77" i="7"/>
  <c r="W37" i="7"/>
  <c r="JE65" i="7"/>
  <c r="BF77" i="7"/>
  <c r="AU37" i="7"/>
  <c r="JE73" i="7"/>
  <c r="K33" i="8"/>
  <c r="JE71" i="7"/>
  <c r="K31" i="8"/>
  <c r="AT77" i="7"/>
  <c r="AI37" i="7"/>
  <c r="E12" i="9"/>
  <c r="IR22" i="7"/>
  <c r="IR62" i="7" s="1"/>
  <c r="JC62" i="7"/>
  <c r="JC83" i="7"/>
  <c r="JB77" i="7"/>
  <c r="HF77" i="7"/>
  <c r="HR77" i="7"/>
  <c r="HG37" i="7"/>
  <c r="DD43" i="7"/>
  <c r="DO83" i="7"/>
  <c r="DB51" i="7"/>
  <c r="CQ11" i="7"/>
  <c r="CQ51" i="7" s="1"/>
  <c r="CD77" i="7"/>
  <c r="BS37" i="7"/>
  <c r="EY11" i="7"/>
  <c r="FJ51" i="7"/>
  <c r="GI11" i="7"/>
  <c r="GI51" i="7" s="1"/>
  <c r="GT51" i="7"/>
  <c r="DN51" i="7"/>
  <c r="DC11" i="7"/>
  <c r="BR77" i="7"/>
  <c r="BG37" i="7"/>
  <c r="AI11" i="7"/>
  <c r="AI51" i="7" s="1"/>
  <c r="AT51" i="7"/>
  <c r="DC37" i="7"/>
  <c r="DN77" i="7"/>
  <c r="EM37" i="7"/>
  <c r="EX77" i="7"/>
  <c r="GI37" i="7"/>
  <c r="GT77" i="7"/>
  <c r="GH77" i="7"/>
  <c r="JA10" i="7"/>
  <c r="IZ50" i="7"/>
  <c r="IP10" i="7"/>
  <c r="IO50" i="7"/>
  <c r="CR71" i="7"/>
  <c r="CG31" i="7"/>
  <c r="CS71" i="7" s="1"/>
  <c r="AW41" i="7"/>
  <c r="BI81" i="7" s="1"/>
  <c r="BH81" i="7"/>
  <c r="P2" i="3"/>
  <c r="O49" i="3"/>
  <c r="EZ81" i="7"/>
  <c r="EO41" i="7"/>
  <c r="FA81" i="7" s="1"/>
  <c r="BI38" i="7"/>
  <c r="BU78" i="7" s="1"/>
  <c r="BT78" i="7"/>
  <c r="AK57" i="7"/>
  <c r="IR71" i="7"/>
  <c r="IG31" i="7"/>
  <c r="IS71" i="7" s="1"/>
  <c r="CG34" i="7"/>
  <c r="CS74" i="7" s="1"/>
  <c r="CR74" i="7"/>
  <c r="BU29" i="7"/>
  <c r="CG69" i="7" s="1"/>
  <c r="CF69" i="7"/>
  <c r="GV52" i="7"/>
  <c r="BU34" i="7"/>
  <c r="CG74" i="7" s="1"/>
  <c r="CF74" i="7"/>
  <c r="HH73" i="7"/>
  <c r="GW33" i="7"/>
  <c r="HI73" i="7" s="1"/>
  <c r="FX74" i="7"/>
  <c r="FM34" i="7"/>
  <c r="FY74" i="7" s="1"/>
  <c r="IR41" i="7"/>
  <c r="IQ81" i="7"/>
  <c r="CS45" i="7"/>
  <c r="DE85" i="7" s="1"/>
  <c r="DD85" i="7"/>
  <c r="BH86" i="7"/>
  <c r="AW46" i="7"/>
  <c r="BI86" i="7" s="1"/>
  <c r="EC45" i="7"/>
  <c r="EO85" i="7" s="1"/>
  <c r="EN85" i="7"/>
  <c r="CS24" i="7"/>
  <c r="DE64" i="7" s="1"/>
  <c r="DD64" i="7"/>
  <c r="DE40" i="7"/>
  <c r="DQ80" i="7" s="1"/>
  <c r="DP80" i="7"/>
  <c r="GW42" i="7"/>
  <c r="GV82" i="7"/>
  <c r="HH82" i="7"/>
  <c r="FA41" i="7"/>
  <c r="FM81" i="7" s="1"/>
  <c r="FL81" i="7"/>
  <c r="BI41" i="7"/>
  <c r="BU81" i="7" s="1"/>
  <c r="BT81" i="7"/>
  <c r="BH79" i="7"/>
  <c r="AW39" i="7"/>
  <c r="BI79" i="7" s="1"/>
  <c r="IR28" i="7"/>
  <c r="JD68" i="7" s="1"/>
  <c r="IQ68" i="7"/>
  <c r="GK25" i="7"/>
  <c r="GW65" i="7" s="1"/>
  <c r="GV65" i="7"/>
  <c r="IR16" i="7"/>
  <c r="JD56" i="7" s="1"/>
  <c r="IQ56" i="7"/>
  <c r="CF56" i="7"/>
  <c r="BU16" i="7"/>
  <c r="CG56" i="7" s="1"/>
  <c r="EO33" i="7"/>
  <c r="FA73" i="7" s="1"/>
  <c r="EZ73" i="7"/>
  <c r="Y41" i="7"/>
  <c r="AK81" i="7" s="1"/>
  <c r="AJ81" i="7"/>
  <c r="CG40" i="7"/>
  <c r="CS80" i="7" s="1"/>
  <c r="CR80" i="7"/>
  <c r="Y31" i="7"/>
  <c r="AK71" i="7" s="1"/>
  <c r="AJ71" i="7"/>
  <c r="GK33" i="7"/>
  <c r="GW73" i="7" s="1"/>
  <c r="GV73" i="7"/>
  <c r="X76" i="7"/>
  <c r="M36" i="7"/>
  <c r="Y76" i="7" s="1"/>
  <c r="GV72" i="7"/>
  <c r="GK32" i="7"/>
  <c r="GW72" i="7" s="1"/>
  <c r="AK32" i="7"/>
  <c r="AW72" i="7" s="1"/>
  <c r="AV72" i="7"/>
  <c r="X71" i="7"/>
  <c r="M31" i="7"/>
  <c r="Y71" i="7" s="1"/>
  <c r="FX70" i="7"/>
  <c r="FM30" i="7"/>
  <c r="FY70" i="7" s="1"/>
  <c r="AW15" i="7"/>
  <c r="BI55" i="7" s="1"/>
  <c r="BH55" i="7"/>
  <c r="AV84" i="7"/>
  <c r="AK44" i="7"/>
  <c r="AW84" i="7" s="1"/>
  <c r="DP84" i="7"/>
  <c r="DE44" i="7"/>
  <c r="DQ84" i="7" s="1"/>
  <c r="BI24" i="7"/>
  <c r="BU64" i="7" s="1"/>
  <c r="BT64" i="7"/>
  <c r="FA30" i="7"/>
  <c r="FM70" i="7" s="1"/>
  <c r="FL70" i="7"/>
  <c r="EB69" i="7"/>
  <c r="DQ29" i="7"/>
  <c r="EC69" i="7" s="1"/>
  <c r="GW16" i="7"/>
  <c r="HH56" i="7"/>
  <c r="GV56" i="7"/>
  <c r="HT81" i="7"/>
  <c r="HH81" i="7"/>
  <c r="HI41" i="7"/>
  <c r="CR73" i="7"/>
  <c r="CG33" i="7"/>
  <c r="CS73" i="7" s="1"/>
  <c r="EN69" i="7"/>
  <c r="EC29" i="7"/>
  <c r="EO69" i="7" s="1"/>
  <c r="DQ46" i="7"/>
  <c r="EC86" i="7" s="1"/>
  <c r="EB86" i="7"/>
  <c r="AV85" i="7"/>
  <c r="AK45" i="7"/>
  <c r="AW85" i="7" s="1"/>
  <c r="BH72" i="7"/>
  <c r="AW32" i="7"/>
  <c r="BI72" i="7" s="1"/>
  <c r="EZ78" i="7"/>
  <c r="EO38" i="7"/>
  <c r="FA78" i="7" s="1"/>
  <c r="EZ64" i="7"/>
  <c r="EO24" i="7"/>
  <c r="FA64" i="7" s="1"/>
  <c r="EN79" i="7"/>
  <c r="EC39" i="7"/>
  <c r="EO79" i="7" s="1"/>
  <c r="EZ72" i="7"/>
  <c r="EO32" i="7"/>
  <c r="FA72" i="7" s="1"/>
  <c r="GK36" i="7"/>
  <c r="GW76" i="7" s="1"/>
  <c r="GV76" i="7"/>
  <c r="DE29" i="7"/>
  <c r="DQ69" i="7" s="1"/>
  <c r="DP69" i="7"/>
  <c r="HU38" i="7"/>
  <c r="IG78" i="7" s="1"/>
  <c r="IF78" i="7"/>
  <c r="DP59" i="7"/>
  <c r="DE19" i="7"/>
  <c r="DQ59" i="7" s="1"/>
  <c r="FY45" i="7"/>
  <c r="GK85" i="7" s="1"/>
  <c r="GJ85" i="7"/>
  <c r="DD72" i="7"/>
  <c r="CS32" i="7"/>
  <c r="DE72" i="7" s="1"/>
  <c r="DQ44" i="7"/>
  <c r="EC84" i="7" s="1"/>
  <c r="EB84" i="7"/>
  <c r="EB72" i="7"/>
  <c r="DQ32" i="7"/>
  <c r="EC72" i="7" s="1"/>
  <c r="M46" i="7"/>
  <c r="Y86" i="7" s="1"/>
  <c r="X86" i="7"/>
  <c r="GW31" i="7"/>
  <c r="HI71" i="7" s="1"/>
  <c r="HH71" i="7"/>
  <c r="Y34" i="7"/>
  <c r="AK74" i="7" s="1"/>
  <c r="AJ74" i="7"/>
  <c r="BI16" i="7"/>
  <c r="BT56" i="7"/>
  <c r="BH56" i="7"/>
  <c r="HH74" i="7"/>
  <c r="GW34" i="7"/>
  <c r="HI74" i="7" s="1"/>
  <c r="DD59" i="7"/>
  <c r="CS19" i="7"/>
  <c r="AV69" i="7"/>
  <c r="AK29" i="7"/>
  <c r="AW69" i="7" s="1"/>
  <c r="X74" i="7"/>
  <c r="M34" i="7"/>
  <c r="Y74" i="7" s="1"/>
  <c r="HT55" i="7"/>
  <c r="HI15" i="7"/>
  <c r="HU55" i="7" s="1"/>
  <c r="BT71" i="7"/>
  <c r="BI31" i="7"/>
  <c r="BU71" i="7" s="1"/>
  <c r="HT78" i="7"/>
  <c r="HI38" i="7"/>
  <c r="HI78" i="7" s="1"/>
  <c r="BT74" i="7"/>
  <c r="BI34" i="7"/>
  <c r="BU74" i="7" s="1"/>
  <c r="DE34" i="7"/>
  <c r="DQ74" i="7" s="1"/>
  <c r="DP74" i="7"/>
  <c r="DE33" i="7"/>
  <c r="DQ73" i="7" s="1"/>
  <c r="DP73" i="7"/>
  <c r="CS16" i="7"/>
  <c r="CR56" i="7"/>
  <c r="DD56" i="7"/>
  <c r="X62" i="7"/>
  <c r="M22" i="7"/>
  <c r="Y62" i="7" s="1"/>
  <c r="EZ71" i="7"/>
  <c r="EO31" i="7"/>
  <c r="FA71" i="7" s="1"/>
  <c r="GW19" i="7"/>
  <c r="GV59" i="7"/>
  <c r="HH59" i="7"/>
  <c r="HH61" i="7"/>
  <c r="GW21" i="7"/>
  <c r="GV61" i="7"/>
  <c r="Y39" i="7"/>
  <c r="AK79" i="7" s="1"/>
  <c r="AJ79" i="7"/>
  <c r="AV86" i="7"/>
  <c r="AK46" i="7"/>
  <c r="AW86" i="7" s="1"/>
  <c r="DE16" i="7"/>
  <c r="DQ56" i="7" s="1"/>
  <c r="DP56" i="7"/>
  <c r="X65" i="7"/>
  <c r="M25" i="7"/>
  <c r="Y65" i="7" s="1"/>
  <c r="HU14" i="7"/>
  <c r="HU54" i="7" s="1"/>
  <c r="HT54" i="7"/>
  <c r="AW38" i="7"/>
  <c r="BI78" i="7" s="1"/>
  <c r="BH78" i="7"/>
  <c r="BU42" i="7"/>
  <c r="CG82" i="7" s="1"/>
  <c r="CF82" i="7"/>
  <c r="EZ74" i="7"/>
  <c r="EO34" i="7"/>
  <c r="FA74" i="7" s="1"/>
  <c r="BT62" i="7"/>
  <c r="BU22" i="7"/>
  <c r="CF62" i="7"/>
  <c r="BH71" i="7"/>
  <c r="AW31" i="7"/>
  <c r="BI71" i="7" s="1"/>
  <c r="BI33" i="7"/>
  <c r="BU73" i="7" s="1"/>
  <c r="BT73" i="7"/>
  <c r="Y25" i="7"/>
  <c r="AK65" i="7" s="1"/>
  <c r="AJ65" i="7"/>
  <c r="BI54" i="7"/>
  <c r="GJ76" i="7"/>
  <c r="FX82" i="7"/>
  <c r="FM42" i="7"/>
  <c r="FY82" i="7" s="1"/>
  <c r="CR60" i="7"/>
  <c r="CG20" i="7"/>
  <c r="CS60" i="7" s="1"/>
  <c r="EO18" i="7"/>
  <c r="FA58" i="7" s="1"/>
  <c r="EZ58" i="7"/>
  <c r="AJ60" i="7"/>
  <c r="Y20" i="7"/>
  <c r="AK60" i="7" s="1"/>
  <c r="HI46" i="7"/>
  <c r="HU86" i="7" s="1"/>
  <c r="HT86" i="7"/>
  <c r="X56" i="7"/>
  <c r="M16" i="7"/>
  <c r="Y56" i="7" s="1"/>
  <c r="EB74" i="7"/>
  <c r="DQ34" i="7"/>
  <c r="EC74" i="7" s="1"/>
  <c r="DD70" i="7"/>
  <c r="CS30" i="7"/>
  <c r="DE70" i="7" s="1"/>
  <c r="CS36" i="7"/>
  <c r="DE76" i="7" s="1"/>
  <c r="DD76" i="7"/>
  <c r="AW18" i="7"/>
  <c r="AV58" i="7"/>
  <c r="BH58" i="7"/>
  <c r="DQ13" i="7"/>
  <c r="EC53" i="7" s="1"/>
  <c r="EB53" i="7"/>
  <c r="EN84" i="7"/>
  <c r="EC44" i="7"/>
  <c r="EO84" i="7" s="1"/>
  <c r="CG45" i="7"/>
  <c r="CS85" i="7" s="1"/>
  <c r="CR85" i="7"/>
  <c r="DE30" i="7"/>
  <c r="DQ70" i="7" s="1"/>
  <c r="DP70" i="7"/>
  <c r="FL74" i="7"/>
  <c r="FA34" i="7"/>
  <c r="FM74" i="7" s="1"/>
  <c r="EB78" i="7"/>
  <c r="DQ38" i="7"/>
  <c r="EC78" i="7" s="1"/>
  <c r="AK41" i="7"/>
  <c r="AW81" i="7" s="1"/>
  <c r="AV81" i="7"/>
  <c r="AJ69" i="7"/>
  <c r="Y29" i="7"/>
  <c r="AK69" i="7" s="1"/>
  <c r="HT72" i="7"/>
  <c r="HI32" i="7"/>
  <c r="HU72" i="7" s="1"/>
  <c r="BU31" i="7"/>
  <c r="CG71" i="7" s="1"/>
  <c r="CF71" i="7"/>
  <c r="DP71" i="7"/>
  <c r="DE31" i="7"/>
  <c r="DQ71" i="7" s="1"/>
  <c r="AJ84" i="7"/>
  <c r="Y44" i="7"/>
  <c r="AK84" i="7" s="1"/>
  <c r="GK84" i="7"/>
  <c r="HT74" i="7"/>
  <c r="HI34" i="7"/>
  <c r="HU74" i="7" s="1"/>
  <c r="X84" i="7"/>
  <c r="M44" i="7"/>
  <c r="Y84" i="7" s="1"/>
  <c r="CR81" i="7"/>
  <c r="CG41" i="7"/>
  <c r="CS81" i="7" s="1"/>
  <c r="DE36" i="7"/>
  <c r="DQ76" i="7" s="1"/>
  <c r="DP76" i="7"/>
  <c r="M32" i="7"/>
  <c r="Y72" i="7" s="1"/>
  <c r="X72" i="7"/>
  <c r="GW25" i="7"/>
  <c r="HI65" i="7" s="1"/>
  <c r="HH65" i="7"/>
  <c r="BU39" i="7"/>
  <c r="CG79" i="7" s="1"/>
  <c r="CF79" i="7"/>
  <c r="CR84" i="7"/>
  <c r="CG44" i="7"/>
  <c r="CS84" i="7" s="1"/>
  <c r="EN71" i="7"/>
  <c r="EC31" i="7"/>
  <c r="EO71" i="7" s="1"/>
  <c r="AJ78" i="7"/>
  <c r="Y38" i="7"/>
  <c r="AK78" i="7" s="1"/>
  <c r="DE25" i="7"/>
  <c r="DQ65" i="7" s="1"/>
  <c r="DP65" i="7"/>
  <c r="BT70" i="7"/>
  <c r="BI30" i="7"/>
  <c r="BU70" i="7" s="1"/>
  <c r="DD84" i="7"/>
  <c r="CS44" i="7"/>
  <c r="DE84" i="7" s="1"/>
  <c r="X70" i="7"/>
  <c r="M30" i="7"/>
  <c r="Y70" i="7" s="1"/>
  <c r="BH76" i="7"/>
  <c r="AW36" i="7"/>
  <c r="BI76" i="7" s="1"/>
  <c r="BU41" i="7"/>
  <c r="CG81" i="7" s="1"/>
  <c r="CF81" i="7"/>
  <c r="DP81" i="7"/>
  <c r="DE41" i="7"/>
  <c r="DQ81" i="7" s="1"/>
  <c r="EB58" i="7"/>
  <c r="DQ18" i="7"/>
  <c r="DP58" i="7"/>
  <c r="Y18" i="7"/>
  <c r="AK58" i="7" s="1"/>
  <c r="AJ58" i="7"/>
  <c r="FA46" i="7"/>
  <c r="FM86" i="7" s="1"/>
  <c r="FL86" i="7"/>
  <c r="FM16" i="7"/>
  <c r="FL56" i="7"/>
  <c r="FX56" i="7"/>
  <c r="CS21" i="7"/>
  <c r="DD61" i="7"/>
  <c r="BH82" i="7"/>
  <c r="AW42" i="7"/>
  <c r="BI82" i="7" s="1"/>
  <c r="AK42" i="7"/>
  <c r="AW82" i="7" s="1"/>
  <c r="AV82" i="7"/>
  <c r="FM19" i="7"/>
  <c r="FL59" i="7"/>
  <c r="FX59" i="7"/>
  <c r="EC36" i="7"/>
  <c r="EN76" i="7"/>
  <c r="DD78" i="7"/>
  <c r="CS38" i="7"/>
  <c r="DE78" i="7" s="1"/>
  <c r="M45" i="7"/>
  <c r="Y85" i="7" s="1"/>
  <c r="X85" i="7"/>
  <c r="AW22" i="7"/>
  <c r="BI62" i="7" s="1"/>
  <c r="BH62" i="7"/>
  <c r="CF86" i="7"/>
  <c r="BU46" i="7"/>
  <c r="CG86" i="7" s="1"/>
  <c r="GW18" i="7"/>
  <c r="HH58" i="7"/>
  <c r="EC20" i="7"/>
  <c r="EB60" i="7"/>
  <c r="EN60" i="7"/>
  <c r="IR59" i="7"/>
  <c r="IG19" i="7"/>
  <c r="IF59" i="7"/>
  <c r="IR82" i="7"/>
  <c r="IG42" i="7"/>
  <c r="IS82" i="7" s="1"/>
  <c r="AW25" i="7"/>
  <c r="BI65" i="7" s="1"/>
  <c r="BH65" i="7"/>
  <c r="IF82" i="7"/>
  <c r="AK43" i="7"/>
  <c r="AW83" i="7" s="1"/>
  <c r="AV83" i="7"/>
  <c r="AK15" i="7"/>
  <c r="AV55" i="7"/>
  <c r="IF62" i="7"/>
  <c r="IG22" i="7"/>
  <c r="FL83" i="7"/>
  <c r="FA43" i="7"/>
  <c r="FM83" i="7" s="1"/>
  <c r="IS45" i="7"/>
  <c r="IR85" i="7"/>
  <c r="X61" i="7"/>
  <c r="M21" i="7"/>
  <c r="Y61" i="7" s="1"/>
  <c r="IF85" i="7"/>
  <c r="HU45" i="7"/>
  <c r="IG85" i="7" s="1"/>
  <c r="EC61" i="7"/>
  <c r="EO61" i="7"/>
  <c r="CG19" i="7"/>
  <c r="CR59" i="7"/>
  <c r="AK21" i="7"/>
  <c r="AV61" i="7"/>
  <c r="AJ61" i="7"/>
  <c r="EN78" i="7"/>
  <c r="EC38" i="7"/>
  <c r="EO78" i="7" s="1"/>
  <c r="GJ58" i="7"/>
  <c r="GV58" i="7"/>
  <c r="GK18" i="7"/>
  <c r="BH83" i="7"/>
  <c r="AW43" i="7"/>
  <c r="BI83" i="7" s="1"/>
  <c r="DE46" i="7"/>
  <c r="DQ86" i="7" s="1"/>
  <c r="DP86" i="7"/>
  <c r="DQ45" i="7"/>
  <c r="EC85" i="7" s="1"/>
  <c r="EB85" i="7"/>
  <c r="DP61" i="7"/>
  <c r="DE21" i="7"/>
  <c r="DQ61" i="7" s="1"/>
  <c r="X64" i="7"/>
  <c r="M24" i="7"/>
  <c r="Y64" i="7" s="1"/>
  <c r="FL82" i="7"/>
  <c r="FA42" i="7"/>
  <c r="FM82" i="7" s="1"/>
  <c r="M18" i="7"/>
  <c r="X58" i="7"/>
  <c r="GW80" i="7"/>
  <c r="GK80" i="7"/>
  <c r="HI18" i="7"/>
  <c r="HU58" i="7" s="1"/>
  <c r="HT58" i="7"/>
  <c r="EB55" i="7"/>
  <c r="DQ15" i="7"/>
  <c r="DP85" i="7"/>
  <c r="DE45" i="7"/>
  <c r="DQ85" i="7" s="1"/>
  <c r="EB82" i="7"/>
  <c r="DQ42" i="7"/>
  <c r="EC82" i="7" s="1"/>
  <c r="HI79" i="7"/>
  <c r="EZ80" i="7"/>
  <c r="EO40" i="7"/>
  <c r="FA80" i="7" s="1"/>
  <c r="EZ76" i="7"/>
  <c r="EO36" i="7"/>
  <c r="FA76" i="7" s="1"/>
  <c r="AW54" i="7"/>
  <c r="IF76" i="7"/>
  <c r="HT76" i="7"/>
  <c r="HU36" i="7"/>
  <c r="AK36" i="7"/>
  <c r="AW76" i="7" s="1"/>
  <c r="AV76" i="7"/>
  <c r="FY19" i="7"/>
  <c r="GK59" i="7" s="1"/>
  <c r="GJ59" i="7"/>
  <c r="EZ83" i="7"/>
  <c r="EO43" i="7"/>
  <c r="FA83" i="7" s="1"/>
  <c r="CS41" i="7"/>
  <c r="DE81" i="7" s="1"/>
  <c r="DD81" i="7"/>
  <c r="FY24" i="7"/>
  <c r="GK64" i="7" s="1"/>
  <c r="GJ64" i="7"/>
  <c r="AJ55" i="7"/>
  <c r="AW40" i="7"/>
  <c r="BI80" i="7" s="1"/>
  <c r="BH80" i="7"/>
  <c r="BI25" i="7"/>
  <c r="BU65" i="7" s="1"/>
  <c r="BT65" i="7"/>
  <c r="IQ61" i="7"/>
  <c r="IR21" i="7"/>
  <c r="EC23" i="7"/>
  <c r="EO63" i="7" s="1"/>
  <c r="EN63" i="7"/>
  <c r="DP55" i="7"/>
  <c r="DE15" i="7"/>
  <c r="DD55" i="7"/>
  <c r="CG21" i="7"/>
  <c r="CR61" i="7"/>
  <c r="CF61" i="7"/>
  <c r="BU19" i="7"/>
  <c r="BU59" i="7" s="1"/>
  <c r="CF59" i="7"/>
  <c r="BT59" i="7"/>
  <c r="EB77" i="7"/>
  <c r="DQ37" i="7"/>
  <c r="EC77" i="7" s="1"/>
  <c r="BI46" i="7"/>
  <c r="BU86" i="7" s="1"/>
  <c r="BT86" i="7"/>
  <c r="M38" i="7"/>
  <c r="Y78" i="7" s="1"/>
  <c r="X78" i="7"/>
  <c r="EC18" i="7"/>
  <c r="EN58" i="7"/>
  <c r="X55" i="7"/>
  <c r="M15" i="7"/>
  <c r="Y55" i="7" s="1"/>
  <c r="EO19" i="7"/>
  <c r="EZ59" i="7"/>
  <c r="EN59" i="7"/>
  <c r="AK62" i="7"/>
  <c r="DE24" i="7"/>
  <c r="DQ64" i="7" s="1"/>
  <c r="DP64" i="7"/>
  <c r="EZ56" i="7"/>
  <c r="EO16" i="7"/>
  <c r="FA56" i="7" s="1"/>
  <c r="FM17" i="7"/>
  <c r="FM57" i="7" s="1"/>
  <c r="FL57" i="7"/>
  <c r="EN80" i="7"/>
  <c r="EC40" i="7"/>
  <c r="EO80" i="7" s="1"/>
  <c r="GK53" i="7"/>
  <c r="AV80" i="7"/>
  <c r="AK40" i="7"/>
  <c r="AW80" i="7" s="1"/>
  <c r="EO22" i="7"/>
  <c r="EZ62" i="7"/>
  <c r="EN62" i="7"/>
  <c r="FM22" i="7"/>
  <c r="FY62" i="7" s="1"/>
  <c r="FX62" i="7"/>
  <c r="GW86" i="7"/>
  <c r="GK41" i="7"/>
  <c r="GJ81" i="7"/>
  <c r="GV81" i="7"/>
  <c r="CF52" i="7"/>
  <c r="CG12" i="7"/>
  <c r="CR52" i="7"/>
  <c r="BI42" i="7"/>
  <c r="BU82" i="7" s="1"/>
  <c r="BT82" i="7"/>
  <c r="EN83" i="7"/>
  <c r="EC43" i="7"/>
  <c r="EO83" i="7" s="1"/>
  <c r="EC15" i="7"/>
  <c r="EO55" i="7" s="1"/>
  <c r="EN55" i="7"/>
  <c r="EO23" i="7"/>
  <c r="FA63" i="7" s="1"/>
  <c r="EZ63" i="7"/>
  <c r="X81" i="7"/>
  <c r="M41" i="7"/>
  <c r="Y81" i="7" s="1"/>
  <c r="EB79" i="7"/>
  <c r="DQ39" i="7"/>
  <c r="EC79" i="7" s="1"/>
  <c r="EC56" i="7"/>
  <c r="IR12" i="7"/>
  <c r="JD52" i="7" s="1"/>
  <c r="IQ52" i="7"/>
  <c r="IG67" i="7"/>
  <c r="IS67" i="7"/>
  <c r="FL69" i="7"/>
  <c r="FA29" i="7"/>
  <c r="FM69" i="7" s="1"/>
  <c r="IG81" i="7"/>
  <c r="IG68" i="7"/>
  <c r="GW78" i="7"/>
  <c r="CQ77" i="7"/>
  <c r="CF37" i="7"/>
  <c r="HS31" i="7"/>
  <c r="HR71" i="7"/>
  <c r="ID71" i="7"/>
  <c r="FM39" i="7"/>
  <c r="FY79" i="7" s="1"/>
  <c r="FX79" i="7"/>
  <c r="IF11" i="7"/>
  <c r="IE51" i="7"/>
  <c r="BG51" i="7"/>
  <c r="BS51" i="7"/>
  <c r="BH11" i="7"/>
  <c r="IG56" i="7"/>
  <c r="FY39" i="7"/>
  <c r="GK79" i="7" s="1"/>
  <c r="GJ79" i="7"/>
  <c r="CS31" i="7"/>
  <c r="DE71" i="7" s="1"/>
  <c r="DD71" i="7"/>
  <c r="FY37" i="7"/>
  <c r="HI85" i="7"/>
  <c r="GW85" i="7"/>
  <c r="FY55" i="7"/>
  <c r="FM55" i="7"/>
  <c r="BI29" i="7"/>
  <c r="BU69" i="7" s="1"/>
  <c r="BT69" i="7"/>
  <c r="EM57" i="7"/>
  <c r="EY57" i="7"/>
  <c r="EN17" i="7"/>
  <c r="FY76" i="7"/>
  <c r="FM76" i="7"/>
  <c r="HH13" i="7"/>
  <c r="HS53" i="7"/>
  <c r="HG53" i="7"/>
  <c r="GW70" i="7"/>
  <c r="GK70" i="7"/>
  <c r="BI59" i="7"/>
  <c r="AW59" i="7"/>
  <c r="IQ13" i="7"/>
  <c r="JC53" i="7" s="1"/>
  <c r="IP53" i="7"/>
  <c r="GV71" i="7"/>
  <c r="GK31" i="7"/>
  <c r="GW71" i="7" s="1"/>
  <c r="EB11" i="7"/>
  <c r="EA51" i="7"/>
  <c r="BI129" i="1"/>
  <c r="HG11" i="7"/>
  <c r="HR51" i="7"/>
  <c r="HF51" i="7"/>
  <c r="GK34" i="7"/>
  <c r="GW74" i="7" s="1"/>
  <c r="GV74" i="7"/>
  <c r="BI17" i="7"/>
  <c r="BI57" i="7" s="1"/>
  <c r="BH57" i="7"/>
  <c r="BU43" i="7"/>
  <c r="CG83" i="7" s="1"/>
  <c r="CF83" i="7"/>
  <c r="IQ69" i="7"/>
  <c r="IF29" i="7"/>
  <c r="IS55" i="7"/>
  <c r="IG55" i="7"/>
  <c r="HH60" i="7"/>
  <c r="HI20" i="7"/>
  <c r="HI60" i="7" s="1"/>
  <c r="HI84" i="7"/>
  <c r="HU84" i="7"/>
  <c r="EN77" i="7"/>
  <c r="EC37" i="7"/>
  <c r="EO77" i="7" s="1"/>
  <c r="FY17" i="7"/>
  <c r="GJ57" i="7"/>
  <c r="FX57" i="7"/>
  <c r="CR63" i="7"/>
  <c r="CG23" i="7"/>
  <c r="CS63" i="7" s="1"/>
  <c r="BH69" i="7"/>
  <c r="AW29" i="7"/>
  <c r="BI69" i="7" s="1"/>
  <c r="EB57" i="7"/>
  <c r="DP57" i="7"/>
  <c r="DQ17" i="7"/>
  <c r="CS58" i="7"/>
  <c r="CG58" i="7"/>
  <c r="FY32" i="7"/>
  <c r="GK72" i="7" s="1"/>
  <c r="GJ72" i="7"/>
  <c r="DQ12" i="7"/>
  <c r="EC52" i="7" s="1"/>
  <c r="EB52" i="7"/>
  <c r="GJ63" i="7"/>
  <c r="FY23" i="7"/>
  <c r="GK63" i="7" s="1"/>
  <c r="DD63" i="7"/>
  <c r="CS23" i="7"/>
  <c r="DE63" i="7" s="1"/>
  <c r="IR73" i="7"/>
  <c r="IG33" i="7"/>
  <c r="IS73" i="7" s="1"/>
  <c r="Y13" i="7"/>
  <c r="X53" i="7"/>
  <c r="AJ53" i="7"/>
  <c r="IR70" i="7"/>
  <c r="IG30" i="7"/>
  <c r="IF70" i="7"/>
  <c r="HH52" i="7"/>
  <c r="HI12" i="7"/>
  <c r="HU52" i="7" s="1"/>
  <c r="HT52" i="7"/>
  <c r="EZ39" i="7"/>
  <c r="FK79" i="7"/>
  <c r="HU65" i="7"/>
  <c r="AK52" i="7"/>
  <c r="FA53" i="7"/>
  <c r="HT60" i="7"/>
  <c r="FJ77" i="7"/>
  <c r="EY37" i="7"/>
  <c r="FX11" i="7"/>
  <c r="FX51" i="7" s="1"/>
  <c r="IS74" i="7"/>
  <c r="IG74" i="7"/>
  <c r="W51" i="7"/>
  <c r="X11" i="7"/>
  <c r="IG84" i="7"/>
  <c r="EX51" i="7"/>
  <c r="EM11" i="7"/>
  <c r="EM51" i="7" s="1"/>
  <c r="AW12" i="7"/>
  <c r="BI52" i="7" s="1"/>
  <c r="BH52" i="7"/>
  <c r="DP79" i="7"/>
  <c r="DE39" i="7"/>
  <c r="DQ79" i="7" s="1"/>
  <c r="EN73" i="7"/>
  <c r="EC33" i="7"/>
  <c r="EO73" i="7" s="1"/>
  <c r="BT79" i="7"/>
  <c r="BI39" i="7"/>
  <c r="BU79" i="7" s="1"/>
  <c r="BH63" i="7"/>
  <c r="AW23" i="7"/>
  <c r="BI63" i="7" s="1"/>
  <c r="FM43" i="7"/>
  <c r="FY83" i="7" s="1"/>
  <c r="FX83" i="7"/>
  <c r="HI23" i="7"/>
  <c r="HU63" i="7" s="1"/>
  <c r="HT63" i="7"/>
  <c r="CR72" i="7"/>
  <c r="CG32" i="7"/>
  <c r="CS72" i="7" s="1"/>
  <c r="BI61" i="7"/>
  <c r="BU61" i="7"/>
  <c r="FM11" i="7"/>
  <c r="IF20" i="7"/>
  <c r="IE60" i="7"/>
  <c r="HU70" i="7"/>
  <c r="HI70" i="7"/>
  <c r="GV63" i="7"/>
  <c r="GK23" i="7"/>
  <c r="GW63" i="7" s="1"/>
  <c r="IF57" i="7"/>
  <c r="HU17" i="7"/>
  <c r="IG57" i="7" s="1"/>
  <c r="CF63" i="7"/>
  <c r="BU23" i="7"/>
  <c r="CG63" i="7" s="1"/>
  <c r="EB63" i="7"/>
  <c r="DQ23" i="7"/>
  <c r="EC63" i="7" s="1"/>
  <c r="DD69" i="7"/>
  <c r="CS29" i="7"/>
  <c r="DE69" i="7" s="1"/>
  <c r="DP53" i="7"/>
  <c r="DE13" i="7"/>
  <c r="DD53" i="7"/>
  <c r="IC69" i="7"/>
  <c r="HR29" i="7"/>
  <c r="HQ69" i="7"/>
  <c r="DP52" i="7"/>
  <c r="IS72" i="7"/>
  <c r="IG72" i="7"/>
  <c r="IQ39" i="7"/>
  <c r="JC79" i="7" s="1"/>
  <c r="IP79" i="7"/>
  <c r="DD74" i="7"/>
  <c r="CS34" i="7"/>
  <c r="DE74" i="7" s="1"/>
  <c r="CG14" i="7"/>
  <c r="CG54" i="7" s="1"/>
  <c r="CF54" i="7"/>
  <c r="GK20" i="7"/>
  <c r="GV60" i="7"/>
  <c r="GJ60" i="7"/>
  <c r="Y57" i="7"/>
  <c r="M37" i="7"/>
  <c r="Y77" i="7" s="1"/>
  <c r="X77" i="7"/>
  <c r="GV69" i="7"/>
  <c r="GK29" i="7"/>
  <c r="GJ69" i="7"/>
  <c r="AK33" i="7"/>
  <c r="AW73" i="7" s="1"/>
  <c r="AV73" i="7"/>
  <c r="HH29" i="7"/>
  <c r="HG69" i="7"/>
  <c r="AW56" i="7"/>
  <c r="AK56" i="7"/>
  <c r="FL37" i="7"/>
  <c r="FW77" i="7"/>
  <c r="CF11" i="7"/>
  <c r="CE51" i="7"/>
  <c r="GW43" i="7"/>
  <c r="HH83" i="7"/>
  <c r="GV83" i="7"/>
  <c r="HU73" i="7"/>
  <c r="X60" i="7"/>
  <c r="M20" i="7"/>
  <c r="Y60" i="7" s="1"/>
  <c r="HI17" i="7"/>
  <c r="HT57" i="7"/>
  <c r="GK14" i="7"/>
  <c r="GJ54" i="7"/>
  <c r="GV54" i="7"/>
  <c r="GW57" i="7"/>
  <c r="DQ54" i="7"/>
  <c r="DE54" i="7"/>
  <c r="IR43" i="7"/>
  <c r="JD83" i="7" s="1"/>
  <c r="IQ83" i="7"/>
  <c r="IQ37" i="7"/>
  <c r="JC77" i="7" s="1"/>
  <c r="IP77" i="7"/>
  <c r="FM52" i="7"/>
  <c r="FA52" i="7"/>
  <c r="GW62" i="7"/>
  <c r="GK62" i="7"/>
  <c r="IQ23" i="7"/>
  <c r="JC63" i="7" s="1"/>
  <c r="IP63" i="7"/>
  <c r="AK54" i="7"/>
  <c r="Y54" i="7"/>
  <c r="GK52" i="7"/>
  <c r="GW52" i="7"/>
  <c r="FM60" i="7"/>
  <c r="FA60" i="7"/>
  <c r="BU53" i="7"/>
  <c r="BI53" i="7"/>
  <c r="IQ14" i="7"/>
  <c r="JC54" i="7" s="1"/>
  <c r="IP54" i="7"/>
  <c r="IQ26" i="7"/>
  <c r="IP66" i="7"/>
  <c r="CG57" i="7"/>
  <c r="DE52" i="7"/>
  <c r="IQ20" i="7"/>
  <c r="IP60" i="7"/>
  <c r="BU60" i="7"/>
  <c r="BI60" i="7"/>
  <c r="IS17" i="7"/>
  <c r="IS57" i="7" s="1"/>
  <c r="IR57" i="7"/>
  <c r="IG52" i="7"/>
  <c r="IP11" i="7"/>
  <c r="IO51" i="7"/>
  <c r="IG13" i="7"/>
  <c r="IF53" i="7"/>
  <c r="IG64" i="7"/>
  <c r="HU64" i="7"/>
  <c r="HI62" i="7"/>
  <c r="HU62" i="7"/>
  <c r="JD61" i="7" l="1"/>
  <c r="JC60" i="7"/>
  <c r="JC66" i="7"/>
  <c r="JB51" i="7"/>
  <c r="JD81" i="7"/>
  <c r="K42" i="8"/>
  <c r="JE82" i="7"/>
  <c r="JQ82" i="7"/>
  <c r="JP55" i="7"/>
  <c r="JP67" i="7"/>
  <c r="K27" i="8"/>
  <c r="JE21" i="7"/>
  <c r="JQ61" i="7" s="1"/>
  <c r="JP61" i="7"/>
  <c r="JE43" i="7"/>
  <c r="JP83" i="7"/>
  <c r="JP78" i="7"/>
  <c r="JE16" i="7"/>
  <c r="JQ56" i="7" s="1"/>
  <c r="JP56" i="7"/>
  <c r="JE45" i="7"/>
  <c r="JQ85" i="7" s="1"/>
  <c r="JP85" i="7"/>
  <c r="JP64" i="7"/>
  <c r="JE39" i="7"/>
  <c r="JQ79" i="7" s="1"/>
  <c r="JP79" i="7"/>
  <c r="JE41" i="7"/>
  <c r="JQ81" i="7" s="1"/>
  <c r="JP81" i="7"/>
  <c r="JE28" i="7"/>
  <c r="JQ68" i="7" s="1"/>
  <c r="JP68" i="7"/>
  <c r="JD14" i="7"/>
  <c r="JO54" i="7"/>
  <c r="JD37" i="7"/>
  <c r="JO77" i="7"/>
  <c r="JD23" i="7"/>
  <c r="JO63" i="7"/>
  <c r="JD20" i="7"/>
  <c r="JO60" i="7"/>
  <c r="JD26" i="7"/>
  <c r="JO66" i="7"/>
  <c r="JC11" i="7"/>
  <c r="JN51" i="7"/>
  <c r="JB10" i="7"/>
  <c r="JB50" i="7" s="1"/>
  <c r="JM50" i="7"/>
  <c r="JD78" i="7"/>
  <c r="JE38" i="7"/>
  <c r="K38" i="8" s="1"/>
  <c r="JD64" i="7"/>
  <c r="JE24" i="7"/>
  <c r="JD84" i="7"/>
  <c r="JE44" i="7"/>
  <c r="K44" i="8" s="1"/>
  <c r="JE46" i="7"/>
  <c r="JD86" i="7"/>
  <c r="JD55" i="7"/>
  <c r="JE15" i="7"/>
  <c r="K15" i="8" s="1"/>
  <c r="JD67" i="7"/>
  <c r="JE27" i="7"/>
  <c r="FA14" i="7"/>
  <c r="EZ54" i="7"/>
  <c r="FL54" i="7"/>
  <c r="IS85" i="7"/>
  <c r="AU77" i="7"/>
  <c r="AJ37" i="7"/>
  <c r="I29" i="8"/>
  <c r="K29" i="8" s="1"/>
  <c r="BG77" i="7"/>
  <c r="AV37" i="7"/>
  <c r="I13" i="8"/>
  <c r="K25" i="8"/>
  <c r="I23" i="8"/>
  <c r="I11" i="8" s="1"/>
  <c r="AI77" i="7"/>
  <c r="X37" i="7"/>
  <c r="K45" i="8"/>
  <c r="IS22" i="7"/>
  <c r="JE62" i="7" s="1"/>
  <c r="JD62" i="7"/>
  <c r="DP83" i="7"/>
  <c r="DE43" i="7"/>
  <c r="DQ83" i="7" s="1"/>
  <c r="EO58" i="7"/>
  <c r="HG77" i="7"/>
  <c r="HS77" i="7"/>
  <c r="HH37" i="7"/>
  <c r="AU51" i="7"/>
  <c r="AJ11" i="7"/>
  <c r="AJ51" i="7" s="1"/>
  <c r="EZ11" i="7"/>
  <c r="FK51" i="7"/>
  <c r="JA50" i="7"/>
  <c r="BH37" i="7"/>
  <c r="BS77" i="7"/>
  <c r="BT37" i="7"/>
  <c r="CE77" i="7"/>
  <c r="GJ37" i="7"/>
  <c r="GU77" i="7"/>
  <c r="GI77" i="7"/>
  <c r="DO77" i="7"/>
  <c r="DD37" i="7"/>
  <c r="DD11" i="7"/>
  <c r="DO51" i="7"/>
  <c r="CR11" i="7"/>
  <c r="CR51" i="7" s="1"/>
  <c r="DC51" i="7"/>
  <c r="GJ11" i="7"/>
  <c r="GJ51" i="7" s="1"/>
  <c r="GU51" i="7"/>
  <c r="EY77" i="7"/>
  <c r="EN37" i="7"/>
  <c r="IQ10" i="7"/>
  <c r="IP50" i="7"/>
  <c r="P49" i="3"/>
  <c r="Q2" i="3"/>
  <c r="HI86" i="7"/>
  <c r="EO56" i="7"/>
  <c r="DE59" i="7"/>
  <c r="GK76" i="7"/>
  <c r="IS41" i="7"/>
  <c r="K41" i="8" s="1"/>
  <c r="IR81" i="7"/>
  <c r="GW82" i="7"/>
  <c r="HI82" i="7"/>
  <c r="IS16" i="7"/>
  <c r="K16" i="8" s="1"/>
  <c r="IR56" i="7"/>
  <c r="BU57" i="7"/>
  <c r="IS28" i="7"/>
  <c r="K28" i="8" s="1"/>
  <c r="IR68" i="7"/>
  <c r="HI55" i="7"/>
  <c r="AW55" i="7"/>
  <c r="CS56" i="7"/>
  <c r="DE56" i="7"/>
  <c r="HU81" i="7"/>
  <c r="HI81" i="7"/>
  <c r="Y58" i="7"/>
  <c r="CG60" i="7"/>
  <c r="BU62" i="7"/>
  <c r="CG62" i="7"/>
  <c r="HU85" i="7"/>
  <c r="AW58" i="7"/>
  <c r="BI58" i="7"/>
  <c r="HI61" i="7"/>
  <c r="GW61" i="7"/>
  <c r="GW56" i="7"/>
  <c r="HI56" i="7"/>
  <c r="GW59" i="7"/>
  <c r="HI59" i="7"/>
  <c r="IG54" i="7"/>
  <c r="HU78" i="7"/>
  <c r="BI56" i="7"/>
  <c r="BU56" i="7"/>
  <c r="FY59" i="7"/>
  <c r="FM59" i="7"/>
  <c r="FM56" i="7"/>
  <c r="FY56" i="7"/>
  <c r="HI58" i="7"/>
  <c r="CS52" i="7"/>
  <c r="CG52" i="7"/>
  <c r="IS21" i="7"/>
  <c r="IR61" i="7"/>
  <c r="EC55" i="7"/>
  <c r="IG82" i="7"/>
  <c r="IG76" i="7"/>
  <c r="HU76" i="7"/>
  <c r="EC58" i="7"/>
  <c r="DQ58" i="7"/>
  <c r="AW61" i="7"/>
  <c r="AK61" i="7"/>
  <c r="FA62" i="7"/>
  <c r="EO62" i="7"/>
  <c r="FA59" i="7"/>
  <c r="EO59" i="7"/>
  <c r="CS61" i="7"/>
  <c r="CG61" i="7"/>
  <c r="AK55" i="7"/>
  <c r="IS59" i="7"/>
  <c r="IG59" i="7"/>
  <c r="EO76" i="7"/>
  <c r="DQ55" i="7"/>
  <c r="DE55" i="7"/>
  <c r="IG62" i="7"/>
  <c r="GW58" i="7"/>
  <c r="GK58" i="7"/>
  <c r="EO60" i="7"/>
  <c r="EC60" i="7"/>
  <c r="CG59" i="7"/>
  <c r="CS59" i="7"/>
  <c r="HU60" i="7"/>
  <c r="GK81" i="7"/>
  <c r="GW81" i="7"/>
  <c r="AW62" i="7"/>
  <c r="FM62" i="7"/>
  <c r="DE61" i="7"/>
  <c r="Y11" i="7"/>
  <c r="X51" i="7"/>
  <c r="BT51" i="7"/>
  <c r="BH51" i="7"/>
  <c r="BI11" i="7"/>
  <c r="CG37" i="7"/>
  <c r="CS77" i="7" s="1"/>
  <c r="CR77" i="7"/>
  <c r="EN57" i="7"/>
  <c r="EZ57" i="7"/>
  <c r="EO17" i="7"/>
  <c r="HU57" i="7"/>
  <c r="HI57" i="7"/>
  <c r="CG11" i="7"/>
  <c r="CF51" i="7"/>
  <c r="CS54" i="7"/>
  <c r="IG73" i="7"/>
  <c r="IR39" i="7"/>
  <c r="JD79" i="7" s="1"/>
  <c r="IQ79" i="7"/>
  <c r="FK77" i="7"/>
  <c r="EZ37" i="7"/>
  <c r="HH53" i="7"/>
  <c r="HI13" i="7"/>
  <c r="HT53" i="7"/>
  <c r="FM37" i="7"/>
  <c r="FY77" i="7" s="1"/>
  <c r="FX77" i="7"/>
  <c r="GW69" i="7"/>
  <c r="GK69" i="7"/>
  <c r="DQ53" i="7"/>
  <c r="DE53" i="7"/>
  <c r="AK53" i="7"/>
  <c r="Y53" i="7"/>
  <c r="FY57" i="7"/>
  <c r="GK57" i="7"/>
  <c r="BU129" i="1"/>
  <c r="HS71" i="7"/>
  <c r="HT31" i="7"/>
  <c r="IE71" i="7"/>
  <c r="IS12" i="7"/>
  <c r="IR52" i="7"/>
  <c r="IG20" i="7"/>
  <c r="IG60" i="7" s="1"/>
  <c r="IF60" i="7"/>
  <c r="GW60" i="7"/>
  <c r="GK60" i="7"/>
  <c r="EC11" i="7"/>
  <c r="EB51" i="7"/>
  <c r="IG11" i="7"/>
  <c r="IG51" i="7" s="1"/>
  <c r="IF51" i="7"/>
  <c r="AW52" i="7"/>
  <c r="HI52" i="7"/>
  <c r="IR13" i="7"/>
  <c r="JD53" i="7" s="1"/>
  <c r="IQ53" i="7"/>
  <c r="HI83" i="7"/>
  <c r="GW83" i="7"/>
  <c r="EY51" i="7"/>
  <c r="EN11" i="7"/>
  <c r="EN51" i="7" s="1"/>
  <c r="IS70" i="7"/>
  <c r="IG70" i="7"/>
  <c r="HS51" i="7"/>
  <c r="HH11" i="7"/>
  <c r="HG51" i="7"/>
  <c r="FA39" i="7"/>
  <c r="FM79" i="7" s="1"/>
  <c r="FL79" i="7"/>
  <c r="GK54" i="7"/>
  <c r="GW54" i="7"/>
  <c r="IR69" i="7"/>
  <c r="IG29" i="7"/>
  <c r="IS69" i="7" s="1"/>
  <c r="DQ52" i="7"/>
  <c r="HI29" i="7"/>
  <c r="HH69" i="7"/>
  <c r="ID69" i="7"/>
  <c r="HS29" i="7"/>
  <c r="HR69" i="7"/>
  <c r="FY11" i="7"/>
  <c r="EC57" i="7"/>
  <c r="DQ57" i="7"/>
  <c r="IR37" i="7"/>
  <c r="JD77" i="7" s="1"/>
  <c r="IQ77" i="7"/>
  <c r="IS43" i="7"/>
  <c r="IR83" i="7"/>
  <c r="IR20" i="7"/>
  <c r="IQ60" i="7"/>
  <c r="IR14" i="7"/>
  <c r="IQ54" i="7"/>
  <c r="IR23" i="7"/>
  <c r="JD63" i="7" s="1"/>
  <c r="IQ63" i="7"/>
  <c r="IQ11" i="7"/>
  <c r="JC51" i="7" s="1"/>
  <c r="IP51" i="7"/>
  <c r="IR26" i="7"/>
  <c r="IQ66" i="7"/>
  <c r="IG53" i="7"/>
  <c r="JD60" i="7" l="1"/>
  <c r="JD54" i="7"/>
  <c r="JD66" i="7"/>
  <c r="JE85" i="7"/>
  <c r="JE86" i="7"/>
  <c r="JQ86" i="7"/>
  <c r="K46" i="8"/>
  <c r="JE84" i="7"/>
  <c r="JQ84" i="7"/>
  <c r="JE67" i="7"/>
  <c r="JQ67" i="7"/>
  <c r="JE64" i="7"/>
  <c r="JQ64" i="7"/>
  <c r="JE55" i="7"/>
  <c r="JQ55" i="7"/>
  <c r="JE78" i="7"/>
  <c r="JQ78" i="7"/>
  <c r="JQ83" i="7"/>
  <c r="JE20" i="7"/>
  <c r="JQ60" i="7" s="1"/>
  <c r="JP60" i="7"/>
  <c r="JE23" i="7"/>
  <c r="JQ63" i="7" s="1"/>
  <c r="JP63" i="7"/>
  <c r="JE37" i="7"/>
  <c r="JP77" i="7"/>
  <c r="JE26" i="7"/>
  <c r="JQ66" i="7" s="1"/>
  <c r="JP66" i="7"/>
  <c r="JE14" i="7"/>
  <c r="JQ54" i="7" s="1"/>
  <c r="JP54" i="7"/>
  <c r="J23" i="8"/>
  <c r="K23" i="8" s="1"/>
  <c r="K24" i="8"/>
  <c r="JD11" i="7"/>
  <c r="JO51" i="7"/>
  <c r="JC10" i="7"/>
  <c r="JN50" i="7"/>
  <c r="FA54" i="7"/>
  <c r="FM54" i="7"/>
  <c r="IS62" i="7"/>
  <c r="K22" i="8"/>
  <c r="BH77" i="7"/>
  <c r="AW37" i="7"/>
  <c r="BI77" i="7" s="1"/>
  <c r="IS81" i="7"/>
  <c r="JE81" i="7"/>
  <c r="IS83" i="7"/>
  <c r="JE83" i="7"/>
  <c r="IS52" i="7"/>
  <c r="JE52" i="7"/>
  <c r="AJ77" i="7"/>
  <c r="Y37" i="7"/>
  <c r="AK77" i="7" s="1"/>
  <c r="AV77" i="7"/>
  <c r="AK37" i="7"/>
  <c r="AW77" i="7" s="1"/>
  <c r="IS61" i="7"/>
  <c r="JE61" i="7"/>
  <c r="IS68" i="7"/>
  <c r="JE68" i="7"/>
  <c r="K21" i="8"/>
  <c r="IS56" i="7"/>
  <c r="JE56" i="7"/>
  <c r="J26" i="8"/>
  <c r="K26" i="8" s="1"/>
  <c r="J14" i="8"/>
  <c r="K14" i="8" s="1"/>
  <c r="HT77" i="7"/>
  <c r="HI37" i="7"/>
  <c r="HH77" i="7"/>
  <c r="EO37" i="7"/>
  <c r="FA77" i="7" s="1"/>
  <c r="EZ77" i="7"/>
  <c r="DP51" i="7"/>
  <c r="DE11" i="7"/>
  <c r="DQ51" i="7" s="1"/>
  <c r="DE37" i="7"/>
  <c r="DQ77" i="7" s="1"/>
  <c r="DP77" i="7"/>
  <c r="BT77" i="7"/>
  <c r="BI37" i="7"/>
  <c r="BU77" i="7" s="1"/>
  <c r="GK11" i="7"/>
  <c r="GW51" i="7" s="1"/>
  <c r="GV51" i="7"/>
  <c r="GK37" i="7"/>
  <c r="GV77" i="7"/>
  <c r="GJ77" i="7"/>
  <c r="FA11" i="7"/>
  <c r="FM51" i="7" s="1"/>
  <c r="FL51" i="7"/>
  <c r="DD51" i="7"/>
  <c r="CS11" i="7"/>
  <c r="AK11" i="7"/>
  <c r="AW51" i="7" s="1"/>
  <c r="AV51" i="7"/>
  <c r="CF77" i="7"/>
  <c r="BU37" i="7"/>
  <c r="CG77" i="7" s="1"/>
  <c r="IR10" i="7"/>
  <c r="IQ50" i="7"/>
  <c r="Q49" i="3"/>
  <c r="R2" i="3"/>
  <c r="FY51" i="7"/>
  <c r="FL77" i="7"/>
  <c r="FA37" i="7"/>
  <c r="FM77" i="7" s="1"/>
  <c r="EC51" i="7"/>
  <c r="FA57" i="7"/>
  <c r="EO57" i="7"/>
  <c r="CG51" i="7"/>
  <c r="HI11" i="7"/>
  <c r="HT51" i="7"/>
  <c r="HH51" i="7"/>
  <c r="CG129" i="1"/>
  <c r="IF71" i="7"/>
  <c r="HU31" i="7"/>
  <c r="HT71" i="7"/>
  <c r="IS13" i="7"/>
  <c r="IR53" i="7"/>
  <c r="BI51" i="7"/>
  <c r="BU51" i="7"/>
  <c r="EZ51" i="7"/>
  <c r="EO11" i="7"/>
  <c r="Y51" i="7"/>
  <c r="IE69" i="7"/>
  <c r="HT29" i="7"/>
  <c r="HS69" i="7"/>
  <c r="IS39" i="7"/>
  <c r="K39" i="8" s="1"/>
  <c r="IR79" i="7"/>
  <c r="HI69" i="7"/>
  <c r="HI53" i="7"/>
  <c r="HU53" i="7"/>
  <c r="IS37" i="7"/>
  <c r="IR77" i="7"/>
  <c r="IR11" i="7"/>
  <c r="JD51" i="7" s="1"/>
  <c r="IQ51" i="7"/>
  <c r="IS23" i="7"/>
  <c r="IR63" i="7"/>
  <c r="IS20" i="7"/>
  <c r="IR60" i="7"/>
  <c r="IS26" i="7"/>
  <c r="IR66" i="7"/>
  <c r="IS14" i="7"/>
  <c r="IR54" i="7"/>
  <c r="K43" i="8" l="1"/>
  <c r="K37" i="8"/>
  <c r="JQ77" i="7"/>
  <c r="JE11" i="7"/>
  <c r="JQ51" i="7" s="1"/>
  <c r="JP51" i="7"/>
  <c r="JD10" i="7"/>
  <c r="JO50" i="7"/>
  <c r="JC50" i="7"/>
  <c r="K13" i="8"/>
  <c r="K12" i="8"/>
  <c r="IS54" i="7"/>
  <c r="JE54" i="7"/>
  <c r="IS60" i="7"/>
  <c r="JE60" i="7"/>
  <c r="IS63" i="7"/>
  <c r="JE63" i="7"/>
  <c r="IS79" i="7"/>
  <c r="JE79" i="7"/>
  <c r="IS53" i="7"/>
  <c r="JE53" i="7"/>
  <c r="J20" i="8"/>
  <c r="K20" i="8" s="1"/>
  <c r="IS77" i="7"/>
  <c r="JE77" i="7"/>
  <c r="IS66" i="7"/>
  <c r="JE66" i="7"/>
  <c r="FA51" i="7"/>
  <c r="DE51" i="7"/>
  <c r="HI77" i="7"/>
  <c r="HU77" i="7"/>
  <c r="AK51" i="7"/>
  <c r="GW77" i="7"/>
  <c r="GK77" i="7"/>
  <c r="CS51" i="7"/>
  <c r="GK51" i="7"/>
  <c r="IS10" i="7"/>
  <c r="IR50" i="7"/>
  <c r="S2" i="3"/>
  <c r="R49" i="3"/>
  <c r="HU71" i="7"/>
  <c r="IG71" i="7"/>
  <c r="EO51" i="7"/>
  <c r="CS129" i="1"/>
  <c r="HU51" i="7"/>
  <c r="HI51" i="7"/>
  <c r="HU29" i="7"/>
  <c r="IF69" i="7"/>
  <c r="HT69" i="7"/>
  <c r="IS11" i="7"/>
  <c r="IR51" i="7"/>
  <c r="JE10" i="7" l="1"/>
  <c r="JP50" i="7"/>
  <c r="JD50" i="7"/>
  <c r="J11" i="8"/>
  <c r="K11" i="8" s="1"/>
  <c r="IS51" i="7"/>
  <c r="JE51" i="7"/>
  <c r="IS50" i="7"/>
  <c r="S49" i="3"/>
  <c r="T2" i="3"/>
  <c r="IG69" i="7"/>
  <c r="HU69" i="7"/>
  <c r="DE129" i="1"/>
  <c r="JE50" i="7" l="1"/>
  <c r="JQ50" i="7"/>
  <c r="K10" i="8"/>
  <c r="T49" i="3"/>
  <c r="U2" i="3"/>
  <c r="DQ129" i="1"/>
  <c r="U49" i="3" l="1"/>
  <c r="V2" i="3"/>
  <c r="EC129" i="1"/>
  <c r="W2" i="3" l="1"/>
  <c r="V49" i="3"/>
  <c r="EO129" i="1"/>
  <c r="X2" i="3" l="1"/>
  <c r="Y2" i="3" s="1"/>
  <c r="W49" i="3"/>
  <c r="FA129" i="1"/>
  <c r="Y49" i="3" l="1"/>
  <c r="Z2" i="3"/>
  <c r="X49" i="3"/>
  <c r="FM129" i="1"/>
  <c r="Z49" i="3" l="1"/>
  <c r="AA2" i="3"/>
  <c r="FY129" i="1"/>
  <c r="AB2" i="3" l="1"/>
  <c r="AA49" i="3"/>
  <c r="E112" i="8"/>
  <c r="E111" i="8"/>
  <c r="J66" i="8"/>
  <c r="J72" i="8"/>
  <c r="E117" i="8"/>
  <c r="E119" i="8"/>
  <c r="J70" i="8"/>
  <c r="E113" i="8"/>
  <c r="E114" i="8"/>
  <c r="J74" i="8"/>
  <c r="J77" i="8"/>
  <c r="GK129" i="1"/>
  <c r="J67" i="8"/>
  <c r="E126" i="8"/>
  <c r="J86" i="8"/>
  <c r="E95" i="8"/>
  <c r="E120" i="8"/>
  <c r="J61" i="8"/>
  <c r="J56" i="8"/>
  <c r="J76" i="8"/>
  <c r="E99" i="8"/>
  <c r="E104" i="8"/>
  <c r="J80" i="8"/>
  <c r="E124" i="8"/>
  <c r="J58" i="8"/>
  <c r="J55" i="8"/>
  <c r="J59" i="8"/>
  <c r="J78" i="8"/>
  <c r="E125" i="8"/>
  <c r="E118" i="8"/>
  <c r="E102" i="8"/>
  <c r="E101" i="8"/>
  <c r="E122" i="8"/>
  <c r="E98" i="8"/>
  <c r="J68" i="8"/>
  <c r="J81" i="8"/>
  <c r="E96" i="8"/>
  <c r="E121" i="8"/>
  <c r="J64" i="8"/>
  <c r="E116" i="8"/>
  <c r="J84" i="8"/>
  <c r="J85" i="8"/>
  <c r="J79" i="8"/>
  <c r="J82" i="8"/>
  <c r="J62" i="8"/>
  <c r="J65" i="8"/>
  <c r="J83" i="8"/>
  <c r="E110" i="8"/>
  <c r="E105" i="8"/>
  <c r="E109" i="8" l="1"/>
  <c r="AB49" i="3"/>
  <c r="AC2" i="3"/>
  <c r="E123" i="8"/>
  <c r="I77" i="8"/>
  <c r="K77" i="8" s="1"/>
  <c r="J71" i="8"/>
  <c r="J69" i="8" s="1"/>
  <c r="J73" i="8"/>
  <c r="J52" i="8"/>
  <c r="GW129" i="1"/>
  <c r="J53" i="8"/>
  <c r="E100" i="8"/>
  <c r="E103" i="8"/>
  <c r="J63" i="8"/>
  <c r="J60" i="8"/>
  <c r="J57" i="8"/>
  <c r="E97" i="8"/>
  <c r="E94" i="8"/>
  <c r="J54" i="8"/>
  <c r="AC49" i="3" l="1"/>
  <c r="F120" i="8"/>
  <c r="G120" i="8" s="1"/>
  <c r="I62" i="8"/>
  <c r="K62" i="8" s="1"/>
  <c r="I81" i="8"/>
  <c r="K81" i="8" s="1"/>
  <c r="I65" i="8"/>
  <c r="K65" i="8" s="1"/>
  <c r="F126" i="8"/>
  <c r="G126" i="8" s="1"/>
  <c r="I74" i="8"/>
  <c r="F114" i="8"/>
  <c r="F104" i="8"/>
  <c r="F123" i="8"/>
  <c r="G123" i="8" s="1"/>
  <c r="I85" i="8"/>
  <c r="K85" i="8" s="1"/>
  <c r="I79" i="8"/>
  <c r="K79" i="8" s="1"/>
  <c r="F118" i="8"/>
  <c r="G118" i="8" s="1"/>
  <c r="F124" i="8"/>
  <c r="G124" i="8" s="1"/>
  <c r="I84" i="8"/>
  <c r="K84" i="8" s="1"/>
  <c r="I59" i="8"/>
  <c r="I66" i="8"/>
  <c r="K66" i="8" s="1"/>
  <c r="I72" i="8"/>
  <c r="K72" i="8" s="1"/>
  <c r="F102" i="8"/>
  <c r="G102" i="8" s="1"/>
  <c r="F98" i="8"/>
  <c r="I73" i="8"/>
  <c r="K73" i="8" s="1"/>
  <c r="F116" i="8"/>
  <c r="G116" i="8" s="1"/>
  <c r="F99" i="8"/>
  <c r="F119" i="8"/>
  <c r="G119" i="8" s="1"/>
  <c r="I76" i="8"/>
  <c r="K76" i="8" s="1"/>
  <c r="I64" i="8"/>
  <c r="F125" i="8"/>
  <c r="G125" i="8" s="1"/>
  <c r="F105" i="8"/>
  <c r="G105" i="8" s="1"/>
  <c r="I83" i="8"/>
  <c r="K83" i="8" s="1"/>
  <c r="I71" i="8"/>
  <c r="K71" i="8" s="1"/>
  <c r="F122" i="8"/>
  <c r="G122" i="8" s="1"/>
  <c r="I80" i="8"/>
  <c r="K80" i="8" s="1"/>
  <c r="I78" i="8"/>
  <c r="K78" i="8" s="1"/>
  <c r="I68" i="8"/>
  <c r="K68" i="8" s="1"/>
  <c r="F110" i="8"/>
  <c r="I56" i="8"/>
  <c r="F101" i="8"/>
  <c r="F117" i="8"/>
  <c r="G117" i="8" s="1"/>
  <c r="I61" i="8"/>
  <c r="I67" i="8"/>
  <c r="K67" i="8" s="1"/>
  <c r="I86" i="8"/>
  <c r="K86" i="8" s="1"/>
  <c r="I58" i="8"/>
  <c r="F111" i="8"/>
  <c r="I70" i="8"/>
  <c r="F113" i="8"/>
  <c r="F121" i="8"/>
  <c r="G121" i="8" s="1"/>
  <c r="F112" i="8"/>
  <c r="I82" i="8"/>
  <c r="K82" i="8" s="1"/>
  <c r="HI129" i="1"/>
  <c r="J51" i="8"/>
  <c r="J50" i="8" s="1"/>
  <c r="F97" i="8" l="1"/>
  <c r="K61" i="8"/>
  <c r="I60" i="8"/>
  <c r="K60" i="8" s="1"/>
  <c r="F100" i="8"/>
  <c r="G100" i="8" s="1"/>
  <c r="G101" i="8"/>
  <c r="I69" i="8"/>
  <c r="K69" i="8" s="1"/>
  <c r="K70" i="8"/>
  <c r="I53" i="8"/>
  <c r="K53" i="8" s="1"/>
  <c r="K56" i="8"/>
  <c r="F109" i="8"/>
  <c r="I57" i="8"/>
  <c r="K64" i="8"/>
  <c r="I63" i="8"/>
  <c r="K63" i="8" s="1"/>
  <c r="G104" i="8"/>
  <c r="F103" i="8"/>
  <c r="G103" i="8" s="1"/>
  <c r="HU129" i="1"/>
  <c r="IG129" i="1" l="1"/>
  <c r="IS129" i="1" l="1"/>
  <c r="JE129" i="1" s="1"/>
  <c r="JQ129" i="1" l="1"/>
  <c r="R15" i="3" s="1"/>
  <c r="R25" i="3"/>
  <c r="O19" i="3"/>
  <c r="C37" i="3"/>
  <c r="I43" i="3"/>
  <c r="S13" i="3"/>
  <c r="H32" i="3"/>
  <c r="C11" i="3"/>
  <c r="T19" i="3"/>
  <c r="H30" i="3"/>
  <c r="J15" i="3"/>
  <c r="B11" i="3"/>
  <c r="Q42" i="3"/>
  <c r="L34" i="3"/>
  <c r="G37" i="3"/>
  <c r="B21" i="3"/>
  <c r="M23" i="3"/>
  <c r="Q33" i="3"/>
  <c r="P11" i="3"/>
  <c r="I13" i="3"/>
  <c r="F32" i="3"/>
  <c r="L23" i="3"/>
  <c r="L17" i="3"/>
  <c r="S31" i="3"/>
  <c r="I25" i="3"/>
  <c r="L20" i="3"/>
  <c r="F38" i="3"/>
  <c r="B40" i="3"/>
  <c r="S23" i="3"/>
  <c r="J45" i="3"/>
  <c r="F43" i="3"/>
  <c r="J31" i="3"/>
  <c r="S41" i="3"/>
  <c r="E25" i="3"/>
  <c r="O36" i="3"/>
  <c r="E13" i="3"/>
  <c r="G17" i="3"/>
  <c r="E32" i="3"/>
  <c r="Q13" i="3"/>
  <c r="R24" i="3"/>
  <c r="D38" i="3"/>
  <c r="S46" i="3"/>
  <c r="C13" i="3"/>
  <c r="E19" i="3"/>
  <c r="S36" i="3"/>
  <c r="N21" i="3"/>
  <c r="L15" i="3"/>
  <c r="C30" i="3"/>
  <c r="J20" i="3"/>
  <c r="R23" i="3"/>
  <c r="M42" i="3"/>
  <c r="C18" i="3"/>
  <c r="G20" i="3"/>
  <c r="O29" i="3"/>
  <c r="O18" i="3"/>
  <c r="K38" i="3"/>
  <c r="F45" i="3"/>
  <c r="C41" i="3"/>
  <c r="T27" i="3"/>
  <c r="R29" i="3"/>
  <c r="M12" i="3"/>
  <c r="M30" i="3"/>
  <c r="B24" i="3"/>
  <c r="H15" i="3"/>
  <c r="L33" i="3"/>
  <c r="H12" i="3"/>
  <c r="P30" i="3"/>
  <c r="Q20" i="3"/>
  <c r="O40" i="3"/>
  <c r="L19" i="3"/>
  <c r="T24" i="3"/>
  <c r="P21" i="3"/>
  <c r="F24" i="3"/>
  <c r="J24" i="3"/>
  <c r="S44" i="3"/>
  <c r="I32" i="3"/>
  <c r="G46" i="3"/>
  <c r="L46" i="3"/>
  <c r="L44" i="3"/>
  <c r="T23" i="3"/>
  <c r="I17" i="3"/>
  <c r="K42" i="3"/>
  <c r="B32" i="3"/>
  <c r="S33" i="3"/>
  <c r="Q43" i="3"/>
  <c r="M38" i="3"/>
  <c r="C19" i="3"/>
  <c r="J29" i="3"/>
  <c r="G11" i="3"/>
  <c r="C33" i="3"/>
  <c r="C14" i="3"/>
  <c r="P17" i="3"/>
  <c r="R46" i="3"/>
  <c r="I36" i="3"/>
  <c r="D24" i="3"/>
  <c r="R39" i="3"/>
  <c r="T39" i="3"/>
  <c r="T31" i="3"/>
  <c r="C42" i="3"/>
  <c r="E21" i="3"/>
  <c r="J33" i="3"/>
  <c r="F37" i="3"/>
  <c r="O35" i="3"/>
  <c r="F18" i="3"/>
  <c r="D31" i="3"/>
  <c r="I29" i="3"/>
  <c r="G25" i="3"/>
  <c r="R19" i="3"/>
  <c r="U4" i="3"/>
  <c r="K29" i="3"/>
  <c r="F29" i="3"/>
  <c r="K30" i="3"/>
  <c r="J22" i="3"/>
  <c r="L16" i="3"/>
  <c r="H39" i="3"/>
  <c r="R20" i="3"/>
  <c r="O23" i="3"/>
  <c r="M35" i="3"/>
  <c r="C43" i="3"/>
  <c r="D44" i="3"/>
  <c r="R44" i="3"/>
  <c r="I42" i="3"/>
  <c r="F13" i="3"/>
  <c r="F36" i="3"/>
  <c r="C46" i="3"/>
  <c r="P31" i="3"/>
  <c r="Q40" i="3"/>
  <c r="E42" i="3"/>
  <c r="N19" i="3"/>
  <c r="C21" i="3"/>
  <c r="G42" i="3"/>
  <c r="T12" i="3"/>
  <c r="P14" i="3"/>
  <c r="T29" i="3"/>
  <c r="D23" i="3"/>
  <c r="H17" i="3"/>
  <c r="S34" i="3"/>
  <c r="B44" i="3"/>
  <c r="M11" i="3"/>
  <c r="G31" i="3"/>
  <c r="P43" i="3"/>
  <c r="K23" i="3"/>
  <c r="D29" i="3"/>
  <c r="P32" i="3"/>
  <c r="M43" i="3"/>
  <c r="T20" i="3"/>
  <c r="I45" i="3"/>
  <c r="P29" i="3"/>
  <c r="K18" i="3"/>
  <c r="C17" i="3"/>
  <c r="N34" i="3"/>
  <c r="N17" i="3"/>
  <c r="K17" i="3"/>
  <c r="R32" i="3"/>
  <c r="D39" i="3"/>
  <c r="H23" i="3"/>
  <c r="R43" i="3"/>
  <c r="K36" i="3"/>
  <c r="K15" i="3"/>
  <c r="L55" i="3" s="1"/>
  <c r="Q37" i="3"/>
  <c r="N38" i="3"/>
  <c r="O39" i="3"/>
  <c r="L30" i="3"/>
  <c r="D12" i="3"/>
  <c r="P41" i="3"/>
  <c r="S20" i="3"/>
  <c r="N33" i="3"/>
  <c r="L22" i="3"/>
  <c r="I15" i="3"/>
  <c r="K19" i="3"/>
  <c r="H21" i="3"/>
  <c r="T33" i="3"/>
  <c r="Q41" i="3"/>
  <c r="R30" i="3"/>
  <c r="K31" i="3"/>
  <c r="R37" i="3"/>
  <c r="J18" i="3"/>
  <c r="Q45" i="3"/>
  <c r="G38" i="3"/>
  <c r="E38" i="3"/>
  <c r="I11" i="3"/>
  <c r="E12" i="3"/>
  <c r="M25" i="3"/>
  <c r="N12" i="3"/>
  <c r="G34" i="3"/>
  <c r="T42" i="3"/>
  <c r="B18" i="3"/>
  <c r="I46" i="3"/>
  <c r="B12" i="3"/>
  <c r="S12" i="3"/>
  <c r="J43" i="3"/>
  <c r="R35" i="3"/>
  <c r="H37" i="3"/>
  <c r="K40" i="3"/>
  <c r="R42" i="3"/>
  <c r="J39" i="3"/>
  <c r="P20" i="3"/>
  <c r="L42" i="3"/>
  <c r="E30" i="3"/>
  <c r="E14" i="3"/>
  <c r="R36" i="3"/>
  <c r="M36" i="3"/>
  <c r="C22" i="3"/>
  <c r="H18" i="3"/>
  <c r="M18" i="3"/>
  <c r="B25" i="3"/>
  <c r="P19" i="3"/>
  <c r="O30" i="3"/>
  <c r="F40" i="3"/>
  <c r="S21" i="3"/>
  <c r="J38" i="3"/>
  <c r="E41" i="3"/>
  <c r="O44" i="3"/>
  <c r="P46" i="3"/>
  <c r="K37" i="3"/>
  <c r="C38" i="3"/>
  <c r="R40" i="3"/>
  <c r="T16" i="3"/>
  <c r="P44" i="3"/>
  <c r="G44" i="3"/>
  <c r="J14" i="3"/>
  <c r="L25" i="3"/>
  <c r="P18" i="3"/>
  <c r="D17" i="3"/>
  <c r="B19" i="3"/>
  <c r="K20" i="3"/>
  <c r="L60" i="3" s="1"/>
  <c r="K39" i="3"/>
  <c r="C12" i="3"/>
  <c r="D52" i="3" s="1"/>
  <c r="S6" i="3"/>
  <c r="G21" i="3"/>
  <c r="N32" i="3"/>
  <c r="F33" i="3"/>
  <c r="D40" i="3"/>
  <c r="I33" i="3"/>
  <c r="R16" i="3"/>
  <c r="S43" i="3"/>
  <c r="I30" i="3"/>
  <c r="K45" i="3"/>
  <c r="D32" i="3"/>
  <c r="Q23" i="3"/>
  <c r="G45" i="3"/>
  <c r="K33" i="3"/>
  <c r="Q29" i="3"/>
  <c r="R34" i="3"/>
  <c r="K12" i="3"/>
  <c r="L35" i="3"/>
  <c r="M75" i="3" s="1"/>
  <c r="B29" i="3"/>
  <c r="G23" i="3"/>
  <c r="Q30" i="3"/>
  <c r="B39" i="3"/>
  <c r="G15" i="3"/>
  <c r="G24" i="3"/>
  <c r="J17" i="3"/>
  <c r="N42" i="3"/>
  <c r="O12" i="3"/>
  <c r="N18" i="3"/>
  <c r="I44" i="3"/>
  <c r="J44" i="3"/>
  <c r="S42" i="3"/>
  <c r="K24" i="3"/>
  <c r="L37" i="3"/>
  <c r="E20" i="3"/>
  <c r="B43" i="3"/>
  <c r="C24" i="3"/>
  <c r="L36" i="3"/>
  <c r="M21" i="3"/>
  <c r="S4" i="3"/>
  <c r="F34" i="3"/>
  <c r="F39" i="3"/>
  <c r="B42" i="3"/>
  <c r="T6" i="3"/>
  <c r="M39" i="3"/>
  <c r="H19" i="3"/>
  <c r="F19" i="3"/>
  <c r="P38" i="3"/>
  <c r="H35" i="3"/>
  <c r="L41" i="3"/>
  <c r="H36" i="3"/>
  <c r="I76" i="3" s="1"/>
  <c r="B34" i="3"/>
  <c r="C40" i="3"/>
  <c r="S32" i="3"/>
  <c r="N16" i="3"/>
  <c r="D34" i="3"/>
  <c r="T45" i="3"/>
  <c r="P35" i="3"/>
  <c r="T17" i="3"/>
  <c r="J34" i="3"/>
  <c r="H13" i="3"/>
  <c r="I14" i="3"/>
  <c r="N13" i="3"/>
  <c r="G30" i="3"/>
  <c r="Q14" i="3"/>
  <c r="D21" i="3"/>
  <c r="E15" i="3"/>
  <c r="S17" i="3"/>
  <c r="N41" i="3"/>
  <c r="O46" i="3"/>
  <c r="F25" i="3"/>
  <c r="B13" i="3"/>
  <c r="S30" i="3"/>
  <c r="H43" i="3"/>
  <c r="L24" i="3"/>
  <c r="C39" i="3"/>
  <c r="Q35" i="3"/>
  <c r="R75" i="3" s="1"/>
  <c r="F11" i="3"/>
  <c r="D37" i="3"/>
  <c r="I38" i="3"/>
  <c r="J78" i="3" s="1"/>
  <c r="Q25" i="3"/>
  <c r="O43" i="3"/>
  <c r="O13" i="3"/>
  <c r="Q31" i="3"/>
  <c r="J12" i="3"/>
  <c r="R12" i="3"/>
  <c r="N22" i="3"/>
  <c r="M22" i="3"/>
  <c r="P12" i="3"/>
  <c r="T43" i="3"/>
  <c r="R11" i="3"/>
  <c r="L18" i="3"/>
  <c r="M40" i="3"/>
  <c r="K21" i="3"/>
  <c r="G40" i="3"/>
  <c r="T21" i="3"/>
  <c r="M24" i="3"/>
  <c r="S29" i="3"/>
  <c r="F16" i="3"/>
  <c r="C23" i="3"/>
  <c r="D63" i="3" s="1"/>
  <c r="F14" i="3"/>
  <c r="S22" i="3"/>
  <c r="N31" i="3"/>
  <c r="L39" i="3"/>
  <c r="H34" i="3"/>
  <c r="E36" i="3"/>
  <c r="B20" i="3"/>
  <c r="M37" i="3"/>
  <c r="N35" i="3"/>
  <c r="M46" i="3"/>
  <c r="Q24" i="3"/>
  <c r="F41" i="3"/>
  <c r="J40" i="3"/>
  <c r="K41" i="3"/>
  <c r="R45" i="3"/>
  <c r="L13" i="3"/>
  <c r="F23" i="3"/>
  <c r="G63" i="3" s="1"/>
  <c r="O38" i="3"/>
  <c r="Q22" i="3"/>
  <c r="M33" i="3"/>
  <c r="D45" i="3"/>
  <c r="K13" i="3"/>
  <c r="O41" i="3"/>
  <c r="D33" i="3"/>
  <c r="T28" i="3"/>
  <c r="F20" i="3"/>
  <c r="N25" i="3"/>
  <c r="O33" i="3"/>
  <c r="N36" i="3"/>
  <c r="E29" i="3"/>
  <c r="C45" i="3"/>
  <c r="I41" i="3"/>
  <c r="G18" i="3"/>
  <c r="C44" i="3"/>
  <c r="C34" i="3"/>
  <c r="N30" i="3"/>
  <c r="F46" i="3"/>
  <c r="D42" i="3"/>
  <c r="T37" i="3"/>
  <c r="S14" i="3"/>
  <c r="G29" i="3"/>
  <c r="Q16" i="3"/>
  <c r="D18" i="3"/>
  <c r="G22" i="3"/>
  <c r="N29" i="3"/>
  <c r="O16" i="3"/>
  <c r="S40" i="3"/>
  <c r="H38" i="3"/>
  <c r="S15" i="3"/>
  <c r="Q39" i="3"/>
  <c r="H31" i="3"/>
  <c r="I18" i="3"/>
  <c r="F15" i="3"/>
  <c r="P45" i="3"/>
  <c r="E46" i="3"/>
  <c r="L40" i="3"/>
  <c r="O32" i="3"/>
  <c r="P72" i="3" s="1"/>
  <c r="L11" i="3"/>
  <c r="N20" i="3"/>
  <c r="E18" i="3"/>
  <c r="L43" i="3"/>
  <c r="Q32" i="3"/>
  <c r="S9" i="3"/>
  <c r="O21" i="3"/>
  <c r="G12" i="3"/>
  <c r="R33" i="3"/>
  <c r="B30" i="3"/>
  <c r="E43" i="3"/>
  <c r="T30" i="3"/>
  <c r="L31" i="3"/>
  <c r="D35" i="3"/>
  <c r="H29" i="3"/>
  <c r="N44" i="3"/>
  <c r="S39" i="3"/>
  <c r="K34" i="3"/>
  <c r="R18" i="3"/>
  <c r="D36" i="3"/>
  <c r="H25" i="3"/>
  <c r="E23" i="3"/>
  <c r="T11" i="3"/>
  <c r="S18" i="3"/>
  <c r="E16" i="3"/>
  <c r="K32" i="3"/>
  <c r="P39" i="3"/>
  <c r="D25" i="3"/>
  <c r="E22" i="3"/>
  <c r="I19" i="3"/>
  <c r="M34" i="3"/>
  <c r="N74" i="3" s="1"/>
  <c r="E31" i="3"/>
  <c r="B22" i="3"/>
  <c r="M15" i="3"/>
  <c r="P15" i="3"/>
  <c r="G41" i="3"/>
  <c r="M19" i="3"/>
  <c r="Q38" i="3"/>
  <c r="M32" i="3"/>
  <c r="N72" i="3" s="1"/>
  <c r="F42" i="3"/>
  <c r="T22" i="3"/>
  <c r="N24" i="3"/>
  <c r="J41" i="3"/>
  <c r="J42" i="3"/>
  <c r="C36" i="3"/>
  <c r="I31" i="3"/>
  <c r="K35" i="3"/>
  <c r="J37" i="3"/>
  <c r="F35" i="3"/>
  <c r="Q21" i="3"/>
  <c r="J19" i="3"/>
  <c r="L38" i="3"/>
  <c r="R21" i="3"/>
  <c r="T9" i="3"/>
  <c r="J36" i="3"/>
  <c r="U43" i="3"/>
  <c r="N43" i="3"/>
  <c r="N37" i="3"/>
  <c r="C20" i="3"/>
  <c r="D13" i="3"/>
  <c r="H45" i="3"/>
  <c r="C15" i="3"/>
  <c r="G39" i="3"/>
  <c r="N15" i="3"/>
  <c r="D41" i="3"/>
  <c r="M16" i="3"/>
  <c r="E11" i="3"/>
  <c r="T44" i="3"/>
  <c r="O37" i="3"/>
  <c r="B31" i="3"/>
  <c r="T36" i="3"/>
  <c r="H42" i="3"/>
  <c r="G13" i="3"/>
  <c r="O14" i="3"/>
  <c r="O34" i="3"/>
  <c r="N39" i="3"/>
  <c r="C29" i="3"/>
  <c r="G33" i="3"/>
  <c r="H22" i="3"/>
  <c r="S7" i="3"/>
  <c r="H20" i="3"/>
  <c r="Q46" i="3"/>
  <c r="S37" i="3"/>
  <c r="P33" i="3"/>
  <c r="T8" i="3"/>
  <c r="N14" i="3"/>
  <c r="S35" i="3"/>
  <c r="O11" i="3"/>
  <c r="F21" i="3"/>
  <c r="Q19" i="3"/>
  <c r="M17" i="3"/>
  <c r="E24" i="3"/>
  <c r="O45" i="3"/>
  <c r="P85" i="3" s="1"/>
  <c r="B14" i="3"/>
  <c r="K46" i="3"/>
  <c r="E33" i="3"/>
  <c r="F73" i="3" s="1"/>
  <c r="T40" i="3"/>
  <c r="S11" i="3"/>
  <c r="I40" i="3"/>
  <c r="O42" i="3"/>
  <c r="M14" i="3"/>
  <c r="C32" i="3"/>
  <c r="O24" i="3"/>
  <c r="L12" i="3"/>
  <c r="P23" i="3"/>
  <c r="J13" i="3"/>
  <c r="H40" i="3"/>
  <c r="S16" i="3"/>
  <c r="T35" i="3"/>
  <c r="B41" i="3"/>
  <c r="J11" i="3"/>
  <c r="G35" i="3"/>
  <c r="O17" i="3"/>
  <c r="D19" i="3"/>
  <c r="S25" i="3"/>
  <c r="J25" i="3"/>
  <c r="G19" i="3"/>
  <c r="Q11" i="3"/>
  <c r="E34" i="3"/>
  <c r="P25" i="3"/>
  <c r="B37" i="3"/>
  <c r="M13" i="3"/>
  <c r="T13" i="3"/>
  <c r="F22" i="3"/>
  <c r="N23" i="3"/>
  <c r="O63" i="3" s="1"/>
  <c r="P37" i="3"/>
  <c r="G43" i="3"/>
  <c r="M29" i="3"/>
  <c r="Q15" i="3"/>
  <c r="I16" i="3"/>
  <c r="D46" i="3"/>
  <c r="E39" i="3"/>
  <c r="B45" i="3"/>
  <c r="S24" i="3"/>
  <c r="C35" i="3"/>
  <c r="S19" i="3"/>
  <c r="D43" i="3"/>
  <c r="O15" i="3"/>
  <c r="G16" i="3"/>
  <c r="B16" i="3"/>
  <c r="J16" i="3"/>
  <c r="L29" i="3"/>
  <c r="P13" i="3"/>
  <c r="D11" i="3"/>
  <c r="R13" i="3"/>
  <c r="T34" i="3"/>
  <c r="P24" i="3"/>
  <c r="S8" i="3"/>
  <c r="B35" i="3"/>
  <c r="O20" i="3"/>
  <c r="C25" i="3"/>
  <c r="N46" i="3"/>
  <c r="B36" i="3"/>
  <c r="S45" i="3"/>
  <c r="B33" i="3"/>
  <c r="T46" i="3"/>
  <c r="H24" i="3"/>
  <c r="J23" i="3"/>
  <c r="K25" i="3"/>
  <c r="B15" i="3"/>
  <c r="I39" i="3"/>
  <c r="P36" i="3"/>
  <c r="F12" i="3"/>
  <c r="E44" i="3"/>
  <c r="D16" i="3"/>
  <c r="T41" i="3"/>
  <c r="S5" i="3"/>
  <c r="M41" i="3"/>
  <c r="E45" i="3"/>
  <c r="G36" i="3"/>
  <c r="G14" i="3"/>
  <c r="D15" i="3"/>
  <c r="E40" i="3"/>
  <c r="N45" i="3"/>
  <c r="S38" i="3"/>
  <c r="T38" i="3"/>
  <c r="L21" i="3"/>
  <c r="I12" i="3"/>
  <c r="R41" i="3"/>
  <c r="O31" i="3"/>
  <c r="E37" i="3"/>
  <c r="F31" i="3"/>
  <c r="Q36" i="3"/>
  <c r="M31" i="3"/>
  <c r="R38" i="3"/>
  <c r="T4" i="3"/>
  <c r="I21" i="3"/>
  <c r="O22" i="3"/>
  <c r="M45" i="3"/>
  <c r="J46" i="3"/>
  <c r="F30" i="3"/>
  <c r="B17" i="3"/>
  <c r="I35" i="3"/>
  <c r="R17" i="3"/>
  <c r="I22" i="3"/>
  <c r="T18" i="3"/>
  <c r="F17" i="3"/>
  <c r="I34" i="3"/>
  <c r="Q17" i="3"/>
  <c r="P16" i="3"/>
  <c r="E17" i="3"/>
  <c r="P34" i="3"/>
  <c r="T25" i="3"/>
  <c r="K22" i="3"/>
  <c r="H14" i="3"/>
  <c r="K16" i="3"/>
  <c r="K14" i="3"/>
  <c r="D14" i="3"/>
  <c r="T15" i="3"/>
  <c r="L32" i="3"/>
  <c r="N11" i="3"/>
  <c r="H46" i="3"/>
  <c r="D30" i="3"/>
  <c r="R31" i="3"/>
  <c r="J30" i="3"/>
  <c r="C16" i="3"/>
  <c r="L45" i="3"/>
  <c r="T5" i="3"/>
  <c r="D22" i="3"/>
  <c r="O25" i="3"/>
  <c r="T32" i="3"/>
  <c r="H11" i="3"/>
  <c r="I24" i="3"/>
  <c r="M20" i="3"/>
  <c r="H16" i="3"/>
  <c r="K11" i="3"/>
  <c r="H33" i="3"/>
  <c r="Q12" i="3"/>
  <c r="D20" i="3"/>
  <c r="Q18" i="3"/>
  <c r="I20" i="3"/>
  <c r="F44" i="3"/>
  <c r="B38" i="3"/>
  <c r="R22" i="3"/>
  <c r="P22" i="3"/>
  <c r="G32" i="3"/>
  <c r="C31" i="3"/>
  <c r="Q34" i="3"/>
  <c r="M44" i="3"/>
  <c r="H41" i="3"/>
  <c r="N40" i="3"/>
  <c r="R14" i="3"/>
  <c r="E35" i="3"/>
  <c r="I23" i="3"/>
  <c r="P40" i="3"/>
  <c r="L14" i="3"/>
  <c r="B23" i="3"/>
  <c r="J32" i="3"/>
  <c r="I37" i="3"/>
  <c r="T7" i="3"/>
  <c r="J21" i="3"/>
  <c r="Q44" i="3"/>
  <c r="J35" i="3"/>
  <c r="H44" i="3"/>
  <c r="K44" i="3"/>
  <c r="P55" i="3" l="1"/>
  <c r="M61" i="3"/>
  <c r="J74" i="3"/>
  <c r="E60" i="3"/>
  <c r="Q56" i="3"/>
  <c r="O86" i="3"/>
  <c r="D71" i="3"/>
  <c r="K86" i="3"/>
  <c r="F77" i="3"/>
  <c r="K70" i="3"/>
  <c r="S71" i="3"/>
  <c r="N84" i="3"/>
  <c r="T26" i="3"/>
  <c r="R84" i="3"/>
  <c r="J64" i="3"/>
  <c r="L56" i="3"/>
  <c r="I69" i="3"/>
  <c r="C81" i="3"/>
  <c r="R72" i="3"/>
  <c r="Q85" i="3"/>
  <c r="I73" i="3"/>
  <c r="C73" i="3"/>
  <c r="Q73" i="3"/>
  <c r="H70" i="3"/>
  <c r="J71" i="3"/>
  <c r="C70" i="3"/>
  <c r="C53" i="3"/>
  <c r="E65" i="3"/>
  <c r="N53" i="3"/>
  <c r="K78" i="3"/>
  <c r="R79" i="3"/>
  <c r="D84" i="3"/>
  <c r="R51" i="3"/>
  <c r="G74" i="3"/>
  <c r="S74" i="3"/>
  <c r="J69" i="3"/>
  <c r="P42" i="3"/>
  <c r="P82" i="3" s="1"/>
  <c r="E53" i="3"/>
  <c r="I56" i="3"/>
  <c r="C83" i="3"/>
  <c r="H72" i="3"/>
  <c r="D69" i="3"/>
  <c r="F69" i="3"/>
  <c r="E70" i="3"/>
  <c r="M72" i="3"/>
  <c r="N73" i="3"/>
  <c r="O75" i="3"/>
  <c r="Q77" i="3"/>
  <c r="E82" i="3"/>
  <c r="O70" i="3"/>
  <c r="E54" i="3"/>
  <c r="N81" i="3"/>
  <c r="C75" i="3"/>
  <c r="D72" i="3"/>
  <c r="K75" i="3"/>
  <c r="J77" i="3"/>
  <c r="Q83" i="3"/>
  <c r="P83" i="3"/>
  <c r="F72" i="3"/>
  <c r="S61" i="3"/>
  <c r="Q64" i="3"/>
  <c r="N56" i="3"/>
  <c r="Q62" i="3"/>
  <c r="K82" i="3"/>
  <c r="C78" i="3"/>
  <c r="G51" i="3"/>
  <c r="I54" i="3"/>
  <c r="R52" i="3"/>
  <c r="L62" i="3"/>
  <c r="I65" i="3"/>
  <c r="K61" i="3"/>
  <c r="J62" i="3"/>
  <c r="R65" i="3"/>
  <c r="N57" i="3"/>
  <c r="F58" i="3"/>
  <c r="H55" i="3"/>
  <c r="O59" i="3"/>
  <c r="F64" i="3"/>
  <c r="L81" i="3"/>
  <c r="S54" i="3"/>
  <c r="D64" i="3"/>
  <c r="O58" i="3"/>
  <c r="E56" i="3"/>
  <c r="C54" i="3"/>
  <c r="F75" i="3"/>
  <c r="O76" i="3"/>
  <c r="I80" i="3"/>
  <c r="N85" i="3"/>
  <c r="F80" i="3"/>
  <c r="P81" i="3"/>
  <c r="S81" i="3"/>
  <c r="M83" i="3"/>
  <c r="H59" i="3"/>
  <c r="N59" i="3"/>
  <c r="K57" i="3"/>
  <c r="M65" i="3"/>
  <c r="G55" i="3"/>
  <c r="S86" i="3"/>
  <c r="O79" i="3"/>
  <c r="G77" i="3"/>
  <c r="M79" i="3"/>
  <c r="P65" i="3"/>
  <c r="G62" i="3"/>
  <c r="O54" i="3"/>
  <c r="K80" i="3"/>
  <c r="F78" i="3"/>
  <c r="Q71" i="3"/>
  <c r="N75" i="3"/>
  <c r="I74" i="3"/>
  <c r="I75" i="3"/>
  <c r="Q69" i="3"/>
  <c r="H71" i="3"/>
  <c r="N62" i="3"/>
  <c r="M69" i="3"/>
  <c r="K56" i="3"/>
  <c r="D55" i="3"/>
  <c r="J59" i="3"/>
  <c r="C65" i="3"/>
  <c r="L76" i="3"/>
  <c r="D57" i="3"/>
  <c r="N78" i="3"/>
  <c r="M63" i="3"/>
  <c r="H56" i="3"/>
  <c r="K65" i="3"/>
  <c r="E85" i="3"/>
  <c r="N64" i="3"/>
  <c r="F81" i="3"/>
  <c r="I58" i="3"/>
  <c r="K79" i="3"/>
  <c r="G76" i="3"/>
  <c r="D58" i="3"/>
  <c r="C80" i="3"/>
  <c r="S55" i="3"/>
  <c r="J86" i="3"/>
  <c r="L85" i="3"/>
  <c r="F83" i="3"/>
  <c r="L84" i="3"/>
  <c r="C82" i="3"/>
  <c r="M82" i="3"/>
  <c r="R78" i="3"/>
  <c r="H53" i="3"/>
  <c r="I64" i="3"/>
  <c r="F63" i="3"/>
  <c r="C51" i="3"/>
  <c r="J52" i="3"/>
  <c r="O51" i="3"/>
  <c r="R64" i="3"/>
  <c r="G52" i="3"/>
  <c r="Q63" i="3"/>
  <c r="C60" i="3"/>
  <c r="F60" i="3"/>
  <c r="H61" i="3"/>
  <c r="T60" i="3"/>
  <c r="P61" i="3"/>
  <c r="S59" i="3"/>
  <c r="Q57" i="3"/>
  <c r="F59" i="3"/>
  <c r="G57" i="3"/>
  <c r="M59" i="3"/>
  <c r="K59" i="3"/>
  <c r="R54" i="3"/>
  <c r="F53" i="3"/>
  <c r="J53" i="3"/>
  <c r="Q86" i="3"/>
  <c r="M86" i="3"/>
  <c r="K77" i="3"/>
  <c r="I82" i="3"/>
  <c r="C77" i="3"/>
  <c r="L63" i="3"/>
  <c r="C63" i="3"/>
  <c r="R63" i="3"/>
  <c r="S57" i="3"/>
  <c r="L57" i="3"/>
  <c r="C59" i="3"/>
  <c r="Q53" i="3"/>
  <c r="S51" i="3"/>
  <c r="P53" i="3"/>
  <c r="H52" i="3"/>
  <c r="G86" i="3"/>
  <c r="J72" i="3"/>
  <c r="S69" i="3"/>
  <c r="S62" i="3"/>
  <c r="L51" i="3"/>
  <c r="Q76" i="3"/>
  <c r="F51" i="3"/>
  <c r="Q55" i="3"/>
  <c r="Q79" i="3"/>
  <c r="S58" i="3"/>
  <c r="J58" i="3"/>
  <c r="H62" i="3"/>
  <c r="H78" i="3"/>
  <c r="M70" i="3"/>
  <c r="H82" i="3"/>
  <c r="G53" i="3"/>
  <c r="I79" i="3"/>
  <c r="Q70" i="3"/>
  <c r="K55" i="3"/>
  <c r="J83" i="3"/>
  <c r="H81" i="3"/>
  <c r="O69" i="3"/>
  <c r="F61" i="3"/>
  <c r="F85" i="3"/>
  <c r="L74" i="3"/>
  <c r="O71" i="3"/>
  <c r="L73" i="3"/>
  <c r="J73" i="3"/>
  <c r="S72" i="3"/>
  <c r="J60" i="3"/>
  <c r="R76" i="3"/>
  <c r="D78" i="3"/>
  <c r="I57" i="3"/>
  <c r="I84" i="3"/>
  <c r="R74" i="3"/>
  <c r="T75" i="3"/>
  <c r="E73" i="3"/>
  <c r="C69" i="3"/>
  <c r="O72" i="3"/>
  <c r="E62" i="3"/>
  <c r="F79" i="3"/>
  <c r="E76" i="3"/>
  <c r="H76" i="3"/>
  <c r="J85" i="3"/>
  <c r="H65" i="3"/>
  <c r="D82" i="3"/>
  <c r="D54" i="3"/>
  <c r="O80" i="3"/>
  <c r="S78" i="3"/>
  <c r="C76" i="3"/>
  <c r="S53" i="3"/>
  <c r="K53" i="3"/>
  <c r="R86" i="3"/>
  <c r="P54" i="3"/>
  <c r="O77" i="3"/>
  <c r="R61" i="3"/>
  <c r="N55" i="3"/>
  <c r="O65" i="3"/>
  <c r="O62" i="3"/>
  <c r="O56" i="3"/>
  <c r="G59" i="3"/>
  <c r="S63" i="3"/>
  <c r="H54" i="3"/>
  <c r="M78" i="3"/>
  <c r="L64" i="3"/>
  <c r="I63" i="3"/>
  <c r="Q84" i="3"/>
  <c r="G60" i="3"/>
  <c r="J54" i="3"/>
  <c r="S76" i="3"/>
  <c r="K58" i="3"/>
  <c r="E52" i="3"/>
  <c r="K52" i="3"/>
  <c r="D80" i="3"/>
  <c r="Q52" i="3"/>
  <c r="S60" i="3"/>
  <c r="K81" i="3"/>
  <c r="O83" i="3"/>
  <c r="M52" i="3"/>
  <c r="O84" i="3"/>
  <c r="M54" i="3"/>
  <c r="R58" i="3"/>
  <c r="I51" i="3"/>
  <c r="O85" i="3"/>
  <c r="K63" i="3"/>
  <c r="P60" i="3"/>
  <c r="H83" i="3"/>
  <c r="L86" i="3"/>
  <c r="H79" i="3"/>
  <c r="K76" i="3"/>
  <c r="M80" i="3"/>
  <c r="M58" i="3"/>
  <c r="L77" i="3"/>
  <c r="R80" i="3"/>
  <c r="T64" i="3"/>
  <c r="H73" i="3"/>
  <c r="C71" i="3"/>
  <c r="E75" i="3"/>
  <c r="F86" i="3"/>
  <c r="T80" i="3"/>
  <c r="D85" i="3"/>
  <c r="S85" i="3"/>
  <c r="G56" i="3"/>
  <c r="M64" i="3"/>
  <c r="F55" i="3"/>
  <c r="O82" i="3"/>
  <c r="T52" i="3"/>
  <c r="F52" i="3"/>
  <c r="S70" i="3"/>
  <c r="L69" i="3"/>
  <c r="J76" i="3"/>
  <c r="N70" i="3"/>
  <c r="P69" i="3"/>
  <c r="O61" i="3"/>
  <c r="K85" i="3"/>
  <c r="M74" i="3"/>
  <c r="T53" i="3"/>
  <c r="J63" i="3"/>
  <c r="I86" i="3"/>
  <c r="P62" i="3"/>
  <c r="P71" i="3"/>
  <c r="E55" i="3"/>
  <c r="F84" i="3"/>
  <c r="C56" i="3"/>
  <c r="C85" i="3"/>
  <c r="N54" i="3"/>
  <c r="P77" i="3"/>
  <c r="I85" i="3"/>
  <c r="D76" i="3"/>
  <c r="F62" i="3"/>
  <c r="M71" i="3"/>
  <c r="P56" i="3"/>
  <c r="L53" i="3"/>
  <c r="F76" i="3"/>
  <c r="T69" i="3"/>
  <c r="C123" i="8"/>
  <c r="U83" i="3"/>
  <c r="I83" i="3"/>
  <c r="E61" i="3"/>
  <c r="Q75" i="3"/>
  <c r="M81" i="3"/>
  <c r="G79" i="3"/>
  <c r="M77" i="3"/>
  <c r="L52" i="3"/>
  <c r="J70" i="3"/>
  <c r="K54" i="3"/>
  <c r="P84" i="3"/>
  <c r="N58" i="3"/>
  <c r="Q60" i="3"/>
  <c r="C52" i="3"/>
  <c r="J51" i="3"/>
  <c r="R81" i="3"/>
  <c r="Q81" i="3"/>
  <c r="S83" i="3"/>
  <c r="L58" i="3"/>
  <c r="Q54" i="3"/>
  <c r="D86" i="3"/>
  <c r="P63" i="3"/>
  <c r="K73" i="3"/>
  <c r="R83" i="3"/>
  <c r="H86" i="3"/>
  <c r="N52" i="3"/>
  <c r="H60" i="3"/>
  <c r="T76" i="3"/>
  <c r="H57" i="3"/>
  <c r="T63" i="3"/>
  <c r="G72" i="3"/>
  <c r="R82" i="3"/>
  <c r="J61" i="3"/>
  <c r="T73" i="3"/>
  <c r="G81" i="3"/>
  <c r="T82" i="3"/>
  <c r="L79" i="3"/>
  <c r="C58" i="3"/>
  <c r="T84" i="3"/>
  <c r="P76" i="3"/>
  <c r="T14" i="3"/>
  <c r="T54" i="3" s="1"/>
  <c r="J56" i="3"/>
  <c r="R59" i="3"/>
  <c r="E58" i="3"/>
  <c r="R62" i="3"/>
  <c r="H80" i="3"/>
  <c r="E77" i="3"/>
  <c r="G65" i="3"/>
  <c r="O53" i="3"/>
  <c r="N61" i="3"/>
  <c r="K84" i="3"/>
  <c r="C79" i="3"/>
  <c r="T61" i="3"/>
  <c r="N76" i="3"/>
  <c r="L80" i="3"/>
  <c r="R85" i="3"/>
  <c r="L59" i="3"/>
  <c r="P79" i="3"/>
  <c r="C84" i="3"/>
  <c r="D61" i="3"/>
  <c r="J82" i="3"/>
  <c r="M56" i="3"/>
  <c r="D73" i="3"/>
  <c r="L82" i="3"/>
  <c r="K64" i="3"/>
  <c r="I52" i="3"/>
  <c r="D81" i="3"/>
  <c r="T86" i="3"/>
  <c r="F65" i="3"/>
  <c r="M60" i="3"/>
  <c r="R73" i="3"/>
  <c r="I70" i="3"/>
  <c r="D77" i="3"/>
  <c r="T56" i="3"/>
  <c r="T70" i="3"/>
  <c r="H84" i="3"/>
  <c r="T85" i="3"/>
  <c r="E86" i="3"/>
  <c r="T65" i="3"/>
  <c r="P74" i="3"/>
  <c r="P73" i="3"/>
  <c r="Q78" i="3"/>
  <c r="S56" i="3"/>
  <c r="S82" i="3"/>
  <c r="I61" i="3"/>
  <c r="E79" i="3"/>
  <c r="N82" i="3"/>
  <c r="G78" i="3"/>
  <c r="F57" i="3"/>
  <c r="J79" i="3"/>
  <c r="O64" i="3"/>
  <c r="L72" i="3"/>
  <c r="O60" i="3"/>
  <c r="D74" i="3"/>
  <c r="K72" i="3"/>
  <c r="I81" i="3"/>
  <c r="G84" i="3"/>
  <c r="N60" i="3"/>
  <c r="D56" i="3"/>
  <c r="C57" i="3"/>
  <c r="N71" i="3"/>
  <c r="C55" i="3"/>
  <c r="E51" i="3"/>
  <c r="R55" i="3"/>
  <c r="P57" i="3"/>
  <c r="G61" i="3"/>
  <c r="I60" i="3"/>
  <c r="E81" i="3"/>
  <c r="G75" i="3"/>
  <c r="C62" i="3"/>
  <c r="F56" i="3"/>
  <c r="T79" i="3"/>
  <c r="S73" i="3"/>
  <c r="M51" i="3"/>
  <c r="R56" i="3"/>
  <c r="P78" i="3"/>
  <c r="N86" i="3"/>
  <c r="T62" i="3"/>
  <c r="L61" i="3"/>
  <c r="S52" i="3"/>
  <c r="P86" i="3"/>
  <c r="T72" i="3"/>
  <c r="I59" i="3"/>
  <c r="M76" i="3"/>
  <c r="J84" i="3"/>
  <c r="R70" i="3"/>
  <c r="H85" i="3"/>
  <c r="E80" i="3"/>
  <c r="S80" i="3"/>
  <c r="G80" i="3"/>
  <c r="I77" i="3"/>
  <c r="H74" i="3"/>
  <c r="J55" i="3"/>
  <c r="O78" i="3"/>
  <c r="N83" i="3"/>
  <c r="T74" i="3"/>
  <c r="S84" i="3"/>
  <c r="K62" i="3"/>
  <c r="E71" i="3"/>
  <c r="H51" i="3"/>
  <c r="J57" i="3"/>
  <c r="G64" i="3"/>
  <c r="M73" i="3"/>
  <c r="G85" i="3"/>
  <c r="K60" i="3"/>
  <c r="E78" i="3"/>
  <c r="T81" i="3"/>
  <c r="J65" i="3"/>
  <c r="N63" i="3"/>
  <c r="P59" i="3"/>
  <c r="H64" i="3"/>
  <c r="T83" i="3"/>
  <c r="B123" i="8"/>
  <c r="R60" i="3"/>
  <c r="Q74" i="3"/>
  <c r="J80" i="3"/>
  <c r="T77" i="3"/>
  <c r="D60" i="3"/>
  <c r="E74" i="3"/>
  <c r="R69" i="3"/>
  <c r="D62" i="3"/>
  <c r="N51" i="3"/>
  <c r="C72" i="3"/>
  <c r="D53" i="3"/>
  <c r="Q51" i="3"/>
  <c r="M85" i="3"/>
  <c r="J75" i="3"/>
  <c r="E83" i="3"/>
  <c r="E59" i="3"/>
  <c r="T51" i="3"/>
  <c r="I71" i="3"/>
  <c r="L54" i="3"/>
  <c r="R57" i="3"/>
  <c r="G70" i="3"/>
  <c r="T78" i="3"/>
  <c r="L65" i="3"/>
  <c r="D65" i="3"/>
  <c r="T59" i="3"/>
  <c r="N69" i="3"/>
  <c r="Q65" i="3"/>
  <c r="H75" i="3"/>
  <c r="P51" i="3"/>
  <c r="O55" i="3"/>
  <c r="D123" i="8"/>
  <c r="V83" i="3"/>
  <c r="G82" i="3"/>
  <c r="F71" i="3"/>
  <c r="T58" i="3"/>
  <c r="T55" i="3"/>
  <c r="H69" i="3"/>
  <c r="H58" i="3"/>
  <c r="G54" i="3"/>
  <c r="N80" i="3"/>
  <c r="O81" i="3"/>
  <c r="I53" i="3"/>
  <c r="N79" i="3"/>
  <c r="H63" i="3"/>
  <c r="G73" i="3"/>
  <c r="E57" i="3"/>
  <c r="P70" i="3"/>
  <c r="F54" i="3"/>
  <c r="S75" i="3"/>
  <c r="O52" i="3"/>
  <c r="S77" i="3"/>
  <c r="M62" i="3"/>
  <c r="R77" i="3"/>
  <c r="O57" i="3"/>
  <c r="Q72" i="3"/>
  <c r="F82" i="3"/>
  <c r="E84" i="3"/>
  <c r="L70" i="3"/>
  <c r="G58" i="3"/>
  <c r="S79" i="3"/>
  <c r="K69" i="3"/>
  <c r="Q61" i="3"/>
  <c r="I55" i="3"/>
  <c r="L78" i="3"/>
  <c r="D70" i="3"/>
  <c r="S64" i="3"/>
  <c r="K71" i="3"/>
  <c r="T71" i="3"/>
  <c r="C61" i="3"/>
  <c r="D51" i="3"/>
  <c r="S65" i="3"/>
  <c r="P80" i="3"/>
  <c r="Q80" i="3"/>
  <c r="G71" i="3"/>
  <c r="D75" i="3"/>
  <c r="F74" i="3"/>
  <c r="K51" i="3"/>
  <c r="P64" i="3"/>
  <c r="I62" i="3"/>
  <c r="L75" i="3"/>
  <c r="I78" i="3"/>
  <c r="J81" i="3"/>
  <c r="M53" i="3"/>
  <c r="N77" i="3"/>
  <c r="R71" i="3"/>
  <c r="D79" i="3"/>
  <c r="T57" i="3"/>
  <c r="K74" i="3"/>
  <c r="C74" i="3"/>
  <c r="P52" i="3"/>
  <c r="E72" i="3"/>
  <c r="Q58" i="3"/>
  <c r="Q59" i="3"/>
  <c r="F70" i="3"/>
  <c r="N65" i="3"/>
  <c r="L71" i="3"/>
  <c r="O73" i="3"/>
  <c r="O74" i="3"/>
  <c r="E69" i="3"/>
  <c r="E63" i="3"/>
  <c r="D83" i="3"/>
  <c r="G69" i="3"/>
  <c r="P75" i="3"/>
  <c r="E64" i="3"/>
  <c r="D59" i="3"/>
  <c r="M84" i="3"/>
  <c r="C64" i="3"/>
  <c r="P58" i="3"/>
  <c r="M55" i="3"/>
  <c r="R53" i="3"/>
  <c r="G83" i="3"/>
  <c r="M57" i="3"/>
  <c r="H77" i="3"/>
  <c r="I72" i="3"/>
  <c r="U10" i="3"/>
  <c r="V50" i="3" s="1"/>
  <c r="B46" i="3"/>
  <c r="C86" i="3" s="1"/>
  <c r="U27" i="3"/>
  <c r="U28" i="3"/>
  <c r="V68" i="3" s="1"/>
  <c r="U21" i="3"/>
  <c r="C101" i="8" s="1"/>
  <c r="U39" i="3"/>
  <c r="C119" i="8" s="1"/>
  <c r="U18" i="3"/>
  <c r="U58" i="3" s="1"/>
  <c r="K43" i="3"/>
  <c r="L83" i="3" s="1"/>
  <c r="U19" i="3"/>
  <c r="C99" i="8" s="1"/>
  <c r="U40" i="3"/>
  <c r="C120" i="8" s="1"/>
  <c r="U5" i="3"/>
  <c r="U37" i="3"/>
  <c r="C117" i="8" s="1"/>
  <c r="U41" i="3"/>
  <c r="U81" i="3" s="1"/>
  <c r="U15" i="3"/>
  <c r="U55" i="3" s="1"/>
  <c r="U30" i="3"/>
  <c r="U70" i="3" s="1"/>
  <c r="U20" i="3"/>
  <c r="V60" i="3" s="1"/>
  <c r="U34" i="3"/>
  <c r="U74" i="3" s="1"/>
  <c r="U38" i="3"/>
  <c r="C118" i="8" s="1"/>
  <c r="U6" i="3"/>
  <c r="U7" i="3"/>
  <c r="U24" i="3"/>
  <c r="C104" i="8" s="1"/>
  <c r="U23" i="3"/>
  <c r="V63" i="3" s="1"/>
  <c r="U11" i="3"/>
  <c r="V51" i="3" s="1"/>
  <c r="U45" i="3"/>
  <c r="U85" i="3" s="1"/>
  <c r="U32" i="3"/>
  <c r="C112" i="8" s="1"/>
  <c r="U12" i="3"/>
  <c r="V52" i="3" s="1"/>
  <c r="U35" i="3"/>
  <c r="U75" i="3" s="1"/>
  <c r="U36" i="3"/>
  <c r="C116" i="8" s="1"/>
  <c r="U17" i="3"/>
  <c r="V57" i="3" s="1"/>
  <c r="U8" i="3"/>
  <c r="U9" i="3"/>
  <c r="U31" i="3"/>
  <c r="C111" i="8" s="1"/>
  <c r="U46" i="3"/>
  <c r="U44" i="3"/>
  <c r="C124" i="8" s="1"/>
  <c r="U29" i="3"/>
  <c r="V69" i="3" s="1"/>
  <c r="U42" i="3"/>
  <c r="C122" i="8" s="1"/>
  <c r="U13" i="3"/>
  <c r="V53" i="3" s="1"/>
  <c r="U22" i="3"/>
  <c r="C102" i="8" s="1"/>
  <c r="U25" i="3"/>
  <c r="C105" i="8" s="1"/>
  <c r="U16" i="3"/>
  <c r="U56" i="3" s="1"/>
  <c r="U33" i="3"/>
  <c r="C113" i="8" s="1"/>
  <c r="U14" i="3"/>
  <c r="V54" i="3" s="1"/>
  <c r="U3" i="3" l="1"/>
  <c r="V67" i="3"/>
  <c r="U26" i="3"/>
  <c r="V66" i="3" s="1"/>
  <c r="B126" i="8"/>
  <c r="F95" i="8"/>
  <c r="F96" i="8"/>
  <c r="G96" i="8" s="1"/>
  <c r="I55" i="8"/>
  <c r="I52" i="8" s="1"/>
  <c r="Q82" i="3"/>
  <c r="B95" i="8"/>
  <c r="B114" i="8"/>
  <c r="B110" i="8"/>
  <c r="B101" i="8"/>
  <c r="B98" i="8"/>
  <c r="B102" i="8"/>
  <c r="B96" i="8"/>
  <c r="B104" i="8"/>
  <c r="B99" i="8"/>
  <c r="B105" i="8"/>
  <c r="B113" i="8"/>
  <c r="B116" i="8"/>
  <c r="B111" i="8"/>
  <c r="B112" i="8"/>
  <c r="B118" i="8"/>
  <c r="B122" i="8"/>
  <c r="B125" i="8"/>
  <c r="B117" i="8"/>
  <c r="B124" i="8"/>
  <c r="B119" i="8"/>
  <c r="B120" i="8"/>
  <c r="B121" i="8"/>
  <c r="U86" i="3"/>
  <c r="C110" i="8"/>
  <c r="C121" i="8"/>
  <c r="C114" i="8"/>
  <c r="C98" i="8"/>
  <c r="C97" i="8" s="1"/>
  <c r="C125" i="8"/>
  <c r="C95" i="8"/>
  <c r="C96" i="8"/>
  <c r="C126" i="8"/>
  <c r="C100" i="8"/>
  <c r="U67" i="3"/>
  <c r="U60" i="3"/>
  <c r="C103" i="8"/>
  <c r="V82" i="3"/>
  <c r="D122" i="8"/>
  <c r="V64" i="3"/>
  <c r="D104" i="8"/>
  <c r="V55" i="3"/>
  <c r="D95" i="8"/>
  <c r="D119" i="8"/>
  <c r="V79" i="3"/>
  <c r="V76" i="3"/>
  <c r="D116" i="8"/>
  <c r="V81" i="3"/>
  <c r="D121" i="8"/>
  <c r="V61" i="3"/>
  <c r="D101" i="8"/>
  <c r="U64" i="3"/>
  <c r="U76" i="3"/>
  <c r="U63" i="3"/>
  <c r="U68" i="3"/>
  <c r="U61" i="3"/>
  <c r="U79" i="3"/>
  <c r="U69" i="3"/>
  <c r="V84" i="3"/>
  <c r="D124" i="8"/>
  <c r="V73" i="3"/>
  <c r="D113" i="8"/>
  <c r="V78" i="3"/>
  <c r="D118" i="8"/>
  <c r="V71" i="3"/>
  <c r="D111" i="8"/>
  <c r="V80" i="3"/>
  <c r="D120" i="8"/>
  <c r="U80" i="3"/>
  <c r="D117" i="8"/>
  <c r="V77" i="3"/>
  <c r="U54" i="3"/>
  <c r="F107" i="8"/>
  <c r="B107" i="8"/>
  <c r="D108" i="8"/>
  <c r="E108" i="8"/>
  <c r="E93" i="8" s="1"/>
  <c r="C107" i="8"/>
  <c r="D107" i="8"/>
  <c r="C108" i="8"/>
  <c r="E107" i="8"/>
  <c r="E92" i="8" s="1"/>
  <c r="F108" i="8"/>
  <c r="B108" i="8"/>
  <c r="V86" i="3"/>
  <c r="D126" i="8"/>
  <c r="U52" i="3"/>
  <c r="U78" i="3"/>
  <c r="V72" i="3"/>
  <c r="D112" i="8"/>
  <c r="V65" i="3"/>
  <c r="D105" i="8"/>
  <c r="V85" i="3"/>
  <c r="D125" i="8"/>
  <c r="D114" i="8"/>
  <c r="V74" i="3"/>
  <c r="V59" i="3"/>
  <c r="D99" i="8"/>
  <c r="U73" i="3"/>
  <c r="U59" i="3"/>
  <c r="U71" i="3"/>
  <c r="U77" i="3"/>
  <c r="U84" i="3"/>
  <c r="V56" i="3"/>
  <c r="D96" i="8"/>
  <c r="V62" i="3"/>
  <c r="D102" i="8"/>
  <c r="K83" i="3"/>
  <c r="U51" i="3"/>
  <c r="U53" i="3"/>
  <c r="U62" i="3"/>
  <c r="U57" i="3"/>
  <c r="U72" i="3"/>
  <c r="V70" i="3"/>
  <c r="D110" i="8"/>
  <c r="V58" i="3"/>
  <c r="D98" i="8"/>
  <c r="U66" i="3"/>
  <c r="U65" i="3"/>
  <c r="U82" i="3"/>
  <c r="F92" i="8" l="1"/>
  <c r="F94" i="8"/>
  <c r="G94" i="8" s="1"/>
  <c r="G95" i="8"/>
  <c r="B94" i="8"/>
  <c r="B97" i="8"/>
  <c r="B109" i="8"/>
  <c r="B100" i="8"/>
  <c r="B103" i="8"/>
  <c r="B93" i="8"/>
  <c r="B92" i="8"/>
  <c r="C93" i="8"/>
  <c r="I54" i="8"/>
  <c r="K52" i="8"/>
  <c r="K55" i="8"/>
  <c r="C109" i="8"/>
  <c r="C94" i="8"/>
  <c r="C92" i="8"/>
  <c r="D97" i="8"/>
  <c r="D93" i="8"/>
  <c r="D106" i="8"/>
  <c r="D100" i="8"/>
  <c r="G108" i="8"/>
  <c r="F93" i="8"/>
  <c r="G93" i="8" s="1"/>
  <c r="F106" i="8"/>
  <c r="G107" i="8"/>
  <c r="D109" i="8"/>
  <c r="E106" i="8"/>
  <c r="E91" i="8" s="1"/>
  <c r="E90" i="8" s="1"/>
  <c r="C106" i="8"/>
  <c r="D103" i="8"/>
  <c r="D92" i="8"/>
  <c r="D94" i="8"/>
  <c r="B106" i="8"/>
  <c r="F91" i="8" l="1"/>
  <c r="B91" i="8"/>
  <c r="B90" i="8" s="1"/>
  <c r="I51" i="8"/>
  <c r="I50" i="8" s="1"/>
  <c r="K54" i="8"/>
  <c r="C91" i="8"/>
  <c r="C90" i="8" s="1"/>
  <c r="G92" i="8"/>
  <c r="D91" i="8"/>
  <c r="D90" i="8" s="1"/>
  <c r="G106" i="8"/>
  <c r="F90" i="8" l="1"/>
  <c r="G90" i="8" s="1"/>
  <c r="K50" i="8"/>
  <c r="K51" i="8"/>
  <c r="G9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Marcos Pereira</author>
  </authors>
  <commentList>
    <comment ref="E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Marcos Pereira:</t>
        </r>
        <r>
          <rPr>
            <sz val="9"/>
            <color indexed="81"/>
            <rFont val="Tahoma"/>
            <family val="2"/>
          </rPr>
          <t xml:space="preserve">
Fórmula para acertar o "Trimestral" da pasta "Comparable" tanto para opção em portugues quanto em ingles.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tc={FB7EDB26-BDA8-4076-A856-E709E4D9A2A2}</author>
    <author>tc={C9B4E475-806B-4E95-83D5-FCCEA7C946D1}</author>
    <author>tc={67C73CF3-34E3-4E4F-B7A1-06C861DC8A8E}</author>
    <author>tc={C75040DC-CBD7-423D-A260-5DA932DFD864}</author>
    <author>tc={EB5CB5D2-6B89-4DE2-926B-00FE56147635}</author>
    <author>tc={24DC1837-ED7E-41C3-A719-CD972541EFCF}</author>
    <author>tc={E0D24D9A-7A4C-48FD-A5AE-C4D81CDF6971}</author>
    <author>tc={6DCD0666-11A2-455C-9D9C-671EA163FB94}</author>
    <author>tc={DCEA3CDD-F333-41BC-9086-EAD1FC38C427}</author>
    <author>tc={88E530D6-7721-4D95-821F-FE26097B6FB0}</author>
  </authors>
  <commentList>
    <comment ref="A41" authorId="0" shapeId="0" xr:uid="{FB7EDB26-BDA8-4076-A856-E709E4D9A2A2}">
      <text>
        <t>[Threaded comment]
Your version of Excel allows you to read this threaded comment; however, any edits to it will get removed if the file is opened in a newer version of Excel. Learn more: https://go.microsoft.com/fwlink/?linkid=870924
Comment:
    Mudança de Base a partir de 2023 para atender resolução 464</t>
      </text>
    </comment>
    <comment ref="H41" authorId="1" shapeId="0" xr:uid="{C9B4E475-806B-4E95-83D5-FCCEA7C946D1}">
      <text>
        <t>[Threaded comment]
Your version of Excel allows you to read this threaded comment; however, any edits to it will get removed if the file is opened in a newer version of Excel. Learn more: https://go.microsoft.com/fwlink/?linkid=870924
Comment:
    Mudança de base a partir de 2023 para atender resolução 464</t>
      </text>
    </comment>
    <comment ref="A42" authorId="2" shapeId="0" xr:uid="{67C73CF3-34E3-4E4F-B7A1-06C861DC8A8E}">
      <text>
        <t>[Threaded comment]
Your version of Excel allows you to read this threaded comment; however, any edits to it will get removed if the file is opened in a newer version of Excel. Learn more: https://go.microsoft.com/fwlink/?linkid=870924
Comment:
    Mudança de base a partir de 2023 para atender resolução 464</t>
      </text>
    </comment>
    <comment ref="H42" authorId="3" shapeId="0" xr:uid="{C75040DC-CBD7-423D-A260-5DA932DFD864}">
      <text>
        <t>[Threaded comment]
Your version of Excel allows you to read this threaded comment; however, any edits to it will get removed if the file is opened in a newer version of Excel. Learn more: https://go.microsoft.com/fwlink/?linkid=870924
Comment:
    Mudança de base a partir de 2023 para atender resolução 464</t>
      </text>
    </comment>
    <comment ref="A81" authorId="4" shapeId="0" xr:uid="{EB5CB5D2-6B89-4DE2-926B-00FE56147635}">
      <text>
        <t>[Threaded comment]
Your version of Excel allows you to read this threaded comment; however, any edits to it will get removed if the file is opened in a newer version of Excel. Learn more: https://go.microsoft.com/fwlink/?linkid=870924
Comment:
    Mudança de base a partir de 2023 para atender resolução 464</t>
      </text>
    </comment>
    <comment ref="H81" authorId="5" shapeId="0" xr:uid="{24DC1837-ED7E-41C3-A719-CD972541EFCF}">
      <text>
        <t>[Threaded comment]
Your version of Excel allows you to read this threaded comment; however, any edits to it will get removed if the file is opened in a newer version of Excel. Learn more: https://go.microsoft.com/fwlink/?linkid=870924
Comment:
    Mudança de base a partir de 2023 para atender resolução 464</t>
      </text>
    </comment>
    <comment ref="A82" authorId="6" shapeId="0" xr:uid="{E0D24D9A-7A4C-48FD-A5AE-C4D81CDF6971}">
      <text>
        <t>[Threaded comment]
Your version of Excel allows you to read this threaded comment; however, any edits to it will get removed if the file is opened in a newer version of Excel. Learn more: https://go.microsoft.com/fwlink/?linkid=870924
Comment:
    Mudança de base a partir de 2023 para atender resolução 464</t>
      </text>
    </comment>
    <comment ref="H82" authorId="7" shapeId="0" xr:uid="{6DCD0666-11A2-455C-9D9C-671EA163FB94}">
      <text>
        <t>[Threaded comment]
Your version of Excel allows you to read this threaded comment; however, any edits to it will get removed if the file is opened in a newer version of Excel. Learn more: https://go.microsoft.com/fwlink/?linkid=870924
Comment:
    Mudança de base a partir de 2023 para atender resolução 464</t>
      </text>
    </comment>
    <comment ref="A121" authorId="8" shapeId="0" xr:uid="{DCEA3CDD-F333-41BC-9086-EAD1FC38C427}">
      <text>
        <t>[Threaded comment]
Your version of Excel allows you to read this threaded comment; however, any edits to it will get removed if the file is opened in a newer version of Excel. Learn more: https://go.microsoft.com/fwlink/?linkid=870924
Comment:
    Mudança de Base a partir de 2023 para atender resolução 464</t>
      </text>
    </comment>
    <comment ref="A122" authorId="9" shapeId="0" xr:uid="{88E530D6-7721-4D95-821F-FE26097B6FB0}">
      <text>
        <t>[Threaded comment]
Your version of Excel allows you to read this threaded comment; however, any edits to it will get removed if the file is opened in a newer version of Excel. Learn more: https://go.microsoft.com/fwlink/?linkid=870924
Comment:
    Mudança de base a partir de 2023 para atender resolução 464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Andressa Nunes</author>
    <author>tc={74F376C6-D318-474A-A529-040161207C51}</author>
    <author>tc={D374B66C-2986-4042-B518-2E415F19CDB3}</author>
    <author>Jenifer Nicolini</author>
  </authors>
  <commentList>
    <comment ref="IQ3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9"/>
            <color indexed="81"/>
            <rFont val="Tahoma"/>
            <family val="2"/>
          </rPr>
          <t>Dados até dia 26/10</t>
        </r>
        <r>
          <rPr>
            <sz val="9"/>
            <color indexed="81"/>
            <rFont val="Tahoma"/>
            <family val="2"/>
          </rPr>
          <t>. 
Devido a venda da totalidade da Triunfo na Portonave.</t>
        </r>
      </text>
    </comment>
    <comment ref="LB41" authorId="1" shapeId="0" xr:uid="{74F376C6-D318-474A-A529-040161207C51}">
      <text>
        <t>[Threaded comment]
Your version of Excel allows you to read this threaded comment; however, any edits to it will get removed if the file is opened in a newer version of Excel. Learn more: https://go.microsoft.com/fwlink/?linkid=870924
Comment:
    Mudança de base em atendimento a resolução 464</t>
      </text>
    </comment>
    <comment ref="LB42" authorId="2" shapeId="0" xr:uid="{D374B66C-2986-4042-B518-2E415F19CDB3}">
      <text>
        <t>[Threaded comment]
Your version of Excel allows you to read this threaded comment; however, any edits to it will get removed if the file is opened in a newer version of Excel. Learn more: https://go.microsoft.com/fwlink/?linkid=870924
Comment:
    Mudança de base em atendimento a resolução 464</t>
      </text>
    </comment>
    <comment ref="A69" authorId="3" shapeId="0" xr:uid="{00000000-0006-0000-0200-000002000000}">
      <text>
        <r>
          <rPr>
            <b/>
            <sz val="9"/>
            <color indexed="81"/>
            <rFont val="Tahoma"/>
            <family val="2"/>
          </rPr>
          <t>Jenifer Nicolini:</t>
        </r>
        <r>
          <rPr>
            <sz val="9"/>
            <color indexed="81"/>
            <rFont val="Tahoma"/>
            <family val="2"/>
          </rPr>
          <t xml:space="preserve">
Novembro 2016: alienação dos ativos Rio Verde e Rio Canoas</t>
        </r>
      </text>
    </comment>
  </commentList>
</comments>
</file>

<file path=xl/sharedStrings.xml><?xml version="1.0" encoding="utf-8"?>
<sst xmlns="http://schemas.openxmlformats.org/spreadsheetml/2006/main" count="1633" uniqueCount="629">
  <si>
    <t>Concer</t>
  </si>
  <si>
    <t>Veículo Pesado</t>
  </si>
  <si>
    <t>Veículo Leve</t>
  </si>
  <si>
    <t>Concepa</t>
  </si>
  <si>
    <t>Econorte</t>
  </si>
  <si>
    <t>Empresa</t>
  </si>
  <si>
    <t>Variação MoM</t>
  </si>
  <si>
    <t>Variação YoY</t>
  </si>
  <si>
    <t>1T97</t>
  </si>
  <si>
    <t>2T97</t>
  </si>
  <si>
    <t>3T97</t>
  </si>
  <si>
    <t>4T97</t>
  </si>
  <si>
    <t>1T98</t>
  </si>
  <si>
    <t>2T98</t>
  </si>
  <si>
    <t>3T98</t>
  </si>
  <si>
    <t>4T98</t>
  </si>
  <si>
    <t>1T99</t>
  </si>
  <si>
    <t>2T99</t>
  </si>
  <si>
    <t>3T99</t>
  </si>
  <si>
    <t>4T99</t>
  </si>
  <si>
    <t>1T00</t>
  </si>
  <si>
    <t>2T00</t>
  </si>
  <si>
    <t>3T00</t>
  </si>
  <si>
    <t>4T00</t>
  </si>
  <si>
    <t>1T01</t>
  </si>
  <si>
    <t>2T01</t>
  </si>
  <si>
    <t>3T01</t>
  </si>
  <si>
    <t>4T01</t>
  </si>
  <si>
    <t>1T02</t>
  </si>
  <si>
    <t>2T02</t>
  </si>
  <si>
    <t>3T02</t>
  </si>
  <si>
    <t>4T02</t>
  </si>
  <si>
    <t>1T03</t>
  </si>
  <si>
    <t>2T03</t>
  </si>
  <si>
    <t>3T03</t>
  </si>
  <si>
    <t>4T03</t>
  </si>
  <si>
    <t>1T04</t>
  </si>
  <si>
    <t>2T04</t>
  </si>
  <si>
    <t>3T04</t>
  </si>
  <si>
    <t>4T04</t>
  </si>
  <si>
    <t>1T05</t>
  </si>
  <si>
    <t>2T05</t>
  </si>
  <si>
    <t>3T05</t>
  </si>
  <si>
    <t>4T05</t>
  </si>
  <si>
    <t>1T06</t>
  </si>
  <si>
    <t>2T06</t>
  </si>
  <si>
    <t>3T06</t>
  </si>
  <si>
    <t>4T06</t>
  </si>
  <si>
    <t>1T07</t>
  </si>
  <si>
    <t>2T07</t>
  </si>
  <si>
    <t>3T07</t>
  </si>
  <si>
    <t>4T07</t>
  </si>
  <si>
    <t>1T08</t>
  </si>
  <si>
    <t>2T08</t>
  </si>
  <si>
    <t>3T08</t>
  </si>
  <si>
    <t>4T08</t>
  </si>
  <si>
    <t>1T09</t>
  </si>
  <si>
    <t>2T09</t>
  </si>
  <si>
    <t>3T09</t>
  </si>
  <si>
    <t>4T09</t>
  </si>
  <si>
    <t>1T10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</si>
  <si>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</si>
  <si>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</si>
  <si>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</si>
  <si>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</si>
  <si>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</si>
  <si>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</si>
  <si>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</si>
  <si>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</si>
  <si>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</si>
  <si>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</si>
  <si>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</si>
  <si>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</si>
  <si>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</si>
  <si>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</si>
  <si>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</si>
  <si>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Variação QoQ</t>
  </si>
  <si>
    <t>Rio Verde</t>
  </si>
  <si>
    <t>Rio Canoas</t>
  </si>
  <si>
    <t>Portonave</t>
  </si>
  <si>
    <t>1M97</t>
  </si>
  <si>
    <t>2M97</t>
  </si>
  <si>
    <t>3M97</t>
  </si>
  <si>
    <t>4M97</t>
  </si>
  <si>
    <t>5M97</t>
  </si>
  <si>
    <t>6M97</t>
  </si>
  <si>
    <t>7M97</t>
  </si>
  <si>
    <t>8M97</t>
  </si>
  <si>
    <t>9M97</t>
  </si>
  <si>
    <t>10M97</t>
  </si>
  <si>
    <t>11M97</t>
  </si>
  <si>
    <t>12M97</t>
  </si>
  <si>
    <t>1M98</t>
  </si>
  <si>
    <t>2M98</t>
  </si>
  <si>
    <t>3M98</t>
  </si>
  <si>
    <t>4M98</t>
  </si>
  <si>
    <t>5M98</t>
  </si>
  <si>
    <t>6M98</t>
  </si>
  <si>
    <t>7M98</t>
  </si>
  <si>
    <t>8M98</t>
  </si>
  <si>
    <t>9M98</t>
  </si>
  <si>
    <t>10M98</t>
  </si>
  <si>
    <t>11M98</t>
  </si>
  <si>
    <t>12M98</t>
  </si>
  <si>
    <t>1M99</t>
  </si>
  <si>
    <t>2M99</t>
  </si>
  <si>
    <t>3M99</t>
  </si>
  <si>
    <t>4M99</t>
  </si>
  <si>
    <t>5M99</t>
  </si>
  <si>
    <t>6M99</t>
  </si>
  <si>
    <t>7M99</t>
  </si>
  <si>
    <t>8M99</t>
  </si>
  <si>
    <t>9M99</t>
  </si>
  <si>
    <t>10M99</t>
  </si>
  <si>
    <t>11M99</t>
  </si>
  <si>
    <t>12M99</t>
  </si>
  <si>
    <t>1M00</t>
  </si>
  <si>
    <t>2M00</t>
  </si>
  <si>
    <t>3M00</t>
  </si>
  <si>
    <t>4M00</t>
  </si>
  <si>
    <t>5M00</t>
  </si>
  <si>
    <t>6M00</t>
  </si>
  <si>
    <t>7M00</t>
  </si>
  <si>
    <t>8M00</t>
  </si>
  <si>
    <t>9M00</t>
  </si>
  <si>
    <t>10M00</t>
  </si>
  <si>
    <t>11M00</t>
  </si>
  <si>
    <t>12M00</t>
  </si>
  <si>
    <t>1M01</t>
  </si>
  <si>
    <t>2M01</t>
  </si>
  <si>
    <t>3M01</t>
  </si>
  <si>
    <t>4M01</t>
  </si>
  <si>
    <t>5M01</t>
  </si>
  <si>
    <t>6M01</t>
  </si>
  <si>
    <t>7M01</t>
  </si>
  <si>
    <t>8M01</t>
  </si>
  <si>
    <t>9M01</t>
  </si>
  <si>
    <t>10M01</t>
  </si>
  <si>
    <t>11M01</t>
  </si>
  <si>
    <t>12M01</t>
  </si>
  <si>
    <t>1M02</t>
  </si>
  <si>
    <t>2M02</t>
  </si>
  <si>
    <t>3M02</t>
  </si>
  <si>
    <t>4M02</t>
  </si>
  <si>
    <t>5M02</t>
  </si>
  <si>
    <t>6M02</t>
  </si>
  <si>
    <t>7M02</t>
  </si>
  <si>
    <t>8M02</t>
  </si>
  <si>
    <t>9M02</t>
  </si>
  <si>
    <t>10M02</t>
  </si>
  <si>
    <t>11M02</t>
  </si>
  <si>
    <t>12M02</t>
  </si>
  <si>
    <t>1M03</t>
  </si>
  <si>
    <t>2M03</t>
  </si>
  <si>
    <t>3M03</t>
  </si>
  <si>
    <t>4M03</t>
  </si>
  <si>
    <t>5M03</t>
  </si>
  <si>
    <t>6M03</t>
  </si>
  <si>
    <t>7M03</t>
  </si>
  <si>
    <t>8M03</t>
  </si>
  <si>
    <t>9M03</t>
  </si>
  <si>
    <t>10M03</t>
  </si>
  <si>
    <t>11M03</t>
  </si>
  <si>
    <t>12M03</t>
  </si>
  <si>
    <t>1M04</t>
  </si>
  <si>
    <t>2M04</t>
  </si>
  <si>
    <t>3M04</t>
  </si>
  <si>
    <t>4M04</t>
  </si>
  <si>
    <t>5M04</t>
  </si>
  <si>
    <t>6M04</t>
  </si>
  <si>
    <t>7M04</t>
  </si>
  <si>
    <t>8M04</t>
  </si>
  <si>
    <t>9M04</t>
  </si>
  <si>
    <t>10M04</t>
  </si>
  <si>
    <t>11M04</t>
  </si>
  <si>
    <t>12M04</t>
  </si>
  <si>
    <t>1M05</t>
  </si>
  <si>
    <t>2M05</t>
  </si>
  <si>
    <t>3M05</t>
  </si>
  <si>
    <t>4M05</t>
  </si>
  <si>
    <t>5M05</t>
  </si>
  <si>
    <t>6M05</t>
  </si>
  <si>
    <t>7M05</t>
  </si>
  <si>
    <t>8M05</t>
  </si>
  <si>
    <t>9M05</t>
  </si>
  <si>
    <t>10M05</t>
  </si>
  <si>
    <t>11M05</t>
  </si>
  <si>
    <t>12M05</t>
  </si>
  <si>
    <t>1M06</t>
  </si>
  <si>
    <t>2M06</t>
  </si>
  <si>
    <t>3M06</t>
  </si>
  <si>
    <t>4M06</t>
  </si>
  <si>
    <t>5M06</t>
  </si>
  <si>
    <t>6M06</t>
  </si>
  <si>
    <t>7M06</t>
  </si>
  <si>
    <t>8M06</t>
  </si>
  <si>
    <t>9M06</t>
  </si>
  <si>
    <t>10M06</t>
  </si>
  <si>
    <t>11M06</t>
  </si>
  <si>
    <t>12M06</t>
  </si>
  <si>
    <t>1M07</t>
  </si>
  <si>
    <t>2M07</t>
  </si>
  <si>
    <t>3M07</t>
  </si>
  <si>
    <t>4M07</t>
  </si>
  <si>
    <t>5M07</t>
  </si>
  <si>
    <t>6M07</t>
  </si>
  <si>
    <t>7M07</t>
  </si>
  <si>
    <t>8M07</t>
  </si>
  <si>
    <t>9M07</t>
  </si>
  <si>
    <t>10M07</t>
  </si>
  <si>
    <t>11M07</t>
  </si>
  <si>
    <t>12M07</t>
  </si>
  <si>
    <t>1M08</t>
  </si>
  <si>
    <t>2M08</t>
  </si>
  <si>
    <t>3M08</t>
  </si>
  <si>
    <t>4M08</t>
  </si>
  <si>
    <t>5M08</t>
  </si>
  <si>
    <t>6M08</t>
  </si>
  <si>
    <t>7M08</t>
  </si>
  <si>
    <t>8M08</t>
  </si>
  <si>
    <t>9M08</t>
  </si>
  <si>
    <t>10M08</t>
  </si>
  <si>
    <t>11M08</t>
  </si>
  <si>
    <t>12M08</t>
  </si>
  <si>
    <t>1M09</t>
  </si>
  <si>
    <t>2M09</t>
  </si>
  <si>
    <t>3M09</t>
  </si>
  <si>
    <t>4M09</t>
  </si>
  <si>
    <t>5M09</t>
  </si>
  <si>
    <t>6M09</t>
  </si>
  <si>
    <t>7M09</t>
  </si>
  <si>
    <t>8M09</t>
  </si>
  <si>
    <t>9M09</t>
  </si>
  <si>
    <t>10M09</t>
  </si>
  <si>
    <t>11M09</t>
  </si>
  <si>
    <t>12M09</t>
  </si>
  <si>
    <t>1M10</t>
  </si>
  <si>
    <t>2M10</t>
  </si>
  <si>
    <t>3M10</t>
  </si>
  <si>
    <t>4M10</t>
  </si>
  <si>
    <t>5M10</t>
  </si>
  <si>
    <t>6M10</t>
  </si>
  <si>
    <t>7M10</t>
  </si>
  <si>
    <t>8M10</t>
  </si>
  <si>
    <t>9M10</t>
  </si>
  <si>
    <t>10M10</t>
  </si>
  <si>
    <t>11M10</t>
  </si>
  <si>
    <t>12M10</t>
  </si>
  <si>
    <t>1M11</t>
  </si>
  <si>
    <t>2M11</t>
  </si>
  <si>
    <t>3M11</t>
  </si>
  <si>
    <t>4M11</t>
  </si>
  <si>
    <t>5M11</t>
  </si>
  <si>
    <t>6M11</t>
  </si>
  <si>
    <t>7M11</t>
  </si>
  <si>
    <t>8M11</t>
  </si>
  <si>
    <t>9M11</t>
  </si>
  <si>
    <t>10M11</t>
  </si>
  <si>
    <t>11M11</t>
  </si>
  <si>
    <t>12M11</t>
  </si>
  <si>
    <t>1M12</t>
  </si>
  <si>
    <t>2M12</t>
  </si>
  <si>
    <t>3M12</t>
  </si>
  <si>
    <t>4M12</t>
  </si>
  <si>
    <t>5M12</t>
  </si>
  <si>
    <t>6M12</t>
  </si>
  <si>
    <t>7M12</t>
  </si>
  <si>
    <t>8M12</t>
  </si>
  <si>
    <t>9M12</t>
  </si>
  <si>
    <t>10M12</t>
  </si>
  <si>
    <t>11M12</t>
  </si>
  <si>
    <t>12M12</t>
  </si>
  <si>
    <t>1M13</t>
  </si>
  <si>
    <t>2M13</t>
  </si>
  <si>
    <t>3M13</t>
  </si>
  <si>
    <t>4M13</t>
  </si>
  <si>
    <t>5M13</t>
  </si>
  <si>
    <t>6M13</t>
  </si>
  <si>
    <t>7M13</t>
  </si>
  <si>
    <t>8M13</t>
  </si>
  <si>
    <t>9M13</t>
  </si>
  <si>
    <t>10M13</t>
  </si>
  <si>
    <t>11M13</t>
  </si>
  <si>
    <t>12M13</t>
  </si>
  <si>
    <t>Var. %</t>
  </si>
  <si>
    <t>Trimestral</t>
  </si>
  <si>
    <t>Acumulado</t>
  </si>
  <si>
    <t>Anual</t>
  </si>
  <si>
    <t>Crescimento Médio Anual</t>
  </si>
  <si>
    <t>1T14</t>
  </si>
  <si>
    <t>2T14</t>
  </si>
  <si>
    <t>3T14</t>
  </si>
  <si>
    <t>4T14</t>
  </si>
  <si>
    <t>1M14</t>
  </si>
  <si>
    <t>2M14</t>
  </si>
  <si>
    <t>3M14</t>
  </si>
  <si>
    <t>4M14</t>
  </si>
  <si>
    <t>5M14</t>
  </si>
  <si>
    <t>6M14</t>
  </si>
  <si>
    <t>7M14</t>
  </si>
  <si>
    <t>8M14</t>
  </si>
  <si>
    <t>9M14</t>
  </si>
  <si>
    <t>10M14</t>
  </si>
  <si>
    <t>11M14</t>
  </si>
  <si>
    <t>12M14</t>
  </si>
  <si>
    <t>Aeronaves (unid)</t>
  </si>
  <si>
    <t>Passageiros (unid)</t>
  </si>
  <si>
    <t>Carga (ton)</t>
  </si>
  <si>
    <t>English</t>
  </si>
  <si>
    <t>Português</t>
  </si>
  <si>
    <t>Company</t>
  </si>
  <si>
    <t>Heavy Vehicle</t>
  </si>
  <si>
    <t>Light Vehicle</t>
  </si>
  <si>
    <t>Cargo (ton)</t>
  </si>
  <si>
    <t>Change MoM</t>
  </si>
  <si>
    <t>Change YoY</t>
  </si>
  <si>
    <t>Quarterly</t>
  </si>
  <si>
    <t>Change QoQ</t>
  </si>
  <si>
    <t>1Q97</t>
  </si>
  <si>
    <t>2Q97</t>
  </si>
  <si>
    <t>3Q97</t>
  </si>
  <si>
    <t>4Q97</t>
  </si>
  <si>
    <t>1Q98</t>
  </si>
  <si>
    <t>2Q98</t>
  </si>
  <si>
    <t>3Q98</t>
  </si>
  <si>
    <t>4Q98</t>
  </si>
  <si>
    <t>1Q99</t>
  </si>
  <si>
    <t>2Q99</t>
  </si>
  <si>
    <t>3Q99</t>
  </si>
  <si>
    <t>4Q99</t>
  </si>
  <si>
    <t>1Q00</t>
  </si>
  <si>
    <t>2Q00</t>
  </si>
  <si>
    <t>3Q00</t>
  </si>
  <si>
    <t>4Q00</t>
  </si>
  <si>
    <t>1Q01</t>
  </si>
  <si>
    <t>2Q01</t>
  </si>
  <si>
    <t>3Q01</t>
  </si>
  <si>
    <t>4Q01</t>
  </si>
  <si>
    <t>1Q02</t>
  </si>
  <si>
    <t>2Q02</t>
  </si>
  <si>
    <t>3Q02</t>
  </si>
  <si>
    <t>4Q02</t>
  </si>
  <si>
    <t>1Q03</t>
  </si>
  <si>
    <t>2Q03</t>
  </si>
  <si>
    <t>3Q03</t>
  </si>
  <si>
    <t>4Q03</t>
  </si>
  <si>
    <t>1Q04</t>
  </si>
  <si>
    <t>2Q04</t>
  </si>
  <si>
    <t>3Q04</t>
  </si>
  <si>
    <t>4Q04</t>
  </si>
  <si>
    <t>1Q05</t>
  </si>
  <si>
    <t>2Q05</t>
  </si>
  <si>
    <t>3Q05</t>
  </si>
  <si>
    <t>4Q05</t>
  </si>
  <si>
    <t>1Q06</t>
  </si>
  <si>
    <t>2Q06</t>
  </si>
  <si>
    <t>3Q06</t>
  </si>
  <si>
    <t>4Q06</t>
  </si>
  <si>
    <t>1Q07</t>
  </si>
  <si>
    <t>2Q07</t>
  </si>
  <si>
    <t>3Q07</t>
  </si>
  <si>
    <t>4Q07</t>
  </si>
  <si>
    <t>1Q08</t>
  </si>
  <si>
    <t>2Q08</t>
  </si>
  <si>
    <t>3Q08</t>
  </si>
  <si>
    <t>4Q08</t>
  </si>
  <si>
    <t>1Q09</t>
  </si>
  <si>
    <t>2Q09</t>
  </si>
  <si>
    <t>3Q09</t>
  </si>
  <si>
    <t>4Q09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</si>
  <si>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</si>
  <si>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</si>
  <si>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</si>
  <si>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</si>
  <si>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</si>
  <si>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</si>
  <si>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</si>
  <si>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</si>
  <si>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</si>
  <si>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</si>
  <si>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</si>
  <si>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</si>
  <si>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</si>
  <si>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</si>
  <si>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</si>
  <si>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</si>
  <si>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</si>
  <si>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</si>
  <si>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</si>
  <si>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</si>
  <si>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Cumulated</t>
  </si>
  <si>
    <t>Annual</t>
  </si>
  <si>
    <t>% Change</t>
  </si>
  <si>
    <t xml:space="preserve">Compounded Annual Growth rate </t>
  </si>
  <si>
    <t>Energia Elétrica (MWh)</t>
  </si>
  <si>
    <t>Assured Energy Sold (MWh)</t>
  </si>
  <si>
    <t>Importação (ton)</t>
  </si>
  <si>
    <t>Exportação (ton)</t>
  </si>
  <si>
    <t>Outros (ton)</t>
  </si>
  <si>
    <t>Import (ton)</t>
  </si>
  <si>
    <t>Export (ton)</t>
  </si>
  <si>
    <t>Others (ton)</t>
  </si>
  <si>
    <t>Doméstico</t>
  </si>
  <si>
    <t>International</t>
  </si>
  <si>
    <t>Conexão</t>
  </si>
  <si>
    <t>Domestic</t>
  </si>
  <si>
    <t>Conection</t>
  </si>
  <si>
    <t>Viracopos (WLU)</t>
  </si>
  <si>
    <t>Viracopos Airport (WLU)</t>
  </si>
  <si>
    <t>Último Trimestre</t>
  </si>
  <si>
    <t>Aircrafts (Unit)</t>
  </si>
  <si>
    <t>Passengers (Unit)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</si>
  <si>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</si>
  <si>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</si>
  <si>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</si>
  <si>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</si>
  <si>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</si>
  <si>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</si>
  <si>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</si>
  <si>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</si>
  <si>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</si>
  <si>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</si>
  <si>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</si>
  <si>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</si>
  <si>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Mês</t>
  </si>
  <si>
    <t>Número Mês</t>
  </si>
  <si>
    <t>Trimestre</t>
  </si>
  <si>
    <t>Corrente</t>
  </si>
  <si>
    <t>Corresponde</t>
  </si>
  <si>
    <t>Resultado</t>
  </si>
  <si>
    <t>Portos (TEUs)</t>
  </si>
  <si>
    <t>Ports (TEUs)</t>
  </si>
  <si>
    <t>Trimestre / Quarter</t>
  </si>
  <si>
    <t>Quarter</t>
  </si>
  <si>
    <t>Transbrasiliana</t>
  </si>
  <si>
    <t>1M15</t>
  </si>
  <si>
    <t>2M15</t>
  </si>
  <si>
    <t>3M15</t>
  </si>
  <si>
    <t>4M15</t>
  </si>
  <si>
    <t>5M15</t>
  </si>
  <si>
    <t>6M15</t>
  </si>
  <si>
    <t>7M15</t>
  </si>
  <si>
    <t>8M15</t>
  </si>
  <si>
    <t>9M15</t>
  </si>
  <si>
    <t>10M15</t>
  </si>
  <si>
    <t>11M15</t>
  </si>
  <si>
    <t>12M15</t>
  </si>
  <si>
    <t>1T15</t>
  </si>
  <si>
    <t>2T15</t>
  </si>
  <si>
    <t>3T15</t>
  </si>
  <si>
    <t>4T15</t>
  </si>
  <si>
    <t>1Q15</t>
  </si>
  <si>
    <t>2Q15</t>
  </si>
  <si>
    <t>3Q15</t>
  </si>
  <si>
    <t>4Q15</t>
  </si>
  <si>
    <t>1T16</t>
  </si>
  <si>
    <t>2T16</t>
  </si>
  <si>
    <t>3T16</t>
  </si>
  <si>
    <t>4T16</t>
  </si>
  <si>
    <t>1Q16</t>
  </si>
  <si>
    <t>2Q16</t>
  </si>
  <si>
    <t>3Q16</t>
  </si>
  <si>
    <t>4Q16</t>
  </si>
  <si>
    <t>1T17</t>
  </si>
  <si>
    <t>2T17</t>
  </si>
  <si>
    <t>3T17</t>
  </si>
  <si>
    <t>4T17</t>
  </si>
  <si>
    <t>1Q17</t>
  </si>
  <si>
    <t>2Q17</t>
  </si>
  <si>
    <t>3Q17</t>
  </si>
  <si>
    <t>4Q17</t>
  </si>
  <si>
    <t>Mercado Regulado</t>
  </si>
  <si>
    <t>Mercado Livre</t>
  </si>
  <si>
    <t>Adicionais / Mercado Livre</t>
  </si>
  <si>
    <t xml:space="preserve"> Free Contracting Environment</t>
  </si>
  <si>
    <t>Additional Sales - Free Contracting Environment</t>
  </si>
  <si>
    <t>Regulated Contracting Environment</t>
  </si>
  <si>
    <t>Concebra</t>
  </si>
  <si>
    <t>Rodovias (veículos equivalentes pagantes)</t>
  </si>
  <si>
    <t>Rodovias (veículos equivalentes passantes)</t>
  </si>
  <si>
    <t>Toll Roads (paying equivalent vehicles)</t>
  </si>
  <si>
    <t>Toll Roads (passing equivalent vehicles)</t>
  </si>
  <si>
    <t>1M16</t>
  </si>
  <si>
    <t>2M16</t>
  </si>
  <si>
    <t>3M16</t>
  </si>
  <si>
    <t>4M16</t>
  </si>
  <si>
    <t>5M16</t>
  </si>
  <si>
    <t>6M16</t>
  </si>
  <si>
    <t>7M16</t>
  </si>
  <si>
    <t>8M16</t>
  </si>
  <si>
    <t>9M16</t>
  </si>
  <si>
    <t>10M16</t>
  </si>
  <si>
    <t>11M16</t>
  </si>
  <si>
    <t>12M16</t>
  </si>
  <si>
    <t>1M17</t>
  </si>
  <si>
    <t>2M17</t>
  </si>
  <si>
    <t>4M17</t>
  </si>
  <si>
    <t>5M17</t>
  </si>
  <si>
    <t>6M17</t>
  </si>
  <si>
    <t>7M17</t>
  </si>
  <si>
    <t>8M17</t>
  </si>
  <si>
    <t>9M17</t>
  </si>
  <si>
    <t>10M17</t>
  </si>
  <si>
    <t>11M17</t>
  </si>
  <si>
    <t>12M17</t>
  </si>
  <si>
    <t>3M17</t>
  </si>
  <si>
    <t>1T18</t>
  </si>
  <si>
    <t>1Q18</t>
  </si>
  <si>
    <t>2T18</t>
  </si>
  <si>
    <t>2Q18</t>
  </si>
  <si>
    <t>1M18</t>
  </si>
  <si>
    <t>2M18</t>
  </si>
  <si>
    <t>3M18</t>
  </si>
  <si>
    <t>4M18</t>
  </si>
  <si>
    <t>6M18</t>
  </si>
  <si>
    <t>7M18</t>
  </si>
  <si>
    <t>5M18</t>
  </si>
  <si>
    <t>8M18</t>
  </si>
  <si>
    <t>-</t>
  </si>
  <si>
    <t>¹Em 03/07/2018, após o fim do contrato de concessão da Concepa, as operações na rodovia foram encerradas. Portanto, os dados referentes à concessão foram desconsiderados da análise para melhor comparabilidade.</t>
  </si>
  <si>
    <t>9M18</t>
  </si>
  <si>
    <t>10M18</t>
  </si>
  <si>
    <t>11M18</t>
  </si>
  <si>
    <t>12M18</t>
  </si>
  <si>
    <t>1M19</t>
  </si>
  <si>
    <t>2M19</t>
  </si>
  <si>
    <t>3M19</t>
  </si>
  <si>
    <t>4M19</t>
  </si>
  <si>
    <t>5M19</t>
  </si>
  <si>
    <t>6M19</t>
  </si>
  <si>
    <t>7M19</t>
  </si>
  <si>
    <t>8M19</t>
  </si>
  <si>
    <t>9M19</t>
  </si>
  <si>
    <t>10M19</t>
  </si>
  <si>
    <t>11M19</t>
  </si>
  <si>
    <t>12M19</t>
  </si>
  <si>
    <t>1M20</t>
  </si>
  <si>
    <t>2M20</t>
  </si>
  <si>
    <t>3M20</t>
  </si>
  <si>
    <t>4M20</t>
  </si>
  <si>
    <t>5M20</t>
  </si>
  <si>
    <t>6M20</t>
  </si>
  <si>
    <t>7M20</t>
  </si>
  <si>
    <t>8M20</t>
  </si>
  <si>
    <t>9M20</t>
  </si>
  <si>
    <t>10M20</t>
  </si>
  <si>
    <t>11M20</t>
  </si>
  <si>
    <t>12M20</t>
  </si>
  <si>
    <t>1M21</t>
  </si>
  <si>
    <t>2M21</t>
  </si>
  <si>
    <t>3M21</t>
  </si>
  <si>
    <t>4M21</t>
  </si>
  <si>
    <t>5M21</t>
  </si>
  <si>
    <t>6M21</t>
  </si>
  <si>
    <t>7M21</t>
  </si>
  <si>
    <t>8M21</t>
  </si>
  <si>
    <t>9M21</t>
  </si>
  <si>
    <t>10M21</t>
  </si>
  <si>
    <t>11M21</t>
  </si>
  <si>
    <t>12M21</t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</si>
  <si>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Em 27/11/2021, após o fim do contrato de concessão da Econorte, as operações na rodovia foram encerradas. Portanto, os dados referentes à concessão foram desconsiderados da análise para melhor comparabilidade.</t>
    </r>
  </si>
  <si>
    <t>1M22</t>
  </si>
  <si>
    <t>2M22</t>
  </si>
  <si>
    <t>3M22</t>
  </si>
  <si>
    <t>2T22</t>
  </si>
  <si>
    <t>4M22</t>
  </si>
  <si>
    <t>5M22</t>
  </si>
  <si>
    <t>6M22</t>
  </si>
  <si>
    <t>3T22</t>
  </si>
  <si>
    <t>7M22</t>
  </si>
  <si>
    <t>8M22</t>
  </si>
  <si>
    <t>9M22</t>
  </si>
  <si>
    <t>4T22</t>
  </si>
  <si>
    <t>10M22</t>
  </si>
  <si>
    <t>11M22</t>
  </si>
  <si>
    <t>12M22</t>
  </si>
  <si>
    <t>1T23</t>
  </si>
  <si>
    <t>1M23</t>
  </si>
  <si>
    <t>2M23</t>
  </si>
  <si>
    <t>3M23</t>
  </si>
  <si>
    <t>2T23</t>
  </si>
  <si>
    <t>4M23</t>
  </si>
  <si>
    <t>5M23</t>
  </si>
  <si>
    <t>6M23</t>
  </si>
  <si>
    <t>3T23</t>
  </si>
  <si>
    <t>7M23</t>
  </si>
  <si>
    <t>8M23</t>
  </si>
  <si>
    <t>9M23</t>
  </si>
  <si>
    <t>4T23</t>
  </si>
  <si>
    <t>10M23</t>
  </si>
  <si>
    <t>11M23</t>
  </si>
  <si>
    <t>12M23</t>
  </si>
  <si>
    <t>1T24</t>
  </si>
  <si>
    <t>1M24</t>
  </si>
  <si>
    <t>2M24</t>
  </si>
  <si>
    <t>3M24</t>
  </si>
  <si>
    <t>2T24</t>
  </si>
  <si>
    <t>4M24</t>
  </si>
  <si>
    <t>5M24</t>
  </si>
  <si>
    <t>6M24</t>
  </si>
  <si>
    <t>3T24</t>
  </si>
  <si>
    <t>7M24</t>
  </si>
  <si>
    <t>8M24</t>
  </si>
  <si>
    <t>9M24</t>
  </si>
  <si>
    <t>4T24</t>
  </si>
  <si>
    <t>10M24</t>
  </si>
  <si>
    <t>11M24</t>
  </si>
  <si>
    <t>12M24</t>
  </si>
  <si>
    <t>1T25</t>
  </si>
  <si>
    <t>1M25</t>
  </si>
  <si>
    <t>2M25</t>
  </si>
  <si>
    <t>3M25</t>
  </si>
  <si>
    <t>2T25</t>
  </si>
  <si>
    <t>4M25</t>
  </si>
  <si>
    <t>5M25</t>
  </si>
  <si>
    <t>6M25</t>
  </si>
  <si>
    <t>3T25</t>
  </si>
  <si>
    <t>7M25</t>
  </si>
  <si>
    <t>8M25</t>
  </si>
  <si>
    <t>9M25</t>
  </si>
  <si>
    <t>4T25</t>
  </si>
  <si>
    <t>10M25</t>
  </si>
  <si>
    <t>11M25</t>
  </si>
  <si>
    <t>12M25</t>
  </si>
  <si>
    <r>
      <t>Rodovias (veículos equivalentes pagantes) - ex Concepa¹, Econorte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 e Concer</t>
    </r>
    <r>
      <rPr>
        <b/>
        <vertAlign val="superscript"/>
        <sz val="10"/>
        <color theme="1"/>
        <rFont val="Calibri"/>
        <family val="2"/>
        <scheme val="minor"/>
      </rPr>
      <t>3</t>
    </r>
  </si>
  <si>
    <r>
      <t>Rodovias (veículos equivalentes passantes) - ex Concepa¹, Econorte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 e Concer</t>
    </r>
    <r>
      <rPr>
        <b/>
        <vertAlign val="superscript"/>
        <sz val="10"/>
        <color theme="1"/>
        <rFont val="Calibri"/>
        <family val="2"/>
        <scheme val="minor"/>
      </rPr>
      <t>3</t>
    </r>
  </si>
  <si>
    <r>
      <rPr>
        <vertAlign val="super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Em 04/11/2025, após o fim do contrato de concessão da Concer, as operações na rodovia foram encerradas. Portanto, os dados referentes à concessão foram desconsiderados da análise para melhor comparabilidade.</t>
    </r>
  </si>
  <si>
    <t>1T26</t>
  </si>
  <si>
    <t>3M26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</si>
</sst>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[$-409]mmm\-yy;@"/>
    <numFmt numFmtId="166" formatCode="_-* #,##0_-;\-* #,##0_-;_-* &quot;-&quot;??_-;_-@_-"/>
    <numFmt numFmtId="167" formatCode="0.0%"/>
    <numFmt numFmtId="168" formatCode="yyyy"/>
    <numFmt numFmtId="169" formatCode="#,##0_ ;\-#,##0\ 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Tahoma"/>
      <family val="2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9"/>
      <color indexed="81"/>
      <name val="Tahoma"/>
      <family val="2"/>
    </font>
    <font>
      <sz val="8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</cellStyleXfs>
  <cellXfs count="205">
    <xf numFmtId="0" fontId="0" fillId="0" borderId="0" xfId="0"/>
    <xf numFmtId="165" fontId="4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6" fontId="3" fillId="0" borderId="0" xfId="1" applyNumberFormat="1" applyFont="1" applyAlignment="1">
      <alignment vertical="center"/>
    </xf>
    <xf numFmtId="167" fontId="3" fillId="0" borderId="0" xfId="2" applyNumberFormat="1" applyFont="1" applyAlignment="1">
      <alignment vertical="center"/>
    </xf>
    <xf numFmtId="166" fontId="5" fillId="0" borderId="0" xfId="1" applyNumberFormat="1" applyFont="1" applyAlignment="1">
      <alignment vertical="center"/>
    </xf>
    <xf numFmtId="167" fontId="5" fillId="0" borderId="0" xfId="2" applyNumberFormat="1" applyFont="1" applyAlignment="1">
      <alignment vertical="center"/>
    </xf>
    <xf numFmtId="166" fontId="5" fillId="0" borderId="1" xfId="1" applyNumberFormat="1" applyFont="1" applyBorder="1" applyAlignment="1">
      <alignment vertical="center"/>
    </xf>
    <xf numFmtId="166" fontId="3" fillId="0" borderId="0" xfId="1" applyNumberFormat="1" applyFont="1" applyBorder="1" applyAlignment="1">
      <alignment vertical="center"/>
    </xf>
    <xf numFmtId="166" fontId="3" fillId="0" borderId="2" xfId="1" applyNumberFormat="1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166" fontId="5" fillId="3" borderId="1" xfId="1" applyNumberFormat="1" applyFont="1" applyFill="1" applyBorder="1" applyAlignment="1">
      <alignment vertical="center"/>
    </xf>
    <xf numFmtId="166" fontId="3" fillId="3" borderId="0" xfId="1" applyNumberFormat="1" applyFont="1" applyFill="1" applyBorder="1" applyAlignment="1">
      <alignment vertical="center"/>
    </xf>
    <xf numFmtId="166" fontId="3" fillId="3" borderId="2" xfId="1" applyNumberFormat="1" applyFont="1" applyFill="1" applyBorder="1" applyAlignment="1">
      <alignment vertical="center"/>
    </xf>
    <xf numFmtId="166" fontId="4" fillId="2" borderId="0" xfId="1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indent="2"/>
    </xf>
    <xf numFmtId="0" fontId="3" fillId="3" borderId="2" xfId="0" applyFont="1" applyFill="1" applyBorder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3" fillId="0" borderId="2" xfId="0" applyFont="1" applyBorder="1" applyAlignment="1">
      <alignment horizontal="left" vertical="center" indent="2"/>
    </xf>
    <xf numFmtId="0" fontId="5" fillId="0" borderId="1" xfId="0" applyFont="1" applyBorder="1" applyAlignment="1">
      <alignment horizontal="left" vertical="center" indent="1"/>
    </xf>
    <xf numFmtId="49" fontId="3" fillId="0" borderId="0" xfId="0" applyNumberFormat="1" applyFont="1" applyAlignment="1">
      <alignment vertical="center"/>
    </xf>
    <xf numFmtId="166" fontId="5" fillId="3" borderId="1" xfId="1" applyNumberFormat="1" applyFont="1" applyFill="1" applyBorder="1" applyAlignment="1" applyProtection="1">
      <alignment vertical="center"/>
    </xf>
    <xf numFmtId="167" fontId="5" fillId="3" borderId="1" xfId="2" applyNumberFormat="1" applyFont="1" applyFill="1" applyBorder="1" applyAlignment="1" applyProtection="1">
      <alignment vertical="center"/>
    </xf>
    <xf numFmtId="166" fontId="5" fillId="0" borderId="0" xfId="1" applyNumberFormat="1" applyFont="1" applyAlignment="1" applyProtection="1">
      <alignment vertical="center"/>
    </xf>
    <xf numFmtId="166" fontId="3" fillId="3" borderId="0" xfId="1" applyNumberFormat="1" applyFont="1" applyFill="1" applyBorder="1" applyAlignment="1" applyProtection="1">
      <alignment vertical="center"/>
    </xf>
    <xf numFmtId="167" fontId="3" fillId="3" borderId="0" xfId="2" applyNumberFormat="1" applyFont="1" applyFill="1" applyBorder="1" applyAlignment="1" applyProtection="1">
      <alignment vertical="center"/>
    </xf>
    <xf numFmtId="166" fontId="3" fillId="3" borderId="2" xfId="1" applyNumberFormat="1" applyFont="1" applyFill="1" applyBorder="1" applyAlignment="1" applyProtection="1">
      <alignment vertical="center"/>
    </xf>
    <xf numFmtId="167" fontId="3" fillId="3" borderId="2" xfId="2" applyNumberFormat="1" applyFont="1" applyFill="1" applyBorder="1" applyAlignment="1" applyProtection="1">
      <alignment vertical="center"/>
    </xf>
    <xf numFmtId="166" fontId="5" fillId="0" borderId="1" xfId="1" applyNumberFormat="1" applyFont="1" applyBorder="1" applyAlignment="1" applyProtection="1">
      <alignment vertical="center"/>
    </xf>
    <xf numFmtId="167" fontId="5" fillId="0" borderId="1" xfId="2" applyNumberFormat="1" applyFont="1" applyBorder="1" applyAlignment="1" applyProtection="1">
      <alignment vertical="center"/>
    </xf>
    <xf numFmtId="166" fontId="3" fillId="0" borderId="0" xfId="1" applyNumberFormat="1" applyFont="1" applyBorder="1" applyAlignment="1" applyProtection="1">
      <alignment vertical="center"/>
    </xf>
    <xf numFmtId="167" fontId="3" fillId="0" borderId="0" xfId="2" applyNumberFormat="1" applyFont="1" applyBorder="1" applyAlignment="1" applyProtection="1">
      <alignment vertical="center"/>
    </xf>
    <xf numFmtId="166" fontId="3" fillId="0" borderId="0" xfId="1" applyNumberFormat="1" applyFont="1" applyAlignment="1" applyProtection="1">
      <alignment vertical="center"/>
    </xf>
    <xf numFmtId="166" fontId="3" fillId="0" borderId="2" xfId="1" applyNumberFormat="1" applyFont="1" applyBorder="1" applyAlignment="1" applyProtection="1">
      <alignment vertical="center"/>
    </xf>
    <xf numFmtId="167" fontId="3" fillId="0" borderId="2" xfId="2" applyNumberFormat="1" applyFont="1" applyBorder="1" applyAlignment="1" applyProtection="1">
      <alignment vertical="center"/>
    </xf>
    <xf numFmtId="165" fontId="4" fillId="2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166" fontId="8" fillId="0" borderId="1" xfId="1" applyNumberFormat="1" applyFont="1" applyFill="1" applyBorder="1" applyAlignment="1">
      <alignment horizontal="center" vertical="center"/>
    </xf>
    <xf numFmtId="166" fontId="8" fillId="3" borderId="1" xfId="1" applyNumberFormat="1" applyFont="1" applyFill="1" applyBorder="1" applyAlignment="1">
      <alignment horizontal="center" vertical="center"/>
    </xf>
    <xf numFmtId="166" fontId="9" fillId="3" borderId="0" xfId="1" applyNumberFormat="1" applyFont="1" applyFill="1" applyBorder="1" applyAlignment="1">
      <alignment horizontal="center" vertical="center"/>
    </xf>
    <xf numFmtId="166" fontId="9" fillId="3" borderId="2" xfId="1" applyNumberFormat="1" applyFont="1" applyFill="1" applyBorder="1" applyAlignment="1">
      <alignment horizontal="center" vertical="center"/>
    </xf>
    <xf numFmtId="167" fontId="8" fillId="3" borderId="1" xfId="2" applyNumberFormat="1" applyFont="1" applyFill="1" applyBorder="1" applyAlignment="1">
      <alignment horizontal="center" vertical="center"/>
    </xf>
    <xf numFmtId="167" fontId="9" fillId="3" borderId="0" xfId="2" applyNumberFormat="1" applyFont="1" applyFill="1" applyBorder="1" applyAlignment="1">
      <alignment horizontal="center" vertical="center"/>
    </xf>
    <xf numFmtId="167" fontId="9" fillId="3" borderId="2" xfId="2" applyNumberFormat="1" applyFont="1" applyFill="1" applyBorder="1" applyAlignment="1">
      <alignment horizontal="center" vertical="center"/>
    </xf>
    <xf numFmtId="167" fontId="8" fillId="0" borderId="1" xfId="2" applyNumberFormat="1" applyFont="1" applyFill="1" applyBorder="1" applyAlignment="1">
      <alignment horizontal="center" vertical="center"/>
    </xf>
    <xf numFmtId="167" fontId="9" fillId="0" borderId="0" xfId="2" applyNumberFormat="1" applyFont="1" applyFill="1" applyBorder="1" applyAlignment="1">
      <alignment horizontal="center" vertical="center"/>
    </xf>
    <xf numFmtId="167" fontId="9" fillId="0" borderId="2" xfId="2" applyNumberFormat="1" applyFont="1" applyFill="1" applyBorder="1" applyAlignment="1">
      <alignment horizontal="center" vertical="center"/>
    </xf>
    <xf numFmtId="168" fontId="4" fillId="2" borderId="0" xfId="1" applyNumberFormat="1" applyFont="1" applyFill="1" applyAlignment="1">
      <alignment horizontal="center" vertical="center"/>
    </xf>
    <xf numFmtId="167" fontId="5" fillId="3" borderId="1" xfId="2" applyNumberFormat="1" applyFont="1" applyFill="1" applyBorder="1" applyAlignment="1">
      <alignment horizontal="center" vertical="center"/>
    </xf>
    <xf numFmtId="167" fontId="3" fillId="3" borderId="0" xfId="2" applyNumberFormat="1" applyFont="1" applyFill="1" applyBorder="1" applyAlignment="1">
      <alignment horizontal="center" vertical="center"/>
    </xf>
    <xf numFmtId="167" fontId="3" fillId="3" borderId="2" xfId="2" applyNumberFormat="1" applyFont="1" applyFill="1" applyBorder="1" applyAlignment="1">
      <alignment horizontal="center" vertical="center"/>
    </xf>
    <xf numFmtId="167" fontId="5" fillId="0" borderId="1" xfId="2" applyNumberFormat="1" applyFont="1" applyBorder="1" applyAlignment="1">
      <alignment horizontal="center" vertical="center"/>
    </xf>
    <xf numFmtId="167" fontId="3" fillId="0" borderId="0" xfId="2" applyNumberFormat="1" applyFont="1" applyBorder="1" applyAlignment="1">
      <alignment horizontal="center" vertical="center"/>
    </xf>
    <xf numFmtId="167" fontId="3" fillId="0" borderId="2" xfId="2" applyNumberFormat="1" applyFont="1" applyBorder="1" applyAlignment="1">
      <alignment horizontal="center" vertical="center"/>
    </xf>
    <xf numFmtId="168" fontId="4" fillId="2" borderId="0" xfId="0" applyNumberFormat="1" applyFont="1" applyFill="1" applyAlignment="1" applyProtection="1">
      <alignment horizontal="center" vertical="center"/>
      <protection locked="0"/>
    </xf>
    <xf numFmtId="166" fontId="9" fillId="0" borderId="0" xfId="1" applyNumberFormat="1" applyFont="1" applyFill="1" applyBorder="1" applyAlignment="1" applyProtection="1">
      <alignment horizontal="center" vertical="center"/>
      <protection locked="0"/>
    </xf>
    <xf numFmtId="166" fontId="9" fillId="0" borderId="2" xfId="1" applyNumberFormat="1" applyFont="1" applyFill="1" applyBorder="1" applyAlignment="1" applyProtection="1">
      <alignment horizontal="center" vertical="center"/>
      <protection locked="0"/>
    </xf>
    <xf numFmtId="166" fontId="9" fillId="3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166" fontId="9" fillId="3" borderId="2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65" fontId="4" fillId="2" borderId="0" xfId="0" quotePrefix="1" applyNumberFormat="1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left" vertical="center" indent="3"/>
    </xf>
    <xf numFmtId="0" fontId="1" fillId="3" borderId="2" xfId="0" applyFont="1" applyFill="1" applyBorder="1" applyAlignment="1">
      <alignment horizontal="left" vertical="center" indent="3"/>
    </xf>
    <xf numFmtId="167" fontId="3" fillId="0" borderId="0" xfId="2" applyNumberFormat="1" applyFont="1" applyBorder="1" applyAlignment="1">
      <alignment vertical="center"/>
    </xf>
    <xf numFmtId="0" fontId="1" fillId="3" borderId="1" xfId="0" applyFont="1" applyFill="1" applyBorder="1" applyAlignment="1">
      <alignment horizontal="left" vertical="center" indent="2"/>
    </xf>
    <xf numFmtId="0" fontId="3" fillId="3" borderId="1" xfId="0" applyFont="1" applyFill="1" applyBorder="1" applyAlignment="1">
      <alignment horizontal="left" vertical="center" indent="2"/>
    </xf>
    <xf numFmtId="166" fontId="3" fillId="3" borderId="1" xfId="1" applyNumberFormat="1" applyFont="1" applyFill="1" applyBorder="1" applyAlignment="1">
      <alignment vertical="center"/>
    </xf>
    <xf numFmtId="167" fontId="9" fillId="3" borderId="1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indent="3"/>
    </xf>
    <xf numFmtId="166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>
      <alignment horizontal="left" vertical="center" indent="3"/>
    </xf>
    <xf numFmtId="166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indent="3"/>
    </xf>
    <xf numFmtId="167" fontId="3" fillId="0" borderId="0" xfId="2" applyNumberFormat="1" applyFont="1" applyFill="1" applyBorder="1" applyAlignment="1">
      <alignment vertical="center"/>
    </xf>
    <xf numFmtId="0" fontId="3" fillId="0" borderId="2" xfId="0" applyFont="1" applyBorder="1" applyAlignment="1">
      <alignment horizontal="left" vertical="center" indent="3"/>
    </xf>
    <xf numFmtId="167" fontId="3" fillId="0" borderId="0" xfId="2" applyNumberFormat="1" applyFont="1" applyFill="1" applyAlignment="1">
      <alignment vertical="center"/>
    </xf>
    <xf numFmtId="166" fontId="9" fillId="3" borderId="1" xfId="1" applyNumberFormat="1" applyFont="1" applyFill="1" applyBorder="1" applyAlignment="1" applyProtection="1">
      <alignment horizontal="center" vertical="center"/>
    </xf>
    <xf numFmtId="166" fontId="3" fillId="0" borderId="0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167" fontId="3" fillId="0" borderId="0" xfId="2" applyNumberFormat="1" applyFont="1" applyFill="1" applyBorder="1" applyAlignment="1">
      <alignment horizontal="center" vertical="center"/>
    </xf>
    <xf numFmtId="167" fontId="3" fillId="3" borderId="1" xfId="2" applyNumberFormat="1" applyFont="1" applyFill="1" applyBorder="1" applyAlignment="1">
      <alignment horizontal="center" vertical="center"/>
    </xf>
    <xf numFmtId="167" fontId="3" fillId="0" borderId="2" xfId="2" applyNumberFormat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 applyProtection="1">
      <alignment vertical="center"/>
    </xf>
    <xf numFmtId="167" fontId="3" fillId="0" borderId="0" xfId="2" applyNumberFormat="1" applyFont="1" applyFill="1" applyBorder="1" applyAlignment="1" applyProtection="1">
      <alignment vertical="center"/>
    </xf>
    <xf numFmtId="166" fontId="3" fillId="3" borderId="1" xfId="1" applyNumberFormat="1" applyFont="1" applyFill="1" applyBorder="1" applyAlignment="1" applyProtection="1">
      <alignment vertical="center"/>
    </xf>
    <xf numFmtId="167" fontId="3" fillId="3" borderId="1" xfId="2" applyNumberFormat="1" applyFont="1" applyFill="1" applyBorder="1" applyAlignment="1" applyProtection="1">
      <alignment vertical="center"/>
    </xf>
    <xf numFmtId="166" fontId="3" fillId="0" borderId="2" xfId="1" applyNumberFormat="1" applyFont="1" applyFill="1" applyBorder="1" applyAlignment="1" applyProtection="1">
      <alignment vertical="center"/>
    </xf>
    <xf numFmtId="167" fontId="3" fillId="0" borderId="2" xfId="2" applyNumberFormat="1" applyFont="1" applyFill="1" applyBorder="1" applyAlignment="1" applyProtection="1">
      <alignment vertical="center"/>
    </xf>
    <xf numFmtId="166" fontId="4" fillId="2" borderId="0" xfId="1" applyNumberFormat="1" applyFont="1" applyFill="1" applyAlignment="1" applyProtection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left" vertical="center" indent="2"/>
    </xf>
    <xf numFmtId="0" fontId="1" fillId="3" borderId="2" xfId="0" applyFont="1" applyFill="1" applyBorder="1" applyAlignment="1">
      <alignment horizontal="left" vertical="center" indent="2"/>
    </xf>
    <xf numFmtId="0" fontId="1" fillId="0" borderId="0" xfId="0" applyFont="1" applyAlignment="1">
      <alignment horizontal="left" vertical="center" indent="2"/>
    </xf>
    <xf numFmtId="166" fontId="1" fillId="0" borderId="0" xfId="1" applyNumberFormat="1" applyFont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indent="2"/>
    </xf>
    <xf numFmtId="167" fontId="1" fillId="0" borderId="0" xfId="2" applyNumberFormat="1" applyFont="1" applyAlignment="1">
      <alignment vertical="center"/>
    </xf>
    <xf numFmtId="0" fontId="1" fillId="0" borderId="0" xfId="0" applyFont="1" applyAlignment="1">
      <alignment horizontal="left" vertical="center" indent="3"/>
    </xf>
    <xf numFmtId="167" fontId="1" fillId="0" borderId="0" xfId="2" applyNumberFormat="1" applyFont="1" applyFill="1" applyAlignment="1">
      <alignment vertical="center"/>
    </xf>
    <xf numFmtId="0" fontId="1" fillId="0" borderId="2" xfId="0" applyFont="1" applyBorder="1" applyAlignment="1">
      <alignment horizontal="left" vertical="center" indent="3"/>
    </xf>
    <xf numFmtId="167" fontId="1" fillId="0" borderId="0" xfId="2" applyNumberFormat="1" applyFont="1" applyBorder="1" applyAlignment="1">
      <alignment vertical="center"/>
    </xf>
    <xf numFmtId="167" fontId="1" fillId="0" borderId="0" xfId="2" applyNumberFormat="1" applyFont="1" applyFill="1" applyBorder="1" applyAlignment="1">
      <alignment vertical="center"/>
    </xf>
    <xf numFmtId="3" fontId="1" fillId="0" borderId="0" xfId="0" applyNumberFormat="1" applyFont="1"/>
    <xf numFmtId="0" fontId="1" fillId="0" borderId="0" xfId="0" applyFont="1"/>
    <xf numFmtId="169" fontId="1" fillId="0" borderId="0" xfId="0" applyNumberFormat="1" applyFont="1"/>
    <xf numFmtId="167" fontId="5" fillId="3" borderId="1" xfId="2" applyNumberFormat="1" applyFont="1" applyFill="1" applyBorder="1" applyAlignment="1" applyProtection="1">
      <alignment horizontal="center" vertical="center"/>
    </xf>
    <xf numFmtId="167" fontId="3" fillId="3" borderId="0" xfId="2" applyNumberFormat="1" applyFont="1" applyFill="1" applyBorder="1" applyAlignment="1" applyProtection="1">
      <alignment horizontal="center" vertical="center"/>
    </xf>
    <xf numFmtId="167" fontId="3" fillId="3" borderId="2" xfId="2" applyNumberFormat="1" applyFont="1" applyFill="1" applyBorder="1" applyAlignment="1" applyProtection="1">
      <alignment horizontal="center" vertical="center"/>
    </xf>
    <xf numFmtId="167" fontId="5" fillId="0" borderId="1" xfId="2" applyNumberFormat="1" applyFont="1" applyBorder="1" applyAlignment="1" applyProtection="1">
      <alignment horizontal="center" vertical="center"/>
    </xf>
    <xf numFmtId="167" fontId="3" fillId="0" borderId="0" xfId="2" applyNumberFormat="1" applyFont="1" applyBorder="1" applyAlignment="1" applyProtection="1">
      <alignment horizontal="center" vertical="center"/>
    </xf>
    <xf numFmtId="167" fontId="3" fillId="0" borderId="2" xfId="2" applyNumberFormat="1" applyFont="1" applyBorder="1" applyAlignment="1" applyProtection="1">
      <alignment horizontal="center" vertical="center"/>
    </xf>
    <xf numFmtId="167" fontId="3" fillId="3" borderId="1" xfId="2" applyNumberFormat="1" applyFont="1" applyFill="1" applyBorder="1" applyAlignment="1" applyProtection="1">
      <alignment horizontal="center" vertical="center"/>
    </xf>
    <xf numFmtId="167" fontId="3" fillId="0" borderId="0" xfId="2" applyNumberFormat="1" applyFont="1" applyFill="1" applyBorder="1" applyAlignment="1" applyProtection="1">
      <alignment horizontal="center" vertical="center"/>
    </xf>
    <xf numFmtId="167" fontId="3" fillId="0" borderId="2" xfId="2" applyNumberFormat="1" applyFont="1" applyFill="1" applyBorder="1" applyAlignment="1" applyProtection="1">
      <alignment horizontal="center" vertical="center"/>
    </xf>
    <xf numFmtId="166" fontId="11" fillId="0" borderId="0" xfId="1" applyNumberFormat="1" applyFont="1" applyFill="1" applyBorder="1" applyAlignment="1" applyProtection="1">
      <alignment horizontal="center" vertical="center"/>
      <protection locked="0"/>
    </xf>
    <xf numFmtId="166" fontId="11" fillId="0" borderId="2" xfId="1" applyNumberFormat="1" applyFont="1" applyFill="1" applyBorder="1" applyAlignment="1" applyProtection="1">
      <alignment horizontal="center" vertical="center"/>
      <protection locked="0"/>
    </xf>
    <xf numFmtId="166" fontId="8" fillId="3" borderId="1" xfId="1" applyNumberFormat="1" applyFont="1" applyFill="1" applyBorder="1" applyAlignment="1" applyProtection="1">
      <alignment horizontal="center" vertical="center"/>
    </xf>
    <xf numFmtId="165" fontId="4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167" fontId="12" fillId="0" borderId="0" xfId="2" applyNumberFormat="1" applyFont="1" applyFill="1" applyBorder="1" applyAlignment="1">
      <alignment horizontal="center" vertical="center"/>
    </xf>
    <xf numFmtId="167" fontId="11" fillId="0" borderId="0" xfId="2" applyNumberFormat="1" applyFont="1" applyFill="1" applyBorder="1" applyAlignment="1">
      <alignment vertical="center"/>
    </xf>
    <xf numFmtId="166" fontId="11" fillId="0" borderId="0" xfId="1" applyNumberFormat="1" applyFont="1" applyFill="1" applyBorder="1" applyAlignment="1">
      <alignment vertical="center"/>
    </xf>
    <xf numFmtId="166" fontId="11" fillId="0" borderId="0" xfId="1" applyNumberFormat="1" applyFont="1" applyFill="1" applyBorder="1" applyAlignment="1" applyProtection="1">
      <alignment vertical="center"/>
    </xf>
    <xf numFmtId="0" fontId="11" fillId="0" borderId="0" xfId="0" applyFont="1" applyAlignment="1">
      <alignment vertical="center"/>
    </xf>
    <xf numFmtId="167" fontId="11" fillId="0" borderId="0" xfId="2" applyNumberFormat="1" applyFont="1" applyFill="1" applyBorder="1" applyAlignment="1">
      <alignment horizontal="center" vertical="center"/>
    </xf>
    <xf numFmtId="167" fontId="11" fillId="0" borderId="0" xfId="2" applyNumberFormat="1" applyFont="1" applyFill="1" applyBorder="1" applyAlignment="1" applyProtection="1">
      <alignment horizontal="center" vertical="center"/>
    </xf>
    <xf numFmtId="167" fontId="11" fillId="0" borderId="0" xfId="2" applyNumberFormat="1" applyFont="1" applyFill="1" applyBorder="1" applyAlignment="1" applyProtection="1">
      <alignment vertical="center"/>
    </xf>
    <xf numFmtId="0" fontId="1" fillId="0" borderId="1" xfId="0" applyFont="1" applyBorder="1" applyAlignment="1">
      <alignment horizontal="left" vertical="center" indent="1"/>
    </xf>
    <xf numFmtId="166" fontId="9" fillId="0" borderId="1" xfId="1" applyNumberFormat="1" applyFont="1" applyFill="1" applyBorder="1" applyAlignment="1">
      <alignment horizontal="center" vertical="center"/>
    </xf>
    <xf numFmtId="166" fontId="1" fillId="0" borderId="0" xfId="1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166" fontId="9" fillId="0" borderId="0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indent="1"/>
    </xf>
    <xf numFmtId="166" fontId="5" fillId="0" borderId="0" xfId="1" applyNumberFormat="1" applyFont="1" applyFill="1" applyBorder="1" applyAlignment="1">
      <alignment vertical="center"/>
    </xf>
    <xf numFmtId="166" fontId="5" fillId="0" borderId="0" xfId="1" applyNumberFormat="1" applyFont="1" applyFill="1" applyBorder="1" applyAlignment="1" applyProtection="1">
      <alignment vertical="center"/>
    </xf>
    <xf numFmtId="167" fontId="5" fillId="0" borderId="0" xfId="2" applyNumberFormat="1" applyFont="1" applyFill="1" applyBorder="1" applyAlignment="1">
      <alignment vertical="center"/>
    </xf>
    <xf numFmtId="166" fontId="5" fillId="0" borderId="0" xfId="1" applyNumberFormat="1" applyFont="1" applyBorder="1" applyAlignment="1">
      <alignment vertical="center"/>
    </xf>
    <xf numFmtId="166" fontId="9" fillId="0" borderId="1" xfId="1" applyNumberFormat="1" applyFont="1" applyFill="1" applyBorder="1" applyAlignment="1" applyProtection="1">
      <alignment horizontal="center" vertical="center"/>
    </xf>
    <xf numFmtId="166" fontId="9" fillId="0" borderId="0" xfId="1" applyNumberFormat="1" applyFont="1" applyFill="1" applyBorder="1" applyAlignment="1" applyProtection="1">
      <alignment horizontal="center" vertical="center"/>
    </xf>
    <xf numFmtId="166" fontId="9" fillId="3" borderId="0" xfId="1" applyNumberFormat="1" applyFont="1" applyFill="1" applyBorder="1" applyAlignment="1" applyProtection="1">
      <alignment horizontal="center" vertical="center"/>
    </xf>
    <xf numFmtId="166" fontId="9" fillId="3" borderId="2" xfId="1" applyNumberFormat="1" applyFont="1" applyFill="1" applyBorder="1" applyAlignment="1" applyProtection="1">
      <alignment horizontal="center" vertical="center"/>
    </xf>
    <xf numFmtId="166" fontId="8" fillId="0" borderId="1" xfId="1" applyNumberFormat="1" applyFont="1" applyFill="1" applyBorder="1" applyAlignment="1" applyProtection="1">
      <alignment horizontal="center" vertical="center"/>
    </xf>
    <xf numFmtId="167" fontId="8" fillId="3" borderId="1" xfId="2" applyNumberFormat="1" applyFont="1" applyFill="1" applyBorder="1" applyAlignment="1" applyProtection="1">
      <alignment horizontal="center" vertical="center"/>
    </xf>
    <xf numFmtId="167" fontId="9" fillId="3" borderId="0" xfId="2" applyNumberFormat="1" applyFont="1" applyFill="1" applyBorder="1" applyAlignment="1" applyProtection="1">
      <alignment horizontal="center" vertical="center"/>
    </xf>
    <xf numFmtId="167" fontId="9" fillId="3" borderId="2" xfId="2" applyNumberFormat="1" applyFont="1" applyFill="1" applyBorder="1" applyAlignment="1" applyProtection="1">
      <alignment horizontal="center" vertical="center"/>
    </xf>
    <xf numFmtId="167" fontId="8" fillId="0" borderId="1" xfId="2" applyNumberFormat="1" applyFont="1" applyFill="1" applyBorder="1" applyAlignment="1" applyProtection="1">
      <alignment horizontal="center" vertical="center"/>
    </xf>
    <xf numFmtId="167" fontId="9" fillId="0" borderId="0" xfId="2" applyNumberFormat="1" applyFont="1" applyFill="1" applyBorder="1" applyAlignment="1" applyProtection="1">
      <alignment horizontal="center" vertical="center"/>
    </xf>
    <xf numFmtId="167" fontId="9" fillId="0" borderId="2" xfId="2" applyNumberFormat="1" applyFont="1" applyFill="1" applyBorder="1" applyAlignment="1" applyProtection="1">
      <alignment horizontal="center" vertical="center"/>
    </xf>
    <xf numFmtId="167" fontId="12" fillId="0" borderId="0" xfId="2" applyNumberFormat="1" applyFont="1" applyFill="1" applyBorder="1" applyAlignment="1" applyProtection="1">
      <alignment horizontal="center" vertical="center"/>
    </xf>
    <xf numFmtId="167" fontId="9" fillId="3" borderId="1" xfId="2" applyNumberFormat="1" applyFont="1" applyFill="1" applyBorder="1" applyAlignment="1" applyProtection="1">
      <alignment horizontal="center" vertical="center"/>
    </xf>
    <xf numFmtId="166" fontId="9" fillId="4" borderId="0" xfId="1" applyNumberFormat="1" applyFont="1" applyFill="1" applyBorder="1" applyAlignment="1" applyProtection="1">
      <alignment horizontal="center" vertical="center"/>
      <protection locked="0"/>
    </xf>
    <xf numFmtId="166" fontId="12" fillId="4" borderId="0" xfId="1" applyNumberFormat="1" applyFont="1" applyFill="1" applyBorder="1" applyAlignment="1" applyProtection="1">
      <alignment horizontal="center" vertical="center"/>
      <protection locked="0"/>
    </xf>
    <xf numFmtId="167" fontId="9" fillId="4" borderId="0" xfId="2" applyNumberFormat="1" applyFont="1" applyFill="1" applyBorder="1" applyAlignment="1">
      <alignment horizontal="center" vertical="center"/>
    </xf>
    <xf numFmtId="167" fontId="12" fillId="4" borderId="0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8" fontId="4" fillId="0" borderId="0" xfId="0" applyNumberFormat="1" applyFont="1" applyAlignment="1">
      <alignment horizontal="left" vertical="center"/>
    </xf>
    <xf numFmtId="16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9" fillId="0" borderId="0" xfId="0" applyFont="1" applyAlignment="1">
      <alignment vertical="center" wrapText="1"/>
    </xf>
    <xf numFmtId="0" fontId="5" fillId="3" borderId="0" xfId="0" applyFont="1" applyFill="1" applyAlignment="1">
      <alignment vertical="center"/>
    </xf>
    <xf numFmtId="166" fontId="8" fillId="3" borderId="0" xfId="1" applyNumberFormat="1" applyFont="1" applyFill="1" applyBorder="1" applyAlignment="1">
      <alignment horizontal="center" vertical="center"/>
    </xf>
    <xf numFmtId="166" fontId="8" fillId="3" borderId="0" xfId="1" applyNumberFormat="1" applyFont="1" applyFill="1" applyBorder="1" applyAlignment="1" applyProtection="1">
      <alignment horizontal="center" vertical="center"/>
    </xf>
    <xf numFmtId="167" fontId="8" fillId="3" borderId="0" xfId="2" applyNumberFormat="1" applyFont="1" applyFill="1" applyBorder="1" applyAlignment="1">
      <alignment horizontal="center" vertical="center"/>
    </xf>
    <xf numFmtId="167" fontId="8" fillId="3" borderId="0" xfId="2" applyNumberFormat="1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>
      <alignment vertical="center"/>
    </xf>
    <xf numFmtId="166" fontId="5" fillId="3" borderId="2" xfId="1" applyNumberFormat="1" applyFont="1" applyFill="1" applyBorder="1" applyAlignment="1">
      <alignment vertical="center"/>
    </xf>
    <xf numFmtId="166" fontId="5" fillId="3" borderId="2" xfId="1" applyNumberFormat="1" applyFont="1" applyFill="1" applyBorder="1" applyAlignment="1" applyProtection="1">
      <alignment vertical="center"/>
    </xf>
    <xf numFmtId="166" fontId="5" fillId="3" borderId="0" xfId="1" applyNumberFormat="1" applyFont="1" applyFill="1" applyBorder="1" applyAlignment="1">
      <alignment vertical="center"/>
    </xf>
    <xf numFmtId="166" fontId="5" fillId="3" borderId="0" xfId="1" applyNumberFormat="1" applyFont="1" applyFill="1" applyBorder="1" applyAlignment="1" applyProtection="1">
      <alignment vertical="center"/>
    </xf>
    <xf numFmtId="167" fontId="5" fillId="3" borderId="0" xfId="2" applyNumberFormat="1" applyFont="1" applyFill="1" applyBorder="1" applyAlignment="1">
      <alignment horizontal="center" vertical="center"/>
    </xf>
    <xf numFmtId="167" fontId="5" fillId="3" borderId="0" xfId="2" applyNumberFormat="1" applyFont="1" applyFill="1" applyBorder="1" applyAlignment="1" applyProtection="1">
      <alignment horizontal="center" vertical="center"/>
    </xf>
    <xf numFmtId="167" fontId="5" fillId="0" borderId="0" xfId="2" applyNumberFormat="1" applyFont="1" applyBorder="1" applyAlignment="1">
      <alignment vertical="center"/>
    </xf>
    <xf numFmtId="167" fontId="1" fillId="0" borderId="0" xfId="2" applyNumberFormat="1" applyFont="1" applyBorder="1" applyAlignment="1">
      <alignment horizontal="center" vertical="center"/>
    </xf>
    <xf numFmtId="167" fontId="1" fillId="0" borderId="2" xfId="2" applyNumberFormat="1" applyFont="1" applyBorder="1" applyAlignment="1">
      <alignment horizontal="center" vertical="center"/>
    </xf>
    <xf numFmtId="167" fontId="5" fillId="0" borderId="1" xfId="2" applyNumberFormat="1" applyFont="1" applyBorder="1" applyAlignment="1" applyProtection="1">
      <alignment horizontal="right" vertical="center"/>
    </xf>
    <xf numFmtId="167" fontId="1" fillId="0" borderId="0" xfId="2" applyNumberFormat="1" applyFont="1" applyBorder="1" applyAlignment="1" applyProtection="1">
      <alignment horizontal="right" vertical="center"/>
    </xf>
    <xf numFmtId="167" fontId="1" fillId="0" borderId="2" xfId="2" applyNumberFormat="1" applyFont="1" applyBorder="1" applyAlignment="1" applyProtection="1">
      <alignment horizontal="right" vertical="center"/>
    </xf>
    <xf numFmtId="167" fontId="5" fillId="3" borderId="0" xfId="2" applyNumberFormat="1" applyFont="1" applyFill="1" applyBorder="1" applyAlignment="1" applyProtection="1">
      <alignment vertical="center"/>
    </xf>
    <xf numFmtId="166" fontId="5" fillId="0" borderId="0" xfId="1" applyNumberFormat="1" applyFont="1" applyBorder="1" applyAlignment="1" applyProtection="1">
      <alignment vertical="center"/>
    </xf>
    <xf numFmtId="167" fontId="5" fillId="0" borderId="0" xfId="2" applyNumberFormat="1" applyFont="1" applyBorder="1" applyAlignment="1" applyProtection="1">
      <alignment vertical="center"/>
    </xf>
    <xf numFmtId="167" fontId="5" fillId="3" borderId="1" xfId="2" applyNumberFormat="1" applyFont="1" applyFill="1" applyBorder="1" applyAlignment="1" applyProtection="1">
      <alignment horizontal="right" vertical="center"/>
    </xf>
    <xf numFmtId="167" fontId="1" fillId="0" borderId="0" xfId="2" applyNumberFormat="1" applyFont="1" applyFill="1" applyBorder="1" applyAlignment="1" applyProtection="1">
      <alignment horizontal="right" vertical="center"/>
    </xf>
    <xf numFmtId="167" fontId="11" fillId="0" borderId="0" xfId="2" applyNumberFormat="1" applyFont="1" applyFill="1" applyBorder="1" applyAlignment="1" applyProtection="1">
      <alignment horizontal="right" vertical="center"/>
    </xf>
    <xf numFmtId="0" fontId="1" fillId="0" borderId="0" xfId="0" quotePrefix="1" applyFont="1" applyAlignment="1" applyProtection="1">
      <alignment vertical="center"/>
      <protection locked="0"/>
    </xf>
    <xf numFmtId="14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3" borderId="0" xfId="0" applyFont="1" applyFill="1" applyAlignment="1">
      <alignment vertical="center" wrapText="1"/>
    </xf>
    <xf numFmtId="166" fontId="1" fillId="0" borderId="0" xfId="1" applyNumberFormat="1" applyFont="1" applyAlignment="1" applyProtection="1">
      <alignment vertical="center"/>
    </xf>
  </cellXfs>
  <cellStyles count="6">
    <cellStyle name="Comma" xfId="1" builtinId="3"/>
    <cellStyle name="Normal" xfId="0" builtinId="0"/>
    <cellStyle name="Normal 2" xfId="3" xr:uid="{00000000-0005-0000-0000-000001000000}"/>
    <cellStyle name="Normal 3" xfId="5" xr:uid="{00000000-0005-0000-0000-000002000000}"/>
    <cellStyle name="Percent" xfId="2" builtinId="5"/>
    <cellStyle name="Vírgula 2" xfId="4" xr:uid="{00000000-0005-0000-0000-000005000000}"/>
  </cellStyles>
  <dxfs count="107"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C$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1</xdr:row>
      <xdr:rowOff>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0</xdr:row>
          <xdr:rowOff>219075</xdr:rowOff>
        </xdr:from>
        <xdr:to>
          <xdr:col>2</xdr:col>
          <xdr:colOff>161925</xdr:colOff>
          <xdr:row>0</xdr:row>
          <xdr:rowOff>781050</xdr:rowOff>
        </xdr:to>
        <xdr:grpSp>
          <xdr:nvGrpSpPr>
            <xdr:cNvPr id="2" name="Grup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/>
          </xdr:nvGrpSpPr>
          <xdr:grpSpPr>
            <a:xfrm>
              <a:off x="4015669" y="219075"/>
              <a:ext cx="965200" cy="561975"/>
              <a:chOff x="3829049" y="219075"/>
              <a:chExt cx="1028701" cy="561975"/>
            </a:xfrm>
          </xdr:grpSpPr>
          <xdr:sp macro="" textlink="">
            <xdr:nvSpPr>
              <xdr:cNvPr id="6150" name="Option Button 6" hidden="1">
                <a:extLst>
                  <a:ext uri="{63B3BB69-23CF-44E3-9099-C40C66FF867C}">
                    <a14:compatExt spid="_x0000_s6150"/>
                  </a:ext>
                  <a:ext uri="{FF2B5EF4-FFF2-40B4-BE49-F238E27FC236}">
                    <a16:creationId xmlns:a16="http://schemas.microsoft.com/office/drawing/2014/main" id="{00000000-0008-0000-0100-000006180000}"/>
                  </a:ext>
                </a:extLst>
              </xdr:cNvPr>
              <xdr:cNvSpPr/>
            </xdr:nvSpPr>
            <xdr:spPr bwMode="auto">
              <a:xfrm>
                <a:off x="3829049" y="219075"/>
                <a:ext cx="10191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Português</a:t>
                </a:r>
              </a:p>
            </xdr:txBody>
          </xdr:sp>
          <xdr:sp macro="" textlink="">
            <xdr:nvSpPr>
              <xdr:cNvPr id="6151" name="Option Button 7" hidden="1">
                <a:extLst>
                  <a:ext uri="{63B3BB69-23CF-44E3-9099-C40C66FF867C}">
                    <a14:compatExt spid="_x0000_s6151"/>
                  </a:ext>
                  <a:ext uri="{FF2B5EF4-FFF2-40B4-BE49-F238E27FC236}">
                    <a16:creationId xmlns:a16="http://schemas.microsoft.com/office/drawing/2014/main" id="{00000000-0008-0000-0100-000007180000}"/>
                  </a:ext>
                </a:extLst>
              </xdr:cNvPr>
              <xdr:cNvSpPr/>
            </xdr:nvSpPr>
            <xdr:spPr bwMode="auto">
              <a:xfrm>
                <a:off x="3838575" y="571500"/>
                <a:ext cx="10191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English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81075" cy="962025"/>
    <xdr:pic>
      <xdr:nvPicPr>
        <xdr:cNvPr id="7" name="Imagem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296</xdr:col>
      <xdr:colOff>487326</xdr:colOff>
      <xdr:row>7</xdr:row>
      <xdr:rowOff>44303</xdr:rowOff>
    </xdr:from>
    <xdr:to>
      <xdr:col>298</xdr:col>
      <xdr:colOff>587006</xdr:colOff>
      <xdr:row>11</xdr:row>
      <xdr:rowOff>132909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55845931" y="2026832"/>
          <a:ext cx="1805319" cy="7752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Colocar o Trimestre na</a:t>
          </a:r>
          <a:r>
            <a:rPr lang="pt-BR" sz="1100" baseline="0"/>
            <a:t> Linha 1 pra fórmula da aba quarter funcionar</a:t>
          </a:r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1</xdr:row>
      <xdr:rowOff>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1</xdr:row>
      <xdr:rowOff>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1</xdr:row>
      <xdr:rowOff>0</xdr:rowOff>
    </xdr:to>
    <xdr:pic>
      <xdr:nvPicPr>
        <xdr:cNvPr id="6" name="Imagem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icardo Medeiros" id="{BD934661-492B-4FBB-80EE-0CF9F4DBE444}" userId="S::ricardo.medeiros@triunfo.com::6b574ac0-e352-46c3-9438-1153989be1e7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1" dT="2024-02-19T17:24:33.05" personId="{BD934661-492B-4FBB-80EE-0CF9F4DBE444}" id="{FB7EDB26-BDA8-4076-A856-E709E4D9A2A2}">
    <text>Mudança de Base a partir de 2023 para atender resolução 464</text>
  </threadedComment>
  <threadedComment ref="H41" dT="2024-02-19T17:25:20.24" personId="{BD934661-492B-4FBB-80EE-0CF9F4DBE444}" id="{C9B4E475-806B-4E95-83D5-FCCEA7C946D1}">
    <text>Mudança de base a partir de 2023 para atender resolução 464</text>
  </threadedComment>
  <threadedComment ref="A42" dT="2024-02-19T17:24:50.35" personId="{BD934661-492B-4FBB-80EE-0CF9F4DBE444}" id="{67C73CF3-34E3-4E4F-B7A1-06C861DC8A8E}">
    <text>Mudança de base a partir de 2023 para atender resolução 464</text>
  </threadedComment>
  <threadedComment ref="H42" dT="2024-02-19T17:25:40.11" personId="{BD934661-492B-4FBB-80EE-0CF9F4DBE444}" id="{C75040DC-CBD7-423D-A260-5DA932DFD864}">
    <text>Mudança de base a partir de 2023 para atender resolução 464</text>
  </threadedComment>
  <threadedComment ref="A81" dT="2024-02-19T17:23:45.20" personId="{BD934661-492B-4FBB-80EE-0CF9F4DBE444}" id="{EB5CB5D2-6B89-4DE2-926B-00FE56147635}">
    <text>Mudança de base a partir de 2023 para atender resolução 464</text>
  </threadedComment>
  <threadedComment ref="H81" dT="2024-02-19T17:26:00.93" personId="{BD934661-492B-4FBB-80EE-0CF9F4DBE444}" id="{24DC1837-ED7E-41C3-A719-CD972541EFCF}">
    <text>Mudança de base a partir de 2023 para atender resolução 464</text>
  </threadedComment>
  <threadedComment ref="A82" dT="2024-02-19T17:24:03.92" personId="{BD934661-492B-4FBB-80EE-0CF9F4DBE444}" id="{E0D24D9A-7A4C-48FD-A5AE-C4D81CDF6971}">
    <text>Mudança de base a partir de 2023 para atender resolução 464</text>
  </threadedComment>
  <threadedComment ref="H82" dT="2024-02-19T17:26:21.18" personId="{BD934661-492B-4FBB-80EE-0CF9F4DBE444}" id="{6DCD0666-11A2-455C-9D9C-671EA163FB94}">
    <text>Mudança de base a partir de 2023 para atender resolução 464</text>
  </threadedComment>
  <threadedComment ref="A121" dT="2024-02-19T17:18:04.91" personId="{BD934661-492B-4FBB-80EE-0CF9F4DBE444}" id="{DCEA3CDD-F333-41BC-9086-EAD1FC38C427}">
    <text>Mudança de Base a partir de 2023 para atender resolução 464</text>
  </threadedComment>
  <threadedComment ref="A122" dT="2024-02-19T17:18:48.24" personId="{BD934661-492B-4FBB-80EE-0CF9F4DBE444}" id="{88E530D6-7721-4D95-821F-FE26097B6FB0}">
    <text>Mudança de base a partir de 2023 para atender resolução 464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LB41" dT="2024-02-19T17:11:25.72" personId="{BD934661-492B-4FBB-80EE-0CF9F4DBE444}" id="{74F376C6-D318-474A-A529-040161207C51}">
    <text>Mudança de base em atendimento a resolução 464</text>
  </threadedComment>
  <threadedComment ref="LB42" dT="2024-02-19T17:12:01.03" personId="{BD934661-492B-4FBB-80EE-0CF9F4DBE444}" id="{D374B66C-2986-4042-B518-2E415F19CDB3}">
    <text>Mudança de base em atendimento a resolução 464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microsoft.com/office/2017/10/relationships/threadedComment" Target="../threadedComments/threadedComment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2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7"/>
  <dimension ref="A1:CI52"/>
  <sheetViews>
    <sheetView showGridLines="0" workbookViewId="0">
      <pane ySplit="1" topLeftCell="A2" activePane="bottomLeft" state="frozen"/>
      <selection pane="bottomLeft" activeCell="A18" sqref="A18"/>
    </sheetView>
  </sheetViews>
  <sheetFormatPr defaultColWidth="12.7265625" defaultRowHeight="14.5" x14ac:dyDescent="0.35"/>
  <cols>
    <col min="1" max="1" width="34.26953125" bestFit="1" customWidth="1"/>
    <col min="2" max="2" width="30.7265625" customWidth="1"/>
  </cols>
  <sheetData>
    <row r="1" spans="1:87" ht="18.5" x14ac:dyDescent="0.45">
      <c r="A1" s="37" t="s">
        <v>309</v>
      </c>
      <c r="B1" s="37" t="s">
        <v>308</v>
      </c>
    </row>
    <row r="2" spans="1:87" x14ac:dyDescent="0.35">
      <c r="A2" s="1" t="s">
        <v>5</v>
      </c>
      <c r="B2" s="1" t="s">
        <v>310</v>
      </c>
      <c r="C2" s="15" t="str">
        <f>$A$1</f>
        <v>Português</v>
      </c>
      <c r="D2" s="15" t="s">
        <v>8</v>
      </c>
      <c r="E2" s="15" t="s">
        <v>9</v>
      </c>
      <c r="F2" s="15" t="s">
        <v>10</v>
      </c>
      <c r="G2" s="15" t="s">
        <v>11</v>
      </c>
      <c r="H2" s="15" t="s">
        <v>12</v>
      </c>
      <c r="I2" s="15" t="s">
        <v>13</v>
      </c>
      <c r="J2" s="15" t="s">
        <v>14</v>
      </c>
      <c r="K2" s="15" t="s">
        <v>15</v>
      </c>
      <c r="L2" s="15" t="s">
        <v>16</v>
      </c>
      <c r="M2" s="15" t="s">
        <v>17</v>
      </c>
      <c r="N2" s="15" t="s">
        <v>18</v>
      </c>
      <c r="O2" s="15" t="s">
        <v>19</v>
      </c>
      <c r="P2" s="15" t="s">
        <v>20</v>
      </c>
      <c r="Q2" s="15" t="s">
        <v>21</v>
      </c>
      <c r="R2" s="15" t="s">
        <v>22</v>
      </c>
      <c r="S2" s="15" t="s">
        <v>23</v>
      </c>
      <c r="T2" s="15" t="s">
        <v>24</v>
      </c>
      <c r="U2" s="15" t="s">
        <v>25</v>
      </c>
      <c r="V2" s="15" t="s">
        <v>26</v>
      </c>
      <c r="W2" s="15" t="s">
        <v>27</v>
      </c>
      <c r="X2" s="15" t="s">
        <v>28</v>
      </c>
      <c r="Y2" s="15" t="s">
        <v>29</v>
      </c>
      <c r="Z2" s="15" t="s">
        <v>30</v>
      </c>
      <c r="AA2" s="15" t="s">
        <v>31</v>
      </c>
      <c r="AB2" s="15" t="s">
        <v>32</v>
      </c>
      <c r="AC2" s="15" t="s">
        <v>33</v>
      </c>
      <c r="AD2" s="15" t="s">
        <v>34</v>
      </c>
      <c r="AE2" s="15" t="s">
        <v>35</v>
      </c>
      <c r="AF2" s="15" t="s">
        <v>36</v>
      </c>
      <c r="AG2" s="15" t="s">
        <v>37</v>
      </c>
      <c r="AH2" s="15" t="s">
        <v>38</v>
      </c>
      <c r="AI2" s="15" t="s">
        <v>39</v>
      </c>
      <c r="AJ2" s="15" t="s">
        <v>40</v>
      </c>
      <c r="AK2" s="15" t="s">
        <v>41</v>
      </c>
      <c r="AL2" s="15" t="s">
        <v>42</v>
      </c>
      <c r="AM2" s="15" t="s">
        <v>43</v>
      </c>
      <c r="AN2" s="15" t="s">
        <v>44</v>
      </c>
      <c r="AO2" s="15" t="s">
        <v>45</v>
      </c>
      <c r="AP2" s="15" t="s">
        <v>46</v>
      </c>
      <c r="AQ2" s="15" t="s">
        <v>47</v>
      </c>
      <c r="AR2" s="15" t="s">
        <v>48</v>
      </c>
      <c r="AS2" s="15" t="s">
        <v>49</v>
      </c>
      <c r="AT2" s="15" t="s">
        <v>50</v>
      </c>
      <c r="AU2" s="15" t="s">
        <v>51</v>
      </c>
      <c r="AV2" s="15" t="s">
        <v>52</v>
      </c>
      <c r="AW2" s="15" t="s">
        <v>53</v>
      </c>
      <c r="AX2" s="15" t="s">
        <v>54</v>
      </c>
      <c r="AY2" s="15" t="s">
        <v>55</v>
      </c>
      <c r="AZ2" s="15" t="s">
        <v>56</v>
      </c>
      <c r="BA2" s="15" t="s">
        <v>57</v>
      </c>
      <c r="BB2" s="15" t="s">
        <v>58</v>
      </c>
      <c r="BC2" s="15" t="s">
        <v>59</v>
      </c>
      <c r="BD2" s="15" t="s">
        <v>60</v>
      </c>
      <c r="BE2" s="15" t="s">
        <v>61</v>
      </c>
      <c r="BF2" s="15" t="s">
        <v>62</v>
      </c>
      <c r="BG2" s="15" t="s">
        <v>63</v>
      </c>
      <c r="BH2" s="15" t="s">
        <v>64</v>
      </c>
      <c r="BI2" s="15" t="s">
        <v>65</v>
      </c>
      <c r="BJ2" s="15" t="s">
        <v>66</v>
      </c>
      <c r="BK2" s="15" t="s">
        <v>67</v>
      </c>
      <c r="BL2" s="15" t="s">
        <v>68</v>
      </c>
      <c r="BM2" s="15" t="s">
        <v>69</v>
      </c>
      <c r="BN2" s="15" t="s">
        <v>70</v>
      </c>
      <c r="BO2" s="15" t="s">
        <v>71</v>
      </c>
      <c r="BP2" s="15" t="s">
        <v>72</v>
      </c>
      <c r="BQ2" s="15" t="s">
        <v>73</v>
      </c>
      <c r="BR2" s="15" t="s">
        <v>74</v>
      </c>
      <c r="BS2" s="15" t="s">
        <v>75</v>
      </c>
      <c r="BT2" s="15" t="s">
        <v>289</v>
      </c>
      <c r="BU2" s="15" t="s">
        <v>290</v>
      </c>
      <c r="BV2" s="15" t="s">
        <v>291</v>
      </c>
      <c r="BW2" s="15" t="s">
        <v>292</v>
      </c>
      <c r="BX2" s="15" t="s">
        <v>447</v>
      </c>
      <c r="BY2" s="15" t="s">
        <v>448</v>
      </c>
      <c r="BZ2" s="15" t="s">
        <v>449</v>
      </c>
      <c r="CA2" s="15" t="s">
        <v>450</v>
      </c>
      <c r="CB2" s="15" t="s">
        <v>455</v>
      </c>
      <c r="CC2" s="15" t="s">
        <v>456</v>
      </c>
      <c r="CD2" s="15" t="s">
        <v>457</v>
      </c>
      <c r="CE2" s="15" t="s">
        <v>458</v>
      </c>
      <c r="CF2" s="15" t="s">
        <v>463</v>
      </c>
      <c r="CG2" s="15" t="s">
        <v>464</v>
      </c>
      <c r="CH2" s="15" t="s">
        <v>465</v>
      </c>
      <c r="CI2" s="15" t="s">
        <v>466</v>
      </c>
    </row>
    <row r="3" spans="1:87" x14ac:dyDescent="0.35">
      <c r="A3" s="11" t="s">
        <v>478</v>
      </c>
      <c r="B3" s="11" t="s">
        <v>480</v>
      </c>
      <c r="C3" s="15" t="str">
        <f>$B$1</f>
        <v>English</v>
      </c>
      <c r="D3" s="15" t="s">
        <v>318</v>
      </c>
      <c r="E3" s="15" t="s">
        <v>319</v>
      </c>
      <c r="F3" s="15" t="s">
        <v>320</v>
      </c>
      <c r="G3" s="15" t="s">
        <v>321</v>
      </c>
      <c r="H3" s="15" t="s">
        <v>322</v>
      </c>
      <c r="I3" s="15" t="s">
        <v>323</v>
      </c>
      <c r="J3" s="15" t="s">
        <v>324</v>
      </c>
      <c r="K3" s="15" t="s">
        <v>325</v>
      </c>
      <c r="L3" s="15" t="s">
        <v>326</v>
      </c>
      <c r="M3" s="15" t="s">
        <v>327</v>
      </c>
      <c r="N3" s="15" t="s">
        <v>328</v>
      </c>
      <c r="O3" s="15" t="s">
        <v>329</v>
      </c>
      <c r="P3" s="15" t="s">
        <v>330</v>
      </c>
      <c r="Q3" s="15" t="s">
        <v>331</v>
      </c>
      <c r="R3" s="15" t="s">
        <v>332</v>
      </c>
      <c r="S3" s="15" t="s">
        <v>333</v>
      </c>
      <c r="T3" s="15" t="s">
        <v>334</v>
      </c>
      <c r="U3" s="15" t="s">
        <v>335</v>
      </c>
      <c r="V3" s="15" t="s">
        <v>336</v>
      </c>
      <c r="W3" s="15" t="s">
        <v>337</v>
      </c>
      <c r="X3" s="15" t="s">
        <v>338</v>
      </c>
      <c r="Y3" s="15" t="s">
        <v>339</v>
      </c>
      <c r="Z3" s="15" t="s">
        <v>340</v>
      </c>
      <c r="AA3" s="15" t="s">
        <v>341</v>
      </c>
      <c r="AB3" s="15" t="s">
        <v>342</v>
      </c>
      <c r="AC3" s="15" t="s">
        <v>343</v>
      </c>
      <c r="AD3" s="15" t="s">
        <v>344</v>
      </c>
      <c r="AE3" s="15" t="s">
        <v>345</v>
      </c>
      <c r="AF3" s="15" t="s">
        <v>346</v>
      </c>
      <c r="AG3" s="15" t="s">
        <v>347</v>
      </c>
      <c r="AH3" s="15" t="s">
        <v>348</v>
      </c>
      <c r="AI3" s="15" t="s">
        <v>349</v>
      </c>
      <c r="AJ3" s="15" t="s">
        <v>350</v>
      </c>
      <c r="AK3" s="15" t="s">
        <v>351</v>
      </c>
      <c r="AL3" s="15" t="s">
        <v>352</v>
      </c>
      <c r="AM3" s="15" t="s">
        <v>353</v>
      </c>
      <c r="AN3" s="15" t="s">
        <v>354</v>
      </c>
      <c r="AO3" s="15" t="s">
        <v>355</v>
      </c>
      <c r="AP3" s="15" t="s">
        <v>356</v>
      </c>
      <c r="AQ3" s="15" t="s">
        <v>357</v>
      </c>
      <c r="AR3" s="15" t="s">
        <v>358</v>
      </c>
      <c r="AS3" s="15" t="s">
        <v>359</v>
      </c>
      <c r="AT3" s="15" t="s">
        <v>360</v>
      </c>
      <c r="AU3" s="15" t="s">
        <v>361</v>
      </c>
      <c r="AV3" s="15" t="s">
        <v>362</v>
      </c>
      <c r="AW3" s="15" t="s">
        <v>363</v>
      </c>
      <c r="AX3" s="15" t="s">
        <v>364</v>
      </c>
      <c r="AY3" s="15" t="s">
        <v>365</v>
      </c>
      <c r="AZ3" s="15" t="s">
        <v>366</v>
      </c>
      <c r="BA3" s="15" t="s">
        <v>367</v>
      </c>
      <c r="BB3" s="15" t="s">
        <v>368</v>
      </c>
      <c r="BC3" s="15" t="s">
        <v>369</v>
      </c>
      <c r="BD3" s="15" t="s">
        <v>370</v>
      </c>
      <c r="BE3" s="15" t="s">
        <v>371</v>
      </c>
      <c r="BF3" s="15" t="s">
        <v>372</v>
      </c>
      <c r="BG3" s="15" t="s">
        <v>373</v>
      </c>
      <c r="BH3" s="15" t="s">
        <v>374</v>
      </c>
      <c r="BI3" s="15" t="s">
        <v>375</v>
      </c>
      <c r="BJ3" s="15" t="s">
        <v>376</v>
      </c>
      <c r="BK3" s="15" t="s">
        <v>377</v>
      </c>
      <c r="BL3" s="15" t="s">
        <v>378</v>
      </c>
      <c r="BM3" s="15" t="s">
        <v>379</v>
      </c>
      <c r="BN3" s="15" t="s">
        <v>380</v>
      </c>
      <c r="BO3" s="15" t="s">
        <v>381</v>
      </c>
      <c r="BP3" s="15" t="s">
        <v>382</v>
      </c>
      <c r="BQ3" s="15" t="s">
        <v>383</v>
      </c>
      <c r="BR3" s="15" t="s">
        <v>384</v>
      </c>
      <c r="BS3" s="15" t="s">
        <v>385</v>
      </c>
      <c r="BT3" s="15" t="s">
        <v>386</v>
      </c>
      <c r="BU3" s="15" t="s">
        <v>387</v>
      </c>
      <c r="BV3" s="15" t="s">
        <v>388</v>
      </c>
      <c r="BW3" s="15" t="s">
        <v>389</v>
      </c>
      <c r="BX3" s="15" t="s">
        <v>451</v>
      </c>
      <c r="BY3" s="15" t="s">
        <v>452</v>
      </c>
      <c r="BZ3" s="15" t="s">
        <v>453</v>
      </c>
      <c r="CA3" s="15" t="s">
        <v>454</v>
      </c>
      <c r="CB3" s="15" t="s">
        <v>459</v>
      </c>
      <c r="CC3" s="15" t="s">
        <v>460</v>
      </c>
      <c r="CD3" s="15" t="s">
        <v>461</v>
      </c>
      <c r="CE3" s="15" t="s">
        <v>462</v>
      </c>
      <c r="CF3" s="15" t="s">
        <v>467</v>
      </c>
      <c r="CG3" s="15" t="s">
        <v>468</v>
      </c>
      <c r="CH3" s="15" t="s">
        <v>469</v>
      </c>
      <c r="CI3" s="15" t="s">
        <v>470</v>
      </c>
    </row>
    <row r="4" spans="1:87" x14ac:dyDescent="0.35">
      <c r="A4" s="20" t="s">
        <v>0</v>
      </c>
      <c r="B4" s="20" t="s">
        <v>0</v>
      </c>
      <c r="C4" s="61" t="str">
        <f>Comparable!$A$1</f>
        <v>Português</v>
      </c>
    </row>
    <row r="5" spans="1:87" x14ac:dyDescent="0.35">
      <c r="A5" s="20" t="s">
        <v>3</v>
      </c>
      <c r="B5" s="20" t="s">
        <v>3</v>
      </c>
    </row>
    <row r="6" spans="1:87" x14ac:dyDescent="0.35">
      <c r="A6" s="20" t="s">
        <v>4</v>
      </c>
      <c r="B6" s="20" t="s">
        <v>4</v>
      </c>
      <c r="E6" t="s">
        <v>409</v>
      </c>
    </row>
    <row r="7" spans="1:87" x14ac:dyDescent="0.35">
      <c r="A7" s="20" t="s">
        <v>434</v>
      </c>
      <c r="B7" s="20" t="s">
        <v>434</v>
      </c>
      <c r="D7" s="98" t="s">
        <v>424</v>
      </c>
      <c r="E7" s="98" t="s">
        <v>412</v>
      </c>
      <c r="F7" s="98" t="s">
        <v>413</v>
      </c>
      <c r="G7" s="98" t="s">
        <v>414</v>
      </c>
      <c r="H7" s="98" t="s">
        <v>415</v>
      </c>
      <c r="I7" s="98" t="s">
        <v>416</v>
      </c>
      <c r="J7" s="98" t="s">
        <v>417</v>
      </c>
      <c r="K7" s="98" t="s">
        <v>418</v>
      </c>
      <c r="L7" s="98" t="s">
        <v>419</v>
      </c>
      <c r="M7" s="98" t="s">
        <v>420</v>
      </c>
      <c r="N7" s="98" t="s">
        <v>421</v>
      </c>
      <c r="O7" s="98" t="s">
        <v>422</v>
      </c>
      <c r="P7" s="98" t="s">
        <v>423</v>
      </c>
    </row>
    <row r="8" spans="1:87" x14ac:dyDescent="0.35">
      <c r="A8" s="20" t="s">
        <v>477</v>
      </c>
      <c r="B8" s="20" t="s">
        <v>477</v>
      </c>
      <c r="D8" s="98" t="s">
        <v>425</v>
      </c>
      <c r="E8">
        <v>1</v>
      </c>
      <c r="F8">
        <f>E8+1</f>
        <v>2</v>
      </c>
      <c r="G8">
        <f t="shared" ref="G8:P8" si="0">F8+1</f>
        <v>3</v>
      </c>
      <c r="H8">
        <f t="shared" si="0"/>
        <v>4</v>
      </c>
      <c r="I8">
        <f t="shared" si="0"/>
        <v>5</v>
      </c>
      <c r="J8">
        <f t="shared" si="0"/>
        <v>6</v>
      </c>
      <c r="K8">
        <f t="shared" si="0"/>
        <v>7</v>
      </c>
      <c r="L8">
        <f t="shared" si="0"/>
        <v>8</v>
      </c>
      <c r="M8">
        <f t="shared" si="0"/>
        <v>9</v>
      </c>
      <c r="N8">
        <f t="shared" si="0"/>
        <v>10</v>
      </c>
      <c r="O8">
        <f t="shared" si="0"/>
        <v>11</v>
      </c>
      <c r="P8">
        <f t="shared" si="0"/>
        <v>12</v>
      </c>
    </row>
    <row r="9" spans="1:87" x14ac:dyDescent="0.35">
      <c r="A9" s="11" t="s">
        <v>479</v>
      </c>
      <c r="B9" s="11" t="s">
        <v>481</v>
      </c>
      <c r="D9" s="98" t="s">
        <v>426</v>
      </c>
      <c r="E9">
        <v>4</v>
      </c>
      <c r="F9">
        <v>4</v>
      </c>
      <c r="G9">
        <v>1</v>
      </c>
      <c r="H9">
        <v>1</v>
      </c>
      <c r="I9">
        <v>1</v>
      </c>
      <c r="J9">
        <v>2</v>
      </c>
      <c r="K9">
        <v>2</v>
      </c>
      <c r="L9">
        <v>2</v>
      </c>
      <c r="M9">
        <v>3</v>
      </c>
      <c r="N9">
        <v>3</v>
      </c>
      <c r="O9">
        <v>3</v>
      </c>
      <c r="P9">
        <v>4</v>
      </c>
    </row>
    <row r="10" spans="1:87" x14ac:dyDescent="0.35">
      <c r="A10" s="16" t="s">
        <v>1</v>
      </c>
      <c r="B10" s="16" t="s">
        <v>311</v>
      </c>
      <c r="D10" s="98" t="s">
        <v>427</v>
      </c>
      <c r="E10">
        <f t="shared" ref="E10:P10" si="1">IF(MONTH(Mensal)=E8,1,0)</f>
        <v>1</v>
      </c>
      <c r="F10">
        <f t="shared" si="1"/>
        <v>0</v>
      </c>
      <c r="G10">
        <f t="shared" si="1"/>
        <v>0</v>
      </c>
      <c r="H10">
        <f t="shared" si="1"/>
        <v>0</v>
      </c>
      <c r="I10">
        <f t="shared" si="1"/>
        <v>0</v>
      </c>
      <c r="J10">
        <f t="shared" si="1"/>
        <v>0</v>
      </c>
      <c r="K10">
        <f t="shared" si="1"/>
        <v>0</v>
      </c>
      <c r="L10">
        <f t="shared" si="1"/>
        <v>0</v>
      </c>
      <c r="M10">
        <f t="shared" si="1"/>
        <v>0</v>
      </c>
      <c r="N10">
        <f t="shared" si="1"/>
        <v>0</v>
      </c>
      <c r="O10">
        <f t="shared" si="1"/>
        <v>0</v>
      </c>
      <c r="P10">
        <f t="shared" si="1"/>
        <v>0</v>
      </c>
    </row>
    <row r="11" spans="1:87" x14ac:dyDescent="0.35">
      <c r="A11" s="17" t="s">
        <v>2</v>
      </c>
      <c r="B11" s="17" t="s">
        <v>312</v>
      </c>
      <c r="D11" s="98" t="s">
        <v>428</v>
      </c>
      <c r="E11" s="128" t="str">
        <f>CONCATENATE(E9,(IF($C$4=$A$1,"T",IF($C$4=$B$1,"Q","Check"))),RIGHT(Acumulado,2)-1)</f>
        <v>4T25</v>
      </c>
      <c r="F11" s="128" t="str">
        <f>CONCATENATE(F9,(IF($C$4=$A$1,"T",IF($C$4=$B$1,"Q","Check"))),RIGHT(Acumulado,2)-1)</f>
        <v>4T25</v>
      </c>
      <c r="G11" s="128" t="str">
        <f t="shared" ref="G11:P11" si="2">CONCATENATE(G9,(IF($C$4=$A$1,"T",IF($C$4=$B$1,"Q","Check"))),RIGHT(Acumulado,2))</f>
        <v>1T26</v>
      </c>
      <c r="H11" s="128" t="str">
        <f t="shared" si="2"/>
        <v>1T26</v>
      </c>
      <c r="I11" s="128" t="str">
        <f t="shared" si="2"/>
        <v>1T26</v>
      </c>
      <c r="J11" s="128" t="str">
        <f t="shared" si="2"/>
        <v>2T26</v>
      </c>
      <c r="K11" s="128" t="str">
        <f t="shared" si="2"/>
        <v>2T26</v>
      </c>
      <c r="L11" s="128" t="str">
        <f t="shared" si="2"/>
        <v>2T26</v>
      </c>
      <c r="M11" s="128" t="str">
        <f t="shared" si="2"/>
        <v>3T26</v>
      </c>
      <c r="N11" s="128" t="str">
        <f t="shared" si="2"/>
        <v>3T26</v>
      </c>
      <c r="O11" s="128" t="str">
        <f t="shared" si="2"/>
        <v>3T26</v>
      </c>
      <c r="P11" s="128" t="str">
        <f t="shared" si="2"/>
        <v>4T26</v>
      </c>
    </row>
    <row r="12" spans="1:87" x14ac:dyDescent="0.35">
      <c r="A12" s="20" t="s">
        <v>0</v>
      </c>
      <c r="B12" s="20" t="s">
        <v>0</v>
      </c>
      <c r="C12" s="97"/>
      <c r="D12" s="98" t="s">
        <v>429</v>
      </c>
      <c r="E12" s="97" t="str">
        <f>HLOOKUP(1,$E$10:$P$11,2,0)</f>
        <v>4T25</v>
      </c>
    </row>
    <row r="13" spans="1:87" x14ac:dyDescent="0.35">
      <c r="A13" s="18" t="s">
        <v>1</v>
      </c>
      <c r="B13" s="18" t="s">
        <v>311</v>
      </c>
    </row>
    <row r="14" spans="1:87" x14ac:dyDescent="0.35">
      <c r="A14" s="19" t="s">
        <v>2</v>
      </c>
      <c r="B14" s="19" t="s">
        <v>312</v>
      </c>
    </row>
    <row r="15" spans="1:87" x14ac:dyDescent="0.35">
      <c r="A15" s="20" t="s">
        <v>3</v>
      </c>
      <c r="B15" s="20" t="s">
        <v>3</v>
      </c>
    </row>
    <row r="16" spans="1:87" x14ac:dyDescent="0.35">
      <c r="A16" s="18" t="s">
        <v>1</v>
      </c>
      <c r="B16" s="18" t="s">
        <v>311</v>
      </c>
    </row>
    <row r="17" spans="1:2" x14ac:dyDescent="0.35">
      <c r="A17" s="19" t="s">
        <v>2</v>
      </c>
      <c r="B17" s="19" t="s">
        <v>312</v>
      </c>
    </row>
    <row r="18" spans="1:2" x14ac:dyDescent="0.35">
      <c r="A18" s="20" t="s">
        <v>4</v>
      </c>
      <c r="B18" s="20" t="s">
        <v>4</v>
      </c>
    </row>
    <row r="19" spans="1:2" x14ac:dyDescent="0.35">
      <c r="A19" s="18" t="s">
        <v>1</v>
      </c>
      <c r="B19" s="18" t="s">
        <v>311</v>
      </c>
    </row>
    <row r="20" spans="1:2" x14ac:dyDescent="0.35">
      <c r="A20" s="19" t="s">
        <v>2</v>
      </c>
      <c r="B20" s="19" t="s">
        <v>312</v>
      </c>
    </row>
    <row r="21" spans="1:2" x14ac:dyDescent="0.35">
      <c r="A21" s="20" t="s">
        <v>434</v>
      </c>
      <c r="B21" s="20" t="s">
        <v>434</v>
      </c>
    </row>
    <row r="22" spans="1:2" x14ac:dyDescent="0.35">
      <c r="A22" s="18" t="s">
        <v>1</v>
      </c>
      <c r="B22" s="18" t="s">
        <v>311</v>
      </c>
    </row>
    <row r="23" spans="1:2" x14ac:dyDescent="0.35">
      <c r="A23" s="19" t="s">
        <v>2</v>
      </c>
      <c r="B23" s="19" t="s">
        <v>312</v>
      </c>
    </row>
    <row r="24" spans="1:2" x14ac:dyDescent="0.35">
      <c r="A24" s="20" t="s">
        <v>477</v>
      </c>
      <c r="B24" s="20" t="s">
        <v>477</v>
      </c>
    </row>
    <row r="25" spans="1:2" x14ac:dyDescent="0.35">
      <c r="A25" s="18" t="s">
        <v>1</v>
      </c>
      <c r="B25" s="18" t="s">
        <v>311</v>
      </c>
    </row>
    <row r="26" spans="1:2" x14ac:dyDescent="0.35">
      <c r="A26" s="19" t="s">
        <v>2</v>
      </c>
      <c r="B26" s="19" t="s">
        <v>312</v>
      </c>
    </row>
    <row r="27" spans="1:2" x14ac:dyDescent="0.35">
      <c r="A27" s="11" t="s">
        <v>394</v>
      </c>
      <c r="B27" s="11" t="s">
        <v>395</v>
      </c>
    </row>
    <row r="28" spans="1:2" x14ac:dyDescent="0.35">
      <c r="A28" s="18" t="s">
        <v>77</v>
      </c>
      <c r="B28" s="18" t="s">
        <v>77</v>
      </c>
    </row>
    <row r="29" spans="1:2" x14ac:dyDescent="0.35">
      <c r="A29" s="18" t="s">
        <v>78</v>
      </c>
      <c r="B29" s="18" t="s">
        <v>78</v>
      </c>
    </row>
    <row r="30" spans="1:2" x14ac:dyDescent="0.35">
      <c r="A30" s="107" t="s">
        <v>471</v>
      </c>
      <c r="B30" s="107" t="s">
        <v>476</v>
      </c>
    </row>
    <row r="31" spans="1:2" x14ac:dyDescent="0.35">
      <c r="A31" s="107" t="s">
        <v>472</v>
      </c>
      <c r="B31" s="107" t="s">
        <v>474</v>
      </c>
    </row>
    <row r="32" spans="1:2" x14ac:dyDescent="0.35">
      <c r="A32" s="105" t="s">
        <v>473</v>
      </c>
      <c r="B32" s="105" t="s">
        <v>475</v>
      </c>
    </row>
    <row r="33" spans="1:2" x14ac:dyDescent="0.35">
      <c r="A33" s="11" t="s">
        <v>430</v>
      </c>
      <c r="B33" s="11" t="s">
        <v>431</v>
      </c>
    </row>
    <row r="34" spans="1:2" x14ac:dyDescent="0.35">
      <c r="A34" s="16" t="s">
        <v>79</v>
      </c>
      <c r="B34" s="16" t="s">
        <v>79</v>
      </c>
    </row>
    <row r="35" spans="1:2" x14ac:dyDescent="0.35">
      <c r="A35" s="11" t="s">
        <v>407</v>
      </c>
      <c r="B35" s="11" t="s">
        <v>408</v>
      </c>
    </row>
    <row r="36" spans="1:2" x14ac:dyDescent="0.35">
      <c r="A36" s="16" t="s">
        <v>305</v>
      </c>
      <c r="B36" s="16" t="s">
        <v>410</v>
      </c>
    </row>
    <row r="37" spans="1:2" x14ac:dyDescent="0.35">
      <c r="A37" s="71" t="s">
        <v>306</v>
      </c>
      <c r="B37" s="71" t="s">
        <v>411</v>
      </c>
    </row>
    <row r="38" spans="1:2" x14ac:dyDescent="0.35">
      <c r="A38" s="67" t="s">
        <v>402</v>
      </c>
      <c r="B38" s="67" t="s">
        <v>405</v>
      </c>
    </row>
    <row r="39" spans="1:2" x14ac:dyDescent="0.35">
      <c r="A39" s="67" t="s">
        <v>403</v>
      </c>
      <c r="B39" s="67" t="s">
        <v>403</v>
      </c>
    </row>
    <row r="40" spans="1:2" x14ac:dyDescent="0.35">
      <c r="A40" s="68" t="s">
        <v>404</v>
      </c>
      <c r="B40" s="68" t="s">
        <v>406</v>
      </c>
    </row>
    <row r="41" spans="1:2" x14ac:dyDescent="0.35">
      <c r="A41" s="70" t="s">
        <v>307</v>
      </c>
      <c r="B41" s="71" t="s">
        <v>313</v>
      </c>
    </row>
    <row r="42" spans="1:2" x14ac:dyDescent="0.35">
      <c r="A42" s="67" t="s">
        <v>396</v>
      </c>
      <c r="B42" s="67" t="s">
        <v>399</v>
      </c>
    </row>
    <row r="43" spans="1:2" x14ac:dyDescent="0.35">
      <c r="A43" s="67" t="s">
        <v>397</v>
      </c>
      <c r="B43" s="67" t="s">
        <v>400</v>
      </c>
    </row>
    <row r="44" spans="1:2" x14ac:dyDescent="0.35">
      <c r="A44" s="68" t="s">
        <v>398</v>
      </c>
      <c r="B44" s="68" t="s">
        <v>401</v>
      </c>
    </row>
    <row r="45" spans="1:2" x14ac:dyDescent="0.35">
      <c r="A45" s="1" t="s">
        <v>6</v>
      </c>
      <c r="B45" s="1" t="s">
        <v>314</v>
      </c>
    </row>
    <row r="46" spans="1:2" x14ac:dyDescent="0.35">
      <c r="A46" s="1" t="s">
        <v>7</v>
      </c>
      <c r="B46" s="1" t="s">
        <v>315</v>
      </c>
    </row>
    <row r="47" spans="1:2" x14ac:dyDescent="0.35">
      <c r="A47" s="1" t="s">
        <v>76</v>
      </c>
      <c r="B47" s="1" t="s">
        <v>317</v>
      </c>
    </row>
    <row r="48" spans="1:2" x14ac:dyDescent="0.35">
      <c r="A48" s="1" t="s">
        <v>285</v>
      </c>
      <c r="B48" s="1" t="s">
        <v>316</v>
      </c>
    </row>
    <row r="49" spans="1:2" x14ac:dyDescent="0.35">
      <c r="A49" s="1" t="s">
        <v>286</v>
      </c>
      <c r="B49" s="1" t="s">
        <v>390</v>
      </c>
    </row>
    <row r="50" spans="1:2" x14ac:dyDescent="0.35">
      <c r="A50" s="1" t="s">
        <v>287</v>
      </c>
      <c r="B50" s="1" t="s">
        <v>391</v>
      </c>
    </row>
    <row r="51" spans="1:2" x14ac:dyDescent="0.35">
      <c r="A51" s="1" t="s">
        <v>288</v>
      </c>
      <c r="B51" s="1" t="s">
        <v>393</v>
      </c>
    </row>
    <row r="52" spans="1:2" x14ac:dyDescent="0.35">
      <c r="A52" s="1" t="s">
        <v>284</v>
      </c>
      <c r="B52" s="1" t="s">
        <v>392</v>
      </c>
    </row>
  </sheetData>
  <dataValidations count="1">
    <dataValidation type="list" allowBlank="1" showInputMessage="1" showErrorMessage="1" sqref="C4" xr:uid="{00000000-0002-0000-0000-000000000000}">
      <formula1>$A$1:$B$1</formula1>
    </dataValidation>
  </dataValidations>
  <pageMargins left="0.511811024" right="0.511811024" top="0.78740157499999996" bottom="0.78740157499999996" header="0.31496062000000002" footer="0.31496062000000002"/>
  <ignoredErrors>
    <ignoredError sqref="C4" unlocked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5">
    <pageSetUpPr fitToPage="1"/>
  </sheetPr>
  <dimension ref="A1:K129"/>
  <sheetViews>
    <sheetView showGridLines="0" tabSelected="1" zoomScale="90" zoomScaleNormal="90" workbookViewId="0">
      <pane xSplit="1" ySplit="1" topLeftCell="B2" activePane="bottomRight" state="frozen"/>
      <selection activeCell="JX2" sqref="JX2"/>
      <selection pane="topRight" activeCell="JX2" sqref="JX2"/>
      <selection pane="bottomLeft" activeCell="JX2" sqref="JX2"/>
      <selection pane="bottomRight" activeCell="B89" sqref="B89"/>
    </sheetView>
  </sheetViews>
  <sheetFormatPr defaultColWidth="12.7265625" defaultRowHeight="13" x14ac:dyDescent="0.35"/>
  <cols>
    <col min="1" max="1" width="56.26953125" style="3" bestFit="1" customWidth="1"/>
    <col min="2" max="4" width="12.7265625" style="3" customWidth="1"/>
    <col min="5" max="6" width="12.7265625" style="3"/>
    <col min="7" max="7" width="7.81640625" style="3" customWidth="1"/>
    <col min="8" max="8" width="57.26953125" style="3" bestFit="1" customWidth="1"/>
    <col min="9" max="16384" width="12.7265625" style="3"/>
  </cols>
  <sheetData>
    <row r="1" spans="1:11" ht="75.75" customHeight="1" x14ac:dyDescent="0.35">
      <c r="A1" s="63" t="s">
        <v>309</v>
      </c>
      <c r="C1" s="63">
        <v>1</v>
      </c>
      <c r="D1" s="66" t="s">
        <v>72</v>
      </c>
    </row>
    <row r="2" spans="1:11" s="2" customFormat="1" x14ac:dyDescent="0.35">
      <c r="A2" s="1" t="str">
        <f>Month!$A$2</f>
        <v>Empresa</v>
      </c>
      <c r="B2" s="36">
        <v>46053</v>
      </c>
      <c r="C2" s="36">
        <v>45688</v>
      </c>
      <c r="D2" s="1" t="str">
        <f>IF(Por_Eng!$C$4=Por_Eng!$A$1,Por_Eng!$A$52,IF(Por_Eng!$C$4=Por_Eng!$B$1,Por_Eng!$B$52,"Check"))</f>
        <v>Var. %</v>
      </c>
      <c r="E2" s="36">
        <v>45292</v>
      </c>
      <c r="F2" s="1" t="str">
        <f>$D$2</f>
        <v>Var. %</v>
      </c>
      <c r="H2" s="1" t="str">
        <f>IF(Por_Eng!$C$4=Por_Eng!$A$1,Por_Eng!$A$49,IF(Por_Eng!$C$4=Por_Eng!$B$1,Por_Eng!$B$49,"Check"))</f>
        <v>Acumulado</v>
      </c>
      <c r="I2" s="36" t="s">
        <v>628</v>
      </c>
      <c r="J2" s="36" t="s">
        <v>611</v>
      </c>
      <c r="K2" s="1" t="str">
        <f>$D$2</f>
        <v>Var. %</v>
      </c>
    </row>
    <row r="3" spans="1:11" s="24" customFormat="1" ht="29" x14ac:dyDescent="0.35">
      <c r="A3" s="203" t="s">
        <v>624</v>
      </c>
      <c r="B3" s="22">
        <f>HLOOKUP(B$2,Month!$B$2:$XFD$46,ROW($A3)-1,0)</f>
        <v>7635.8315000000002</v>
      </c>
      <c r="C3" s="22">
        <f>HLOOKUP(C$2,Month!$B$2:$XFD$46,ROW($A3)-1,0)</f>
        <v>9853.7306000000008</v>
      </c>
      <c r="D3" s="23">
        <f>B3/C3-1</f>
        <v>-0.22508217344606518</v>
      </c>
      <c r="E3" s="22">
        <f>HLOOKUP(E$2,Month!$B$2:$XFD$46,ROW($A3)-1,0)</f>
        <v>9700.1700000000019</v>
      </c>
      <c r="F3" s="23">
        <f>B3/E3-1</f>
        <v>-0.21281467232017592</v>
      </c>
      <c r="H3" s="203" t="s">
        <v>624</v>
      </c>
      <c r="I3" s="22">
        <f>HLOOKUP(I$2,Period!$B$2:$XFD$46,ROW($A3)-1,0)</f>
        <v>7635.8315000000002</v>
      </c>
      <c r="J3" s="22">
        <f>HLOOKUP(J$2,Period!$B$2:$XFD$46,ROW($A3)-1,0)</f>
        <v>28580.518100000001</v>
      </c>
      <c r="K3" s="23">
        <f>I3/J3-1</f>
        <v>-0.73283089294311987</v>
      </c>
    </row>
    <row r="4" spans="1:11" s="195" customFormat="1" x14ac:dyDescent="0.35">
      <c r="A4" s="176" t="str">
        <f>Month!$A$4</f>
        <v>Rodovias (veículos equivalentes pagantes)</v>
      </c>
      <c r="B4" s="185">
        <f>SUM(B5,B6,B7,B8,B9)</f>
        <v>7635.8315000000002</v>
      </c>
      <c r="C4" s="185">
        <f>SUM(C5,C6,C7,C8,C9)</f>
        <v>12198.8796</v>
      </c>
      <c r="D4" s="194">
        <f t="shared" ref="D4:D11" si="0">IF(B4="","",IF(C4="","",IF(B4&lt;=0,"",IF(C4&lt;=0,"",(B4/C4-1)))))</f>
        <v>-0.3740546877764086</v>
      </c>
      <c r="E4" s="185">
        <f>SUM(E5,E6,E7,E8,E9)</f>
        <v>11993.529000000002</v>
      </c>
      <c r="F4" s="194">
        <f t="shared" ref="F4:F11" si="1">IF(B4="","",IF(E4="","",IF(B4&lt;=0,"",IF(E4&lt;=0,"",(B4/E4-1)))))</f>
        <v>-0.36333738801982307</v>
      </c>
      <c r="H4" s="176" t="str">
        <f>Month!$A$4</f>
        <v>Rodovias (veículos equivalentes pagantes)</v>
      </c>
      <c r="I4" s="185">
        <f>SUM(I5,I6,I7,I8,I9)</f>
        <v>7635.8315000000002</v>
      </c>
      <c r="J4" s="185">
        <f>SUM(J5,J6,J7,J8,J9)</f>
        <v>34965.761599999998</v>
      </c>
      <c r="K4" s="194">
        <f t="shared" ref="K4:K9" si="2">IF(I4="","",IF(J4="","",IF(I4&lt;=0,"",IF(J4&lt;=0,"",(I4/J4-1)))))</f>
        <v>-0.78161975742578993</v>
      </c>
    </row>
    <row r="5" spans="1:11" s="2" customFormat="1" x14ac:dyDescent="0.35">
      <c r="A5" s="140" t="str">
        <f>Month!$A$5</f>
        <v>Concer</v>
      </c>
      <c r="B5" s="31">
        <f>HLOOKUP(B$2,Month!$B$2:$XFD$46,ROW($A5)-1,0)</f>
        <v>0</v>
      </c>
      <c r="C5" s="31">
        <f>HLOOKUP(C$2,Month!$B$2:$XFD$46,ROW($A5)-1,0)</f>
        <v>2345.1489999999999</v>
      </c>
      <c r="D5" s="32" t="str">
        <f t="shared" si="0"/>
        <v/>
      </c>
      <c r="E5" s="31">
        <f>HLOOKUP(E$2,Month!$B$2:$XFD$46,ROW($A5)-1,0)</f>
        <v>2293.3590000000004</v>
      </c>
      <c r="F5" s="32" t="str">
        <f t="shared" si="1"/>
        <v/>
      </c>
      <c r="H5" s="140" t="str">
        <f>Month!$A$5</f>
        <v>Concer</v>
      </c>
      <c r="I5" s="31">
        <f>HLOOKUP(I$2,Period!$B$2:$XFD$46,ROW($A5)-1,0)</f>
        <v>0</v>
      </c>
      <c r="J5" s="31">
        <f>HLOOKUP(J$2,Period!$B$2:$XFD$46,ROW($A5)-1,0)</f>
        <v>6385.2434999999996</v>
      </c>
      <c r="K5" s="32" t="str">
        <f t="shared" si="2"/>
        <v/>
      </c>
    </row>
    <row r="6" spans="1:11" s="2" customFormat="1" x14ac:dyDescent="0.35">
      <c r="A6" s="140" t="str">
        <f>Month!$A$6</f>
        <v>Concepa</v>
      </c>
      <c r="B6" s="31">
        <f>HLOOKUP(B$2,Month!$B$2:$XFD$46,ROW($A6)-1,0)</f>
        <v>0</v>
      </c>
      <c r="C6" s="31">
        <f>HLOOKUP(C$2,Month!$B$2:$XFD$46,ROW($A6)-1,0)</f>
        <v>0</v>
      </c>
      <c r="D6" s="192" t="s">
        <v>518</v>
      </c>
      <c r="E6" s="31">
        <f>HLOOKUP(E$2,Month!$B$2:$XFD$46,ROW($A6)-1,0)</f>
        <v>0</v>
      </c>
      <c r="F6" s="192" t="s">
        <v>518</v>
      </c>
      <c r="H6" s="140" t="str">
        <f>Month!$A$6</f>
        <v>Concepa</v>
      </c>
      <c r="I6" s="31">
        <f>HLOOKUP(I$2,Period!$B$2:$XFD$46,ROW($A6)-1,0)</f>
        <v>0</v>
      </c>
      <c r="J6" s="31">
        <f>HLOOKUP(J$2,Period!$B$2:$XFD$46,ROW($A6)-1,0)</f>
        <v>0</v>
      </c>
      <c r="K6" s="192" t="s">
        <v>518</v>
      </c>
    </row>
    <row r="7" spans="1:11" s="2" customFormat="1" x14ac:dyDescent="0.35">
      <c r="A7" s="140" t="str">
        <f>Month!$A$7</f>
        <v>Econorte</v>
      </c>
      <c r="B7" s="31">
        <f>HLOOKUP(B$2,Month!$B$2:$XFD$46,ROW($A7)-1,0)</f>
        <v>0</v>
      </c>
      <c r="C7" s="31">
        <f>HLOOKUP(C$2,Month!$B$2:$XFD$46,ROW($A7)-1,0)</f>
        <v>0</v>
      </c>
      <c r="D7" s="32" t="str">
        <f t="shared" si="0"/>
        <v/>
      </c>
      <c r="E7" s="31">
        <f>HLOOKUP(E$2,Month!$B$2:$XFD$46,ROW($A7)-1,0)</f>
        <v>0</v>
      </c>
      <c r="F7" s="32" t="str">
        <f t="shared" si="1"/>
        <v/>
      </c>
      <c r="H7" s="140" t="str">
        <f>Month!$A$7</f>
        <v>Econorte</v>
      </c>
      <c r="I7" s="31">
        <f>HLOOKUP(I$2,Period!$B$2:$XFD$46,ROW($A7)-1,0)</f>
        <v>0</v>
      </c>
      <c r="J7" s="31">
        <f>HLOOKUP(J$2,Period!$B$2:$XFD$46,ROW($A7)-1,0)</f>
        <v>0</v>
      </c>
      <c r="K7" s="32" t="str">
        <f t="shared" si="2"/>
        <v/>
      </c>
    </row>
    <row r="8" spans="1:11" s="2" customFormat="1" x14ac:dyDescent="0.35">
      <c r="A8" s="140" t="str">
        <f>Month!$A$8</f>
        <v>Transbrasiliana</v>
      </c>
      <c r="B8" s="31">
        <f>HLOOKUP(B$2,Month!$B$2:$XFD$46,ROW($A8)-1,0)</f>
        <v>1969.2340000000002</v>
      </c>
      <c r="C8" s="31">
        <f>HLOOKUP(C$2,Month!$B$2:$XFD$46,ROW($A8)-1,0)</f>
        <v>2019.4235000000001</v>
      </c>
      <c r="D8" s="32">
        <f t="shared" si="0"/>
        <v>-2.4853380184988394E-2</v>
      </c>
      <c r="E8" s="31">
        <f>HLOOKUP(E$2,Month!$B$2:$XFD$46,ROW($A8)-1,0)</f>
        <v>1996.1729999999998</v>
      </c>
      <c r="F8" s="32">
        <f t="shared" si="1"/>
        <v>-1.3495323301136564E-2</v>
      </c>
      <c r="H8" s="140" t="str">
        <f>Month!$A$8</f>
        <v>Transbrasiliana</v>
      </c>
      <c r="I8" s="31">
        <f>HLOOKUP(I$2,Period!$B$2:$XFD$46,ROW($A8)-1,0)</f>
        <v>1969.2340000000002</v>
      </c>
      <c r="J8" s="31">
        <f>HLOOKUP(J$2,Period!$B$2:$XFD$46,ROW($A8)-1,0)</f>
        <v>6062.1845000000003</v>
      </c>
      <c r="K8" s="32">
        <f t="shared" si="2"/>
        <v>-0.67516099188337142</v>
      </c>
    </row>
    <row r="9" spans="1:11" s="2" customFormat="1" x14ac:dyDescent="0.35">
      <c r="A9" s="142" t="str">
        <f>Month!$A$9</f>
        <v>Concebra</v>
      </c>
      <c r="B9" s="31">
        <f>HLOOKUP(B$2,Month!$B$2:$XFD$46,ROW($A9)-1,0)</f>
        <v>5666.5974999999999</v>
      </c>
      <c r="C9" s="31">
        <f>HLOOKUP(C$2,Month!$B$2:$XFD$46,ROW($A9)-1,0)</f>
        <v>7834.3071</v>
      </c>
      <c r="D9" s="32">
        <f t="shared" si="0"/>
        <v>-0.27669448903783722</v>
      </c>
      <c r="E9" s="31">
        <f>HLOOKUP(E$2,Month!$B$2:$XFD$46,ROW($A9)-1,0)</f>
        <v>7703.9970000000012</v>
      </c>
      <c r="F9" s="32">
        <f t="shared" si="1"/>
        <v>-0.26446005884997115</v>
      </c>
      <c r="H9" s="142" t="str">
        <f>Month!$A$9</f>
        <v>Concebra</v>
      </c>
      <c r="I9" s="31">
        <f>HLOOKUP(I$2,Period!$B$2:$XFD$46,ROW($A9)-1,0)</f>
        <v>5666.5974999999999</v>
      </c>
      <c r="J9" s="31">
        <f>HLOOKUP(J$2,Period!$B$2:$XFD$46,ROW($A9)-1,0)</f>
        <v>22518.333599999998</v>
      </c>
      <c r="K9" s="32">
        <f t="shared" si="2"/>
        <v>-0.74835626824535539</v>
      </c>
    </row>
    <row r="10" spans="1:11" s="24" customFormat="1" ht="29" x14ac:dyDescent="0.35">
      <c r="A10" s="203" t="s">
        <v>625</v>
      </c>
      <c r="B10" s="22">
        <f>HLOOKUP(B$2,Month!$B$2:$XFD$46,ROW($A10)-1,0)</f>
        <v>7788.7750000000005</v>
      </c>
      <c r="C10" s="22">
        <f>HLOOKUP(C$2,Month!$B$2:$XFD$46,ROW($A10)-1,0)</f>
        <v>10086.5826</v>
      </c>
      <c r="D10" s="23">
        <f>B10/C10-1</f>
        <v>-0.22780833619505569</v>
      </c>
      <c r="E10" s="22">
        <f>HLOOKUP(E$2,Month!$B$2:$XFD$46,ROW($A10)-1,0)</f>
        <v>9938.432499999999</v>
      </c>
      <c r="F10" s="23">
        <f>B10/E10-1</f>
        <v>-0.21629743925915867</v>
      </c>
      <c r="H10" s="203" t="s">
        <v>625</v>
      </c>
      <c r="I10" s="22">
        <f>HLOOKUP(I$2,Period!$B$2:$XFD$46,ROW($A10)-1,0)</f>
        <v>7788.7750000000005</v>
      </c>
      <c r="J10" s="22">
        <f>HLOOKUP(J$2,Period!$B$2:$XFD$46,ROW($A10)-1,0)</f>
        <v>29412.178599999999</v>
      </c>
      <c r="K10" s="23">
        <f>I10/J10-1</f>
        <v>-0.73518537657730665</v>
      </c>
    </row>
    <row r="11" spans="1:11" s="195" customFormat="1" x14ac:dyDescent="0.35">
      <c r="A11" s="176" t="str">
        <f>Month!$A$11</f>
        <v>Rodovias (veículos equivalentes passantes)</v>
      </c>
      <c r="B11" s="185">
        <f>SUM(B14,B17,B20,B23,B26)</f>
        <v>7788.7750000000005</v>
      </c>
      <c r="C11" s="185">
        <f>SUM(C14,C17,C20,C23,C26)</f>
        <v>12431.731599999999</v>
      </c>
      <c r="D11" s="194">
        <f t="shared" si="0"/>
        <v>-0.37347625812642216</v>
      </c>
      <c r="E11" s="185">
        <f>SUM(E14,E17,E20,E23,E26)</f>
        <v>12231.791499999999</v>
      </c>
      <c r="F11" s="194">
        <f t="shared" si="1"/>
        <v>-0.36323514016732539</v>
      </c>
      <c r="H11" s="176" t="str">
        <f>Month!$A$11</f>
        <v>Rodovias (veículos equivalentes passantes)</v>
      </c>
      <c r="I11" s="185">
        <f t="shared" ref="I11:J13" si="3">SUM(I14,I17,I20,I23,I26)</f>
        <v>7788.7750000000005</v>
      </c>
      <c r="J11" s="185">
        <f t="shared" si="3"/>
        <v>35797.422100000003</v>
      </c>
      <c r="K11" s="194">
        <f t="shared" ref="K11:K16" si="4">IF(I11="","",IF(J11="","",IF(I11&lt;=0,"",IF(J11&lt;=0,"",(I11/J11-1)))))</f>
        <v>-0.78242078498719603</v>
      </c>
    </row>
    <row r="12" spans="1:11" x14ac:dyDescent="0.35">
      <c r="A12" s="16" t="str">
        <f>Month!$A$12</f>
        <v>Veículo Pesado</v>
      </c>
      <c r="B12" s="25">
        <f>SUM(B15,B18,B21,B24)</f>
        <v>1316.4760000000001</v>
      </c>
      <c r="C12" s="25">
        <f>SUM(C15,C18,C21,C24)</f>
        <v>2413.3490000000002</v>
      </c>
      <c r="D12" s="26">
        <f t="shared" ref="D12:D30" si="5">IF(B12="","",IF(C12="","",IF(B12&lt;=0,"",IF(C12&lt;=0,"",(B12/C12-1)))))</f>
        <v>-0.45450243624109066</v>
      </c>
      <c r="E12" s="25">
        <f>SUM(E15,E18,E21,E24)</f>
        <v>2361.2430000000004</v>
      </c>
      <c r="F12" s="26">
        <f t="shared" ref="F12:F30" si="6">IF(B12="","",IF(E12="","",IF(B12&lt;=0,"",IF(E12&lt;=0,"",(B12/E12-1)))))</f>
        <v>-0.44246483737590758</v>
      </c>
      <c r="H12" s="16" t="str">
        <f>Month!$A$12</f>
        <v>Veículo Pesado</v>
      </c>
      <c r="I12" s="25">
        <f t="shared" si="3"/>
        <v>4950.3094999999994</v>
      </c>
      <c r="J12" s="25">
        <f t="shared" si="3"/>
        <v>23333.183600000004</v>
      </c>
      <c r="K12" s="26">
        <f t="shared" si="4"/>
        <v>-0.78784251712655284</v>
      </c>
    </row>
    <row r="13" spans="1:11" x14ac:dyDescent="0.35">
      <c r="A13" s="17" t="str">
        <f>Month!$A$13</f>
        <v>Veículo Leve</v>
      </c>
      <c r="B13" s="27">
        <f>SUM(B16,B19,B22,B25)</f>
        <v>698.39250000000015</v>
      </c>
      <c r="C13" s="27">
        <f>SUM(C16,C19,C22,C25)</f>
        <v>2004.8249999999998</v>
      </c>
      <c r="D13" s="28">
        <f t="shared" si="5"/>
        <v>-0.65164415846769663</v>
      </c>
      <c r="E13" s="27">
        <f>SUM(E16,E19,E22,E25)</f>
        <v>1959.999</v>
      </c>
      <c r="F13" s="28">
        <f t="shared" si="6"/>
        <v>-0.6436771141209765</v>
      </c>
      <c r="H13" s="17" t="str">
        <f>Month!$A$13</f>
        <v>Veículo Leve</v>
      </c>
      <c r="I13" s="27">
        <f t="shared" si="3"/>
        <v>2838.4655000000002</v>
      </c>
      <c r="J13" s="25">
        <f t="shared" si="3"/>
        <v>12464.238499999999</v>
      </c>
      <c r="K13" s="28">
        <f t="shared" si="4"/>
        <v>-0.77227124625383248</v>
      </c>
    </row>
    <row r="14" spans="1:11" s="24" customFormat="1" x14ac:dyDescent="0.35">
      <c r="A14" s="20" t="str">
        <f>Month!$A$14</f>
        <v>Concer</v>
      </c>
      <c r="B14" s="29">
        <f>SUM(B15,B16)</f>
        <v>0</v>
      </c>
      <c r="C14" s="29">
        <f>SUM(C15,C16)</f>
        <v>2345.1489999999999</v>
      </c>
      <c r="D14" s="30" t="str">
        <f t="shared" si="5"/>
        <v/>
      </c>
      <c r="E14" s="29">
        <f>SUM(E15,E16)</f>
        <v>2293.3590000000004</v>
      </c>
      <c r="F14" s="30" t="str">
        <f t="shared" si="6"/>
        <v/>
      </c>
      <c r="H14" s="20" t="str">
        <f>Month!$A$14</f>
        <v>Concer</v>
      </c>
      <c r="I14" s="29">
        <f>SUM(I15,I16)</f>
        <v>0</v>
      </c>
      <c r="J14" s="29">
        <f>SUM(J15,J16)</f>
        <v>6385.2435000000005</v>
      </c>
      <c r="K14" s="30" t="str">
        <f t="shared" si="4"/>
        <v/>
      </c>
    </row>
    <row r="15" spans="1:11" s="33" customFormat="1" x14ac:dyDescent="0.35">
      <c r="A15" s="18" t="str">
        <f>Month!$A$15</f>
        <v>Veículo Pesado</v>
      </c>
      <c r="B15" s="31">
        <f>HLOOKUP(B$2,Month!$B$2:$XFD$46,ROW($A15)-1,0)</f>
        <v>0</v>
      </c>
      <c r="C15" s="31">
        <f>HLOOKUP(C$2,Month!$B$2:$XFD$46,ROW($A15)-1,0)</f>
        <v>1009.008</v>
      </c>
      <c r="D15" s="32" t="str">
        <f t="shared" si="5"/>
        <v/>
      </c>
      <c r="E15" s="31">
        <f>HLOOKUP(E$2,Month!$B$2:$XFD$46,ROW($A15)-1,0)</f>
        <v>996.44800000000009</v>
      </c>
      <c r="F15" s="32" t="str">
        <f t="shared" si="6"/>
        <v/>
      </c>
      <c r="H15" s="18" t="str">
        <f>Month!$A$15</f>
        <v>Veículo Pesado</v>
      </c>
      <c r="I15" s="31">
        <f>HLOOKUP(I$2,Period!$B$2:$XFD$46,ROW($A15)-1,0)</f>
        <v>0</v>
      </c>
      <c r="J15" s="31">
        <f>HLOOKUP(J$2,Period!$B$2:$XFD$46,ROW($A15)-1,0)</f>
        <v>2948.4900000000002</v>
      </c>
      <c r="K15" s="32" t="str">
        <f t="shared" si="4"/>
        <v/>
      </c>
    </row>
    <row r="16" spans="1:11" s="33" customFormat="1" x14ac:dyDescent="0.35">
      <c r="A16" s="19" t="str">
        <f>Month!$A$16</f>
        <v>Veículo Leve</v>
      </c>
      <c r="B16" s="34">
        <f>HLOOKUP(B$2,Month!$B$2:$XFD$46,ROW($A16)-1,0)</f>
        <v>0</v>
      </c>
      <c r="C16" s="34">
        <f>HLOOKUP(C$2,Month!$B$2:$XFD$46,ROW($A16)-1,0)</f>
        <v>1336.1409999999998</v>
      </c>
      <c r="D16" s="35" t="str">
        <f t="shared" si="5"/>
        <v/>
      </c>
      <c r="E16" s="34">
        <f>HLOOKUP(E$2,Month!$B$2:$XFD$46,ROW($A16)-1,0)</f>
        <v>1296.9110000000001</v>
      </c>
      <c r="F16" s="35" t="str">
        <f t="shared" si="6"/>
        <v/>
      </c>
      <c r="H16" s="19" t="str">
        <f>Month!$A$16</f>
        <v>Veículo Leve</v>
      </c>
      <c r="I16" s="34">
        <f>HLOOKUP(I$2,Period!$B$2:$XFD$46,ROW($A16)-1,0)</f>
        <v>0</v>
      </c>
      <c r="J16" s="34">
        <f>HLOOKUP(J$2,Period!$B$2:$XFD$46,ROW($A16)-1,0)</f>
        <v>3436.7534999999998</v>
      </c>
      <c r="K16" s="35" t="str">
        <f t="shared" si="4"/>
        <v/>
      </c>
    </row>
    <row r="17" spans="1:11" s="24" customFormat="1" x14ac:dyDescent="0.35">
      <c r="A17" s="20" t="str">
        <f>Month!$A$17</f>
        <v>Concepa</v>
      </c>
      <c r="B17" s="29">
        <f>SUM(B18,B19)</f>
        <v>0</v>
      </c>
      <c r="C17" s="29">
        <f>SUM(C18,C19)</f>
        <v>0</v>
      </c>
      <c r="D17" s="191" t="s">
        <v>518</v>
      </c>
      <c r="E17" s="29">
        <f>SUM(E18,E19)</f>
        <v>0</v>
      </c>
      <c r="F17" s="191" t="s">
        <v>518</v>
      </c>
      <c r="H17" s="20" t="str">
        <f>Month!$A$17</f>
        <v>Concepa</v>
      </c>
      <c r="I17" s="29">
        <f>SUM(I18,I19)</f>
        <v>0</v>
      </c>
      <c r="J17" s="29">
        <f>SUM(J18,J19)</f>
        <v>0</v>
      </c>
      <c r="K17" s="191" t="s">
        <v>518</v>
      </c>
    </row>
    <row r="18" spans="1:11" s="33" customFormat="1" x14ac:dyDescent="0.35">
      <c r="A18" s="18" t="str">
        <f>Month!$A$18</f>
        <v>Veículo Pesado</v>
      </c>
      <c r="B18" s="31">
        <f>HLOOKUP(B$2,Month!$B$2:$XFD$46,ROW($A18)-1,0)</f>
        <v>0</v>
      </c>
      <c r="C18" s="31">
        <f>HLOOKUP(C$2,Month!$B$2:$XFD$46,ROW($A18)-1,0)</f>
        <v>0</v>
      </c>
      <c r="D18" s="192" t="s">
        <v>518</v>
      </c>
      <c r="E18" s="31">
        <f>HLOOKUP(E$2,Month!$B$2:$XFD$46,ROW($A18)-1,0)</f>
        <v>0</v>
      </c>
      <c r="F18" s="192" t="s">
        <v>518</v>
      </c>
      <c r="H18" s="18" t="str">
        <f>Month!$A$18</f>
        <v>Veículo Pesado</v>
      </c>
      <c r="I18" s="31">
        <f>HLOOKUP(I$2,Period!$B$2:$XFD$46,ROW($A18)-1,0)</f>
        <v>0</v>
      </c>
      <c r="J18" s="31">
        <f>HLOOKUP(J$2,Period!$B$2:$XFD$46,ROW($A18)-1,0)</f>
        <v>0</v>
      </c>
      <c r="K18" s="192" t="s">
        <v>518</v>
      </c>
    </row>
    <row r="19" spans="1:11" s="33" customFormat="1" x14ac:dyDescent="0.35">
      <c r="A19" s="19" t="str">
        <f>Month!$A$19</f>
        <v>Veículo Leve</v>
      </c>
      <c r="B19" s="34">
        <f>HLOOKUP(B$2,Month!$B$2:$XFD$46,ROW($A19)-1,0)</f>
        <v>0</v>
      </c>
      <c r="C19" s="34">
        <f>HLOOKUP(C$2,Month!$B$2:$XFD$46,ROW($A19)-1,0)</f>
        <v>0</v>
      </c>
      <c r="D19" s="193" t="s">
        <v>518</v>
      </c>
      <c r="E19" s="34">
        <f>HLOOKUP(E$2,Month!$B$2:$XFD$46,ROW($A19)-1,0)</f>
        <v>0</v>
      </c>
      <c r="F19" s="193" t="s">
        <v>518</v>
      </c>
      <c r="H19" s="19" t="str">
        <f>Month!$A$19</f>
        <v>Veículo Leve</v>
      </c>
      <c r="I19" s="34">
        <f>HLOOKUP(I$2,Period!$B$2:$XFD$46,ROW($A19)-1,0)</f>
        <v>0</v>
      </c>
      <c r="J19" s="34">
        <f>HLOOKUP(J$2,Period!$B$2:$XFD$46,ROW($A19)-1,0)</f>
        <v>0</v>
      </c>
      <c r="K19" s="193" t="s">
        <v>518</v>
      </c>
    </row>
    <row r="20" spans="1:11" s="24" customFormat="1" x14ac:dyDescent="0.35">
      <c r="A20" s="20" t="str">
        <f>Month!$A$20</f>
        <v>Econorte</v>
      </c>
      <c r="B20" s="29">
        <f>SUM(B21,B22)</f>
        <v>0</v>
      </c>
      <c r="C20" s="29">
        <f>SUM(C21,C22)</f>
        <v>0</v>
      </c>
      <c r="D20" s="30" t="str">
        <f t="shared" si="5"/>
        <v/>
      </c>
      <c r="E20" s="29">
        <f>SUM(E21,E22)</f>
        <v>0</v>
      </c>
      <c r="F20" s="30" t="str">
        <f t="shared" si="6"/>
        <v/>
      </c>
      <c r="H20" s="20" t="str">
        <f>Month!$A$20</f>
        <v>Econorte</v>
      </c>
      <c r="I20" s="29">
        <f>SUM(I21,I22)</f>
        <v>0</v>
      </c>
      <c r="J20" s="29">
        <f>SUM(J21,J22)</f>
        <v>0</v>
      </c>
      <c r="K20" s="30" t="str">
        <f t="shared" ref="K20:K34" si="7">IF(I20="","",IF(J20="","",IF(I20&lt;=0,"",IF(J20&lt;=0,"",(I20/J20-1)))))</f>
        <v/>
      </c>
    </row>
    <row r="21" spans="1:11" s="33" customFormat="1" x14ac:dyDescent="0.35">
      <c r="A21" s="18" t="str">
        <f>Month!$A$21</f>
        <v>Veículo Pesado</v>
      </c>
      <c r="B21" s="31">
        <f>HLOOKUP(B$2,Month!$B$2:$XFD$46,ROW($A21)-1,0)</f>
        <v>0</v>
      </c>
      <c r="C21" s="31">
        <f>HLOOKUP(C$2,Month!$B$2:$XFD$46,ROW($A21)-1,0)</f>
        <v>0</v>
      </c>
      <c r="D21" s="32" t="str">
        <f t="shared" si="5"/>
        <v/>
      </c>
      <c r="E21" s="31">
        <f>HLOOKUP(E$2,Month!$B$2:$XFD$46,ROW($A21)-1,0)</f>
        <v>0</v>
      </c>
      <c r="F21" s="32" t="str">
        <f t="shared" si="6"/>
        <v/>
      </c>
      <c r="H21" s="18" t="str">
        <f>Month!$A$21</f>
        <v>Veículo Pesado</v>
      </c>
      <c r="I21" s="31">
        <f>HLOOKUP(I$2,Period!$B$2:$XFD$46,ROW($A21)-1,0)</f>
        <v>0</v>
      </c>
      <c r="J21" s="31">
        <f>HLOOKUP(J$2,Period!$B$2:$XFD$46,ROW($A21)-1,0)</f>
        <v>0</v>
      </c>
      <c r="K21" s="32" t="str">
        <f t="shared" si="7"/>
        <v/>
      </c>
    </row>
    <row r="22" spans="1:11" s="33" customFormat="1" x14ac:dyDescent="0.35">
      <c r="A22" s="19" t="str">
        <f>Month!$A$22</f>
        <v>Veículo Leve</v>
      </c>
      <c r="B22" s="34">
        <f>HLOOKUP(B$2,Month!$B$2:$XFD$46,ROW($A22)-1,0)</f>
        <v>0</v>
      </c>
      <c r="C22" s="34">
        <f>HLOOKUP(C$2,Month!$B$2:$XFD$46,ROW($A22)-1,0)</f>
        <v>0</v>
      </c>
      <c r="D22" s="35" t="str">
        <f t="shared" si="5"/>
        <v/>
      </c>
      <c r="E22" s="34">
        <f>HLOOKUP(E$2,Month!$B$2:$XFD$46,ROW($A22)-1,0)</f>
        <v>0</v>
      </c>
      <c r="F22" s="35" t="str">
        <f t="shared" si="6"/>
        <v/>
      </c>
      <c r="H22" s="19" t="str">
        <f>Month!$A$22</f>
        <v>Veículo Leve</v>
      </c>
      <c r="I22" s="34">
        <f>HLOOKUP(I$2,Period!$B$2:$XFD$46,ROW($A22)-1,0)</f>
        <v>0</v>
      </c>
      <c r="J22" s="34">
        <f>HLOOKUP(J$2,Period!$B$2:$XFD$46,ROW($A22)-1,0)</f>
        <v>0</v>
      </c>
      <c r="K22" s="35" t="str">
        <f t="shared" si="7"/>
        <v/>
      </c>
    </row>
    <row r="23" spans="1:11" s="33" customFormat="1" x14ac:dyDescent="0.35">
      <c r="A23" s="20" t="str">
        <f>Month!$A$23</f>
        <v>Transbrasiliana</v>
      </c>
      <c r="B23" s="29">
        <f>SUM(B24,B25)</f>
        <v>2014.8685000000003</v>
      </c>
      <c r="C23" s="29">
        <f>SUM(C24,C25)</f>
        <v>2073.0249999999996</v>
      </c>
      <c r="D23" s="30">
        <f t="shared" ref="D23:D28" si="8">IF(B23="","",IF(C23="","",IF(B23&lt;=0,"",IF(C23&lt;=0,"",(B23/C23-1)))))</f>
        <v>-2.8053930849844755E-2</v>
      </c>
      <c r="E23" s="29">
        <f>SUM(E24,E25)</f>
        <v>2027.883</v>
      </c>
      <c r="F23" s="30">
        <f t="shared" ref="F23:F28" si="9">IF(B23="","",IF(E23="","",IF(B23&lt;=0,"",IF(E23&lt;=0,"",(B23/E23-1)))))</f>
        <v>-6.4177765679773735E-3</v>
      </c>
      <c r="H23" s="20" t="str">
        <f>Month!$A$23</f>
        <v>Transbrasiliana</v>
      </c>
      <c r="I23" s="29">
        <f>SUM(I24,I25)</f>
        <v>2014.8685000000003</v>
      </c>
      <c r="J23" s="29">
        <f>SUM(J24,J25)</f>
        <v>6228.3415000000005</v>
      </c>
      <c r="K23" s="30">
        <f t="shared" ref="K23:K28" si="10">IF(I23="","",IF(J23="","",IF(I23&lt;=0,"",IF(J23&lt;=0,"",(I23/J23-1)))))</f>
        <v>-0.67649999602622946</v>
      </c>
    </row>
    <row r="24" spans="1:11" s="33" customFormat="1" x14ac:dyDescent="0.35">
      <c r="A24" s="18" t="str">
        <f>Month!$A$24</f>
        <v>Veículo Pesado</v>
      </c>
      <c r="B24" s="31">
        <f>HLOOKUP(B$2,Month!$B$2:$XFD$46,ROW($A24)-1,0)</f>
        <v>1316.4760000000001</v>
      </c>
      <c r="C24" s="31">
        <f>HLOOKUP(C$2,Month!$B$2:$XFD$46,ROW($A24)-1,0)</f>
        <v>1404.3409999999999</v>
      </c>
      <c r="D24" s="32">
        <f t="shared" si="8"/>
        <v>-6.2566712785569689E-2</v>
      </c>
      <c r="E24" s="31">
        <f>HLOOKUP(E$2,Month!$B$2:$XFD$46,ROW($A24)-1,0)</f>
        <v>1364.7950000000001</v>
      </c>
      <c r="F24" s="32">
        <f t="shared" si="9"/>
        <v>-3.5403851860535851E-2</v>
      </c>
      <c r="H24" s="18" t="str">
        <f>Month!$A$24</f>
        <v>Veículo Pesado</v>
      </c>
      <c r="I24" s="31">
        <f>HLOOKUP(I$2,Period!$B$2:$XFD$46,ROW($A24)-1,0)</f>
        <v>1316.4760000000001</v>
      </c>
      <c r="J24" s="31">
        <f>HLOOKUP(J$2,Period!$B$2:$XFD$46,ROW($A24)-1,0)</f>
        <v>4351.2629999999999</v>
      </c>
      <c r="K24" s="32">
        <f t="shared" si="10"/>
        <v>-0.69744968300008525</v>
      </c>
    </row>
    <row r="25" spans="1:11" s="33" customFormat="1" x14ac:dyDescent="0.35">
      <c r="A25" s="19" t="str">
        <f>Month!$A$25</f>
        <v>Veículo Leve</v>
      </c>
      <c r="B25" s="34">
        <f>HLOOKUP(B$2,Month!$B$2:$XFD$46,ROW($A25)-1,0)</f>
        <v>698.39250000000015</v>
      </c>
      <c r="C25" s="34">
        <f>HLOOKUP(C$2,Month!$B$2:$XFD$46,ROW($A25)-1,0)</f>
        <v>668.68399999999997</v>
      </c>
      <c r="D25" s="35">
        <f t="shared" si="8"/>
        <v>4.4428309934139598E-2</v>
      </c>
      <c r="E25" s="34">
        <f>HLOOKUP(E$2,Month!$B$2:$XFD$46,ROW($A25)-1,0)</f>
        <v>663.08799999999997</v>
      </c>
      <c r="F25" s="35">
        <f t="shared" si="9"/>
        <v>5.3242556040827393E-2</v>
      </c>
      <c r="H25" s="19" t="str">
        <f>Month!$A$25</f>
        <v>Veículo Leve</v>
      </c>
      <c r="I25" s="34">
        <f>HLOOKUP(I$2,Period!$B$2:$XFD$46,ROW($A25)-1,0)</f>
        <v>698.39250000000015</v>
      </c>
      <c r="J25" s="34">
        <f>HLOOKUP(J$2,Period!$B$2:$XFD$46,ROW($A25)-1,0)</f>
        <v>1877.0785000000001</v>
      </c>
      <c r="K25" s="35">
        <f t="shared" si="10"/>
        <v>-0.62793644485299893</v>
      </c>
    </row>
    <row r="26" spans="1:11" s="33" customFormat="1" x14ac:dyDescent="0.35">
      <c r="A26" s="20" t="str">
        <f>Month!$A$26</f>
        <v>Concebra</v>
      </c>
      <c r="B26" s="29">
        <f>SUM(B27,B28)</f>
        <v>5773.9065000000001</v>
      </c>
      <c r="C26" s="29">
        <f>SUM(C27,C28)</f>
        <v>8013.5576000000001</v>
      </c>
      <c r="D26" s="30">
        <f t="shared" si="8"/>
        <v>-0.27948274808681728</v>
      </c>
      <c r="E26" s="29">
        <f>SUM(E27,E28)</f>
        <v>7910.5494999999992</v>
      </c>
      <c r="F26" s="30">
        <f t="shared" si="9"/>
        <v>-0.27010045256653781</v>
      </c>
      <c r="H26" s="20" t="str">
        <f>Month!$A$26</f>
        <v>Concebra</v>
      </c>
      <c r="I26" s="29">
        <f>SUM(I27,I28)</f>
        <v>5773.9065000000001</v>
      </c>
      <c r="J26" s="29">
        <f>SUM(J27,J28)</f>
        <v>23183.837100000001</v>
      </c>
      <c r="K26" s="30">
        <f t="shared" si="10"/>
        <v>-0.7509512133347418</v>
      </c>
    </row>
    <row r="27" spans="1:11" s="33" customFormat="1" x14ac:dyDescent="0.35">
      <c r="A27" s="18" t="str">
        <f>Month!$A$27</f>
        <v>Veículo Pesado</v>
      </c>
      <c r="B27" s="31">
        <f>HLOOKUP(B$2,Month!$B$2:$XFD$46,ROW($A27)-1,0)</f>
        <v>3633.8334999999997</v>
      </c>
      <c r="C27" s="31">
        <f>HLOOKUP(C$2,Month!$B$2:$XFD$46,ROW($A27)-1,0)</f>
        <v>5369.9461000000001</v>
      </c>
      <c r="D27" s="32">
        <f t="shared" si="8"/>
        <v>-0.32330168081202904</v>
      </c>
      <c r="E27" s="31">
        <f>HLOOKUP(E$2,Month!$B$2:$XFD$46,ROW($A27)-1,0)</f>
        <v>5328.0654999999997</v>
      </c>
      <c r="F27" s="32">
        <f t="shared" si="9"/>
        <v>-0.31798257735382573</v>
      </c>
      <c r="H27" s="18" t="str">
        <f>Month!$A$27</f>
        <v>Veículo Pesado</v>
      </c>
      <c r="I27" s="31">
        <f>HLOOKUP(I$2,Period!$B$2:$XFD$46,ROW($A27)-1,0)</f>
        <v>3633.8334999999997</v>
      </c>
      <c r="J27" s="31">
        <f>HLOOKUP(J$2,Period!$B$2:$XFD$46,ROW($A27)-1,0)</f>
        <v>16033.430600000003</v>
      </c>
      <c r="K27" s="32">
        <f t="shared" si="10"/>
        <v>-0.77335895288685141</v>
      </c>
    </row>
    <row r="28" spans="1:11" s="33" customFormat="1" x14ac:dyDescent="0.35">
      <c r="A28" s="19" t="str">
        <f>Month!$A$28</f>
        <v>Veículo Leve</v>
      </c>
      <c r="B28" s="34">
        <f>HLOOKUP(B$2,Month!$B$2:$XFD$46,ROW($A28)-1,0)</f>
        <v>2140.0730000000003</v>
      </c>
      <c r="C28" s="34">
        <f>HLOOKUP(C$2,Month!$B$2:$XFD$46,ROW($A28)-1,0)</f>
        <v>2643.6114999999995</v>
      </c>
      <c r="D28" s="35">
        <f t="shared" si="8"/>
        <v>-0.19047371370566335</v>
      </c>
      <c r="E28" s="34">
        <f>HLOOKUP(E$2,Month!$B$2:$XFD$46,ROW($A28)-1,0)</f>
        <v>2582.4839999999995</v>
      </c>
      <c r="F28" s="35">
        <f t="shared" si="9"/>
        <v>-0.17131219399616771</v>
      </c>
      <c r="H28" s="19" t="str">
        <f>Month!$A$28</f>
        <v>Veículo Leve</v>
      </c>
      <c r="I28" s="34">
        <f>HLOOKUP(I$2,Period!$B$2:$XFD$46,ROW($A28)-1,0)</f>
        <v>2140.0730000000003</v>
      </c>
      <c r="J28" s="34">
        <f>HLOOKUP(J$2,Period!$B$2:$XFD$46,ROW($A28)-1,0)</f>
        <v>7150.4064999999982</v>
      </c>
      <c r="K28" s="35">
        <f t="shared" si="10"/>
        <v>-0.70070610670875833</v>
      </c>
    </row>
    <row r="29" spans="1:11" s="24" customFormat="1" hidden="1" x14ac:dyDescent="0.35">
      <c r="A29" s="11" t="str">
        <f>Month!$A$29</f>
        <v>Energia Elétrica (MWh)</v>
      </c>
      <c r="B29" s="22">
        <f>SUM(B30,B31,B34)</f>
        <v>0</v>
      </c>
      <c r="C29" s="22">
        <f>SUM(C30,C31,C34)</f>
        <v>0</v>
      </c>
      <c r="D29" s="23" t="str">
        <f t="shared" si="5"/>
        <v/>
      </c>
      <c r="E29" s="22">
        <f>SUM(E30,E31,E34)</f>
        <v>0</v>
      </c>
      <c r="F29" s="23" t="str">
        <f t="shared" si="6"/>
        <v/>
      </c>
      <c r="H29" s="11" t="str">
        <f>Month!$A$29</f>
        <v>Energia Elétrica (MWh)</v>
      </c>
      <c r="I29" s="22">
        <f>SUM(I30,I31,I34)</f>
        <v>0</v>
      </c>
      <c r="J29" s="22">
        <f>SUM(J30,J31,J34)</f>
        <v>0</v>
      </c>
      <c r="K29" s="23" t="str">
        <f t="shared" si="7"/>
        <v/>
      </c>
    </row>
    <row r="30" spans="1:11" hidden="1" x14ac:dyDescent="0.35">
      <c r="A30" s="18" t="str">
        <f>Month!$A$30</f>
        <v>Rio Verde</v>
      </c>
      <c r="B30" s="90">
        <f>HLOOKUP(B$2,Month!$B$2:$XFD$46,ROW($A30)-1,0)</f>
        <v>0</v>
      </c>
      <c r="C30" s="90">
        <f>HLOOKUP(C$2,Month!$B$2:$XFD$46,ROW($A30)-1,0)</f>
        <v>0</v>
      </c>
      <c r="D30" s="91" t="str">
        <f t="shared" si="5"/>
        <v/>
      </c>
      <c r="E30" s="90">
        <f>HLOOKUP(E$2,Month!$B$2:$XFD$46,ROW($A30)-1,0)</f>
        <v>0</v>
      </c>
      <c r="F30" s="91" t="str">
        <f t="shared" si="6"/>
        <v/>
      </c>
      <c r="H30" s="18" t="str">
        <f>Month!$A$30</f>
        <v>Rio Verde</v>
      </c>
      <c r="I30" s="90">
        <f>HLOOKUP(I$2,Period!$B$2:$XFD$46,ROW($A30)-1,0)</f>
        <v>0</v>
      </c>
      <c r="J30" s="90">
        <f>HLOOKUP(J$2,Period!$B$2:$XFD$46,ROW($A30)-1,0)</f>
        <v>0</v>
      </c>
      <c r="K30" s="91" t="str">
        <f t="shared" si="7"/>
        <v/>
      </c>
    </row>
    <row r="31" spans="1:11" hidden="1" x14ac:dyDescent="0.35">
      <c r="A31" s="18" t="str">
        <f>Month!$A$31</f>
        <v>Rio Canoas</v>
      </c>
      <c r="B31" s="90">
        <f>HLOOKUP(B$2,Month!$B$2:$XFD$46,ROW($A31)-1,0)</f>
        <v>0</v>
      </c>
      <c r="C31" s="90">
        <f>HLOOKUP(C$2,Month!$B$2:$XFD$46,ROW($A31)-1,0)</f>
        <v>0</v>
      </c>
      <c r="D31" s="91" t="str">
        <f>IF(B31="","",IF(C31="","",IF(B31&lt;=0,"",IF(C31&lt;=0,"",(B31/C31-1)))))</f>
        <v/>
      </c>
      <c r="E31" s="90">
        <f>HLOOKUP(E$2,Month!$B$2:$XFD$46,ROW($A31)-1,0)</f>
        <v>0</v>
      </c>
      <c r="F31" s="91" t="str">
        <f>IF(B31="","",IF(E31="","",IF(B31&lt;=0,"",IF(E31&lt;=0,"",(B31/E31-1)))))</f>
        <v/>
      </c>
      <c r="H31" s="18" t="str">
        <f>Month!$A$31</f>
        <v>Rio Canoas</v>
      </c>
      <c r="I31" s="90">
        <f>HLOOKUP(I$2,Period!$B$2:$XFD$46,ROW($A31)-1,0)</f>
        <v>0</v>
      </c>
      <c r="J31" s="90">
        <f>HLOOKUP(J$2,Period!$B$2:$XFD$46,ROW($A31)-1,0)</f>
        <v>0</v>
      </c>
      <c r="K31" s="91" t="str">
        <f t="shared" si="7"/>
        <v/>
      </c>
    </row>
    <row r="32" spans="1:11" hidden="1" x14ac:dyDescent="0.35">
      <c r="A32" s="74" t="str">
        <f>Month!$A$32</f>
        <v>Mercado Regulado</v>
      </c>
      <c r="B32" s="132">
        <f>HLOOKUP(B$2,Month!$B$2:$XFD$46,ROW($A32)-1,0)</f>
        <v>0</v>
      </c>
      <c r="C32" s="132">
        <f>HLOOKUP(C$2,Month!$B$2:$XFD$46,ROW($A32)-1,0)</f>
        <v>0</v>
      </c>
      <c r="D32" s="136" t="str">
        <f>IF(B32="","",IF(C32="","",IF(B32&lt;=0,"",IF(C32&lt;=0,"",(B32/C32-1)))))</f>
        <v/>
      </c>
      <c r="E32" s="132">
        <f>HLOOKUP(E$2,Month!$B$2:$XFD$46,ROW($A32)-1,0)</f>
        <v>0</v>
      </c>
      <c r="F32" s="136" t="str">
        <f>IF(B32="","",IF(E32="","",IF(B32&lt;=0,"",IF(E32&lt;=0,"",(B32/E32-1)))))</f>
        <v/>
      </c>
      <c r="H32" s="74" t="str">
        <f>Month!$A$32</f>
        <v>Mercado Regulado</v>
      </c>
      <c r="I32" s="132">
        <f>HLOOKUP(I$2,Period!$B$2:$XFD$46,ROW($A32)-1,0)</f>
        <v>0</v>
      </c>
      <c r="J32" s="132">
        <f>HLOOKUP(J$2,Period!$B$2:$XFD$46,ROW($A32)-1,0)</f>
        <v>0</v>
      </c>
      <c r="K32" s="136" t="str">
        <f>IF(I32="","",IF(J32="","",IF(I32&lt;=0,"",IF(J32&lt;=0,"",(I32/J32-1)))))</f>
        <v/>
      </c>
    </row>
    <row r="33" spans="1:11" hidden="1" x14ac:dyDescent="0.35">
      <c r="A33" s="74" t="str">
        <f>Month!$A$33</f>
        <v>Mercado Livre</v>
      </c>
      <c r="B33" s="132">
        <f>HLOOKUP(B$2,Month!$B$2:$XFD$46,ROW($A33)-1,0)</f>
        <v>0</v>
      </c>
      <c r="C33" s="132">
        <f>HLOOKUP(C$2,Month!$B$2:$XFD$46,ROW($A33)-1,0)</f>
        <v>0</v>
      </c>
      <c r="D33" s="136" t="str">
        <f>IF(B33="","",IF(C33="","",IF(B33&lt;=0,"",IF(C33&lt;=0,"",(B33/C33-1)))))</f>
        <v/>
      </c>
      <c r="E33" s="132">
        <f>HLOOKUP(E$2,Month!$B$2:$XFD$46,ROW($A33)-1,0)</f>
        <v>0</v>
      </c>
      <c r="F33" s="136" t="str">
        <f>IF(B33="","",IF(E33="","",IF(B33&lt;=0,"",IF(E33&lt;=0,"",(B33/E33-1)))))</f>
        <v/>
      </c>
      <c r="H33" s="74" t="str">
        <f>Month!$A$33</f>
        <v>Mercado Livre</v>
      </c>
      <c r="I33" s="132">
        <f>HLOOKUP(I$2,Period!$B$2:$XFD$46,ROW($A33)-1,0)</f>
        <v>0</v>
      </c>
      <c r="J33" s="132">
        <f>HLOOKUP(J$2,Period!$B$2:$XFD$46,ROW($A33)-1,0)</f>
        <v>0</v>
      </c>
      <c r="K33" s="136" t="str">
        <f>IF(I33="","",IF(J33="","",IF(I33&lt;=0,"",IF(J33&lt;=0,"",(I33/J33-1)))))</f>
        <v/>
      </c>
    </row>
    <row r="34" spans="1:11" hidden="1" x14ac:dyDescent="0.35">
      <c r="A34" s="18" t="str">
        <f>Month!$A$34</f>
        <v>Adicionais / Mercado Livre</v>
      </c>
      <c r="B34" s="90">
        <f>HLOOKUP(B$2,Month!$B$2:$XFD$46,ROW($A34)-1,0)</f>
        <v>0</v>
      </c>
      <c r="C34" s="90">
        <f>HLOOKUP(C$2,Month!$B$2:$XFD$46,ROW($A34)-1,0)</f>
        <v>0</v>
      </c>
      <c r="D34" s="91" t="str">
        <f>IF(B34="","",IF(C34="","",IF(B34&lt;=0,"",IF(C34&lt;=0,"",(B34/C34-1)))))</f>
        <v/>
      </c>
      <c r="E34" s="90">
        <f>HLOOKUP(E$2,Month!$B$2:$XFD$46,ROW($A34)-1,0)</f>
        <v>0</v>
      </c>
      <c r="F34" s="91" t="str">
        <f>IF(B34="","",IF(E34="","",IF(B34&lt;=0,"",IF(E34&lt;=0,"",(B34/E34-1)))))</f>
        <v/>
      </c>
      <c r="H34" s="18" t="str">
        <f>Month!$A$34</f>
        <v>Adicionais / Mercado Livre</v>
      </c>
      <c r="I34" s="90">
        <f>HLOOKUP(I$2,Period!$B$2:$XFD$46,ROW($A34)-1,0)</f>
        <v>0</v>
      </c>
      <c r="J34" s="90">
        <f>HLOOKUP(J$2,Period!$B$2:$XFD$46,ROW($A34)-1,0)</f>
        <v>0</v>
      </c>
      <c r="K34" s="91" t="str">
        <f t="shared" si="7"/>
        <v/>
      </c>
    </row>
    <row r="35" spans="1:11" s="24" customFormat="1" x14ac:dyDescent="0.35">
      <c r="A35" s="11" t="str">
        <f>Month!$A$35</f>
        <v>Portos (TEUs)</v>
      </c>
      <c r="B35" s="22"/>
      <c r="C35" s="22"/>
      <c r="D35" s="23"/>
      <c r="E35" s="22"/>
      <c r="F35" s="23"/>
      <c r="H35" s="11" t="str">
        <f>Month!$A$35</f>
        <v>Portos (TEUs)</v>
      </c>
      <c r="I35" s="22"/>
      <c r="J35" s="22"/>
      <c r="K35" s="23"/>
    </row>
    <row r="36" spans="1:11" x14ac:dyDescent="0.35">
      <c r="A36" s="16" t="str">
        <f>Month!$A$36</f>
        <v>Portonave</v>
      </c>
      <c r="B36" s="25">
        <f>HLOOKUP(B$2,Month!$B$2:$XFD$46,ROW($A36)-1,0)</f>
        <v>0</v>
      </c>
      <c r="C36" s="25">
        <f>HLOOKUP(C$2,Month!$B$2:$XFD$46,ROW($A36)-1,0)</f>
        <v>0</v>
      </c>
      <c r="D36" s="26" t="str">
        <f>IF(B36="","",IF(C36="","",IF(B36&lt;=0,"",IF(C36&lt;=0,"",(B36/C36-1)))))</f>
        <v/>
      </c>
      <c r="E36" s="25">
        <f>HLOOKUP(E$2,Month!$B$2:$XFD$46,ROW($A36)-1,0)</f>
        <v>0</v>
      </c>
      <c r="F36" s="26" t="str">
        <f>IF(B36="","",IF(E36="","",IF(B36&lt;=0,"",IF(E36&lt;=0,"",(B36/E36-1)))))</f>
        <v/>
      </c>
      <c r="H36" s="16" t="str">
        <f>Month!$A$36</f>
        <v>Portonave</v>
      </c>
      <c r="I36" s="25">
        <f>HLOOKUP(I$2,Period!$B$2:$XFD$46,ROW($A36)-1,0)</f>
        <v>0</v>
      </c>
      <c r="J36" s="25">
        <f>HLOOKUP(J$2,Period!$B$2:$XFD$46,ROW($A36)-1,0)</f>
        <v>0</v>
      </c>
      <c r="K36" s="26" t="str">
        <f>IF(I36="","",IF(J36="","",IF(I36&lt;=0,"",IF(J36&lt;=0,"",(I36/J36-1)))))</f>
        <v/>
      </c>
    </row>
    <row r="37" spans="1:11" x14ac:dyDescent="0.35">
      <c r="A37" s="11" t="str">
        <f>Month!$A$37</f>
        <v>Viracopos (WLU)</v>
      </c>
      <c r="B37" s="22">
        <f>HLOOKUP(B$2,Month!$B$2:$XFD$46,ROW($A37)-1,0)</f>
        <v>1369703.66</v>
      </c>
      <c r="C37" s="22">
        <f>HLOOKUP(C$2,Month!$B$2:$XFD$46,ROW($A37)-1,0)</f>
        <v>1298093</v>
      </c>
      <c r="D37" s="23">
        <f>IF(B37="","",IF(C37="","",IF(B37&lt;=0,"",IF(C37&lt;=0,"",(B37/C37-1)))))</f>
        <v>5.5166047424953346E-2</v>
      </c>
      <c r="E37" s="22">
        <f>HLOOKUP(E$2,Month!$B$2:$XFD$46,ROW($A37)-1,0)</f>
        <v>1164135.99</v>
      </c>
      <c r="F37" s="23">
        <f>IF(B37="","",IF(E37="","",IF(B37&lt;=0,"",IF(E37&lt;=0,"",(B37/E37-1)))))</f>
        <v>0.17658389721290191</v>
      </c>
      <c r="G37" s="24"/>
      <c r="H37" s="11" t="str">
        <f>Month!$A$37</f>
        <v>Viracopos (WLU)</v>
      </c>
      <c r="I37" s="22">
        <f>HLOOKUP(I$2,Period!$B$2:$XFD$46,ROW($A37)-1,0)</f>
        <v>1369703.66</v>
      </c>
      <c r="J37" s="22">
        <f>HLOOKUP(J$2,Period!$B$2:$XFD$46,ROW($A37)-1,0)</f>
        <v>3698184.6399999997</v>
      </c>
      <c r="K37" s="23">
        <f>IF(I37="","",IF(J37="","",IF(I37&lt;=0,"",IF(J37&lt;=0,"",(I37/J37-1)))))</f>
        <v>-0.62962810315495765</v>
      </c>
    </row>
    <row r="38" spans="1:11" s="24" customFormat="1" x14ac:dyDescent="0.35">
      <c r="A38" s="16" t="str">
        <f>Month!$A$38</f>
        <v>Aeronaves (unid)</v>
      </c>
      <c r="B38" s="25">
        <f>HLOOKUP(B$2,Month!$B$2:$XFD$46,ROW($A38)-1,0)</f>
        <v>9729</v>
      </c>
      <c r="C38" s="25">
        <f>HLOOKUP(C$2,Month!$B$2:$XFD$46,ROW($A38)-1,0)</f>
        <v>10728</v>
      </c>
      <c r="D38" s="26">
        <f>IF(B38="","",IF(C38="","",IF(B38&lt;=0,"",IF(C38&lt;=0,"",(B38/C38-1)))))</f>
        <v>-9.312080536912748E-2</v>
      </c>
      <c r="E38" s="25">
        <f>HLOOKUP(E$2,Month!$B$2:$XFD$46,ROW($A38)-1,0)</f>
        <v>9266</v>
      </c>
      <c r="F38" s="26">
        <f>IF(B38="","",IF(E38="","",IF(B38&lt;=0,"",IF(E38&lt;=0,"",(B38/E38-1)))))</f>
        <v>4.9967623570041031E-2</v>
      </c>
      <c r="G38" s="3"/>
      <c r="H38" s="16" t="str">
        <f>Month!$A$38</f>
        <v>Aeronaves (unid)</v>
      </c>
      <c r="I38" s="25">
        <f>HLOOKUP(I$2,Period!$B$2:$XFD$46,ROW($A38)-1,0)</f>
        <v>9729</v>
      </c>
      <c r="J38" s="25">
        <f>HLOOKUP(J$2,Period!$B$2:$XFD$46,ROW($A38)-1,0)</f>
        <v>30950</v>
      </c>
      <c r="K38" s="26">
        <f>IF(I38="","",IF(J38="","",IF(I38&lt;=0,"",IF(J38&lt;=0,"",(I38/J38-1)))))</f>
        <v>-0.68565428109854598</v>
      </c>
    </row>
    <row r="39" spans="1:11" x14ac:dyDescent="0.35">
      <c r="A39" s="71" t="str">
        <f>Month!$A$39</f>
        <v>Passageiros (unid)</v>
      </c>
      <c r="B39" s="92">
        <f>HLOOKUP(B$2,Month!$B$2:$XFD$46,ROW($A39)-1,0)</f>
        <v>1160942</v>
      </c>
      <c r="C39" s="92">
        <f>HLOOKUP(C$2,Month!$B$2:$XFD$46,ROW($A39)-1,0)</f>
        <v>1116623</v>
      </c>
      <c r="D39" s="93">
        <f>IF(B39="","",IF(C39="","",IF(B39&lt;=0,"",IF(C39&lt;=0,"",(B39/C39-1)))))</f>
        <v>3.9690208781298697E-2</v>
      </c>
      <c r="E39" s="92">
        <f>HLOOKUP(E$2,Month!$B$2:$XFD$46,ROW($A39)-1,0)</f>
        <v>959391</v>
      </c>
      <c r="F39" s="93">
        <f>IF(B39="","",IF(E39="","",IF(B39&lt;=0,"",IF(E39&lt;=0,"",(B39/E39-1)))))</f>
        <v>0.21008222924751219</v>
      </c>
      <c r="H39" s="71" t="str">
        <f>Month!$A$39</f>
        <v>Passageiros (unid)</v>
      </c>
      <c r="I39" s="92">
        <f>HLOOKUP(I$2,Period!$B$2:$XFD$46,ROW($A39)-1,0)</f>
        <v>1160942</v>
      </c>
      <c r="J39" s="92">
        <f>HLOOKUP(J$2,Period!$B$2:$XFD$46,ROW($A39)-1,0)</f>
        <v>3093094</v>
      </c>
      <c r="K39" s="93">
        <f>IF(I39="","",IF(J39="","",IF(I39&lt;=0,"",IF(J39&lt;=0,"",(I39/J39-1)))))</f>
        <v>-0.62466643432110369</v>
      </c>
    </row>
    <row r="40" spans="1:11" x14ac:dyDescent="0.35">
      <c r="A40" s="79" t="str">
        <f>Month!$A$40</f>
        <v>Doméstico</v>
      </c>
      <c r="B40" s="90">
        <f>HLOOKUP(B$2,Month!$B$2:$XFD$46,ROW($A40)-1,0)</f>
        <v>480105</v>
      </c>
      <c r="C40" s="90">
        <f>HLOOKUP(C$2,Month!$B$2:$XFD$46,ROW($A40)-1,0)</f>
        <v>398548</v>
      </c>
      <c r="D40" s="91">
        <f>IF(B40="","",IF(C40="","",IF(B40&lt;=0,"",IF(C40&lt;=0,"",(B40/C40-1)))))</f>
        <v>0.2046353262342302</v>
      </c>
      <c r="E40" s="90">
        <f>HLOOKUP(E$2,Month!$B$2:$XFD$46,ROW($A40)-1,0)</f>
        <v>414337</v>
      </c>
      <c r="F40" s="91">
        <f>IF(B40="","",IF(E40="","",IF(B40&lt;=0,"",IF(E40&lt;=0,"",(B40/E40-1)))))</f>
        <v>0.15873069506223203</v>
      </c>
      <c r="H40" s="79" t="str">
        <f>Month!$A$40</f>
        <v>Doméstico</v>
      </c>
      <c r="I40" s="90">
        <f>HLOOKUP(I$2,Period!$B$2:$XFD$46,ROW($A40)-1,0)</f>
        <v>480105</v>
      </c>
      <c r="J40" s="90">
        <f>HLOOKUP(J$2,Period!$B$2:$XFD$46,ROW($A40)-1,0)</f>
        <v>1198616</v>
      </c>
      <c r="K40" s="91">
        <f>IF(I40="","",IF(J40="","",IF(I40&lt;=0,"",IF(J40&lt;=0,"",(I40/J40-1)))))</f>
        <v>-0.59945053294799999</v>
      </c>
    </row>
    <row r="41" spans="1:11" x14ac:dyDescent="0.35">
      <c r="A41" s="79" t="str">
        <f>Month!$A$41</f>
        <v>International</v>
      </c>
      <c r="B41" s="90">
        <f>HLOOKUP(B$2,Month!$B$2:$XFD$46,ROW($A41)-1,0)</f>
        <v>108262</v>
      </c>
      <c r="C41" s="90">
        <f>HLOOKUP(C$2,Month!$B$2:$XFD$46,ROW($A41)-1,0)</f>
        <v>96625</v>
      </c>
      <c r="D41" s="91">
        <f t="shared" ref="D41:D46" si="11">IF(B41="","",IF(C41="","",IF(B41&lt;=0,"",IF(C41&lt;=0,"",(B41/C41-1)))))</f>
        <v>0.12043467011642939</v>
      </c>
      <c r="E41" s="90">
        <f>HLOOKUP(E$2,Month!$B$2:$XFD$46,ROW($A41)-1,0)</f>
        <v>71017</v>
      </c>
      <c r="F41" s="91">
        <f t="shared" ref="F41:F46" si="12">IF(B41="","",IF(E41="","",IF(B41&lt;=0,"",IF(E41&lt;=0,"",(B41/E41-1)))))</f>
        <v>0.52445189180055474</v>
      </c>
      <c r="H41" s="79" t="str">
        <f>Month!$A$41</f>
        <v>International</v>
      </c>
      <c r="I41" s="90">
        <f>HLOOKUP(I$2,Period!$B$2:$XFD$46,ROW($A41)-1,0)</f>
        <v>108262</v>
      </c>
      <c r="J41" s="90">
        <f>HLOOKUP(J$2,Period!$B$2:$XFD$46,ROW($A41)-1,0)</f>
        <v>260993</v>
      </c>
      <c r="K41" s="91">
        <f t="shared" ref="K41:K46" si="13">IF(I41="","",IF(J41="","",IF(I41&lt;=0,"",IF(J41&lt;=0,"",(I41/J41-1)))))</f>
        <v>-0.58519194001371688</v>
      </c>
    </row>
    <row r="42" spans="1:11" x14ac:dyDescent="0.35">
      <c r="A42" s="81" t="str">
        <f>Month!$A$42</f>
        <v>Conexão</v>
      </c>
      <c r="B42" s="94">
        <f>HLOOKUP(B$2,Month!$B$2:$XFD$46,ROW($A42)-1,0)</f>
        <v>572575</v>
      </c>
      <c r="C42" s="94">
        <f>HLOOKUP(C$2,Month!$B$2:$XFD$46,ROW($A42)-1,0)</f>
        <v>621450</v>
      </c>
      <c r="D42" s="95">
        <f t="shared" si="11"/>
        <v>-7.8646713331724238E-2</v>
      </c>
      <c r="E42" s="94">
        <f>HLOOKUP(E$2,Month!$B$2:$XFD$46,ROW($A42)-1,0)</f>
        <v>474037.00000000006</v>
      </c>
      <c r="F42" s="95">
        <f t="shared" si="12"/>
        <v>0.2078698498218492</v>
      </c>
      <c r="H42" s="81" t="str">
        <f>Month!$A$42</f>
        <v>Conexão</v>
      </c>
      <c r="I42" s="94">
        <f>HLOOKUP(I$2,Period!$B$2:$XFD$46,ROW($A42)-1,0)</f>
        <v>572575</v>
      </c>
      <c r="J42" s="94">
        <f>HLOOKUP(J$2,Period!$B$2:$XFD$46,ROW($A42)-1,0)</f>
        <v>1633485</v>
      </c>
      <c r="K42" s="95">
        <f t="shared" si="13"/>
        <v>-0.64947642616859047</v>
      </c>
    </row>
    <row r="43" spans="1:11" x14ac:dyDescent="0.35">
      <c r="A43" s="71" t="str">
        <f>Month!$A$43</f>
        <v>Carga (ton)</v>
      </c>
      <c r="B43" s="92">
        <f>HLOOKUP(B$2,Month!$B$2:$XFD$46,ROW($A43)-1,0)</f>
        <v>20876.166000000001</v>
      </c>
      <c r="C43" s="92">
        <f>HLOOKUP(C$2,Month!$B$2:$XFD$46,ROW($A43)-1,0)</f>
        <v>18147</v>
      </c>
      <c r="D43" s="93">
        <f t="shared" si="11"/>
        <v>0.15039213093073234</v>
      </c>
      <c r="E43" s="92">
        <f>HLOOKUP(E$2,Month!$B$2:$XFD$46,ROW($A43)-1,0)</f>
        <v>20474.499</v>
      </c>
      <c r="F43" s="93">
        <f t="shared" si="12"/>
        <v>1.9617915925561835E-2</v>
      </c>
      <c r="H43" s="71" t="str">
        <f>Month!$A$43</f>
        <v>Carga (ton)</v>
      </c>
      <c r="I43" s="92">
        <f>HLOOKUP(I$2,Period!$B$2:$XFD$46,ROW($A43)-1,0)</f>
        <v>20876.166000000001</v>
      </c>
      <c r="J43" s="92">
        <f>HLOOKUP(J$2,Period!$B$2:$XFD$46,ROW($A43)-1,0)</f>
        <v>60509.063999999998</v>
      </c>
      <c r="K43" s="93">
        <f t="shared" si="13"/>
        <v>-0.65499109356575069</v>
      </c>
    </row>
    <row r="44" spans="1:11" x14ac:dyDescent="0.35">
      <c r="A44" s="79" t="str">
        <f>Month!$A$44</f>
        <v>Importação (ton)</v>
      </c>
      <c r="B44" s="90">
        <f>HLOOKUP(B$2,Month!$B$2:$XFD$46,ROW($A44)-1,0)</f>
        <v>6458</v>
      </c>
      <c r="C44" s="90">
        <f>HLOOKUP(C$2,Month!$B$2:$XFD$46,ROW($A44)-1,0)</f>
        <v>7403</v>
      </c>
      <c r="D44" s="91">
        <f t="shared" si="11"/>
        <v>-0.12765095231662837</v>
      </c>
      <c r="E44" s="90">
        <f>HLOOKUP(E$2,Month!$B$2:$XFD$46,ROW($A44)-1,0)</f>
        <v>8924</v>
      </c>
      <c r="F44" s="91">
        <f t="shared" si="12"/>
        <v>-0.27633348274316449</v>
      </c>
      <c r="H44" s="79" t="str">
        <f>Month!$A$44</f>
        <v>Importação (ton)</v>
      </c>
      <c r="I44" s="90">
        <f>HLOOKUP(I$2,Period!$B$2:$XFD$46,ROW($A44)-1,0)</f>
        <v>6458</v>
      </c>
      <c r="J44" s="90">
        <f>HLOOKUP(J$2,Period!$B$2:$XFD$46,ROW($A44)-1,0)</f>
        <v>22899</v>
      </c>
      <c r="K44" s="91">
        <f t="shared" si="13"/>
        <v>-0.71797895104589715</v>
      </c>
    </row>
    <row r="45" spans="1:11" x14ac:dyDescent="0.35">
      <c r="A45" s="79" t="str">
        <f>Month!$A$45</f>
        <v>Exportação (ton)</v>
      </c>
      <c r="B45" s="90">
        <f>HLOOKUP(B$2,Month!$B$2:$XFD$46,ROW($A45)-1,0)</f>
        <v>7219</v>
      </c>
      <c r="C45" s="90">
        <f>HLOOKUP(C$2,Month!$B$2:$XFD$46,ROW($A45)-1,0)</f>
        <v>5636</v>
      </c>
      <c r="D45" s="91">
        <f t="shared" si="11"/>
        <v>0.28087295954577707</v>
      </c>
      <c r="E45" s="90">
        <f>HLOOKUP(E$2,Month!$B$2:$XFD$46,ROW($A45)-1,0)</f>
        <v>5038</v>
      </c>
      <c r="F45" s="91">
        <f t="shared" si="12"/>
        <v>0.43290988487495041</v>
      </c>
      <c r="H45" s="79" t="str">
        <f>Month!$A$45</f>
        <v>Exportação (ton)</v>
      </c>
      <c r="I45" s="90">
        <f>HLOOKUP(I$2,Period!$B$2:$XFD$46,ROW($A45)-1,0)</f>
        <v>7219</v>
      </c>
      <c r="J45" s="90">
        <f>HLOOKUP(J$2,Period!$B$2:$XFD$46,ROW($A45)-1,0)</f>
        <v>19616</v>
      </c>
      <c r="K45" s="91">
        <f t="shared" si="13"/>
        <v>-0.63198409461663951</v>
      </c>
    </row>
    <row r="46" spans="1:11" x14ac:dyDescent="0.35">
      <c r="A46" s="81" t="str">
        <f>Month!$A$46</f>
        <v>Outros (ton)</v>
      </c>
      <c r="B46" s="94">
        <f>HLOOKUP(B$2,Month!$B$2:$XFD$46,ROW($A46)-1,0)</f>
        <v>7199.1660000000002</v>
      </c>
      <c r="C46" s="94">
        <f>HLOOKUP(C$2,Month!$B$2:$XFD$46,ROW($A46)-1,0)</f>
        <v>5108</v>
      </c>
      <c r="D46" s="95">
        <f t="shared" si="11"/>
        <v>0.40939036805011741</v>
      </c>
      <c r="E46" s="94">
        <f>HLOOKUP(E$2,Month!$B$2:$XFD$46,ROW($A46)-1,0)</f>
        <v>6512.4989999999998</v>
      </c>
      <c r="F46" s="95">
        <f t="shared" si="12"/>
        <v>0.10543832713064538</v>
      </c>
      <c r="H46" s="81" t="str">
        <f>Month!$A$46</f>
        <v>Outros (ton)</v>
      </c>
      <c r="I46" s="94">
        <f>HLOOKUP(I$2,Period!$B$2:$XFD$46,ROW($A46)-1,0)</f>
        <v>7199.1660000000002</v>
      </c>
      <c r="J46" s="94">
        <f>HLOOKUP(J$2,Period!$B$2:$XFD$46,ROW($A46)-1,0)</f>
        <v>17994.063999999998</v>
      </c>
      <c r="K46" s="95">
        <f t="shared" si="13"/>
        <v>-0.59991439399126278</v>
      </c>
    </row>
    <row r="49" spans="1:11" s="2" customFormat="1" x14ac:dyDescent="0.35">
      <c r="A49" s="1" t="str">
        <f>IF(Por_Eng!$C$4=Por_Eng!$A$1,Por_Eng!$A$48,IF(Por_Eng!$C$4=Por_Eng!$B$1,Por_Eng!$B$48,"Check"))</f>
        <v>Trimestral</v>
      </c>
      <c r="B49" s="65" t="s">
        <v>627</v>
      </c>
      <c r="C49" s="36" t="s">
        <v>608</v>
      </c>
      <c r="D49" s="1" t="str">
        <f>$D$2</f>
        <v>Var. %</v>
      </c>
      <c r="E49" s="36" t="s">
        <v>592</v>
      </c>
      <c r="F49" s="1" t="str">
        <f>$D$2</f>
        <v>Var. %</v>
      </c>
      <c r="H49" s="1" t="str">
        <f>IF(Por_Eng!$C$4=Por_Eng!$A$1,Por_Eng!$A$50,IF(Por_Eng!$C$4=Por_Eng!$B$1,Por_Eng!$B$50,"Check"))</f>
        <v>Anual</v>
      </c>
      <c r="I49" s="55">
        <v>46023</v>
      </c>
      <c r="J49" s="55">
        <v>45658</v>
      </c>
      <c r="K49" s="1" t="str">
        <f>$D$2</f>
        <v>Var. %</v>
      </c>
    </row>
    <row r="50" spans="1:11" s="24" customFormat="1" ht="29" x14ac:dyDescent="0.35">
      <c r="A50" s="203" t="s">
        <v>625</v>
      </c>
      <c r="B50" s="22">
        <f ca="1">B51-B57-B60</f>
        <v>7788.7750000000005</v>
      </c>
      <c r="C50" s="22">
        <f ca="1">C51-C57-C60</f>
        <v>35797.422100000003</v>
      </c>
      <c r="D50" s="23">
        <f ca="1">B50/C50-1</f>
        <v>-0.78242078498719603</v>
      </c>
      <c r="E50" s="22">
        <f ca="1">E51-E57</f>
        <v>35593.802499999998</v>
      </c>
      <c r="F50" s="23">
        <f ca="1">B50/E50-1</f>
        <v>-0.78117609097819762</v>
      </c>
      <c r="H50" s="203" t="s">
        <v>625</v>
      </c>
      <c r="I50" s="22">
        <f ca="1">I51-I57-I60-I54</f>
        <v>7788.7750000000005</v>
      </c>
      <c r="J50" s="22">
        <f ca="1">J51-J57-J60-J54</f>
        <v>104991.58780000001</v>
      </c>
      <c r="K50" s="23">
        <f ca="1">I50/J50-1</f>
        <v>-0.92581524707639484</v>
      </c>
    </row>
    <row r="51" spans="1:11" s="195" customFormat="1" x14ac:dyDescent="0.35">
      <c r="A51" s="176" t="str">
        <f>Month!$A$11</f>
        <v>Rodovias (veículos equivalentes passantes)</v>
      </c>
      <c r="B51" s="185">
        <f t="shared" ref="B51:C53" ca="1" si="14">SUM(B54,B57,B60,B63,B66)</f>
        <v>7788.7750000000005</v>
      </c>
      <c r="C51" s="185">
        <f t="shared" ca="1" si="14"/>
        <v>35797.422100000003</v>
      </c>
      <c r="D51" s="194">
        <f t="shared" ref="D51:D70" ca="1" si="15">IF(B51="","",IF(C51="","",IF(B51&lt;=0,"",IF(C51&lt;=0,"",(B51/C51-1)))))</f>
        <v>-0.78242078498719603</v>
      </c>
      <c r="E51" s="185">
        <f ca="1">SUM(E54,E57,E60,E63,E66)</f>
        <v>35593.802499999998</v>
      </c>
      <c r="F51" s="194">
        <f t="shared" ref="F51:F70" ca="1" si="16">IF(B51="","",IF(E51="","",IF(B51&lt;=0,"",IF(E51&lt;=0,"",(B51/E51-1)))))</f>
        <v>-0.78117609097819762</v>
      </c>
      <c r="H51" s="176" t="str">
        <f>Month!$A$11</f>
        <v>Rodovias (veículos equivalentes passantes)</v>
      </c>
      <c r="I51" s="185">
        <f ca="1">SUM(I54,I57,I60,I63, I66)</f>
        <v>7788.7750000000005</v>
      </c>
      <c r="J51" s="185">
        <f ca="1">SUM(J54,J57,J60,J63, J66)</f>
        <v>126799.54430000001</v>
      </c>
      <c r="K51" s="194">
        <f t="shared" ref="K51:K71" ca="1" si="17">IF(I51="","",IF(J51="","",IF(I51&lt;=0,"",IF(J51&lt;=0,"",(I51/J51-1)))))</f>
        <v>-0.93857410889764525</v>
      </c>
    </row>
    <row r="52" spans="1:11" x14ac:dyDescent="0.35">
      <c r="A52" s="16" t="str">
        <f>Month!$A$12</f>
        <v>Veículo Pesado</v>
      </c>
      <c r="B52" s="25">
        <f ca="1">SUM(B55,B58,B61,B64,B67)</f>
        <v>4950.3094999999994</v>
      </c>
      <c r="C52" s="25">
        <f t="shared" ca="1" si="14"/>
        <v>23333.183600000004</v>
      </c>
      <c r="D52" s="26">
        <f t="shared" ca="1" si="15"/>
        <v>-0.78784251712655284</v>
      </c>
      <c r="E52" s="25">
        <f ca="1">SUM(E55,E58,E61,E64,E67)</f>
        <v>23185.3845</v>
      </c>
      <c r="F52" s="26">
        <f t="shared" ca="1" si="16"/>
        <v>-0.78649008387158736</v>
      </c>
      <c r="H52" s="16" t="str">
        <f>Month!$A$12</f>
        <v>Veículo Pesado</v>
      </c>
      <c r="I52" s="25">
        <f ca="1">SUM(I55,I58,I61,I64,I67)</f>
        <v>4950.3094999999994</v>
      </c>
      <c r="J52" s="25">
        <f ca="1">SUM(J55,J58,J61,J64,J67)</f>
        <v>81730.050300000003</v>
      </c>
      <c r="K52" s="26">
        <f t="shared" ca="1" si="17"/>
        <v>-0.93943097450901725</v>
      </c>
    </row>
    <row r="53" spans="1:11" x14ac:dyDescent="0.35">
      <c r="A53" s="17" t="str">
        <f>Month!$A$13</f>
        <v>Veículo Leve</v>
      </c>
      <c r="B53" s="27">
        <f t="shared" si="14"/>
        <v>2838.4655000000002</v>
      </c>
      <c r="C53" s="27">
        <f t="shared" si="14"/>
        <v>12464.238499999999</v>
      </c>
      <c r="D53" s="28">
        <f t="shared" si="15"/>
        <v>-0.77227124625383248</v>
      </c>
      <c r="E53" s="27">
        <f>SUM(E56,E59,E62,E65,E68)</f>
        <v>12408.418000000001</v>
      </c>
      <c r="F53" s="28">
        <f t="shared" si="16"/>
        <v>-0.77124678585134709</v>
      </c>
      <c r="H53" s="17" t="str">
        <f>Month!$A$13</f>
        <v>Veículo Leve</v>
      </c>
      <c r="I53" s="27">
        <f>SUM(I56,I59,I62,I65,I68)</f>
        <v>2838.4655000000002</v>
      </c>
      <c r="J53" s="27">
        <f>SUM(J56,J59,J62,J65,J68)</f>
        <v>45069.493999999999</v>
      </c>
      <c r="K53" s="28">
        <f t="shared" si="17"/>
        <v>-0.93702024921779681</v>
      </c>
    </row>
    <row r="54" spans="1:11" s="24" customFormat="1" x14ac:dyDescent="0.35">
      <c r="A54" s="20" t="str">
        <f>Month!$A$14</f>
        <v>Concer</v>
      </c>
      <c r="B54" s="29">
        <f>SUM(B55,B56)</f>
        <v>0</v>
      </c>
      <c r="C54" s="29">
        <f>SUM(C55,C56)</f>
        <v>6385.2435000000005</v>
      </c>
      <c r="D54" s="30" t="str">
        <f t="shared" si="15"/>
        <v/>
      </c>
      <c r="E54" s="29">
        <f>SUM(E55,E56)</f>
        <v>6282.0305000000008</v>
      </c>
      <c r="F54" s="30" t="str">
        <f t="shared" si="16"/>
        <v/>
      </c>
      <c r="H54" s="20" t="str">
        <f>Month!$A$14</f>
        <v>Concer</v>
      </c>
      <c r="I54" s="29">
        <f>SUM(I55,I56)</f>
        <v>0</v>
      </c>
      <c r="J54" s="29">
        <f>SUM(J55,J56)</f>
        <v>21807.9565</v>
      </c>
      <c r="K54" s="30" t="str">
        <f t="shared" si="17"/>
        <v/>
      </c>
    </row>
    <row r="55" spans="1:11" s="33" customFormat="1" x14ac:dyDescent="0.35">
      <c r="A55" s="18" t="str">
        <f>Month!$A$15</f>
        <v>Veículo Pesado</v>
      </c>
      <c r="B55" s="31">
        <f>HLOOKUP(B$49,Quarter!$B$3:$JO$47,ROW($A15)-1,0)</f>
        <v>0</v>
      </c>
      <c r="C55" s="31">
        <f>HLOOKUP(C$49,Quarter!$B$3:$JO$47,ROW($A15)-1,0)</f>
        <v>2948.4900000000002</v>
      </c>
      <c r="D55" s="32" t="str">
        <f t="shared" si="15"/>
        <v/>
      </c>
      <c r="E55" s="31">
        <f>HLOOKUP(E$49,Quarter!$B$3:$JO$47,ROW($A15)-1,0)</f>
        <v>2929.6890000000003</v>
      </c>
      <c r="F55" s="32" t="str">
        <f t="shared" si="16"/>
        <v/>
      </c>
      <c r="H55" s="18" t="str">
        <f>Month!$A$15</f>
        <v>Veículo Pesado</v>
      </c>
      <c r="I55" s="31">
        <f>HLOOKUP(I$49,Year!$B$2:$JU$46,ROW($A15)-1,0)</f>
        <v>0</v>
      </c>
      <c r="J55" s="31">
        <f>HLOOKUP(J$49,Year!$B$2:$JU$46,ROW($A15)-1,0)</f>
        <v>10407.175999999999</v>
      </c>
      <c r="K55" s="32" t="str">
        <f t="shared" si="17"/>
        <v/>
      </c>
    </row>
    <row r="56" spans="1:11" s="33" customFormat="1" x14ac:dyDescent="0.35">
      <c r="A56" s="19" t="str">
        <f>Month!$A$16</f>
        <v>Veículo Leve</v>
      </c>
      <c r="B56" s="34">
        <f>HLOOKUP(B$49,Quarter!$B$3:$JO$47,ROW($A16)-1,0)</f>
        <v>0</v>
      </c>
      <c r="C56" s="34">
        <f>HLOOKUP(C$49,Quarter!$B$3:$JO$47,ROW($A16)-1,0)</f>
        <v>3436.7534999999998</v>
      </c>
      <c r="D56" s="35" t="str">
        <f t="shared" si="15"/>
        <v/>
      </c>
      <c r="E56" s="34">
        <f>HLOOKUP(E$49,Quarter!$B$3:$JO$47,ROW($A16)-1,0)</f>
        <v>3352.3415</v>
      </c>
      <c r="F56" s="35" t="str">
        <f t="shared" si="16"/>
        <v/>
      </c>
      <c r="H56" s="19" t="str">
        <f>Month!$A$16</f>
        <v>Veículo Leve</v>
      </c>
      <c r="I56" s="34">
        <f>HLOOKUP(I$49,Year!$B$2:$JU$46,ROW($A16)-1,0)</f>
        <v>0</v>
      </c>
      <c r="J56" s="34">
        <f>HLOOKUP(J$49,Year!$B$2:$JU$46,ROW($A16)-1,0)</f>
        <v>11400.780499999999</v>
      </c>
      <c r="K56" s="35" t="str">
        <f t="shared" si="17"/>
        <v/>
      </c>
    </row>
    <row r="57" spans="1:11" s="24" customFormat="1" x14ac:dyDescent="0.35">
      <c r="A57" s="20" t="str">
        <f>Month!$A$17</f>
        <v>Concepa</v>
      </c>
      <c r="B57" s="29">
        <f>SUM(B58,B59)</f>
        <v>0</v>
      </c>
      <c r="C57" s="29">
        <f>SUM(C58,C59)</f>
        <v>0</v>
      </c>
      <c r="D57" s="191" t="s">
        <v>518</v>
      </c>
      <c r="E57" s="29">
        <f>SUM(E58,E59)</f>
        <v>0</v>
      </c>
      <c r="F57" s="191" t="s">
        <v>518</v>
      </c>
      <c r="H57" s="20" t="str">
        <f>Month!$A$17</f>
        <v>Concepa</v>
      </c>
      <c r="I57" s="29">
        <f>SUM(I58,I59)</f>
        <v>0</v>
      </c>
      <c r="J57" s="29">
        <f>SUM(J58,J59)</f>
        <v>0</v>
      </c>
      <c r="K57" s="191" t="s">
        <v>518</v>
      </c>
    </row>
    <row r="58" spans="1:11" s="33" customFormat="1" x14ac:dyDescent="0.35">
      <c r="A58" s="18" t="str">
        <f>Month!$A$18</f>
        <v>Veículo Pesado</v>
      </c>
      <c r="B58" s="31">
        <f>HLOOKUP(B$49,Quarter!$B$3:$JO$47,ROW($A18)-1,0)</f>
        <v>0</v>
      </c>
      <c r="C58" s="31">
        <f>HLOOKUP(C$49,Quarter!$B$3:$JO$47,ROW($A18)-1,0)</f>
        <v>0</v>
      </c>
      <c r="D58" s="192" t="s">
        <v>518</v>
      </c>
      <c r="E58" s="31">
        <f>HLOOKUP(E$49,Quarter!$B$3:$JO$47,ROW($A18)-1,0)</f>
        <v>0</v>
      </c>
      <c r="F58" s="192" t="s">
        <v>518</v>
      </c>
      <c r="H58" s="18" t="str">
        <f>Month!$A$18</f>
        <v>Veículo Pesado</v>
      </c>
      <c r="I58" s="31">
        <f>HLOOKUP(I$49,Year!$B$2:$JU$46,ROW($A18)-1,0)</f>
        <v>0</v>
      </c>
      <c r="J58" s="31">
        <f>HLOOKUP(J$49,Year!$B$2:$JU$46,ROW($A18)-1,0)</f>
        <v>0</v>
      </c>
      <c r="K58" s="192" t="s">
        <v>518</v>
      </c>
    </row>
    <row r="59" spans="1:11" s="33" customFormat="1" x14ac:dyDescent="0.35">
      <c r="A59" s="19" t="str">
        <f>Month!$A$19</f>
        <v>Veículo Leve</v>
      </c>
      <c r="B59" s="34">
        <f>HLOOKUP(B$49,Quarter!$B$3:$JO$47,ROW($A19)-1,0)</f>
        <v>0</v>
      </c>
      <c r="C59" s="34">
        <f>HLOOKUP(C$49,Quarter!$B$3:$JO$47,ROW($A19)-1,0)</f>
        <v>0</v>
      </c>
      <c r="D59" s="193" t="s">
        <v>518</v>
      </c>
      <c r="E59" s="34">
        <f>HLOOKUP(E$49,Quarter!$B$3:$JO$47,ROW($A19)-1,0)</f>
        <v>0</v>
      </c>
      <c r="F59" s="193" t="s">
        <v>518</v>
      </c>
      <c r="H59" s="19" t="str">
        <f>Month!$A$19</f>
        <v>Veículo Leve</v>
      </c>
      <c r="I59" s="34">
        <f>HLOOKUP(I$49,Year!$B$2:$JU$46,ROW($A19)-1,0)</f>
        <v>0</v>
      </c>
      <c r="J59" s="34">
        <f>HLOOKUP(J$49,Year!$B$2:$JU$46,ROW($A19)-1,0)</f>
        <v>0</v>
      </c>
      <c r="K59" s="193" t="s">
        <v>518</v>
      </c>
    </row>
    <row r="60" spans="1:11" s="24" customFormat="1" x14ac:dyDescent="0.35">
      <c r="A60" s="20" t="str">
        <f>Month!$A$20</f>
        <v>Econorte</v>
      </c>
      <c r="B60" s="29">
        <f ca="1">SUM(B61,B62)</f>
        <v>0</v>
      </c>
      <c r="C60" s="29">
        <f ca="1">SUM(C61,C62)</f>
        <v>0</v>
      </c>
      <c r="D60" s="30" t="str">
        <f t="shared" ca="1" si="15"/>
        <v/>
      </c>
      <c r="E60" s="29">
        <f ca="1">SUM(E61,E62)</f>
        <v>0</v>
      </c>
      <c r="F60" s="30" t="str">
        <f t="shared" ca="1" si="16"/>
        <v/>
      </c>
      <c r="H60" s="20" t="str">
        <f>Month!$A$20</f>
        <v>Econorte</v>
      </c>
      <c r="I60" s="29">
        <f ca="1">SUM(I61,I62)</f>
        <v>0</v>
      </c>
      <c r="J60" s="29">
        <f ca="1">SUM(J61,J62)</f>
        <v>0</v>
      </c>
      <c r="K60" s="30" t="str">
        <f t="shared" ca="1" si="17"/>
        <v/>
      </c>
    </row>
    <row r="61" spans="1:11" s="33" customFormat="1" x14ac:dyDescent="0.35">
      <c r="A61" s="18" t="str">
        <f>Month!$A$21</f>
        <v>Veículo Pesado</v>
      </c>
      <c r="B61" s="31">
        <f ca="1">HLOOKUP(B$49,Quarter!$B$3:$JO$47,ROW($A21)-1,0)</f>
        <v>0</v>
      </c>
      <c r="C61" s="31">
        <f ca="1">HLOOKUP(C$49,Quarter!$B$3:$JO$47,ROW($A21)-1,0)</f>
        <v>0</v>
      </c>
      <c r="D61" s="32" t="str">
        <f t="shared" ca="1" si="15"/>
        <v/>
      </c>
      <c r="E61" s="31">
        <f ca="1">HLOOKUP(E$49,Quarter!$B$3:$JO$47,ROW($A21)-1,0)</f>
        <v>0</v>
      </c>
      <c r="F61" s="32" t="str">
        <f t="shared" ca="1" si="16"/>
        <v/>
      </c>
      <c r="H61" s="18" t="str">
        <f>Month!$A$21</f>
        <v>Veículo Pesado</v>
      </c>
      <c r="I61" s="31">
        <f ca="1">HLOOKUP(I$49,Year!$B$2:$JU$46,ROW($A21)-1,0)</f>
        <v>0</v>
      </c>
      <c r="J61" s="31">
        <f ca="1">HLOOKUP(J$49,Year!$B$2:$JU$46,ROW($A21)-1,0)</f>
        <v>0</v>
      </c>
      <c r="K61" s="32" t="str">
        <f t="shared" ca="1" si="17"/>
        <v/>
      </c>
    </row>
    <row r="62" spans="1:11" s="33" customFormat="1" x14ac:dyDescent="0.35">
      <c r="A62" s="19" t="str">
        <f>Month!$A$22</f>
        <v>Veículo Leve</v>
      </c>
      <c r="B62" s="34">
        <f>HLOOKUP(B$49,Quarter!$B$3:$JO$47,ROW($A22)-1,0)</f>
        <v>0</v>
      </c>
      <c r="C62" s="34">
        <f>HLOOKUP(C$49,Quarter!$B$3:$JO$47,ROW($A22)-1,0)</f>
        <v>0</v>
      </c>
      <c r="D62" s="35" t="str">
        <f t="shared" si="15"/>
        <v/>
      </c>
      <c r="E62" s="34">
        <f>HLOOKUP(E$49,Quarter!$B$3:$JO$47,ROW($A22)-1,0)</f>
        <v>0</v>
      </c>
      <c r="F62" s="35" t="str">
        <f t="shared" si="16"/>
        <v/>
      </c>
      <c r="H62" s="19" t="str">
        <f>Month!$A$22</f>
        <v>Veículo Leve</v>
      </c>
      <c r="I62" s="34">
        <f>HLOOKUP(I$49,Year!$B$2:$JU$46,ROW($A22)-1,0)</f>
        <v>0</v>
      </c>
      <c r="J62" s="34">
        <f>HLOOKUP(J$49,Year!$B$2:$JU$46,ROW($A22)-1,0)</f>
        <v>0</v>
      </c>
      <c r="K62" s="35" t="str">
        <f t="shared" si="17"/>
        <v/>
      </c>
    </row>
    <row r="63" spans="1:11" s="33" customFormat="1" x14ac:dyDescent="0.35">
      <c r="A63" s="20" t="str">
        <f>Month!$A$23</f>
        <v>Transbrasiliana</v>
      </c>
      <c r="B63" s="29">
        <f>SUM(B64,B65)</f>
        <v>2014.8685000000003</v>
      </c>
      <c r="C63" s="29">
        <f>SUM(C64,C65)</f>
        <v>6228.3415000000005</v>
      </c>
      <c r="D63" s="30">
        <f t="shared" ref="D63:D68" si="18">IF(B63="","",IF(C63="","",IF(B63&lt;=0,"",IF(C63&lt;=0,"",(B63/C63-1)))))</f>
        <v>-0.67649999602622946</v>
      </c>
      <c r="E63" s="29">
        <f>SUM(E64,E65)</f>
        <v>6013.9674999999997</v>
      </c>
      <c r="F63" s="30">
        <f t="shared" ref="F63:F68" si="19">IF(B63="","",IF(E63="","",IF(B63&lt;=0,"",IF(E63&lt;=0,"",(B63/E63-1)))))</f>
        <v>-0.66496850872572888</v>
      </c>
      <c r="H63" s="20" t="str">
        <f>Month!$A$23</f>
        <v>Transbrasiliana</v>
      </c>
      <c r="I63" s="29">
        <f>SUM(I64,I65)</f>
        <v>2014.8685000000003</v>
      </c>
      <c r="J63" s="29">
        <f>SUM(J64,J65)</f>
        <v>25425.904000000002</v>
      </c>
      <c r="K63" s="30">
        <f t="shared" ref="K63:K68" si="20">IF(I63="","",IF(J63="","",IF(I63&lt;=0,"",IF(J63&lt;=0,"",(I63/J63-1)))))</f>
        <v>-0.92075528563310871</v>
      </c>
    </row>
    <row r="64" spans="1:11" s="33" customFormat="1" x14ac:dyDescent="0.35">
      <c r="A64" s="18" t="str">
        <f>Month!$A$24</f>
        <v>Veículo Pesado</v>
      </c>
      <c r="B64" s="31">
        <f>HLOOKUP(B$49,Quarter!$B$3:$JO$47,ROW($A24)-1,0)</f>
        <v>1316.4760000000001</v>
      </c>
      <c r="C64" s="31">
        <f>HLOOKUP(C$49,Quarter!$B$3:$JO$47,ROW($A24)-1,0)</f>
        <v>4351.2629999999999</v>
      </c>
      <c r="D64" s="32">
        <f t="shared" si="18"/>
        <v>-0.69744968300008525</v>
      </c>
      <c r="E64" s="31">
        <f>HLOOKUP(E$49,Quarter!$B$3:$JO$47,ROW($A24)-1,0)</f>
        <v>4133.241</v>
      </c>
      <c r="F64" s="32">
        <f t="shared" si="19"/>
        <v>-0.68149062684706752</v>
      </c>
      <c r="H64" s="18" t="str">
        <f>Month!$A$24</f>
        <v>Veículo Pesado</v>
      </c>
      <c r="I64" s="31">
        <f>HLOOKUP(I$49,Year!$B$2:$JU$46,ROW($A24)-1,0)</f>
        <v>1316.4760000000001</v>
      </c>
      <c r="J64" s="31">
        <f>HLOOKUP(J$49,Year!$B$2:$JU$46,ROW($A24)-1,0)</f>
        <v>17607.433000000001</v>
      </c>
      <c r="K64" s="32">
        <f t="shared" si="20"/>
        <v>-0.92523180409091998</v>
      </c>
    </row>
    <row r="65" spans="1:11" s="33" customFormat="1" x14ac:dyDescent="0.35">
      <c r="A65" s="19" t="str">
        <f>Month!$A$25</f>
        <v>Veículo Leve</v>
      </c>
      <c r="B65" s="34">
        <f>HLOOKUP(B$49,Quarter!$B$3:$JO$47,ROW($A25)-1,0)</f>
        <v>698.39250000000015</v>
      </c>
      <c r="C65" s="34">
        <f>HLOOKUP(C$49,Quarter!$B$3:$JO$47,ROW($A25)-1,0)</f>
        <v>1877.0785000000001</v>
      </c>
      <c r="D65" s="35">
        <f t="shared" si="18"/>
        <v>-0.62793644485299893</v>
      </c>
      <c r="E65" s="34">
        <f>HLOOKUP(E$49,Quarter!$B$3:$JO$47,ROW($A25)-1,0)</f>
        <v>1880.7265</v>
      </c>
      <c r="F65" s="35">
        <f t="shared" si="19"/>
        <v>-0.62865812759058792</v>
      </c>
      <c r="H65" s="19" t="str">
        <f>Month!$A$25</f>
        <v>Veículo Leve</v>
      </c>
      <c r="I65" s="34">
        <f>HLOOKUP(I$49,Year!$B$2:$JU$46,ROW($A25)-1,0)</f>
        <v>698.39250000000015</v>
      </c>
      <c r="J65" s="34">
        <f>HLOOKUP(J$49,Year!$B$2:$JU$46,ROW($A25)-1,0)</f>
        <v>7818.4709999999995</v>
      </c>
      <c r="K65" s="35">
        <f t="shared" si="20"/>
        <v>-0.91067403076637365</v>
      </c>
    </row>
    <row r="66" spans="1:11" s="33" customFormat="1" x14ac:dyDescent="0.35">
      <c r="A66" s="20" t="str">
        <f>Month!$A$26</f>
        <v>Concebra</v>
      </c>
      <c r="B66" s="195">
        <f>HLOOKUP(B$49,Quarter!$B$3:$JO$47,ROW($A26)-1,0)</f>
        <v>5773.9065000000001</v>
      </c>
      <c r="C66" s="195">
        <f>HLOOKUP(C$49,Quarter!$B$3:$JO$47,ROW($A26)-1,0)</f>
        <v>23183.837100000001</v>
      </c>
      <c r="D66" s="196">
        <f t="shared" si="18"/>
        <v>-0.7509512133347418</v>
      </c>
      <c r="E66" s="195">
        <f>HLOOKUP(E$49,Quarter!$B$3:$JO$47,ROW($A26)-1,0)</f>
        <v>23297.804499999998</v>
      </c>
      <c r="F66" s="196">
        <f t="shared" si="19"/>
        <v>-0.75216950163694607</v>
      </c>
      <c r="H66" s="20" t="str">
        <f>Month!$A$26</f>
        <v>Concebra</v>
      </c>
      <c r="I66" s="29">
        <f>HLOOKUP(I$49,Year!$B$2:$JU$46,ROW($A26)-1,0)</f>
        <v>5773.9065000000001</v>
      </c>
      <c r="J66" s="29">
        <f>HLOOKUP(J$49,Year!$B$2:$JU$46,ROW($A26)-1,0)</f>
        <v>79565.683799999999</v>
      </c>
      <c r="K66" s="196">
        <f t="shared" si="20"/>
        <v>-0.92743220161956308</v>
      </c>
    </row>
    <row r="67" spans="1:11" s="33" customFormat="1" x14ac:dyDescent="0.35">
      <c r="A67" s="18" t="str">
        <f>Month!$A$27</f>
        <v>Veículo Pesado</v>
      </c>
      <c r="B67" s="31">
        <f>HLOOKUP(B$49,Quarter!$B$3:$JO$47,ROW($A27)-1,0)</f>
        <v>3633.8334999999997</v>
      </c>
      <c r="C67" s="31">
        <f>HLOOKUP(C$49,Quarter!$B$3:$JO$47,ROW($A27)-1,0)</f>
        <v>16033.430600000003</v>
      </c>
      <c r="D67" s="32">
        <f t="shared" si="18"/>
        <v>-0.77335895288685141</v>
      </c>
      <c r="E67" s="31">
        <f>HLOOKUP(E$49,Quarter!$B$3:$JO$47,ROW($A27)-1,0)</f>
        <v>16122.4545</v>
      </c>
      <c r="F67" s="32">
        <f t="shared" si="19"/>
        <v>-0.77461040438972861</v>
      </c>
      <c r="H67" s="18" t="str">
        <f>Month!$A$27</f>
        <v>Veículo Pesado</v>
      </c>
      <c r="I67" s="31">
        <f>HLOOKUP(I$49,Year!$B$2:$JU$46,ROW($A27)-1,0)</f>
        <v>3633.8334999999997</v>
      </c>
      <c r="J67" s="31">
        <f>HLOOKUP(J$49,Year!$B$2:$JU$46,ROW($A27)-1,0)</f>
        <v>53715.441299999999</v>
      </c>
      <c r="K67" s="32">
        <f t="shared" si="20"/>
        <v>-0.9323502998010369</v>
      </c>
    </row>
    <row r="68" spans="1:11" s="33" customFormat="1" x14ac:dyDescent="0.35">
      <c r="A68" s="19" t="str">
        <f>Month!$A$28</f>
        <v>Veículo Leve</v>
      </c>
      <c r="B68" s="31">
        <f>HLOOKUP(B$49,Quarter!$B$3:$JO$47,ROW($A28)-1,0)</f>
        <v>2140.0730000000003</v>
      </c>
      <c r="C68" s="31">
        <f>HLOOKUP(C$49,Quarter!$B$3:$JO$47,ROW($A28)-1,0)</f>
        <v>7150.4064999999982</v>
      </c>
      <c r="D68" s="32">
        <f t="shared" si="18"/>
        <v>-0.70070610670875833</v>
      </c>
      <c r="E68" s="31">
        <f>HLOOKUP(E$49,Quarter!$B$3:$JO$47,ROW($A28)-1,0)</f>
        <v>7175.35</v>
      </c>
      <c r="F68" s="32">
        <f t="shared" si="19"/>
        <v>-0.70174653501222939</v>
      </c>
      <c r="H68" s="19" t="str">
        <f>Month!$A$28</f>
        <v>Veículo Leve</v>
      </c>
      <c r="I68" s="31">
        <f>HLOOKUP(I$49,Year!$B$2:$JU$46,ROW($A28)-1,0)</f>
        <v>2140.0730000000003</v>
      </c>
      <c r="J68" s="31">
        <f>HLOOKUP(J$49,Year!$B$2:$JU$46,ROW($A28)-1,0)</f>
        <v>25850.2425</v>
      </c>
      <c r="K68" s="32">
        <f t="shared" si="20"/>
        <v>-0.91721265284068421</v>
      </c>
    </row>
    <row r="69" spans="1:11" s="24" customFormat="1" hidden="1" x14ac:dyDescent="0.35">
      <c r="A69" s="11" t="str">
        <f>Month!$A$29</f>
        <v>Energia Elétrica (MWh)</v>
      </c>
      <c r="B69" s="22">
        <f>SUM(B70,B71,B74)</f>
        <v>0</v>
      </c>
      <c r="C69" s="22">
        <f>SUM(C70,C71,C74)</f>
        <v>0</v>
      </c>
      <c r="D69" s="23" t="str">
        <f t="shared" si="15"/>
        <v/>
      </c>
      <c r="E69" s="22">
        <f>SUM(E70,E71,E74)</f>
        <v>0</v>
      </c>
      <c r="F69" s="23" t="str">
        <f t="shared" si="16"/>
        <v/>
      </c>
      <c r="H69" s="11" t="str">
        <f>Month!$A$29</f>
        <v>Energia Elétrica (MWh)</v>
      </c>
      <c r="I69" s="22">
        <f>SUM(I70,I71,I74)</f>
        <v>0</v>
      </c>
      <c r="J69" s="22">
        <f>SUM(J70,J71,J74)</f>
        <v>0</v>
      </c>
      <c r="K69" s="23" t="str">
        <f t="shared" si="17"/>
        <v/>
      </c>
    </row>
    <row r="70" spans="1:11" hidden="1" x14ac:dyDescent="0.35">
      <c r="A70" s="18" t="str">
        <f>Month!$A$30</f>
        <v>Rio Verde</v>
      </c>
      <c r="B70" s="90">
        <f>HLOOKUP(B$49,Quarter!$B$3:$JO$47,ROW($A30)-1,0)</f>
        <v>0</v>
      </c>
      <c r="C70" s="90">
        <f>HLOOKUP(C$49,Quarter!$B$3:$JO$47,ROW($A30)-1,0)</f>
        <v>0</v>
      </c>
      <c r="D70" s="91" t="str">
        <f t="shared" si="15"/>
        <v/>
      </c>
      <c r="E70" s="90">
        <f>HLOOKUP(E$49,Quarter!$B$3:$JO$47,ROW($A30)-1,0)</f>
        <v>0</v>
      </c>
      <c r="F70" s="91" t="str">
        <f t="shared" si="16"/>
        <v/>
      </c>
      <c r="H70" s="18" t="str">
        <f>Month!$A$30</f>
        <v>Rio Verde</v>
      </c>
      <c r="I70" s="90">
        <f>HLOOKUP(I$49,Year!$B$2:$JU$46,ROW($A30)-1,0)</f>
        <v>0</v>
      </c>
      <c r="J70" s="90">
        <f>HLOOKUP(J$49,Year!$B$2:$JU$46,ROW($A30)-1,0)</f>
        <v>0</v>
      </c>
      <c r="K70" s="91" t="str">
        <f t="shared" si="17"/>
        <v/>
      </c>
    </row>
    <row r="71" spans="1:11" hidden="1" x14ac:dyDescent="0.35">
      <c r="A71" s="18" t="str">
        <f>Month!$A$31</f>
        <v>Rio Canoas</v>
      </c>
      <c r="B71" s="90">
        <f>HLOOKUP(B$49,Quarter!$B$3:$JO$47,ROW($A31)-1,0)</f>
        <v>0</v>
      </c>
      <c r="C71" s="90">
        <f>HLOOKUP(C$49,Quarter!$B$3:$JO$47,ROW($A31)-1,0)</f>
        <v>0</v>
      </c>
      <c r="D71" s="91" t="str">
        <f>IF(B71="","",IF(C71="","",IF(B71&lt;=0,"",IF(C71&lt;=0,"",(B71/C71-1)))))</f>
        <v/>
      </c>
      <c r="E71" s="90">
        <f>HLOOKUP(E$49,Quarter!$B$3:$JO$47,ROW($A31)-1,0)</f>
        <v>0</v>
      </c>
      <c r="F71" s="91" t="str">
        <f>IF(B71="","",IF(E71="","",IF(B71&lt;=0,"",IF(E71&lt;=0,"",(B71/E71-1)))))</f>
        <v/>
      </c>
      <c r="H71" s="18" t="str">
        <f>Month!$A$31</f>
        <v>Rio Canoas</v>
      </c>
      <c r="I71" s="90">
        <f>HLOOKUP(I$49,Year!$B$2:$JU$46,ROW($A31)-1,0)</f>
        <v>0</v>
      </c>
      <c r="J71" s="90">
        <f>HLOOKUP(J$49,Year!$B$2:$JU$46,ROW($A31)-1,0)</f>
        <v>0</v>
      </c>
      <c r="K71" s="91" t="str">
        <f t="shared" si="17"/>
        <v/>
      </c>
    </row>
    <row r="72" spans="1:11" hidden="1" x14ac:dyDescent="0.35">
      <c r="A72" s="74" t="str">
        <f>Month!$A$32</f>
        <v>Mercado Regulado</v>
      </c>
      <c r="B72" s="132">
        <f>HLOOKUP(B$49,Quarter!$B$3:$JO$47,ROW($A32)-1,0)</f>
        <v>0</v>
      </c>
      <c r="C72" s="132">
        <f>HLOOKUP(C$49,Quarter!$B$3:$JO$47,ROW($A32)-1,0)</f>
        <v>0</v>
      </c>
      <c r="D72" s="136" t="str">
        <f>IF(B72="","",IF(C72="","",IF(B72&lt;=0,"",IF(C72&lt;=0,"",(B72/C72-1)))))</f>
        <v/>
      </c>
      <c r="E72" s="132">
        <f>HLOOKUP(E$49,Quarter!$B$3:$JO$47,ROW($A32)-1,0)</f>
        <v>0</v>
      </c>
      <c r="F72" s="136" t="str">
        <f>IF(B72="","",IF(E72="","",IF(B72&lt;=0,"",IF(E72&lt;=0,"",(B72/E72-1)))))</f>
        <v/>
      </c>
      <c r="H72" s="74" t="str">
        <f>Month!$A$32</f>
        <v>Mercado Regulado</v>
      </c>
      <c r="I72" s="132">
        <f>HLOOKUP(I$49,Year!$B$2:$JU$46,ROW($A32)-1,0)</f>
        <v>0</v>
      </c>
      <c r="J72" s="132">
        <f>HLOOKUP(J$49,Year!$B$2:$JU$46,ROW($A32)-1,0)</f>
        <v>0</v>
      </c>
      <c r="K72" s="136" t="str">
        <f>IF(I72="","",IF(J72="","",IF(I72&lt;=0,"",IF(J72&lt;=0,"",(I72/J72-1)))))</f>
        <v/>
      </c>
    </row>
    <row r="73" spans="1:11" hidden="1" x14ac:dyDescent="0.35">
      <c r="A73" s="74" t="str">
        <f>Month!$A$33</f>
        <v>Mercado Livre</v>
      </c>
      <c r="B73" s="132">
        <f>HLOOKUP(B$49,Quarter!$B$3:$JO$47,ROW($A33)-1,0)</f>
        <v>0</v>
      </c>
      <c r="C73" s="132">
        <f>HLOOKUP(C$49,Quarter!$B$3:$JO$47,ROW($A33)-1,0)</f>
        <v>0</v>
      </c>
      <c r="D73" s="136" t="str">
        <f>IF(B73="","",IF(C73="","",IF(B73&lt;=0,"",IF(C73&lt;=0,"",(B73/C73-1)))))</f>
        <v/>
      </c>
      <c r="E73" s="132">
        <f>HLOOKUP(E$49,Quarter!$B$3:$JO$47,ROW($A33)-1,0)</f>
        <v>0</v>
      </c>
      <c r="F73" s="136" t="str">
        <f>IF(B73="","",IF(E73="","",IF(B73&lt;=0,"",IF(E73&lt;=0,"",(B73/E73-1)))))</f>
        <v/>
      </c>
      <c r="H73" s="74" t="str">
        <f>Month!$A$33</f>
        <v>Mercado Livre</v>
      </c>
      <c r="I73" s="132">
        <f>HLOOKUP(I$49,Year!$B$2:$JU$46,ROW($A33)-1,0)</f>
        <v>0</v>
      </c>
      <c r="J73" s="132">
        <f>HLOOKUP(J$49,Year!$B$2:$JU$46,ROW($A33)-1,0)</f>
        <v>0</v>
      </c>
      <c r="K73" s="136" t="str">
        <f>IF(I73="","",IF(J73="","",IF(I73&lt;=0,"",IF(J73&lt;=0,"",(I73/J73-1)))))</f>
        <v/>
      </c>
    </row>
    <row r="74" spans="1:11" hidden="1" x14ac:dyDescent="0.35">
      <c r="A74" s="18" t="str">
        <f>Month!$A$34</f>
        <v>Adicionais / Mercado Livre</v>
      </c>
      <c r="B74" s="90">
        <f>HLOOKUP(B$49,Quarter!$B$3:$JO$47,ROW($A34)-1,0)</f>
        <v>0</v>
      </c>
      <c r="C74" s="90">
        <f>HLOOKUP(C$49,Quarter!$B$3:$JO$47,ROW($A34)-1,0)</f>
        <v>0</v>
      </c>
      <c r="D74" s="91" t="str">
        <f>IF(B74="","",IF(C74="","",IF(B74&lt;=0,"",IF(C74&lt;=0,"",(B74/C74-1)))))</f>
        <v/>
      </c>
      <c r="E74" s="90">
        <f>HLOOKUP(E$49,Quarter!$B$3:$JO$47,ROW($A34)-1,0)</f>
        <v>0</v>
      </c>
      <c r="F74" s="91" t="str">
        <f>IF(B74="","",IF(E74="","",IF(B74&lt;=0,"",IF(E74&lt;=0,"",(B74/E74-1)))))</f>
        <v/>
      </c>
      <c r="H74" s="18" t="str">
        <f>Month!$A$34</f>
        <v>Adicionais / Mercado Livre</v>
      </c>
      <c r="I74" s="90">
        <f>HLOOKUP(I$49,Year!$B$2:$JU$46,ROW($A34)-1,0)</f>
        <v>0</v>
      </c>
      <c r="J74" s="90">
        <f>HLOOKUP(J$49,Year!$B$2:$JU$46,ROW($A34)-1,0)</f>
        <v>0</v>
      </c>
      <c r="K74" s="90"/>
    </row>
    <row r="75" spans="1:11" s="24" customFormat="1" x14ac:dyDescent="0.35">
      <c r="A75" s="11" t="str">
        <f>Month!$A$35</f>
        <v>Portos (TEUs)</v>
      </c>
      <c r="B75" s="22"/>
      <c r="C75" s="22"/>
      <c r="D75" s="23"/>
      <c r="E75" s="22"/>
      <c r="F75" s="23"/>
      <c r="H75" s="11" t="str">
        <f>Month!$A$35</f>
        <v>Portos (TEUs)</v>
      </c>
      <c r="I75" s="22"/>
      <c r="J75" s="22"/>
      <c r="K75" s="23"/>
    </row>
    <row r="76" spans="1:11" x14ac:dyDescent="0.35">
      <c r="A76" s="16" t="str">
        <f>Month!$A$36</f>
        <v>Portonave</v>
      </c>
      <c r="B76" s="25">
        <f>HLOOKUP(B$49,Quarter!$B$3:$JO$47,ROW($A36)-1,0)</f>
        <v>0</v>
      </c>
      <c r="C76" s="25">
        <f>HLOOKUP(C$49,Quarter!$B$3:$JO$47,ROW($A36)-1,0)</f>
        <v>0</v>
      </c>
      <c r="D76" s="26" t="str">
        <f>IF(B76="","",IF(C76="","",IF(B76&lt;=0,"",IF(C76&lt;=0,"",(B76/C76-1)))))</f>
        <v/>
      </c>
      <c r="E76" s="25">
        <f>HLOOKUP(E$49,Quarter!$B$3:$JO$47,ROW($A36)-1,0)</f>
        <v>0</v>
      </c>
      <c r="F76" s="26" t="str">
        <f>IF(B76="","",IF(E76="","",IF(B76&lt;=0,"",IF(E76&lt;=0,"",(B76/E76-1)))))</f>
        <v/>
      </c>
      <c r="H76" s="16" t="str">
        <f>Month!$A$36</f>
        <v>Portonave</v>
      </c>
      <c r="I76" s="25">
        <f>HLOOKUP(I$49,Year!$B$2:$JU$46,ROW($A36)-1,0)</f>
        <v>0</v>
      </c>
      <c r="J76" s="25">
        <f>HLOOKUP(J$49,Year!$B$2:$JU$46,ROW($A36)-1,0)</f>
        <v>0</v>
      </c>
      <c r="K76" s="26" t="str">
        <f>IF(I76="","",IF(J76="","",IF(I76&lt;=0,"",IF(J76&lt;=0,"",(I76/J76-1)))))</f>
        <v/>
      </c>
    </row>
    <row r="77" spans="1:11" x14ac:dyDescent="0.35">
      <c r="A77" s="11" t="str">
        <f>Month!$A$37</f>
        <v>Viracopos (WLU)</v>
      </c>
      <c r="B77" s="22">
        <f>HLOOKUP(B$49,Quarter!$B$3:$JO$47,ROW($A37)-1,0)</f>
        <v>1369703.66</v>
      </c>
      <c r="C77" s="22">
        <f>HLOOKUP(C$49,Quarter!$B$3:$JO$47,ROW($A37)-1,0)</f>
        <v>3698184.6399999997</v>
      </c>
      <c r="D77" s="23">
        <f>IF(B77="","",IF(C77="","",IF(B77&lt;=0,"",IF(C77&lt;=0,"",(B77/C77-1)))))</f>
        <v>-0.62962810315495765</v>
      </c>
      <c r="E77" s="22">
        <f>HLOOKUP(E$49,Quarter!$B$3:$JO$47,ROW($A37)-1,0)</f>
        <v>3449588.2800000003</v>
      </c>
      <c r="F77" s="23">
        <f>IF(B77="","",IF(E77="","",IF(B77&lt;=0,"",IF(E77&lt;=0,"",(B77/E77-1)))))</f>
        <v>-0.60293706123097102</v>
      </c>
      <c r="G77" s="24"/>
      <c r="H77" s="11" t="str">
        <f>Month!$A$37</f>
        <v>Viracopos (WLU)</v>
      </c>
      <c r="I77" s="22">
        <f>HLOOKUP(I$49,Year!$B$2:$JU$46,ROW($A37)-1,0)</f>
        <v>1369703.66</v>
      </c>
      <c r="J77" s="22">
        <f>HLOOKUP(J$49,Year!$B$2:$JU$46,ROW($A37)-1,0)</f>
        <v>15544646.5</v>
      </c>
      <c r="K77" s="23">
        <f>IF(I77="","",IF(J77="","",IF(I77&lt;=0,"",IF(J77&lt;=0,"",(I77/J77-1)))))</f>
        <v>-0.91188582770280435</v>
      </c>
    </row>
    <row r="78" spans="1:11" s="24" customFormat="1" x14ac:dyDescent="0.35">
      <c r="A78" s="16" t="str">
        <f>Month!$A$38</f>
        <v>Aeronaves (unid)</v>
      </c>
      <c r="B78" s="25">
        <f>HLOOKUP(B$49,Quarter!$B$3:$JO$47,ROW($A38)-1,0)</f>
        <v>9729</v>
      </c>
      <c r="C78" s="25">
        <f>HLOOKUP(C$49,Quarter!$B$3:$JO$47,ROW($A38)-1,0)</f>
        <v>30950</v>
      </c>
      <c r="D78" s="26">
        <f>IF(B78="","",IF(C78="","",IF(B78&lt;=0,"",IF(C78&lt;=0,"",(B78/C78-1)))))</f>
        <v>-0.68565428109854598</v>
      </c>
      <c r="E78" s="25">
        <f>HLOOKUP(E$49,Quarter!$B$3:$JO$47,ROW($A38)-1,0)</f>
        <v>28324</v>
      </c>
      <c r="F78" s="26">
        <f>IF(B78="","",IF(E78="","",IF(B78&lt;=0,"",IF(E78&lt;=0,"",(B78/E78-1)))))</f>
        <v>-0.65651037988984606</v>
      </c>
      <c r="G78" s="3"/>
      <c r="H78" s="16" t="str">
        <f>Month!$A$38</f>
        <v>Aeronaves (unid)</v>
      </c>
      <c r="I78" s="25">
        <f>HLOOKUP(I$49,Year!$B$2:$JU$46,ROW($A38)-1,0)</f>
        <v>9729</v>
      </c>
      <c r="J78" s="25">
        <f>HLOOKUP(J$49,Year!$B$2:$JU$46,ROW($A38)-1,0)</f>
        <v>124613</v>
      </c>
      <c r="K78" s="26">
        <f>IF(I78="","",IF(J78="","",IF(I78&lt;=0,"",IF(J78&lt;=0,"",(I78/J78-1)))))</f>
        <v>-0.92192628377456609</v>
      </c>
    </row>
    <row r="79" spans="1:11" x14ac:dyDescent="0.35">
      <c r="A79" s="71" t="str">
        <f>Month!$A$39</f>
        <v>Passageiros (unid)</v>
      </c>
      <c r="B79" s="92">
        <f>HLOOKUP(B$49,Quarter!$B$3:$JO$47,ROW($A39)-1,0)</f>
        <v>1160942</v>
      </c>
      <c r="C79" s="92">
        <f>HLOOKUP(C$49,Quarter!$B$3:$JO$47,ROW($A39)-1,0)</f>
        <v>3093094</v>
      </c>
      <c r="D79" s="93">
        <f>IF(B79="","",IF(C79="","",IF(B79&lt;=0,"",IF(C79&lt;=0,"",(B79/C79-1)))))</f>
        <v>-0.62466643432110369</v>
      </c>
      <c r="E79" s="92">
        <f>HLOOKUP(E$49,Quarter!$B$3:$JO$47,ROW($A39)-1,0)</f>
        <v>2803069</v>
      </c>
      <c r="F79" s="93">
        <f>IF(B79="","",IF(E79="","",IF(B79&lt;=0,"",IF(E79&lt;=0,"",(B79/E79-1)))))</f>
        <v>-0.58583181505699644</v>
      </c>
      <c r="H79" s="71" t="str">
        <f>Month!$A$39</f>
        <v>Passageiros (unid)</v>
      </c>
      <c r="I79" s="92">
        <f>HLOOKUP(I$49,Year!$B$2:$JU$46,ROW($A39)-1,0)</f>
        <v>1160942</v>
      </c>
      <c r="J79" s="92">
        <f>HLOOKUP(J$49,Year!$B$2:$JU$46,ROW($A39)-1,0)</f>
        <v>12827543</v>
      </c>
      <c r="K79" s="93">
        <f>IF(I79="","",IF(J79="","",IF(I79&lt;=0,"",IF(J79&lt;=0,"",(I79/J79-1)))))</f>
        <v>-0.90949615214698554</v>
      </c>
    </row>
    <row r="80" spans="1:11" x14ac:dyDescent="0.35">
      <c r="A80" s="79" t="str">
        <f>Month!$A$40</f>
        <v>Doméstico</v>
      </c>
      <c r="B80" s="90">
        <f>HLOOKUP(B$49,Quarter!$B$3:$JO$47,ROW($A40)-1,0)</f>
        <v>480105</v>
      </c>
      <c r="C80" s="90">
        <f>HLOOKUP(C$49,Quarter!$B$3:$JO$47,ROW($A40)-1,0)</f>
        <v>1198616</v>
      </c>
      <c r="D80" s="91">
        <f>IF(B80="","",IF(C80="","",IF(B80&lt;=0,"",IF(C80&lt;=0,"",(B80/C80-1)))))</f>
        <v>-0.59945053294799999</v>
      </c>
      <c r="E80" s="90">
        <f>HLOOKUP(E$49,Quarter!$B$3:$JO$47,ROW($A40)-1,0)</f>
        <v>1183526</v>
      </c>
      <c r="F80" s="91">
        <f>IF(B80="","",IF(E80="","",IF(B80&lt;=0,"",IF(E80&lt;=0,"",(B80/E80-1)))))</f>
        <v>-0.59434351252105988</v>
      </c>
      <c r="H80" s="79" t="str">
        <f>Month!$A$40</f>
        <v>Doméstico</v>
      </c>
      <c r="I80" s="90">
        <f>HLOOKUP(I$49,Year!$B$2:$JU$46,ROW($A40)-1,0)</f>
        <v>480105</v>
      </c>
      <c r="J80" s="90">
        <f>HLOOKUP(J$49,Year!$B$2:$JU$46,ROW($A40)-1,0)</f>
        <v>5530982</v>
      </c>
      <c r="K80" s="91">
        <f>IF(I80="","",IF(J80="","",IF(I80&lt;=0,"",IF(J80&lt;=0,"",(I80/J80-1)))))</f>
        <v>-0.91319715016248471</v>
      </c>
    </row>
    <row r="81" spans="1:11" x14ac:dyDescent="0.35">
      <c r="A81" s="79" t="str">
        <f>Month!$A$41</f>
        <v>International</v>
      </c>
      <c r="B81" s="90">
        <f>HLOOKUP(B$49,Quarter!$B$3:$JO$47,ROW($A41)-1,0)</f>
        <v>108262</v>
      </c>
      <c r="C81" s="90">
        <f>HLOOKUP(C$49,Quarter!$B$3:$JO$47,ROW($A41)-1,0)</f>
        <v>260993</v>
      </c>
      <c r="D81" s="91">
        <f t="shared" ref="D81:D86" si="21">IF(B81="","",IF(C81="","",IF(B81&lt;=0,"",IF(C81&lt;=0,"",(B81/C81-1)))))</f>
        <v>-0.58519194001371688</v>
      </c>
      <c r="E81" s="90">
        <f>HLOOKUP(E$49,Quarter!$B$3:$JO$47,ROW($A41)-1,0)</f>
        <v>183709</v>
      </c>
      <c r="F81" s="91">
        <f t="shared" ref="F81:F86" si="22">IF(B81="","",IF(E81="","",IF(B81&lt;=0,"",IF(E81&lt;=0,"",(B81/E81-1)))))</f>
        <v>-0.41068755477412644</v>
      </c>
      <c r="H81" s="79" t="str">
        <f>Month!$A$41</f>
        <v>International</v>
      </c>
      <c r="I81" s="90">
        <f>HLOOKUP(I$49,Year!$B$2:$JU$46,ROW($A41)-1,0)</f>
        <v>108262</v>
      </c>
      <c r="J81" s="90">
        <f>HLOOKUP(J$49,Year!$B$2:$JU$46,ROW($A41)-1,0)</f>
        <v>1108752</v>
      </c>
      <c r="K81" s="91">
        <f t="shared" ref="K81:K86" si="23">IF(I81="","",IF(J81="","",IF(I81&lt;=0,"",IF(J81&lt;=0,"",(I81/J81-1)))))</f>
        <v>-0.90235688413639836</v>
      </c>
    </row>
    <row r="82" spans="1:11" x14ac:dyDescent="0.35">
      <c r="A82" s="81" t="str">
        <f>Month!$A$42</f>
        <v>Conexão</v>
      </c>
      <c r="B82" s="94">
        <f>HLOOKUP(B$49,Quarter!$B$3:$JO$47,ROW($A42)-1,0)</f>
        <v>572575</v>
      </c>
      <c r="C82" s="94">
        <f>HLOOKUP(C$49,Quarter!$B$3:$JO$47,ROW($A42)-1,0)</f>
        <v>1633485</v>
      </c>
      <c r="D82" s="95">
        <f t="shared" si="21"/>
        <v>-0.64947642616859047</v>
      </c>
      <c r="E82" s="94">
        <f>HLOOKUP(E$49,Quarter!$B$3:$JO$47,ROW($A42)-1,0)</f>
        <v>1435834</v>
      </c>
      <c r="F82" s="95">
        <f t="shared" si="22"/>
        <v>-0.60122479339533674</v>
      </c>
      <c r="H82" s="81" t="str">
        <f>Month!$A$42</f>
        <v>Conexão</v>
      </c>
      <c r="I82" s="94">
        <f>HLOOKUP(I$49,Year!$B$2:$JU$46,ROW($A42)-1,0)</f>
        <v>572575</v>
      </c>
      <c r="J82" s="94">
        <f>HLOOKUP(J$49,Year!$B$2:$JU$46,ROW($A42)-1,0)</f>
        <v>6187809</v>
      </c>
      <c r="K82" s="95">
        <f t="shared" si="23"/>
        <v>-0.90746724729221606</v>
      </c>
    </row>
    <row r="83" spans="1:11" x14ac:dyDescent="0.35">
      <c r="A83" s="71" t="str">
        <f>Month!$A$43</f>
        <v>Carga (ton)</v>
      </c>
      <c r="B83" s="92">
        <f>HLOOKUP(B$49,Quarter!$B$3:$JO$47,ROW($A43)-1,0)</f>
        <v>20876.166000000001</v>
      </c>
      <c r="C83" s="92">
        <f>HLOOKUP(C$49,Quarter!$B$3:$JO$47,ROW($A43)-1,0)</f>
        <v>60509.063999999998</v>
      </c>
      <c r="D83" s="93">
        <f t="shared" si="21"/>
        <v>-0.65499109356575069</v>
      </c>
      <c r="E83" s="92">
        <f>HLOOKUP(E$49,Quarter!$B$3:$JO$47,ROW($A43)-1,0)</f>
        <v>64651.928000000007</v>
      </c>
      <c r="F83" s="93">
        <f t="shared" si="22"/>
        <v>-0.67709909594652773</v>
      </c>
      <c r="H83" s="71" t="str">
        <f>Month!$A$43</f>
        <v>Carga (ton)</v>
      </c>
      <c r="I83" s="92">
        <f>HLOOKUP(I$49,Year!$B$2:$JU$46,ROW($A43)-1,0)</f>
        <v>271710.34999999998</v>
      </c>
      <c r="J83" s="92">
        <f>HLOOKUP(J$49,Year!$B$2:$JU$46,ROW($A43)-1,0)</f>
        <v>271710.34999999998</v>
      </c>
      <c r="K83" s="93">
        <f t="shared" si="23"/>
        <v>0</v>
      </c>
    </row>
    <row r="84" spans="1:11" x14ac:dyDescent="0.35">
      <c r="A84" s="79" t="str">
        <f>Month!$A$44</f>
        <v>Importação (ton)</v>
      </c>
      <c r="B84" s="90">
        <f>HLOOKUP(B$49,Quarter!$B$3:$JO$47,ROW($A44)-1,0)</f>
        <v>6458</v>
      </c>
      <c r="C84" s="90">
        <f>HLOOKUP(C$49,Quarter!$B$3:$JO$47,ROW($A44)-1,0)</f>
        <v>22899</v>
      </c>
      <c r="D84" s="91">
        <f t="shared" si="21"/>
        <v>-0.71797895104589715</v>
      </c>
      <c r="E84" s="90">
        <f>HLOOKUP(E$49,Quarter!$B$3:$JO$47,ROW($A44)-1,0)</f>
        <v>26496</v>
      </c>
      <c r="F84" s="91">
        <f t="shared" si="22"/>
        <v>-0.7562650966183575</v>
      </c>
      <c r="H84" s="79" t="str">
        <f>Month!$A$44</f>
        <v>Importação (ton)</v>
      </c>
      <c r="I84" s="90">
        <f>HLOOKUP(I$49,Year!$B$2:$JU$46,ROW($A44)-1,0)</f>
        <v>6458</v>
      </c>
      <c r="J84" s="90">
        <f>HLOOKUP(J$49,Year!$B$2:$JU$46,ROW($A44)-1,0)</f>
        <v>98877</v>
      </c>
      <c r="K84" s="91">
        <f t="shared" si="23"/>
        <v>-0.93468652972885502</v>
      </c>
    </row>
    <row r="85" spans="1:11" x14ac:dyDescent="0.35">
      <c r="A85" s="79" t="str">
        <f>Month!$A$45</f>
        <v>Exportação (ton)</v>
      </c>
      <c r="B85" s="90">
        <f>HLOOKUP(B$49,Quarter!$B$3:$JO$47,ROW($A45)-1,0)</f>
        <v>7219</v>
      </c>
      <c r="C85" s="90">
        <f>HLOOKUP(C$49,Quarter!$B$3:$JO$47,ROW($A45)-1,0)</f>
        <v>19616</v>
      </c>
      <c r="D85" s="91">
        <f t="shared" si="21"/>
        <v>-0.63198409461663951</v>
      </c>
      <c r="E85" s="90">
        <f>HLOOKUP(E$49,Quarter!$B$3:$JO$47,ROW($A45)-1,0)</f>
        <v>18644.003000000001</v>
      </c>
      <c r="F85" s="91">
        <f t="shared" si="22"/>
        <v>-0.61279774520525443</v>
      </c>
      <c r="H85" s="79" t="str">
        <f>Month!$A$45</f>
        <v>Exportação (ton)</v>
      </c>
      <c r="I85" s="90">
        <f>HLOOKUP(I$49,Year!$B$2:$JU$46,ROW($A45)-1,0)</f>
        <v>7219</v>
      </c>
      <c r="J85" s="90">
        <f>HLOOKUP(J$49,Year!$B$2:$JU$46,ROW($A45)-1,0)</f>
        <v>85770</v>
      </c>
      <c r="K85" s="91">
        <f t="shared" si="23"/>
        <v>-0.91583304185612691</v>
      </c>
    </row>
    <row r="86" spans="1:11" x14ac:dyDescent="0.35">
      <c r="A86" s="81" t="str">
        <f>Month!$A$46</f>
        <v>Outros (ton)</v>
      </c>
      <c r="B86" s="94">
        <f>HLOOKUP(B$49,Quarter!$B$3:$JO$47,ROW($A46)-1,0)</f>
        <v>7199.1660000000002</v>
      </c>
      <c r="C86" s="94">
        <f>HLOOKUP(C$49,Quarter!$B$3:$JO$47,ROW($A46)-1,0)</f>
        <v>17994.063999999998</v>
      </c>
      <c r="D86" s="95">
        <f t="shared" si="21"/>
        <v>-0.59991439399126278</v>
      </c>
      <c r="E86" s="94">
        <f>HLOOKUP(E$49,Quarter!$B$3:$JO$47,ROW($A46)-1,0)</f>
        <v>19511.924999999999</v>
      </c>
      <c r="F86" s="95">
        <f t="shared" si="22"/>
        <v>-0.63103763467725504</v>
      </c>
      <c r="H86" s="81" t="str">
        <f>Month!$A$46</f>
        <v>Outros (ton)</v>
      </c>
      <c r="I86" s="94">
        <f>HLOOKUP(I$49,Year!$B$2:$JU$46,ROW($A46)-1,0)</f>
        <v>7199.1660000000002</v>
      </c>
      <c r="J86" s="94">
        <f>HLOOKUP(J$49,Year!$B$2:$JU$46,ROW($A46)-1,0)</f>
        <v>87063.35</v>
      </c>
      <c r="K86" s="95">
        <f t="shared" si="23"/>
        <v>-0.91731117628715186</v>
      </c>
    </row>
    <row r="89" spans="1:11" s="2" customFormat="1" x14ac:dyDescent="0.35">
      <c r="A89" s="1" t="str">
        <f>IF(Por_Eng!$C$4=Por_Eng!$A$1,Por_Eng!$A$50,IF(Por_Eng!$C$4=Por_Eng!$B$1,Por_Eng!$B$50,"Check"))</f>
        <v>Anual</v>
      </c>
      <c r="B89" s="55">
        <v>44562</v>
      </c>
      <c r="C89" s="55">
        <v>44927</v>
      </c>
      <c r="D89" s="55">
        <v>45292</v>
      </c>
      <c r="E89" s="55">
        <v>45658</v>
      </c>
      <c r="F89" s="55">
        <v>46023</v>
      </c>
      <c r="G89" s="127" t="str">
        <f>CONCATENATE($D$2,"")</f>
        <v>Var. %</v>
      </c>
      <c r="H89" s="3"/>
    </row>
    <row r="90" spans="1:11" s="24" customFormat="1" ht="29" x14ac:dyDescent="0.35">
      <c r="A90" s="203" t="s">
        <v>625</v>
      </c>
      <c r="B90" s="22">
        <f ca="1">B91-B97-B100-B94</f>
        <v>117780.5349077922</v>
      </c>
      <c r="C90" s="22">
        <f ca="1">C91-C97-C100-C94</f>
        <v>120871.93179999999</v>
      </c>
      <c r="D90" s="22">
        <f ca="1">D91-D97-D100-D94</f>
        <v>123566.63310000001</v>
      </c>
      <c r="E90" s="22">
        <f ca="1">E91-E97-E100-E94</f>
        <v>104991.58780000001</v>
      </c>
      <c r="F90" s="22">
        <f ca="1">F91-F97-F100-F94</f>
        <v>7788.7750000000005</v>
      </c>
      <c r="G90" s="23">
        <f ca="1">F90/E90-1</f>
        <v>-0.92581524707639484</v>
      </c>
      <c r="H90" s="3"/>
    </row>
    <row r="91" spans="1:11" s="195" customFormat="1" x14ac:dyDescent="0.35">
      <c r="A91" s="176" t="str">
        <f>Month!$A$11</f>
        <v>Rodovias (veículos equivalentes passantes)</v>
      </c>
      <c r="B91" s="185">
        <f t="shared" ref="B91:F93" ca="1" si="24">SUM(B94,B97,B100,B103,B106)</f>
        <v>141545.47837748021</v>
      </c>
      <c r="C91" s="185">
        <f t="shared" ca="1" si="24"/>
        <v>146039.7531215873</v>
      </c>
      <c r="D91" s="185">
        <f t="shared" ca="1" si="24"/>
        <v>149473.47810000001</v>
      </c>
      <c r="E91" s="185">
        <f t="shared" ca="1" si="24"/>
        <v>126799.54430000001</v>
      </c>
      <c r="F91" s="185">
        <f ca="1">SUM(F94,F97,F100,F103,F106)</f>
        <v>7788.7750000000005</v>
      </c>
      <c r="G91" s="194">
        <f t="shared" ref="G91:G96" ca="1" si="25">IF(F91="","",IF(E91="","",IF(F91&lt;=0,"",IF(E91&lt;=0,"",(F91/E91-1)))))</f>
        <v>-0.93857410889764525</v>
      </c>
      <c r="H91" s="3"/>
    </row>
    <row r="92" spans="1:11" x14ac:dyDescent="0.35">
      <c r="A92" s="16" t="str">
        <f>Month!$A$12</f>
        <v>Veículo Pesado</v>
      </c>
      <c r="B92" s="25">
        <f t="shared" ca="1" si="24"/>
        <v>94606.072877480212</v>
      </c>
      <c r="C92" s="25">
        <f t="shared" ca="1" si="24"/>
        <v>95827.454621587312</v>
      </c>
      <c r="D92" s="25">
        <f t="shared" ca="1" si="24"/>
        <v>98593.777100000007</v>
      </c>
      <c r="E92" s="25">
        <f ca="1">SUM(E95,E98,E101,E104,E107)</f>
        <v>81730.050300000003</v>
      </c>
      <c r="F92" s="25">
        <f ca="1">SUM(F95,F98,F101,F104,F107)</f>
        <v>4950.3094999999994</v>
      </c>
      <c r="G92" s="26">
        <f t="shared" ca="1" si="25"/>
        <v>-0.93943097450901725</v>
      </c>
    </row>
    <row r="93" spans="1:11" x14ac:dyDescent="0.35">
      <c r="A93" s="17" t="str">
        <f>Month!$A$13</f>
        <v>Veículo Leve</v>
      </c>
      <c r="B93" s="27">
        <f t="shared" si="24"/>
        <v>46939.405499999993</v>
      </c>
      <c r="C93" s="27">
        <f t="shared" si="24"/>
        <v>50212.298499999997</v>
      </c>
      <c r="D93" s="27">
        <f t="shared" si="24"/>
        <v>50879.701000000001</v>
      </c>
      <c r="E93" s="27">
        <f t="shared" si="24"/>
        <v>45069.493999999999</v>
      </c>
      <c r="F93" s="27">
        <f t="shared" si="24"/>
        <v>2838.4655000000002</v>
      </c>
      <c r="G93" s="28">
        <f t="shared" si="25"/>
        <v>-0.93702024921779681</v>
      </c>
    </row>
    <row r="94" spans="1:11" s="24" customFormat="1" x14ac:dyDescent="0.35">
      <c r="A94" s="20" t="str">
        <f>Month!$A$14</f>
        <v>Concer</v>
      </c>
      <c r="B94" s="29">
        <f>SUM(B95,B96)</f>
        <v>23764.943469688013</v>
      </c>
      <c r="C94" s="29">
        <f>SUM(C95,C96)</f>
        <v>25167.821321587304</v>
      </c>
      <c r="D94" s="29">
        <f>SUM(D95,D96)</f>
        <v>25906.845000000001</v>
      </c>
      <c r="E94" s="29">
        <f>SUM(E95,E96)</f>
        <v>21807.9565</v>
      </c>
      <c r="F94" s="29">
        <f>SUM(F95,F96)</f>
        <v>0</v>
      </c>
      <c r="G94" s="30" t="str">
        <f t="shared" si="25"/>
        <v/>
      </c>
      <c r="H94" s="3"/>
    </row>
    <row r="95" spans="1:11" s="33" customFormat="1" x14ac:dyDescent="0.35">
      <c r="A95" s="18" t="str">
        <f>Month!$A$15</f>
        <v>Veículo Pesado</v>
      </c>
      <c r="B95" s="31">
        <f>HLOOKUP(B$89,Year!$B$2:$JU$46,ROW($A15)-1,0)</f>
        <v>11241.686969688015</v>
      </c>
      <c r="C95" s="31">
        <f>HLOOKUP(C$89,Year!$B$2:$JU$46,ROW($A15)-1,0)</f>
        <v>11684.533821587302</v>
      </c>
      <c r="D95" s="31">
        <f>HLOOKUP(D$89,Year!$B$2:$JU$46,ROW($A15)-1,0)</f>
        <v>12418.765000000001</v>
      </c>
      <c r="E95" s="31">
        <f>HLOOKUP(E$89,Year!$B$2:$JU$46,ROW($A15)-1,0)</f>
        <v>10407.175999999999</v>
      </c>
      <c r="F95" s="31">
        <f>HLOOKUP(F$89,Year!$B$2:$JU$46,ROW($A15)-1,0)</f>
        <v>0</v>
      </c>
      <c r="G95" s="32" t="str">
        <f t="shared" si="25"/>
        <v/>
      </c>
      <c r="H95" s="3"/>
    </row>
    <row r="96" spans="1:11" s="33" customFormat="1" x14ac:dyDescent="0.35">
      <c r="A96" s="19" t="str">
        <f>Month!$A$16</f>
        <v>Veículo Leve</v>
      </c>
      <c r="B96" s="34">
        <f>HLOOKUP(B$89,Year!$B$2:$JU$46,ROW($A16)-1,0)</f>
        <v>12523.2565</v>
      </c>
      <c r="C96" s="34">
        <f>HLOOKUP(C$89,Year!$B$2:$JU$46,ROW($A16)-1,0)</f>
        <v>13483.2875</v>
      </c>
      <c r="D96" s="34">
        <f>HLOOKUP(D$89,Year!$B$2:$JU$46,ROW($A16)-1,0)</f>
        <v>13488.08</v>
      </c>
      <c r="E96" s="34">
        <f>HLOOKUP(E$89,Year!$B$2:$JU$46,ROW($A16)-1,0)</f>
        <v>11400.780499999999</v>
      </c>
      <c r="F96" s="34">
        <f>HLOOKUP(F$89,Year!$B$2:$JU$46,ROW($A16)-1,0)</f>
        <v>0</v>
      </c>
      <c r="G96" s="35" t="str">
        <f t="shared" si="25"/>
        <v/>
      </c>
      <c r="H96" s="3"/>
    </row>
    <row r="97" spans="1:8" s="24" customFormat="1" x14ac:dyDescent="0.35">
      <c r="A97" s="20" t="str">
        <f>Month!$A$17</f>
        <v>Concepa</v>
      </c>
      <c r="B97" s="29">
        <f t="shared" ref="B97:F97" si="26">SUM(B98,B99)</f>
        <v>0</v>
      </c>
      <c r="C97" s="29">
        <f t="shared" si="26"/>
        <v>0</v>
      </c>
      <c r="D97" s="29">
        <f t="shared" si="26"/>
        <v>0</v>
      </c>
      <c r="E97" s="29">
        <f t="shared" si="26"/>
        <v>0</v>
      </c>
      <c r="F97" s="29">
        <f t="shared" si="26"/>
        <v>0</v>
      </c>
      <c r="G97" s="191" t="s">
        <v>518</v>
      </c>
      <c r="H97" s="3"/>
    </row>
    <row r="98" spans="1:8" s="33" customFormat="1" x14ac:dyDescent="0.35">
      <c r="A98" s="18" t="str">
        <f>Month!$A$18</f>
        <v>Veículo Pesado</v>
      </c>
      <c r="B98" s="31">
        <f>HLOOKUP(B$89,Year!$B$2:$JU$46,ROW($A18)-1,0)</f>
        <v>0</v>
      </c>
      <c r="C98" s="31">
        <f>HLOOKUP(C$89,Year!$B$2:$JU$46,ROW($A18)-1,0)</f>
        <v>0</v>
      </c>
      <c r="D98" s="31">
        <f>HLOOKUP(D$89,Year!$B$2:$JU$46,ROW($A18)-1,0)</f>
        <v>0</v>
      </c>
      <c r="E98" s="31">
        <f>HLOOKUP(E$89,Year!$B$2:$JU$46,ROW($A18)-1,0)</f>
        <v>0</v>
      </c>
      <c r="F98" s="31">
        <f>HLOOKUP(F$89,Year!$B$2:$JU$46,ROW($A18)-1,0)</f>
        <v>0</v>
      </c>
      <c r="G98" s="192" t="s">
        <v>518</v>
      </c>
      <c r="H98" s="3"/>
    </row>
    <row r="99" spans="1:8" s="33" customFormat="1" x14ac:dyDescent="0.35">
      <c r="A99" s="19" t="str">
        <f>Month!$A$19</f>
        <v>Veículo Leve</v>
      </c>
      <c r="B99" s="34">
        <f>HLOOKUP(B$89,Year!$B$2:$JU$46,ROW($A19)-1,0)</f>
        <v>0</v>
      </c>
      <c r="C99" s="34">
        <f>HLOOKUP(C$89,Year!$B$2:$JU$46,ROW($A19)-1,0)</f>
        <v>0</v>
      </c>
      <c r="D99" s="34">
        <f>HLOOKUP(D$89,Year!$B$2:$JU$46,ROW($A19)-1,0)</f>
        <v>0</v>
      </c>
      <c r="E99" s="34">
        <f>HLOOKUP(E$89,Year!$B$2:$JU$46,ROW($A19)-1,0)</f>
        <v>0</v>
      </c>
      <c r="F99" s="34">
        <f>HLOOKUP(F$89,Year!$B$2:$JU$46,ROW($A19)-1,0)</f>
        <v>0</v>
      </c>
      <c r="G99" s="193" t="s">
        <v>518</v>
      </c>
      <c r="H99" s="3"/>
    </row>
    <row r="100" spans="1:8" s="24" customFormat="1" x14ac:dyDescent="0.35">
      <c r="A100" s="20" t="str">
        <f>Month!$A$20</f>
        <v>Econorte</v>
      </c>
      <c r="B100" s="29">
        <f t="shared" ref="B100:F100" ca="1" si="27">SUM(B101,B102)</f>
        <v>0</v>
      </c>
      <c r="C100" s="29">
        <f t="shared" ca="1" si="27"/>
        <v>0</v>
      </c>
      <c r="D100" s="29">
        <f t="shared" ca="1" si="27"/>
        <v>0</v>
      </c>
      <c r="E100" s="29">
        <f t="shared" ca="1" si="27"/>
        <v>0</v>
      </c>
      <c r="F100" s="29">
        <f t="shared" ca="1" si="27"/>
        <v>0</v>
      </c>
      <c r="G100" s="30" t="str">
        <f t="shared" ref="G100:G105" ca="1" si="28">IF(F100="","",IF(E100="","",IF(F100&lt;=0,"",IF(E100&lt;=0,"",(F100/E100-1)))))</f>
        <v/>
      </c>
      <c r="H100" s="3"/>
    </row>
    <row r="101" spans="1:8" s="33" customFormat="1" x14ac:dyDescent="0.35">
      <c r="A101" s="18" t="str">
        <f>Month!$A$21</f>
        <v>Veículo Pesado</v>
      </c>
      <c r="B101" s="31">
        <f ca="1">HLOOKUP(B$89,Year!$B$2:$JU$46,ROW($A21)-1,0)</f>
        <v>0</v>
      </c>
      <c r="C101" s="31">
        <f ca="1">HLOOKUP(C$89,Year!$B$2:$JU$46,ROW($A21)-1,0)</f>
        <v>0</v>
      </c>
      <c r="D101" s="31">
        <f ca="1">HLOOKUP(D$89,Year!$B$2:$JU$46,ROW($A21)-1,0)</f>
        <v>0</v>
      </c>
      <c r="E101" s="31">
        <f ca="1">HLOOKUP(E$89,Year!$B$2:$JU$46,ROW($A21)-1,0)</f>
        <v>0</v>
      </c>
      <c r="F101" s="31">
        <f ca="1">HLOOKUP(F$89,Year!$B$2:$JU$46,ROW($A21)-1,0)</f>
        <v>0</v>
      </c>
      <c r="G101" s="32" t="str">
        <f t="shared" ca="1" si="28"/>
        <v/>
      </c>
      <c r="H101" s="3"/>
    </row>
    <row r="102" spans="1:8" s="33" customFormat="1" x14ac:dyDescent="0.35">
      <c r="A102" s="19" t="str">
        <f>Month!$A$22</f>
        <v>Veículo Leve</v>
      </c>
      <c r="B102" s="34">
        <f>HLOOKUP(B$89,Year!$B$2:$JU$46,ROW($A22)-1,0)</f>
        <v>0</v>
      </c>
      <c r="C102" s="34">
        <f>HLOOKUP(C$89,Year!$B$2:$JU$46,ROW($A22)-1,0)</f>
        <v>0</v>
      </c>
      <c r="D102" s="34">
        <f>HLOOKUP(D$89,Year!$B$2:$JU$46,ROW($A22)-1,0)</f>
        <v>0</v>
      </c>
      <c r="E102" s="34">
        <f>HLOOKUP(E$89,Year!$B$2:$JU$46,ROW($A22)-1,0)</f>
        <v>0</v>
      </c>
      <c r="F102" s="34">
        <f>HLOOKUP(F$89,Year!$B$2:$JU$46,ROW($A22)-1,0)</f>
        <v>0</v>
      </c>
      <c r="G102" s="35" t="str">
        <f t="shared" si="28"/>
        <v/>
      </c>
      <c r="H102" s="3"/>
    </row>
    <row r="103" spans="1:8" s="33" customFormat="1" x14ac:dyDescent="0.35">
      <c r="A103" s="20" t="str">
        <f>Month!$A$23</f>
        <v>Transbrasiliana</v>
      </c>
      <c r="B103" s="29">
        <f t="shared" ref="B103:F103" si="29">SUM(B104,B105)</f>
        <v>25489.937507792209</v>
      </c>
      <c r="C103" s="29">
        <f t="shared" si="29"/>
        <v>25308.519500000002</v>
      </c>
      <c r="D103" s="29">
        <f t="shared" si="29"/>
        <v>25111.762999999999</v>
      </c>
      <c r="E103" s="29">
        <f t="shared" si="29"/>
        <v>25425.904000000002</v>
      </c>
      <c r="F103" s="29">
        <f t="shared" si="29"/>
        <v>2014.8685000000003</v>
      </c>
      <c r="G103" s="30">
        <f t="shared" si="28"/>
        <v>-0.92075528563310871</v>
      </c>
      <c r="H103" s="3"/>
    </row>
    <row r="104" spans="1:8" s="33" customFormat="1" x14ac:dyDescent="0.35">
      <c r="A104" s="18" t="str">
        <f>Month!$A$24</f>
        <v>Veículo Pesado</v>
      </c>
      <c r="B104" s="31">
        <f>HLOOKUP(B$89,Year!$B$2:$JU$46,ROW($A24)-1,0)</f>
        <v>18314.569007792208</v>
      </c>
      <c r="C104" s="31">
        <f>HLOOKUP(C$89,Year!$B$2:$JU$46,ROW($A24)-1,0)</f>
        <v>17827.197</v>
      </c>
      <c r="D104" s="31">
        <f>HLOOKUP(D$89,Year!$B$2:$JU$46,ROW($A24)-1,0)</f>
        <v>17556.056</v>
      </c>
      <c r="E104" s="31">
        <f>HLOOKUP(E$89,Year!$B$2:$JU$46,ROW($A24)-1,0)</f>
        <v>17607.433000000001</v>
      </c>
      <c r="F104" s="31">
        <f>HLOOKUP(F$89,Year!$B$2:$JU$46,ROW($A24)-1,0)</f>
        <v>1316.4760000000001</v>
      </c>
      <c r="G104" s="32">
        <f t="shared" si="28"/>
        <v>-0.92523180409091998</v>
      </c>
      <c r="H104" s="3"/>
    </row>
    <row r="105" spans="1:8" s="33" customFormat="1" x14ac:dyDescent="0.35">
      <c r="A105" s="19" t="str">
        <f>Month!$A$25</f>
        <v>Veículo Leve</v>
      </c>
      <c r="B105" s="34">
        <f>HLOOKUP(B$89,Year!$B$2:$JU$46,ROW($A25)-1,0)</f>
        <v>7175.3684999999996</v>
      </c>
      <c r="C105" s="34">
        <f>HLOOKUP(C$89,Year!$B$2:$JU$46,ROW($A25)-1,0)</f>
        <v>7481.3225000000002</v>
      </c>
      <c r="D105" s="34">
        <f>HLOOKUP(D$89,Year!$B$2:$JU$46,ROW($A25)-1,0)</f>
        <v>7555.7070000000003</v>
      </c>
      <c r="E105" s="34">
        <f>HLOOKUP(E$89,Year!$B$2:$JU$46,ROW($A25)-1,0)</f>
        <v>7818.4709999999995</v>
      </c>
      <c r="F105" s="34">
        <f>HLOOKUP(F$89,Year!$B$2:$JU$46,ROW($A25)-1,0)</f>
        <v>698.39250000000015</v>
      </c>
      <c r="G105" s="35">
        <f t="shared" si="28"/>
        <v>-0.91067403076637365</v>
      </c>
      <c r="H105" s="3"/>
    </row>
    <row r="106" spans="1:8" s="33" customFormat="1" x14ac:dyDescent="0.35">
      <c r="A106" s="20" t="str">
        <f>Month!$A$26</f>
        <v>Concebra</v>
      </c>
      <c r="B106" s="29">
        <f t="shared" ref="B106:F106" si="30">SUM(B107,B108)</f>
        <v>92290.597399999984</v>
      </c>
      <c r="C106" s="29">
        <f t="shared" si="30"/>
        <v>95563.412299999996</v>
      </c>
      <c r="D106" s="29">
        <f t="shared" si="30"/>
        <v>98454.870100000015</v>
      </c>
      <c r="E106" s="29">
        <f t="shared" si="30"/>
        <v>79565.683799999999</v>
      </c>
      <c r="F106" s="29">
        <f t="shared" si="30"/>
        <v>5773.9065000000001</v>
      </c>
      <c r="G106" s="196">
        <f>F106/E106-1</f>
        <v>-0.92743220161956308</v>
      </c>
      <c r="H106" s="3"/>
    </row>
    <row r="107" spans="1:8" s="33" customFormat="1" x14ac:dyDescent="0.35">
      <c r="A107" s="18" t="str">
        <f>Month!$A$27</f>
        <v>Veículo Pesado</v>
      </c>
      <c r="B107" s="31">
        <f>HLOOKUP(B$89,Year!$B$2:$JU$46,ROW($A27)-1,0)</f>
        <v>65049.816899999991</v>
      </c>
      <c r="C107" s="31">
        <f>HLOOKUP(C$89,Year!$B$2:$JU$46,ROW($A27)-1,0)</f>
        <v>66315.723800000007</v>
      </c>
      <c r="D107" s="31">
        <f>HLOOKUP(D$89,Year!$B$2:$JU$46,ROW($A27)-1,0)</f>
        <v>68618.95610000001</v>
      </c>
      <c r="E107" s="31">
        <f>HLOOKUP(E$89,Year!$B$2:$JU$46,ROW($A27)-1,0)</f>
        <v>53715.441299999999</v>
      </c>
      <c r="F107" s="31">
        <f>HLOOKUP(F$89,Year!$B$2:$JU$46,ROW($A27)-1,0)</f>
        <v>3633.8334999999997</v>
      </c>
      <c r="G107" s="32">
        <f>F107/E107-1</f>
        <v>-0.9323502998010369</v>
      </c>
      <c r="H107" s="3"/>
    </row>
    <row r="108" spans="1:8" s="33" customFormat="1" x14ac:dyDescent="0.35">
      <c r="A108" s="19" t="str">
        <f>Month!$A$28</f>
        <v>Veículo Leve</v>
      </c>
      <c r="B108" s="34">
        <f>HLOOKUP(B$89,Year!$B$2:$JU$46,ROW($A28)-1,0)</f>
        <v>27240.780499999997</v>
      </c>
      <c r="C108" s="34">
        <f>HLOOKUP(C$89,Year!$B$2:$JU$46,ROW($A28)-1,0)</f>
        <v>29247.688499999997</v>
      </c>
      <c r="D108" s="34">
        <f>HLOOKUP(D$89,Year!$B$2:$JU$46,ROW($A28)-1,0)</f>
        <v>29835.914000000004</v>
      </c>
      <c r="E108" s="34">
        <f>HLOOKUP(E$89,Year!$B$2:$JU$46,ROW($A28)-1,0)</f>
        <v>25850.2425</v>
      </c>
      <c r="F108" s="34">
        <f>HLOOKUP(F$89,Year!$B$2:$JU$46,ROW($A28)-1,0)</f>
        <v>2140.0730000000003</v>
      </c>
      <c r="G108" s="32">
        <f>F108/E108-1</f>
        <v>-0.91721265284068421</v>
      </c>
      <c r="H108" s="3"/>
    </row>
    <row r="109" spans="1:8" s="24" customFormat="1" x14ac:dyDescent="0.35">
      <c r="A109" s="11" t="str">
        <f>Month!$A$29</f>
        <v>Energia Elétrica (MWh)</v>
      </c>
      <c r="B109" s="22">
        <f t="shared" ref="B109:F109" si="31">SUM(B110,B111,B114)</f>
        <v>0</v>
      </c>
      <c r="C109" s="22">
        <f t="shared" si="31"/>
        <v>0</v>
      </c>
      <c r="D109" s="22">
        <f t="shared" si="31"/>
        <v>0</v>
      </c>
      <c r="E109" s="22">
        <f t="shared" si="31"/>
        <v>0</v>
      </c>
      <c r="F109" s="22">
        <f t="shared" si="31"/>
        <v>0</v>
      </c>
      <c r="G109" s="197" t="s">
        <v>518</v>
      </c>
      <c r="H109" s="3"/>
    </row>
    <row r="110" spans="1:8" x14ac:dyDescent="0.35">
      <c r="A110" s="18" t="str">
        <f>Month!$A$30</f>
        <v>Rio Verde</v>
      </c>
      <c r="B110" s="90">
        <f>HLOOKUP(B$89,Year!$B$2:$JU$46,ROW($A30)-1,0)</f>
        <v>0</v>
      </c>
      <c r="C110" s="90">
        <f>HLOOKUP(C$89,Year!$B$2:$JU$46,ROW($A30)-1,0)</f>
        <v>0</v>
      </c>
      <c r="D110" s="90">
        <f>HLOOKUP(D$89,Year!$B$2:$JU$46,ROW($A30)-1,0)</f>
        <v>0</v>
      </c>
      <c r="E110" s="90">
        <f>HLOOKUP(E$89,Year!$B$2:$JU$46,ROW($A30)-1,0)</f>
        <v>0</v>
      </c>
      <c r="F110" s="90">
        <f>HLOOKUP(F$89,Year!$B$2:$JU$46,ROW($A30)-1,0)</f>
        <v>0</v>
      </c>
      <c r="G110" s="198" t="s">
        <v>518</v>
      </c>
    </row>
    <row r="111" spans="1:8" x14ac:dyDescent="0.35">
      <c r="A111" s="18" t="str">
        <f>Month!$A$31</f>
        <v>Rio Canoas</v>
      </c>
      <c r="B111" s="90">
        <f>HLOOKUP(B$89,Year!$B$2:$JU$46,ROW($A31)-1,0)</f>
        <v>0</v>
      </c>
      <c r="C111" s="90">
        <f>HLOOKUP(C$89,Year!$B$2:$JU$46,ROW($A31)-1,0)</f>
        <v>0</v>
      </c>
      <c r="D111" s="90">
        <f>HLOOKUP(D$89,Year!$B$2:$JU$46,ROW($A31)-1,0)</f>
        <v>0</v>
      </c>
      <c r="E111" s="90">
        <f>HLOOKUP(E$89,Year!$B$2:$JU$46,ROW($A31)-1,0)</f>
        <v>0</v>
      </c>
      <c r="F111" s="90">
        <f>HLOOKUP(F$89,Year!$B$2:$JU$46,ROW($A31)-1,0)</f>
        <v>0</v>
      </c>
      <c r="G111" s="198" t="s">
        <v>518</v>
      </c>
    </row>
    <row r="112" spans="1:8" x14ac:dyDescent="0.35">
      <c r="A112" s="74" t="str">
        <f>Month!$A$32</f>
        <v>Mercado Regulado</v>
      </c>
      <c r="B112" s="132">
        <f>HLOOKUP(B$89,Year!$B$2:$JU$46,ROW($A32)-1,0)</f>
        <v>0</v>
      </c>
      <c r="C112" s="132">
        <f>HLOOKUP(C$89,Year!$B$2:$JU$46,ROW($A32)-1,0)</f>
        <v>0</v>
      </c>
      <c r="D112" s="132">
        <f>HLOOKUP(D$89,Year!$B$2:$JU$46,ROW($A32)-1,0)</f>
        <v>0</v>
      </c>
      <c r="E112" s="132">
        <f>HLOOKUP(E$89,Year!$B$2:$JU$46,ROW($A32)-1,0)</f>
        <v>0</v>
      </c>
      <c r="F112" s="132">
        <f>HLOOKUP(F$89,Year!$B$2:$JU$46,ROW($A32)-1,0)</f>
        <v>0</v>
      </c>
      <c r="G112" s="199" t="s">
        <v>518</v>
      </c>
    </row>
    <row r="113" spans="1:8" x14ac:dyDescent="0.35">
      <c r="A113" s="74" t="str">
        <f>Month!$A$33</f>
        <v>Mercado Livre</v>
      </c>
      <c r="B113" s="132">
        <f>HLOOKUP(B$89,Year!$B$2:$JU$46,ROW($A33)-1,0)</f>
        <v>0</v>
      </c>
      <c r="C113" s="132">
        <f>HLOOKUP(C$89,Year!$B$2:$JU$46,ROW($A33)-1,0)</f>
        <v>0</v>
      </c>
      <c r="D113" s="132">
        <f>HLOOKUP(D$89,Year!$B$2:$JU$46,ROW($A33)-1,0)</f>
        <v>0</v>
      </c>
      <c r="E113" s="132">
        <f>HLOOKUP(E$89,Year!$B$2:$JU$46,ROW($A33)-1,0)</f>
        <v>0</v>
      </c>
      <c r="F113" s="132">
        <f>HLOOKUP(F$89,Year!$B$2:$JU$46,ROW($A33)-1,0)</f>
        <v>0</v>
      </c>
      <c r="G113" s="199" t="s">
        <v>518</v>
      </c>
    </row>
    <row r="114" spans="1:8" x14ac:dyDescent="0.35">
      <c r="A114" s="18" t="str">
        <f>Month!$A$34</f>
        <v>Adicionais / Mercado Livre</v>
      </c>
      <c r="B114" s="90">
        <f>HLOOKUP(B$89,Year!$B$2:$JU$46,ROW($A34)-1,0)</f>
        <v>0</v>
      </c>
      <c r="C114" s="90">
        <f>HLOOKUP(C$89,Year!$B$2:$JU$46,ROW($A34)-1,0)</f>
        <v>0</v>
      </c>
      <c r="D114" s="90">
        <f>HLOOKUP(D$89,Year!$B$2:$JU$46,ROW($A34)-1,0)</f>
        <v>0</v>
      </c>
      <c r="E114" s="90">
        <f>HLOOKUP(E$89,Year!$B$2:$JU$46,ROW($A34)-1,0)</f>
        <v>0</v>
      </c>
      <c r="F114" s="90">
        <f>HLOOKUP(F$89,Year!$B$2:$JU$46,ROW($A34)-1,0)</f>
        <v>0</v>
      </c>
      <c r="G114" s="198" t="s">
        <v>518</v>
      </c>
    </row>
    <row r="115" spans="1:8" s="24" customFormat="1" x14ac:dyDescent="0.35">
      <c r="A115" s="11" t="str">
        <f>Month!$A$35</f>
        <v>Portos (TEUs)</v>
      </c>
      <c r="B115" s="22"/>
      <c r="C115" s="22"/>
      <c r="D115" s="22"/>
      <c r="E115" s="22"/>
      <c r="F115" s="22"/>
      <c r="G115" s="23"/>
      <c r="H115" s="3"/>
    </row>
    <row r="116" spans="1:8" x14ac:dyDescent="0.35">
      <c r="A116" s="16" t="str">
        <f>Month!$A$36</f>
        <v>Portonave</v>
      </c>
      <c r="B116" s="25">
        <f>HLOOKUP(B$89,Year!$B$2:$JU$46,ROW($A36)-1,0)</f>
        <v>0</v>
      </c>
      <c r="C116" s="25">
        <f>HLOOKUP(C$89,Year!$B$2:$JU$46,ROW($A36)-1,0)</f>
        <v>0</v>
      </c>
      <c r="D116" s="25">
        <f>HLOOKUP(D$89,Year!$B$2:$JU$46,ROW($A36)-1,0)</f>
        <v>0</v>
      </c>
      <c r="E116" s="25">
        <f>HLOOKUP(E$89,Year!$B$2:$JU$46,ROW($A36)-1,0)</f>
        <v>0</v>
      </c>
      <c r="F116" s="25">
        <f>HLOOKUP(F$89,Year!$B$2:$JU$46,ROW($A36)-1,0)</f>
        <v>0</v>
      </c>
      <c r="G116" s="26" t="str">
        <f t="shared" ref="G116:G126" si="32">IF(F116="","",IF(E116="","",IF(F116&lt;=0,"",IF(E116&lt;=0,"",(F116/E116-1)))))</f>
        <v/>
      </c>
    </row>
    <row r="117" spans="1:8" x14ac:dyDescent="0.35">
      <c r="A117" s="11" t="str">
        <f>Month!$A$37</f>
        <v>Viracopos (WLU)</v>
      </c>
      <c r="B117" s="22">
        <f>HLOOKUP(B$89,Year!$B$2:$JU$46,ROW($A37)-1,0)</f>
        <v>15411889.646666668</v>
      </c>
      <c r="C117" s="22">
        <f>HLOOKUP(C$89,Year!$B$2:$JU$46,ROW($A37)-1,0)</f>
        <v>15549428.17</v>
      </c>
      <c r="D117" s="22">
        <f>HLOOKUP(D$89,Year!$B$2:$JU$46,ROW($A37)-1,0)</f>
        <v>15181807.630000001</v>
      </c>
      <c r="E117" s="22">
        <f>HLOOKUP(E$89,Year!$B$2:$JU$46,ROW($A37)-1,0)</f>
        <v>15544646.5</v>
      </c>
      <c r="F117" s="22">
        <f>HLOOKUP(F$89,Year!$B$2:$JU$46,ROW($A37)-1,0)</f>
        <v>1369703.66</v>
      </c>
      <c r="G117" s="23">
        <f t="shared" si="32"/>
        <v>-0.91188582770280435</v>
      </c>
    </row>
    <row r="118" spans="1:8" s="24" customFormat="1" x14ac:dyDescent="0.35">
      <c r="A118" s="16" t="str">
        <f>Month!$A$38</f>
        <v>Aeronaves (unid)</v>
      </c>
      <c r="B118" s="25">
        <f>HLOOKUP(B$89,Year!$B$2:$JU$46,ROW($A38)-1,0)</f>
        <v>128340</v>
      </c>
      <c r="C118" s="25">
        <f>HLOOKUP(C$89,Year!$B$2:$JU$46,ROW($A38)-1,0)</f>
        <v>125857</v>
      </c>
      <c r="D118" s="25">
        <f>HLOOKUP(D$89,Year!$B$2:$JU$46,ROW($A38)-1,0)</f>
        <v>121934</v>
      </c>
      <c r="E118" s="25">
        <f>HLOOKUP(E$89,Year!$B$2:$JU$46,ROW($A38)-1,0)</f>
        <v>124613</v>
      </c>
      <c r="F118" s="25">
        <f>HLOOKUP(F$89,Year!$B$2:$JU$46,ROW($A38)-1,0)</f>
        <v>9729</v>
      </c>
      <c r="G118" s="26">
        <f t="shared" si="32"/>
        <v>-0.92192628377456609</v>
      </c>
      <c r="H118" s="3"/>
    </row>
    <row r="119" spans="1:8" x14ac:dyDescent="0.35">
      <c r="A119" s="71" t="str">
        <f>Month!$A$39</f>
        <v>Passageiros (unid)</v>
      </c>
      <c r="B119" s="92">
        <f>HLOOKUP(B$89,Year!$B$2:$JU$46,ROW($A39)-1,0)</f>
        <v>11844548</v>
      </c>
      <c r="C119" s="92">
        <f>HLOOKUP(C$89,Year!$B$2:$JU$46,ROW($A39)-1,0)</f>
        <v>12553129</v>
      </c>
      <c r="D119" s="92">
        <f>HLOOKUP(D$89,Year!$B$2:$JU$46,ROW($A39)-1,0)</f>
        <v>12393704</v>
      </c>
      <c r="E119" s="92">
        <f>HLOOKUP(E$89,Year!$B$2:$JU$46,ROW($A39)-1,0)</f>
        <v>12827543</v>
      </c>
      <c r="F119" s="92">
        <f>HLOOKUP(F$89,Year!$B$2:$JU$46,ROW($A39)-1,0)</f>
        <v>1160942</v>
      </c>
      <c r="G119" s="93">
        <f t="shared" si="32"/>
        <v>-0.90949615214698554</v>
      </c>
    </row>
    <row r="120" spans="1:8" x14ac:dyDescent="0.35">
      <c r="A120" s="79" t="str">
        <f>Month!$A$40</f>
        <v>Doméstico</v>
      </c>
      <c r="B120" s="90">
        <f>HLOOKUP(B$89,Year!$B$2:$JU$46,ROW($A40)-1,0)</f>
        <v>3763375</v>
      </c>
      <c r="C120" s="90">
        <f>HLOOKUP(C$89,Year!$B$2:$JU$46,ROW($A40)-1,0)</f>
        <v>4374447</v>
      </c>
      <c r="D120" s="90">
        <f>HLOOKUP(D$89,Year!$B$2:$JU$46,ROW($A40)-1,0)</f>
        <v>5131155</v>
      </c>
      <c r="E120" s="90">
        <f>HLOOKUP(E$89,Year!$B$2:$JU$46,ROW($A40)-1,0)</f>
        <v>5530982</v>
      </c>
      <c r="F120" s="90">
        <f>HLOOKUP(F$89,Year!$B$2:$JU$46,ROW($A40)-1,0)</f>
        <v>480105</v>
      </c>
      <c r="G120" s="91">
        <f t="shared" si="32"/>
        <v>-0.91319715016248471</v>
      </c>
    </row>
    <row r="121" spans="1:8" x14ac:dyDescent="0.35">
      <c r="A121" s="79" t="str">
        <f>Month!$A$41</f>
        <v>International</v>
      </c>
      <c r="B121" s="90">
        <f>HLOOKUP(B$89,Year!$B$2:$JU$46,ROW($A41)-1,0)</f>
        <v>470162</v>
      </c>
      <c r="C121" s="90">
        <f>HLOOKUP(C$89,Year!$B$2:$JU$46,ROW($A41)-1,0)</f>
        <v>1097487</v>
      </c>
      <c r="D121" s="90">
        <f>HLOOKUP(D$89,Year!$B$2:$JU$46,ROW($A41)-1,0)</f>
        <v>858097</v>
      </c>
      <c r="E121" s="90">
        <f>HLOOKUP(E$89,Year!$B$2:$JU$46,ROW($A41)-1,0)</f>
        <v>1108752</v>
      </c>
      <c r="F121" s="90">
        <f>HLOOKUP(F$89,Year!$B$2:$JU$46,ROW($A41)-1,0)</f>
        <v>108262</v>
      </c>
      <c r="G121" s="91">
        <f t="shared" si="32"/>
        <v>-0.90235688413639836</v>
      </c>
    </row>
    <row r="122" spans="1:8" x14ac:dyDescent="0.35">
      <c r="A122" s="81" t="str">
        <f>Month!$A$42</f>
        <v>Conexão</v>
      </c>
      <c r="B122" s="94">
        <f>HLOOKUP(B$89,Year!$B$2:$JU$46,ROW($A42)-1,0)</f>
        <v>7611011</v>
      </c>
      <c r="C122" s="94">
        <f>HLOOKUP(C$89,Year!$B$2:$JU$46,ROW($A42)-1,0)</f>
        <v>7081195</v>
      </c>
      <c r="D122" s="94">
        <f>HLOOKUP(D$89,Year!$B$2:$JU$46,ROW($A42)-1,0)</f>
        <v>6404452</v>
      </c>
      <c r="E122" s="94">
        <f>HLOOKUP(E$89,Year!$B$2:$JU$46,ROW($A42)-1,0)</f>
        <v>6187809</v>
      </c>
      <c r="F122" s="94">
        <f>HLOOKUP(F$89,Year!$B$2:$JU$46,ROW($A42)-1,0)</f>
        <v>572575</v>
      </c>
      <c r="G122" s="95">
        <f t="shared" si="32"/>
        <v>-0.90746724729221606</v>
      </c>
    </row>
    <row r="123" spans="1:8" x14ac:dyDescent="0.35">
      <c r="A123" s="71" t="str">
        <f>Month!$A$43</f>
        <v>Carga (ton)</v>
      </c>
      <c r="B123" s="92">
        <f>HLOOKUP(B$89,Year!$B$2:$JU$46,ROW($A43)-1,0)</f>
        <v>356734.16466666665</v>
      </c>
      <c r="C123" s="92">
        <f>HLOOKUP(C$89,Year!$B$2:$JU$46,ROW($A43)-1,0)</f>
        <v>299629.91700000002</v>
      </c>
      <c r="D123" s="92">
        <f>HLOOKUP(D$89,Year!$B$2:$JU$46,ROW($A43)-1,0)</f>
        <v>278810.36300000001</v>
      </c>
      <c r="E123" s="92">
        <f>HLOOKUP(E$89,Year!$B$2:$JU$46,ROW($A43)-1,0)</f>
        <v>271710.34999999998</v>
      </c>
      <c r="F123" s="92">
        <f>HLOOKUP(F$89,Year!$B$2:$JU$46,ROW($A43)-1,0)</f>
        <v>271710.34999999998</v>
      </c>
      <c r="G123" s="93">
        <f t="shared" si="32"/>
        <v>0</v>
      </c>
    </row>
    <row r="124" spans="1:8" x14ac:dyDescent="0.35">
      <c r="A124" s="79" t="str">
        <f>Month!$A$44</f>
        <v>Importação (ton)</v>
      </c>
      <c r="B124" s="90">
        <f>HLOOKUP(B$89,Year!$B$2:$JU$46,ROW($A44)-1,0)</f>
        <v>150851</v>
      </c>
      <c r="C124" s="90">
        <f>HLOOKUP(C$89,Year!$B$2:$JU$46,ROW($A44)-1,0)</f>
        <v>115005</v>
      </c>
      <c r="D124" s="90">
        <f>HLOOKUP(D$89,Year!$B$2:$JU$46,ROW($A44)-1,0)</f>
        <v>115738</v>
      </c>
      <c r="E124" s="90">
        <f>HLOOKUP(E$89,Year!$B$2:$JU$46,ROW($A44)-1,0)</f>
        <v>98877</v>
      </c>
      <c r="F124" s="90">
        <f>HLOOKUP(F$89,Year!$B$2:$JU$46,ROW($A44)-1,0)</f>
        <v>6458</v>
      </c>
      <c r="G124" s="91">
        <f t="shared" si="32"/>
        <v>-0.93468652972885502</v>
      </c>
    </row>
    <row r="125" spans="1:8" x14ac:dyDescent="0.35">
      <c r="A125" s="79" t="str">
        <f>Month!$A$45</f>
        <v>Exportação (ton)</v>
      </c>
      <c r="B125" s="90">
        <f>HLOOKUP(B$89,Year!$B$2:$JU$46,ROW($A45)-1,0)</f>
        <v>112189</v>
      </c>
      <c r="C125" s="90">
        <f>HLOOKUP(C$89,Year!$B$2:$JU$46,ROW($A45)-1,0)</f>
        <v>88426</v>
      </c>
      <c r="D125" s="90">
        <f>HLOOKUP(D$89,Year!$B$2:$JU$46,ROW($A45)-1,0)</f>
        <v>93320.002999999997</v>
      </c>
      <c r="E125" s="90">
        <f>HLOOKUP(E$89,Year!$B$2:$JU$46,ROW($A45)-1,0)</f>
        <v>85770</v>
      </c>
      <c r="F125" s="90">
        <f>HLOOKUP(F$89,Year!$B$2:$JU$46,ROW($A45)-1,0)</f>
        <v>7219</v>
      </c>
      <c r="G125" s="91">
        <f t="shared" si="32"/>
        <v>-0.91583304185612691</v>
      </c>
    </row>
    <row r="126" spans="1:8" x14ac:dyDescent="0.35">
      <c r="A126" s="81" t="str">
        <f>Month!$A$46</f>
        <v>Outros (ton)</v>
      </c>
      <c r="B126" s="94">
        <f>HLOOKUP(B$89,Year!$B$2:$JU$46,ROW($A46)-1,0)</f>
        <v>93694.164666666664</v>
      </c>
      <c r="C126" s="94">
        <f>HLOOKUP(C$89,Year!$B$2:$JU$46,ROW($A46)-1,0)</f>
        <v>96198.917000000001</v>
      </c>
      <c r="D126" s="94">
        <f>HLOOKUP(D$89,Year!$B$2:$JU$46,ROW($A46)-1,0)</f>
        <v>69752.359999999986</v>
      </c>
      <c r="E126" s="94">
        <f>HLOOKUP(E$89,Year!$B$2:$JU$46,ROW($A46)-1,0)</f>
        <v>87063.35</v>
      </c>
      <c r="F126" s="94">
        <f>HLOOKUP(F$89,Year!$B$2:$JU$46,ROW($A46)-1,0)</f>
        <v>7199.1660000000002</v>
      </c>
      <c r="G126" s="95">
        <f t="shared" si="32"/>
        <v>-0.91731117628715186</v>
      </c>
    </row>
    <row r="127" spans="1:8" ht="52" x14ac:dyDescent="0.35">
      <c r="A127" s="175" t="s">
        <v>519</v>
      </c>
    </row>
    <row r="128" spans="1:8" ht="53.5" x14ac:dyDescent="0.35">
      <c r="A128" s="175" t="s">
        <v>560</v>
      </c>
    </row>
    <row r="129" spans="1:1" ht="53.5" x14ac:dyDescent="0.35">
      <c r="A129" s="175" t="s">
        <v>626</v>
      </c>
    </row>
  </sheetData>
  <sheetProtection formatCells="0" formatColumns="0" formatRows="0" insertColumns="0" insertRows="0" insertHyperlinks="0" deleteColumns="0" deleteRows="0" autoFilter="0" pivotTables="0"/>
  <pageMargins left="0.51181102362204722" right="0.51181102362204722" top="0.78740157480314965" bottom="0.78740157480314965" header="0.31496062992125984" footer="0.31496062992125984"/>
  <pageSetup paperSize="9" scale="41" orientation="portrait" r:id="rId1"/>
  <ignoredErrors>
    <ignoredError sqref="B29:C29 B109:F109 I69:J69 B75:E75 D50:D56 E17 B17:C17 B20:C20 B69:E69 B57:C57 I57:J57 B97:F97 B23:C23 G35:K35 G49:H49 B26:E26 G63:J63 G29:J29 K49 B103:F103 G21:H22 K21:K22 K24:K25 D3:D5 I17:J17 G24:H25 D27:D46 G30:H34 G47:K48 G36:H46 G20:K20 G23:K23 I26:J26 K29:K34 K36:K46 I60:J60 D64:D68 B100:F100 B60:E60 D61:D62 G64:H65 D70:D74 B87:E87 D76:D86 E57 D20:D25 D7:D16 K10 F10 I4:J4 B106:F106 B4:C4 E4 F64:F65 F36:F46 E47:F48 F30:F34 F24:F25 F21:F22 E20:F20 E29:F29 B63:F63 F49 E23:F23 E35:F35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0" r:id="rId4" name="Option Button 6">
              <controlPr defaultSize="0" autoFill="0" autoLine="0" autoPict="0">
                <anchor moveWithCells="1">
                  <from>
                    <xdr:col>1</xdr:col>
                    <xdr:colOff>88900</xdr:colOff>
                    <xdr:row>0</xdr:row>
                    <xdr:rowOff>222250</xdr:rowOff>
                  </from>
                  <to>
                    <xdr:col>2</xdr:col>
                    <xdr:colOff>152400</xdr:colOff>
                    <xdr:row>0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5" name="Option Button 7">
              <controlPr defaultSize="0" autoFill="0" autoLine="0" autoPict="0">
                <anchor moveWithCells="1">
                  <from>
                    <xdr:col>1</xdr:col>
                    <xdr:colOff>95250</xdr:colOff>
                    <xdr:row>0</xdr:row>
                    <xdr:rowOff>571500</xdr:rowOff>
                  </from>
                  <to>
                    <xdr:col>2</xdr:col>
                    <xdr:colOff>165100</xdr:colOff>
                    <xdr:row>0</xdr:row>
                    <xdr:rowOff>781050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1000000}">
          <x14:formula1>
            <xm:f>Por_Eng!$A$1:$B$1</xm:f>
          </x14:formula1>
          <xm:sqref>A1</xm:sqref>
        </x14:dataValidation>
        <x14:dataValidation type="list" allowBlank="1" showInputMessage="1" showErrorMessage="1" xr:uid="{00000000-0002-0000-0100-000002000000}">
          <x14:formula1>
            <xm:f>Period!$B$2:$XFD$2</xm:f>
          </x14:formula1>
          <xm:sqref>I2:J2</xm:sqref>
        </x14:dataValidation>
        <x14:dataValidation type="list" allowBlank="1" showInputMessage="1" showErrorMessage="1" xr:uid="{00000000-0002-0000-0100-000003000000}">
          <x14:formula1>
            <xm:f>Month!$B$2:$XFD$2</xm:f>
          </x14:formula1>
          <xm:sqref>E2 B2:C2</xm:sqref>
        </x14:dataValidation>
        <x14:dataValidation type="list" allowBlank="1" showInputMessage="1" showErrorMessage="1" xr:uid="{00000000-0002-0000-0100-000004000000}">
          <x14:formula1>
            <xm:f>Quarter!$B$3:$JO$3</xm:f>
          </x14:formula1>
          <xm:sqref>E49 B49:C49</xm:sqref>
        </x14:dataValidation>
        <x14:dataValidation type="list" allowBlank="1" showInputMessage="1" showErrorMessage="1" xr:uid="{00000000-0002-0000-0100-000000000000}">
          <x14:formula1>
            <xm:f>Year!$B$2:$JU$2</xm:f>
          </x14:formula1>
          <xm:sqref>I49:J49 B89:F89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pageSetUpPr fitToPage="1"/>
  </sheetPr>
  <dimension ref="A1:ML178"/>
  <sheetViews>
    <sheetView showGridLines="0" zoomScale="86" zoomScaleNormal="85" workbookViewId="0">
      <pane xSplit="1" ySplit="2" topLeftCell="MD3" activePane="bottomRight" state="frozen"/>
      <selection activeCell="JX2" sqref="JX2"/>
      <selection pane="topRight" activeCell="JX2" sqref="JX2"/>
      <selection pane="bottomLeft" activeCell="JX2" sqref="JX2"/>
      <selection pane="bottomRight" activeCell="ML11" sqref="ML11"/>
    </sheetView>
  </sheetViews>
  <sheetFormatPr defaultColWidth="12.7265625" defaultRowHeight="13" x14ac:dyDescent="0.35"/>
  <cols>
    <col min="1" max="1" width="55.54296875" style="62" bestFit="1" customWidth="1"/>
    <col min="2" max="203" width="12.7265625" style="62" customWidth="1"/>
    <col min="204" max="204" width="13.7265625" style="62" customWidth="1"/>
    <col min="205" max="219" width="12.7265625" style="62" customWidth="1"/>
    <col min="220" max="224" width="12.7265625" style="100" customWidth="1"/>
    <col min="225" max="244" width="12.7265625" style="62" customWidth="1"/>
    <col min="245" max="16384" width="12.7265625" style="62"/>
  </cols>
  <sheetData>
    <row r="1" spans="1:350" s="99" customFormat="1" ht="75.75" customHeight="1" x14ac:dyDescent="0.35"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KS1" s="99" t="s">
        <v>564</v>
      </c>
      <c r="KT1" s="99" t="s">
        <v>564</v>
      </c>
      <c r="KU1" s="99" t="s">
        <v>564</v>
      </c>
      <c r="KV1" s="99" t="s">
        <v>568</v>
      </c>
      <c r="KW1" s="99" t="s">
        <v>568</v>
      </c>
      <c r="KX1" s="99" t="s">
        <v>568</v>
      </c>
      <c r="KY1" s="99" t="s">
        <v>572</v>
      </c>
      <c r="KZ1" s="99" t="s">
        <v>572</v>
      </c>
      <c r="LA1" s="99" t="s">
        <v>572</v>
      </c>
      <c r="LB1" s="99" t="s">
        <v>576</v>
      </c>
      <c r="LC1" s="99" t="s">
        <v>576</v>
      </c>
      <c r="LD1" s="99" t="s">
        <v>576</v>
      </c>
      <c r="LE1" s="99" t="s">
        <v>580</v>
      </c>
      <c r="LF1" s="99" t="s">
        <v>580</v>
      </c>
      <c r="LG1" s="99" t="s">
        <v>580</v>
      </c>
      <c r="LH1" s="99" t="s">
        <v>584</v>
      </c>
      <c r="LI1" s="99" t="s">
        <v>584</v>
      </c>
      <c r="LJ1" s="99" t="s">
        <v>584</v>
      </c>
      <c r="LK1" s="99" t="s">
        <v>588</v>
      </c>
      <c r="LL1" s="99" t="s">
        <v>588</v>
      </c>
      <c r="LM1" s="99" t="s">
        <v>588</v>
      </c>
      <c r="LN1" s="99" t="s">
        <v>592</v>
      </c>
      <c r="LO1" s="99" t="s">
        <v>592</v>
      </c>
      <c r="LP1" s="99" t="s">
        <v>592</v>
      </c>
      <c r="LQ1" s="99" t="s">
        <v>596</v>
      </c>
      <c r="LR1" s="99" t="s">
        <v>596</v>
      </c>
      <c r="LS1" s="99" t="s">
        <v>596</v>
      </c>
      <c r="LT1" s="99" t="s">
        <v>600</v>
      </c>
      <c r="LU1" s="99" t="s">
        <v>600</v>
      </c>
      <c r="LV1" s="99" t="s">
        <v>600</v>
      </c>
      <c r="LW1" s="99" t="s">
        <v>604</v>
      </c>
      <c r="LX1" s="99" t="s">
        <v>604</v>
      </c>
      <c r="LY1" s="99" t="s">
        <v>604</v>
      </c>
      <c r="LZ1" s="99" t="s">
        <v>608</v>
      </c>
      <c r="MA1" s="99" t="s">
        <v>608</v>
      </c>
      <c r="MB1" s="99" t="s">
        <v>608</v>
      </c>
      <c r="MC1" s="99" t="s">
        <v>612</v>
      </c>
      <c r="MD1" s="99" t="s">
        <v>612</v>
      </c>
      <c r="ME1" s="99" t="s">
        <v>612</v>
      </c>
      <c r="MF1" s="99" t="s">
        <v>616</v>
      </c>
      <c r="MG1" s="99" t="s">
        <v>616</v>
      </c>
      <c r="MH1" s="99" t="s">
        <v>616</v>
      </c>
      <c r="MI1" s="99" t="s">
        <v>620</v>
      </c>
      <c r="MJ1" s="99" t="s">
        <v>620</v>
      </c>
      <c r="MK1" s="99" t="s">
        <v>620</v>
      </c>
      <c r="ML1" s="99" t="s">
        <v>627</v>
      </c>
    </row>
    <row r="2" spans="1:350" s="100" customFormat="1" x14ac:dyDescent="0.35">
      <c r="A2" s="1" t="str">
        <f>IF(Por_Eng!$C$4=Por_Eng!$A$1,Por_Eng!A2,IF(Por_Eng!$C$4=Por_Eng!$B$1,Por_Eng!B2,"Check"))</f>
        <v>Empresa</v>
      </c>
      <c r="B2" s="1">
        <v>35431</v>
      </c>
      <c r="C2" s="1">
        <v>35462</v>
      </c>
      <c r="D2" s="1">
        <v>35490</v>
      </c>
      <c r="E2" s="1">
        <v>35521</v>
      </c>
      <c r="F2" s="1">
        <v>35551</v>
      </c>
      <c r="G2" s="1">
        <v>35582</v>
      </c>
      <c r="H2" s="1">
        <v>35612</v>
      </c>
      <c r="I2" s="1">
        <v>35643</v>
      </c>
      <c r="J2" s="1">
        <v>35674</v>
      </c>
      <c r="K2" s="1">
        <v>35704</v>
      </c>
      <c r="L2" s="1">
        <v>35735</v>
      </c>
      <c r="M2" s="1">
        <v>35765</v>
      </c>
      <c r="N2" s="1">
        <v>35796</v>
      </c>
      <c r="O2" s="1">
        <v>35827</v>
      </c>
      <c r="P2" s="1">
        <v>35855</v>
      </c>
      <c r="Q2" s="1">
        <v>35886</v>
      </c>
      <c r="R2" s="1">
        <v>35916</v>
      </c>
      <c r="S2" s="1">
        <v>35947</v>
      </c>
      <c r="T2" s="1">
        <v>35977</v>
      </c>
      <c r="U2" s="1">
        <v>36008</v>
      </c>
      <c r="V2" s="1">
        <v>36039</v>
      </c>
      <c r="W2" s="1">
        <v>36069</v>
      </c>
      <c r="X2" s="1">
        <v>36100</v>
      </c>
      <c r="Y2" s="1">
        <v>36130</v>
      </c>
      <c r="Z2" s="1">
        <v>36161</v>
      </c>
      <c r="AA2" s="1">
        <v>36192</v>
      </c>
      <c r="AB2" s="1">
        <v>36220</v>
      </c>
      <c r="AC2" s="1">
        <v>36251</v>
      </c>
      <c r="AD2" s="1">
        <v>36281</v>
      </c>
      <c r="AE2" s="1">
        <v>36312</v>
      </c>
      <c r="AF2" s="1">
        <v>36342</v>
      </c>
      <c r="AG2" s="1">
        <v>36373</v>
      </c>
      <c r="AH2" s="1">
        <v>36404</v>
      </c>
      <c r="AI2" s="1">
        <v>36434</v>
      </c>
      <c r="AJ2" s="1">
        <v>36465</v>
      </c>
      <c r="AK2" s="1">
        <v>36495</v>
      </c>
      <c r="AL2" s="1">
        <v>36526</v>
      </c>
      <c r="AM2" s="1">
        <v>36557</v>
      </c>
      <c r="AN2" s="1">
        <v>36586</v>
      </c>
      <c r="AO2" s="1">
        <v>36617</v>
      </c>
      <c r="AP2" s="1">
        <v>36647</v>
      </c>
      <c r="AQ2" s="1">
        <v>36678</v>
      </c>
      <c r="AR2" s="1">
        <v>36708</v>
      </c>
      <c r="AS2" s="1">
        <v>36739</v>
      </c>
      <c r="AT2" s="1">
        <v>36770</v>
      </c>
      <c r="AU2" s="1">
        <v>36800</v>
      </c>
      <c r="AV2" s="1">
        <v>36831</v>
      </c>
      <c r="AW2" s="1">
        <v>36861</v>
      </c>
      <c r="AX2" s="1">
        <v>36892</v>
      </c>
      <c r="AY2" s="1">
        <v>36923</v>
      </c>
      <c r="AZ2" s="1">
        <v>36951</v>
      </c>
      <c r="BA2" s="1">
        <v>36982</v>
      </c>
      <c r="BB2" s="1">
        <v>37012</v>
      </c>
      <c r="BC2" s="1">
        <v>37043</v>
      </c>
      <c r="BD2" s="1">
        <v>37073</v>
      </c>
      <c r="BE2" s="1">
        <v>37104</v>
      </c>
      <c r="BF2" s="1">
        <v>37135</v>
      </c>
      <c r="BG2" s="1">
        <v>37165</v>
      </c>
      <c r="BH2" s="1">
        <v>37196</v>
      </c>
      <c r="BI2" s="1">
        <v>37226</v>
      </c>
      <c r="BJ2" s="1">
        <v>37257</v>
      </c>
      <c r="BK2" s="1">
        <v>37288</v>
      </c>
      <c r="BL2" s="1">
        <v>37316</v>
      </c>
      <c r="BM2" s="1">
        <v>37347</v>
      </c>
      <c r="BN2" s="1">
        <v>37377</v>
      </c>
      <c r="BO2" s="1">
        <v>37408</v>
      </c>
      <c r="BP2" s="1">
        <v>37438</v>
      </c>
      <c r="BQ2" s="1">
        <v>37469</v>
      </c>
      <c r="BR2" s="1">
        <v>37500</v>
      </c>
      <c r="BS2" s="1">
        <v>37530</v>
      </c>
      <c r="BT2" s="1">
        <v>37561</v>
      </c>
      <c r="BU2" s="1">
        <v>37591</v>
      </c>
      <c r="BV2" s="1">
        <v>37622</v>
      </c>
      <c r="BW2" s="1">
        <v>37653</v>
      </c>
      <c r="BX2" s="1">
        <v>37681</v>
      </c>
      <c r="BY2" s="1">
        <v>37712</v>
      </c>
      <c r="BZ2" s="1">
        <v>37742</v>
      </c>
      <c r="CA2" s="1">
        <v>37773</v>
      </c>
      <c r="CB2" s="1">
        <v>37803</v>
      </c>
      <c r="CC2" s="1">
        <v>37834</v>
      </c>
      <c r="CD2" s="1">
        <v>37865</v>
      </c>
      <c r="CE2" s="1">
        <v>37895</v>
      </c>
      <c r="CF2" s="1">
        <v>37926</v>
      </c>
      <c r="CG2" s="1">
        <v>37956</v>
      </c>
      <c r="CH2" s="1">
        <v>37987</v>
      </c>
      <c r="CI2" s="1">
        <v>38018</v>
      </c>
      <c r="CJ2" s="1">
        <v>38047</v>
      </c>
      <c r="CK2" s="1">
        <v>38078</v>
      </c>
      <c r="CL2" s="1">
        <v>38108</v>
      </c>
      <c r="CM2" s="1">
        <v>38139</v>
      </c>
      <c r="CN2" s="1">
        <v>38169</v>
      </c>
      <c r="CO2" s="1">
        <v>38200</v>
      </c>
      <c r="CP2" s="1">
        <v>38231</v>
      </c>
      <c r="CQ2" s="1">
        <v>38261</v>
      </c>
      <c r="CR2" s="1">
        <v>38292</v>
      </c>
      <c r="CS2" s="1">
        <v>38322</v>
      </c>
      <c r="CT2" s="1">
        <v>38353</v>
      </c>
      <c r="CU2" s="1">
        <v>38384</v>
      </c>
      <c r="CV2" s="1">
        <v>38412</v>
      </c>
      <c r="CW2" s="1">
        <v>38443</v>
      </c>
      <c r="CX2" s="1">
        <v>38473</v>
      </c>
      <c r="CY2" s="1">
        <v>38504</v>
      </c>
      <c r="CZ2" s="1">
        <v>38534</v>
      </c>
      <c r="DA2" s="1">
        <v>38565</v>
      </c>
      <c r="DB2" s="1">
        <v>38596</v>
      </c>
      <c r="DC2" s="1">
        <v>38626</v>
      </c>
      <c r="DD2" s="1">
        <v>38657</v>
      </c>
      <c r="DE2" s="1">
        <v>38687</v>
      </c>
      <c r="DF2" s="1">
        <v>38718</v>
      </c>
      <c r="DG2" s="1">
        <v>38749</v>
      </c>
      <c r="DH2" s="1">
        <v>38777</v>
      </c>
      <c r="DI2" s="1">
        <v>38808</v>
      </c>
      <c r="DJ2" s="1">
        <v>38838</v>
      </c>
      <c r="DK2" s="1">
        <v>38869</v>
      </c>
      <c r="DL2" s="1">
        <v>38899</v>
      </c>
      <c r="DM2" s="1">
        <v>38930</v>
      </c>
      <c r="DN2" s="1">
        <v>38961</v>
      </c>
      <c r="DO2" s="1">
        <v>38991</v>
      </c>
      <c r="DP2" s="1">
        <v>39022</v>
      </c>
      <c r="DQ2" s="1">
        <v>39052</v>
      </c>
      <c r="DR2" s="1">
        <v>39083</v>
      </c>
      <c r="DS2" s="1">
        <v>39114</v>
      </c>
      <c r="DT2" s="1">
        <v>39142</v>
      </c>
      <c r="DU2" s="1">
        <v>39173</v>
      </c>
      <c r="DV2" s="1">
        <v>39203</v>
      </c>
      <c r="DW2" s="1">
        <v>39234</v>
      </c>
      <c r="DX2" s="1">
        <v>39264</v>
      </c>
      <c r="DY2" s="1">
        <v>39295</v>
      </c>
      <c r="DZ2" s="1">
        <v>39326</v>
      </c>
      <c r="EA2" s="1">
        <v>39356</v>
      </c>
      <c r="EB2" s="1">
        <v>39387</v>
      </c>
      <c r="EC2" s="1">
        <v>39417</v>
      </c>
      <c r="ED2" s="1">
        <v>39448</v>
      </c>
      <c r="EE2" s="1">
        <v>39479</v>
      </c>
      <c r="EF2" s="1">
        <v>39508</v>
      </c>
      <c r="EG2" s="1">
        <v>39539</v>
      </c>
      <c r="EH2" s="1">
        <v>39569</v>
      </c>
      <c r="EI2" s="1">
        <v>39600</v>
      </c>
      <c r="EJ2" s="1">
        <v>39630</v>
      </c>
      <c r="EK2" s="1">
        <v>39661</v>
      </c>
      <c r="EL2" s="1">
        <v>39692</v>
      </c>
      <c r="EM2" s="1">
        <v>39722</v>
      </c>
      <c r="EN2" s="1">
        <v>39753</v>
      </c>
      <c r="EO2" s="1">
        <v>39783</v>
      </c>
      <c r="EP2" s="1">
        <v>39814</v>
      </c>
      <c r="EQ2" s="1">
        <v>39845</v>
      </c>
      <c r="ER2" s="1">
        <v>39873</v>
      </c>
      <c r="ES2" s="1">
        <v>39904</v>
      </c>
      <c r="ET2" s="1">
        <v>39934</v>
      </c>
      <c r="EU2" s="1">
        <v>39965</v>
      </c>
      <c r="EV2" s="1">
        <v>39995</v>
      </c>
      <c r="EW2" s="1">
        <v>40026</v>
      </c>
      <c r="EX2" s="1">
        <v>40057</v>
      </c>
      <c r="EY2" s="1">
        <v>40087</v>
      </c>
      <c r="EZ2" s="1">
        <v>40118</v>
      </c>
      <c r="FA2" s="1">
        <v>40148</v>
      </c>
      <c r="FB2" s="1">
        <v>40179</v>
      </c>
      <c r="FC2" s="1">
        <v>40210</v>
      </c>
      <c r="FD2" s="1">
        <v>40238</v>
      </c>
      <c r="FE2" s="1">
        <v>40269</v>
      </c>
      <c r="FF2" s="1">
        <v>40299</v>
      </c>
      <c r="FG2" s="1">
        <v>40330</v>
      </c>
      <c r="FH2" s="1">
        <v>40360</v>
      </c>
      <c r="FI2" s="1">
        <v>40391</v>
      </c>
      <c r="FJ2" s="1">
        <v>40422</v>
      </c>
      <c r="FK2" s="1">
        <v>40452</v>
      </c>
      <c r="FL2" s="1">
        <v>40483</v>
      </c>
      <c r="FM2" s="1">
        <v>40513</v>
      </c>
      <c r="FN2" s="1">
        <v>40544</v>
      </c>
      <c r="FO2" s="1">
        <v>40575</v>
      </c>
      <c r="FP2" s="1">
        <v>40603</v>
      </c>
      <c r="FQ2" s="1">
        <v>40634</v>
      </c>
      <c r="FR2" s="1">
        <v>40664</v>
      </c>
      <c r="FS2" s="1">
        <v>40695</v>
      </c>
      <c r="FT2" s="1">
        <v>40725</v>
      </c>
      <c r="FU2" s="1">
        <v>40756</v>
      </c>
      <c r="FV2" s="1">
        <v>40787</v>
      </c>
      <c r="FW2" s="1">
        <v>40817</v>
      </c>
      <c r="FX2" s="1">
        <v>40848</v>
      </c>
      <c r="FY2" s="1">
        <v>40878</v>
      </c>
      <c r="FZ2" s="1">
        <v>40909</v>
      </c>
      <c r="GA2" s="1">
        <v>40940</v>
      </c>
      <c r="GB2" s="1">
        <v>40969</v>
      </c>
      <c r="GC2" s="1">
        <v>41000</v>
      </c>
      <c r="GD2" s="1">
        <v>41030</v>
      </c>
      <c r="GE2" s="1">
        <v>41061</v>
      </c>
      <c r="GF2" s="1">
        <v>41091</v>
      </c>
      <c r="GG2" s="1">
        <v>41122</v>
      </c>
      <c r="GH2" s="1">
        <v>41153</v>
      </c>
      <c r="GI2" s="1">
        <v>41183</v>
      </c>
      <c r="GJ2" s="1">
        <v>41214</v>
      </c>
      <c r="GK2" s="1">
        <v>41244</v>
      </c>
      <c r="GL2" s="1">
        <v>41275</v>
      </c>
      <c r="GM2" s="1">
        <v>41306</v>
      </c>
      <c r="GN2" s="1">
        <v>41334</v>
      </c>
      <c r="GO2" s="1">
        <v>41365</v>
      </c>
      <c r="GP2" s="1">
        <v>41395</v>
      </c>
      <c r="GQ2" s="1">
        <v>41426</v>
      </c>
      <c r="GR2" s="1">
        <v>41456</v>
      </c>
      <c r="GS2" s="1">
        <v>41487</v>
      </c>
      <c r="GT2" s="1">
        <v>41518</v>
      </c>
      <c r="GU2" s="1">
        <v>41548</v>
      </c>
      <c r="GV2" s="1">
        <v>41579</v>
      </c>
      <c r="GW2" s="1">
        <v>41609</v>
      </c>
      <c r="GX2" s="1">
        <v>41640</v>
      </c>
      <c r="GY2" s="1">
        <v>41671</v>
      </c>
      <c r="GZ2" s="1">
        <v>41699</v>
      </c>
      <c r="HA2" s="1">
        <v>41730</v>
      </c>
      <c r="HB2" s="1">
        <v>41760</v>
      </c>
      <c r="HC2" s="1">
        <v>41791</v>
      </c>
      <c r="HD2" s="1">
        <v>41821</v>
      </c>
      <c r="HE2" s="1">
        <v>41852</v>
      </c>
      <c r="HF2" s="1">
        <v>41883</v>
      </c>
      <c r="HG2" s="1">
        <v>41913</v>
      </c>
      <c r="HH2" s="1">
        <v>41944</v>
      </c>
      <c r="HI2" s="1">
        <v>41974</v>
      </c>
      <c r="HJ2" s="1">
        <v>42005</v>
      </c>
      <c r="HK2" s="1">
        <v>42036</v>
      </c>
      <c r="HL2" s="1">
        <v>42064</v>
      </c>
      <c r="HM2" s="1">
        <v>42095</v>
      </c>
      <c r="HN2" s="1">
        <v>42125</v>
      </c>
      <c r="HO2" s="1">
        <v>42156</v>
      </c>
      <c r="HP2" s="1">
        <v>42186</v>
      </c>
      <c r="HQ2" s="1">
        <v>42217</v>
      </c>
      <c r="HR2" s="1">
        <v>42248</v>
      </c>
      <c r="HS2" s="1">
        <v>42278</v>
      </c>
      <c r="HT2" s="1">
        <v>42309</v>
      </c>
      <c r="HU2" s="1">
        <v>42339</v>
      </c>
      <c r="HV2" s="1">
        <v>42370</v>
      </c>
      <c r="HW2" s="1">
        <v>42401</v>
      </c>
      <c r="HX2" s="1">
        <v>42430</v>
      </c>
      <c r="HY2" s="1">
        <v>42461</v>
      </c>
      <c r="HZ2" s="1">
        <v>42491</v>
      </c>
      <c r="IA2" s="1">
        <v>42522</v>
      </c>
      <c r="IB2" s="1">
        <v>42552</v>
      </c>
      <c r="IC2" s="1">
        <v>42583</v>
      </c>
      <c r="ID2" s="1">
        <v>42614</v>
      </c>
      <c r="IE2" s="1">
        <v>42644</v>
      </c>
      <c r="IF2" s="1">
        <v>42675</v>
      </c>
      <c r="IG2" s="1">
        <v>42705</v>
      </c>
      <c r="IH2" s="1">
        <v>42736</v>
      </c>
      <c r="II2" s="1">
        <v>42767</v>
      </c>
      <c r="IJ2" s="1">
        <v>42795</v>
      </c>
      <c r="IK2" s="1">
        <v>42826</v>
      </c>
      <c r="IL2" s="1">
        <v>42856</v>
      </c>
      <c r="IM2" s="1">
        <v>42887</v>
      </c>
      <c r="IN2" s="1">
        <v>42917</v>
      </c>
      <c r="IO2" s="1">
        <v>42948</v>
      </c>
      <c r="IP2" s="1">
        <v>42979</v>
      </c>
      <c r="IQ2" s="1">
        <v>43009</v>
      </c>
      <c r="IR2" s="1">
        <v>43040</v>
      </c>
      <c r="IS2" s="1">
        <v>43070</v>
      </c>
      <c r="IT2" s="1">
        <v>43101</v>
      </c>
      <c r="IU2" s="1">
        <v>43132</v>
      </c>
      <c r="IV2" s="1">
        <v>43160</v>
      </c>
      <c r="IW2" s="1">
        <v>43191</v>
      </c>
      <c r="IX2" s="1">
        <v>43221</v>
      </c>
      <c r="IY2" s="1">
        <v>43252</v>
      </c>
      <c r="IZ2" s="1">
        <v>43282</v>
      </c>
      <c r="JA2" s="1">
        <v>43313</v>
      </c>
      <c r="JB2" s="1">
        <v>43344</v>
      </c>
      <c r="JC2" s="1">
        <v>43374</v>
      </c>
      <c r="JD2" s="1">
        <v>43405</v>
      </c>
      <c r="JE2" s="1">
        <v>43435</v>
      </c>
      <c r="JF2" s="1">
        <v>43466</v>
      </c>
      <c r="JG2" s="1">
        <v>43497</v>
      </c>
      <c r="JH2" s="1">
        <v>43525</v>
      </c>
      <c r="JI2" s="1">
        <v>43556</v>
      </c>
      <c r="JJ2" s="1">
        <v>43586</v>
      </c>
      <c r="JK2" s="1">
        <v>43617</v>
      </c>
      <c r="JL2" s="1">
        <v>43647</v>
      </c>
      <c r="JM2" s="1">
        <v>43678</v>
      </c>
      <c r="JN2" s="1">
        <v>43709</v>
      </c>
      <c r="JO2" s="1">
        <v>43739</v>
      </c>
      <c r="JP2" s="1">
        <v>43770</v>
      </c>
      <c r="JQ2" s="1">
        <v>43800</v>
      </c>
      <c r="JR2" s="1">
        <v>43831</v>
      </c>
      <c r="JS2" s="1">
        <v>43862</v>
      </c>
      <c r="JT2" s="1">
        <v>43891</v>
      </c>
      <c r="JU2" s="1">
        <v>43922</v>
      </c>
      <c r="JV2" s="1">
        <v>43952</v>
      </c>
      <c r="JW2" s="1">
        <v>43983</v>
      </c>
      <c r="JX2" s="1">
        <v>44013</v>
      </c>
      <c r="JY2" s="1">
        <v>44044</v>
      </c>
      <c r="JZ2" s="1">
        <v>44075</v>
      </c>
      <c r="KA2" s="1">
        <v>44105</v>
      </c>
      <c r="KB2" s="1">
        <v>44136</v>
      </c>
      <c r="KC2" s="1">
        <v>44166</v>
      </c>
      <c r="KD2" s="1">
        <v>44197</v>
      </c>
      <c r="KE2" s="1">
        <v>44229</v>
      </c>
      <c r="KF2" s="1">
        <v>44256</v>
      </c>
      <c r="KG2" s="1">
        <v>44287</v>
      </c>
      <c r="KH2" s="1">
        <v>44317</v>
      </c>
      <c r="KI2" s="1">
        <v>44348</v>
      </c>
      <c r="KJ2" s="1">
        <v>44378</v>
      </c>
      <c r="KK2" s="1">
        <v>44409</v>
      </c>
      <c r="KL2" s="1">
        <v>44440</v>
      </c>
      <c r="KM2" s="1">
        <v>44470</v>
      </c>
      <c r="KN2" s="1">
        <v>44501</v>
      </c>
      <c r="KO2" s="1">
        <v>44531</v>
      </c>
      <c r="KP2" s="1">
        <v>44562</v>
      </c>
      <c r="KQ2" s="1">
        <v>44594</v>
      </c>
      <c r="KR2" s="1">
        <v>44621</v>
      </c>
      <c r="KS2" s="1">
        <v>44652</v>
      </c>
      <c r="KT2" s="1">
        <v>44682</v>
      </c>
      <c r="KU2" s="1">
        <v>44713</v>
      </c>
      <c r="KV2" s="1">
        <v>44743</v>
      </c>
      <c r="KW2" s="1">
        <v>44774</v>
      </c>
      <c r="KX2" s="1">
        <v>44805</v>
      </c>
      <c r="KY2" s="1">
        <v>44835</v>
      </c>
      <c r="KZ2" s="1">
        <v>44866</v>
      </c>
      <c r="LA2" s="1">
        <v>44896</v>
      </c>
      <c r="LB2" s="1">
        <v>44927</v>
      </c>
      <c r="LC2" s="1">
        <v>44958</v>
      </c>
      <c r="LD2" s="1">
        <v>44986</v>
      </c>
      <c r="LE2" s="1">
        <v>45017</v>
      </c>
      <c r="LF2" s="1">
        <v>45047</v>
      </c>
      <c r="LG2" s="1">
        <v>45078</v>
      </c>
      <c r="LH2" s="1">
        <v>45108</v>
      </c>
      <c r="LI2" s="1">
        <v>45139</v>
      </c>
      <c r="LJ2" s="1">
        <v>45170</v>
      </c>
      <c r="LK2" s="1">
        <v>45200</v>
      </c>
      <c r="LL2" s="1">
        <v>45231</v>
      </c>
      <c r="LM2" s="1">
        <v>45261</v>
      </c>
      <c r="LN2" s="1">
        <v>45292</v>
      </c>
      <c r="LO2" s="1">
        <v>45323</v>
      </c>
      <c r="LP2" s="1">
        <v>45352</v>
      </c>
      <c r="LQ2" s="1">
        <v>45383</v>
      </c>
      <c r="LR2" s="1">
        <v>45413</v>
      </c>
      <c r="LS2" s="1">
        <v>45444</v>
      </c>
      <c r="LT2" s="1">
        <v>45474</v>
      </c>
      <c r="LU2" s="1">
        <v>45505</v>
      </c>
      <c r="LV2" s="1">
        <v>45536</v>
      </c>
      <c r="LW2" s="1">
        <v>45566</v>
      </c>
      <c r="LX2" s="1">
        <f t="shared" ref="LX2:ML2" si="0">EOMONTH(LW2,1)</f>
        <v>45626</v>
      </c>
      <c r="LY2" s="1">
        <f t="shared" si="0"/>
        <v>45657</v>
      </c>
      <c r="LZ2" s="1">
        <f t="shared" si="0"/>
        <v>45688</v>
      </c>
      <c r="MA2" s="1">
        <f t="shared" si="0"/>
        <v>45716</v>
      </c>
      <c r="MB2" s="1">
        <f t="shared" si="0"/>
        <v>45747</v>
      </c>
      <c r="MC2" s="1">
        <f t="shared" si="0"/>
        <v>45777</v>
      </c>
      <c r="MD2" s="1">
        <f t="shared" si="0"/>
        <v>45808</v>
      </c>
      <c r="ME2" s="1">
        <f t="shared" si="0"/>
        <v>45838</v>
      </c>
      <c r="MF2" s="1">
        <f t="shared" si="0"/>
        <v>45869</v>
      </c>
      <c r="MG2" s="1">
        <f t="shared" si="0"/>
        <v>45900</v>
      </c>
      <c r="MH2" s="1">
        <f t="shared" si="0"/>
        <v>45930</v>
      </c>
      <c r="MI2" s="1">
        <f t="shared" si="0"/>
        <v>45961</v>
      </c>
      <c r="MJ2" s="1">
        <f t="shared" si="0"/>
        <v>45991</v>
      </c>
      <c r="MK2" s="1">
        <f t="shared" si="0"/>
        <v>46022</v>
      </c>
      <c r="ML2" s="1">
        <f t="shared" si="0"/>
        <v>46053</v>
      </c>
    </row>
    <row r="3" spans="1:350" s="6" customFormat="1" ht="29" x14ac:dyDescent="0.35">
      <c r="A3" s="203" t="s">
        <v>624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7"/>
      <c r="CN3" s="177"/>
      <c r="CO3" s="177"/>
      <c r="CP3" s="177"/>
      <c r="CQ3" s="177"/>
      <c r="CR3" s="177"/>
      <c r="CS3" s="177"/>
      <c r="CT3" s="177"/>
      <c r="CU3" s="177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  <c r="DM3" s="177"/>
      <c r="DN3" s="177"/>
      <c r="DO3" s="177"/>
      <c r="DP3" s="177"/>
      <c r="DQ3" s="177"/>
      <c r="DR3" s="177"/>
      <c r="DS3" s="177"/>
      <c r="DT3" s="177"/>
      <c r="DU3" s="177"/>
      <c r="DV3" s="177"/>
      <c r="DW3" s="177"/>
      <c r="DX3" s="177"/>
      <c r="DY3" s="177"/>
      <c r="DZ3" s="177"/>
      <c r="EA3" s="177"/>
      <c r="EB3" s="177"/>
      <c r="EC3" s="177"/>
      <c r="ED3" s="177"/>
      <c r="EE3" s="177"/>
      <c r="EF3" s="177"/>
      <c r="EG3" s="177"/>
      <c r="EH3" s="177"/>
      <c r="EI3" s="177"/>
      <c r="EJ3" s="177"/>
      <c r="EK3" s="177"/>
      <c r="EL3" s="177"/>
      <c r="EM3" s="177"/>
      <c r="EN3" s="177"/>
      <c r="EO3" s="177"/>
      <c r="EP3" s="177"/>
      <c r="EQ3" s="177"/>
      <c r="ER3" s="177"/>
      <c r="ES3" s="177"/>
      <c r="ET3" s="177"/>
      <c r="EU3" s="177"/>
      <c r="EV3" s="177"/>
      <c r="EW3" s="177"/>
      <c r="EX3" s="177"/>
      <c r="EY3" s="177"/>
      <c r="EZ3" s="177"/>
      <c r="FA3" s="177"/>
      <c r="FB3" s="177"/>
      <c r="FC3" s="177"/>
      <c r="FD3" s="177"/>
      <c r="FE3" s="177"/>
      <c r="FF3" s="177"/>
      <c r="FG3" s="177"/>
      <c r="FH3" s="177"/>
      <c r="FI3" s="177"/>
      <c r="FJ3" s="177"/>
      <c r="FK3" s="177"/>
      <c r="FL3" s="177"/>
      <c r="FM3" s="177"/>
      <c r="FN3" s="177"/>
      <c r="FO3" s="177"/>
      <c r="FP3" s="177"/>
      <c r="FQ3" s="177"/>
      <c r="FR3" s="177"/>
      <c r="FS3" s="177"/>
      <c r="FT3" s="177"/>
      <c r="FU3" s="177"/>
      <c r="FV3" s="177"/>
      <c r="FW3" s="177"/>
      <c r="FX3" s="177"/>
      <c r="FY3" s="177"/>
      <c r="FZ3" s="177"/>
      <c r="GA3" s="177"/>
      <c r="GB3" s="177"/>
      <c r="GC3" s="177"/>
      <c r="GD3" s="177"/>
      <c r="GE3" s="177"/>
      <c r="GF3" s="177"/>
      <c r="GG3" s="177"/>
      <c r="GH3" s="177"/>
      <c r="GI3" s="177"/>
      <c r="GJ3" s="177"/>
      <c r="GK3" s="177"/>
      <c r="GL3" s="177"/>
      <c r="GM3" s="177"/>
      <c r="GN3" s="177"/>
      <c r="GO3" s="177"/>
      <c r="GP3" s="177"/>
      <c r="GQ3" s="177"/>
      <c r="GR3" s="177"/>
      <c r="GS3" s="177"/>
      <c r="GT3" s="177"/>
      <c r="GU3" s="177"/>
      <c r="GV3" s="177"/>
      <c r="GW3" s="177"/>
      <c r="GX3" s="177"/>
      <c r="GY3" s="177"/>
      <c r="GZ3" s="177"/>
      <c r="HA3" s="177"/>
      <c r="HB3" s="177"/>
      <c r="HC3" s="177"/>
      <c r="HD3" s="177"/>
      <c r="HE3" s="177"/>
      <c r="HF3" s="177"/>
      <c r="HG3" s="177"/>
      <c r="HH3" s="177"/>
      <c r="HI3" s="177"/>
      <c r="HJ3" s="177"/>
      <c r="HK3" s="177"/>
      <c r="HL3" s="177"/>
      <c r="HM3" s="177"/>
      <c r="HN3" s="177"/>
      <c r="HO3" s="177"/>
      <c r="HP3" s="177"/>
      <c r="HQ3" s="177"/>
      <c r="HR3" s="177"/>
      <c r="HS3" s="177"/>
      <c r="HT3" s="177"/>
      <c r="HU3" s="177"/>
      <c r="HV3" s="177">
        <f t="shared" ref="HV3:KG3" si="1">HV4-HV6-HV7-HV5</f>
        <v>8633.4660000000003</v>
      </c>
      <c r="HW3" s="177">
        <f t="shared" si="1"/>
        <v>8290.9999999999982</v>
      </c>
      <c r="HX3" s="177">
        <f t="shared" si="1"/>
        <v>9150</v>
      </c>
      <c r="HY3" s="177">
        <f t="shared" si="1"/>
        <v>8833</v>
      </c>
      <c r="HZ3" s="177">
        <f t="shared" si="1"/>
        <v>8962.6880000000001</v>
      </c>
      <c r="IA3" s="177">
        <f t="shared" si="1"/>
        <v>8839.1525000000001</v>
      </c>
      <c r="IB3" s="177">
        <f t="shared" si="1"/>
        <v>9590.0290000000005</v>
      </c>
      <c r="IC3" s="177">
        <f t="shared" si="1"/>
        <v>9216.057499999999</v>
      </c>
      <c r="ID3" s="177">
        <f t="shared" si="1"/>
        <v>8937.1779999999981</v>
      </c>
      <c r="IE3" s="177">
        <f t="shared" si="1"/>
        <v>9198.9359999999997</v>
      </c>
      <c r="IF3" s="177">
        <f t="shared" si="1"/>
        <v>8667</v>
      </c>
      <c r="IG3" s="177">
        <f t="shared" si="1"/>
        <v>9282.5390000000007</v>
      </c>
      <c r="IH3" s="177">
        <f t="shared" si="1"/>
        <v>8618.9765000000007</v>
      </c>
      <c r="II3" s="177">
        <f t="shared" si="1"/>
        <v>7949.7959999999985</v>
      </c>
      <c r="IJ3" s="177">
        <f t="shared" si="1"/>
        <v>8864.5825000000004</v>
      </c>
      <c r="IK3" s="177">
        <f t="shared" si="1"/>
        <v>8384.884</v>
      </c>
      <c r="IL3" s="177">
        <f t="shared" si="1"/>
        <v>9027.8415000000005</v>
      </c>
      <c r="IM3" s="177">
        <f t="shared" si="1"/>
        <v>8862.8464999999997</v>
      </c>
      <c r="IN3" s="177">
        <f t="shared" si="1"/>
        <v>9582.9889999999996</v>
      </c>
      <c r="IO3" s="177">
        <f t="shared" si="1"/>
        <v>9355.5550000000003</v>
      </c>
      <c r="IP3" s="177">
        <f t="shared" si="1"/>
        <v>9079.7759999999998</v>
      </c>
      <c r="IQ3" s="177">
        <f t="shared" si="1"/>
        <v>9397.4060000000009</v>
      </c>
      <c r="IR3" s="177">
        <f t="shared" si="1"/>
        <v>8940.6764999999978</v>
      </c>
      <c r="IS3" s="177">
        <f t="shared" si="1"/>
        <v>9169.6334999999999</v>
      </c>
      <c r="IT3" s="177">
        <f t="shared" si="1"/>
        <v>8787.39</v>
      </c>
      <c r="IU3" s="177">
        <f t="shared" si="1"/>
        <v>7794.7940000000017</v>
      </c>
      <c r="IV3" s="177">
        <f t="shared" si="1"/>
        <v>8886.5810000000001</v>
      </c>
      <c r="IW3" s="177">
        <f t="shared" si="1"/>
        <v>8715.7350000000006</v>
      </c>
      <c r="IX3" s="177">
        <f t="shared" si="1"/>
        <v>7090.0635000000002</v>
      </c>
      <c r="IY3" s="177">
        <f t="shared" si="1"/>
        <v>9074.9964999999993</v>
      </c>
      <c r="IZ3" s="177">
        <f t="shared" si="1"/>
        <v>9554.1250714285725</v>
      </c>
      <c r="JA3" s="177">
        <f t="shared" si="1"/>
        <v>9467.7084081632656</v>
      </c>
      <c r="JB3" s="177">
        <f t="shared" si="1"/>
        <v>9142.2580401791274</v>
      </c>
      <c r="JC3" s="177">
        <f t="shared" si="1"/>
        <v>9295.4565476190473</v>
      </c>
      <c r="JD3" s="177">
        <f t="shared" si="1"/>
        <v>8648.6280000000024</v>
      </c>
      <c r="JE3" s="177">
        <f t="shared" si="1"/>
        <v>9042.9860000000008</v>
      </c>
      <c r="JF3" s="177">
        <f t="shared" si="1"/>
        <v>8873.4</v>
      </c>
      <c r="JG3" s="177">
        <f t="shared" si="1"/>
        <v>8039.3270000000002</v>
      </c>
      <c r="JH3" s="177">
        <f t="shared" si="1"/>
        <v>8663.1789999999983</v>
      </c>
      <c r="JI3" s="177">
        <f t="shared" si="1"/>
        <v>8606.6810000000005</v>
      </c>
      <c r="JJ3" s="177">
        <f t="shared" si="1"/>
        <v>8983.1310909090898</v>
      </c>
      <c r="JK3" s="177">
        <f t="shared" si="1"/>
        <v>8827.9979999999996</v>
      </c>
      <c r="JL3" s="177">
        <f t="shared" si="1"/>
        <v>9846.7540000000008</v>
      </c>
      <c r="JM3" s="177">
        <f t="shared" si="1"/>
        <v>9749.9404999999988</v>
      </c>
      <c r="JN3" s="177">
        <f t="shared" si="1"/>
        <v>9514.1654999999992</v>
      </c>
      <c r="JO3" s="177">
        <f t="shared" si="1"/>
        <v>9967.3785000000007</v>
      </c>
      <c r="JP3" s="177">
        <f t="shared" si="1"/>
        <v>9188.821491525423</v>
      </c>
      <c r="JQ3" s="177">
        <f t="shared" si="1"/>
        <v>9251.764000000001</v>
      </c>
      <c r="JR3" s="177">
        <f t="shared" si="1"/>
        <v>8923.2095000000008</v>
      </c>
      <c r="JS3" s="177">
        <f t="shared" si="1"/>
        <v>8458.3454999999994</v>
      </c>
      <c r="JT3" s="177">
        <f t="shared" si="1"/>
        <v>8475.2174999999988</v>
      </c>
      <c r="JU3" s="177">
        <f t="shared" si="1"/>
        <v>6976.6899999999987</v>
      </c>
      <c r="JV3" s="177">
        <f t="shared" si="1"/>
        <v>8194.304500000002</v>
      </c>
      <c r="JW3" s="177">
        <f t="shared" si="1"/>
        <v>8558.2303194993401</v>
      </c>
      <c r="JX3" s="177">
        <f t="shared" si="1"/>
        <v>9441.4612758620679</v>
      </c>
      <c r="JY3" s="177">
        <f t="shared" si="1"/>
        <v>9729.9471724137929</v>
      </c>
      <c r="JZ3" s="177">
        <f t="shared" si="1"/>
        <v>9964.9490789473693</v>
      </c>
      <c r="KA3" s="177">
        <f t="shared" si="1"/>
        <v>10452.064289473685</v>
      </c>
      <c r="KB3" s="177">
        <f t="shared" si="1"/>
        <v>9956.9491296296292</v>
      </c>
      <c r="KC3" s="177">
        <f t="shared" si="1"/>
        <v>9952.9449622844822</v>
      </c>
      <c r="KD3" s="177">
        <f t="shared" si="1"/>
        <v>9556.381000000003</v>
      </c>
      <c r="KE3" s="177">
        <f t="shared" si="1"/>
        <v>8703.8769999999968</v>
      </c>
      <c r="KF3" s="177">
        <f t="shared" si="1"/>
        <v>9054.1607999999978</v>
      </c>
      <c r="KG3" s="177">
        <f t="shared" si="1"/>
        <v>9077.8524999999972</v>
      </c>
      <c r="KH3" s="177">
        <f t="shared" ref="KH3:LX3" si="2">KH4-KH6-KH7-KH5</f>
        <v>9905.3121000000028</v>
      </c>
      <c r="KI3" s="177">
        <f t="shared" si="2"/>
        <v>9547.076487012986</v>
      </c>
      <c r="KJ3" s="177">
        <f t="shared" si="2"/>
        <v>10311.967900000001</v>
      </c>
      <c r="KK3" s="177">
        <f t="shared" si="2"/>
        <v>10446.351499999999</v>
      </c>
      <c r="KL3" s="177">
        <f t="shared" si="2"/>
        <v>9974.1706000000013</v>
      </c>
      <c r="KM3" s="177">
        <f t="shared" si="2"/>
        <v>10329.706999999999</v>
      </c>
      <c r="KN3" s="177">
        <f t="shared" si="2"/>
        <v>9612.268</v>
      </c>
      <c r="KO3" s="177">
        <f t="shared" si="2"/>
        <v>9997.6065000000017</v>
      </c>
      <c r="KP3" s="177">
        <f t="shared" si="2"/>
        <v>8975.8863000000019</v>
      </c>
      <c r="KQ3" s="177">
        <f t="shared" si="2"/>
        <v>8606.7433077922087</v>
      </c>
      <c r="KR3" s="177">
        <f t="shared" si="2"/>
        <v>9956.505000000001</v>
      </c>
      <c r="KS3" s="177">
        <f t="shared" si="2"/>
        <v>9329.6080000000002</v>
      </c>
      <c r="KT3" s="177">
        <f t="shared" si="2"/>
        <v>9850.7889999999989</v>
      </c>
      <c r="KU3" s="177">
        <f t="shared" si="2"/>
        <v>9565.8828999999987</v>
      </c>
      <c r="KV3" s="177">
        <f t="shared" si="2"/>
        <v>10356.6266</v>
      </c>
      <c r="KW3" s="177">
        <f t="shared" si="2"/>
        <v>10203.5085</v>
      </c>
      <c r="KX3" s="177">
        <f t="shared" si="2"/>
        <v>9973.3835000000017</v>
      </c>
      <c r="KY3" s="177">
        <f t="shared" si="2"/>
        <v>9947.4869999999992</v>
      </c>
      <c r="KZ3" s="177">
        <f t="shared" si="2"/>
        <v>9421.5099999999984</v>
      </c>
      <c r="LA3" s="177">
        <f t="shared" si="2"/>
        <v>9719.408300000001</v>
      </c>
      <c r="LB3" s="177">
        <f t="shared" si="2"/>
        <v>9390.5460000000021</v>
      </c>
      <c r="LC3" s="177">
        <f t="shared" si="2"/>
        <v>8634.8909999999996</v>
      </c>
      <c r="LD3" s="177">
        <f t="shared" si="2"/>
        <v>9932.223</v>
      </c>
      <c r="LE3" s="177">
        <f t="shared" si="2"/>
        <v>9239.3606</v>
      </c>
      <c r="LF3" s="177">
        <f t="shared" si="2"/>
        <v>9915.3540000000012</v>
      </c>
      <c r="LG3" s="177">
        <f t="shared" si="2"/>
        <v>9721.0319999999992</v>
      </c>
      <c r="LH3" s="177">
        <f t="shared" si="2"/>
        <v>10662.264999999999</v>
      </c>
      <c r="LI3" s="177">
        <f t="shared" si="2"/>
        <v>10636.290999999999</v>
      </c>
      <c r="LJ3" s="177">
        <f t="shared" si="2"/>
        <v>10276.333999999999</v>
      </c>
      <c r="LK3" s="177">
        <f t="shared" si="2"/>
        <v>10426.283800000001</v>
      </c>
      <c r="LL3" s="177">
        <f t="shared" si="2"/>
        <v>9838.7324999999983</v>
      </c>
      <c r="LM3" s="177">
        <f t="shared" si="2"/>
        <v>9805.0864000000001</v>
      </c>
      <c r="LN3" s="177">
        <f t="shared" si="2"/>
        <v>9700.1700000000019</v>
      </c>
      <c r="LO3" s="177">
        <f t="shared" si="2"/>
        <v>9067.7506999999987</v>
      </c>
      <c r="LP3" s="177">
        <f t="shared" si="2"/>
        <v>9746.1977999999999</v>
      </c>
      <c r="LQ3" s="177">
        <f t="shared" si="2"/>
        <v>9535.9781000000003</v>
      </c>
      <c r="LR3" s="177">
        <f t="shared" si="2"/>
        <v>10053.074500000002</v>
      </c>
      <c r="LS3" s="177">
        <f t="shared" si="2"/>
        <v>10064.600000000002</v>
      </c>
      <c r="LT3" s="177">
        <f t="shared" si="2"/>
        <v>10853.474999999999</v>
      </c>
      <c r="LU3" s="177">
        <f t="shared" si="2"/>
        <v>10643.07</v>
      </c>
      <c r="LV3" s="177">
        <f t="shared" si="2"/>
        <v>10454.337</v>
      </c>
      <c r="LW3" s="177">
        <f t="shared" si="2"/>
        <v>10675.244299999998</v>
      </c>
      <c r="LX3" s="177">
        <f t="shared" si="2"/>
        <v>9747.4987000000001</v>
      </c>
      <c r="LY3" s="177">
        <f>LY4-LY6-LY7-LY5</f>
        <v>9999.8145000000022</v>
      </c>
      <c r="LZ3" s="177">
        <f t="shared" ref="LZ3:MK3" si="3">LZ4-LZ6-LZ7-LZ5</f>
        <v>9853.7306000000008</v>
      </c>
      <c r="MA3" s="177">
        <f t="shared" si="3"/>
        <v>9274.2970000000023</v>
      </c>
      <c r="MB3" s="177">
        <f t="shared" si="3"/>
        <v>9452.4904999999999</v>
      </c>
      <c r="MC3" s="177">
        <f t="shared" si="3"/>
        <v>7710.9805000000006</v>
      </c>
      <c r="MD3" s="177">
        <f t="shared" si="3"/>
        <v>8121.9916000000012</v>
      </c>
      <c r="ME3" s="177">
        <f t="shared" si="3"/>
        <v>7923.0285000000003</v>
      </c>
      <c r="MF3" s="177">
        <f t="shared" si="3"/>
        <v>8809.9880000000012</v>
      </c>
      <c r="MG3" s="177">
        <f t="shared" si="3"/>
        <v>8504.2354999999989</v>
      </c>
      <c r="MH3" s="177">
        <f t="shared" si="3"/>
        <v>8308.565700000001</v>
      </c>
      <c r="MI3" s="177">
        <f t="shared" si="3"/>
        <v>8696.0434999999998</v>
      </c>
      <c r="MJ3" s="177">
        <f t="shared" si="3"/>
        <v>7944.4902999999995</v>
      </c>
      <c r="MK3" s="177">
        <f t="shared" si="3"/>
        <v>7928.8245999999999</v>
      </c>
      <c r="ML3" s="177">
        <f>ML4-ML6-ML7-ML5</f>
        <v>7635.8315000000002</v>
      </c>
    </row>
    <row r="4" spans="1:350" s="6" customFormat="1" x14ac:dyDescent="0.35">
      <c r="A4" s="176" t="str">
        <f>IF(Por_Eng!$C$4=Por_Eng!$A$1,Por_Eng!A3,IF(Por_Eng!$C$4=Por_Eng!$B$1,Por_Eng!B3,"Check"))</f>
        <v>Rodovias (veículos equivalentes pagantes)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7"/>
      <c r="CC4" s="177"/>
      <c r="CD4" s="177"/>
      <c r="CE4" s="177"/>
      <c r="CF4" s="177"/>
      <c r="CG4" s="177"/>
      <c r="CH4" s="177"/>
      <c r="CI4" s="177"/>
      <c r="CJ4" s="177"/>
      <c r="CK4" s="177"/>
      <c r="CL4" s="177"/>
      <c r="CM4" s="177"/>
      <c r="CN4" s="177"/>
      <c r="CO4" s="177"/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177"/>
      <c r="ES4" s="177"/>
      <c r="ET4" s="177"/>
      <c r="EU4" s="177"/>
      <c r="EV4" s="177"/>
      <c r="EW4" s="177"/>
      <c r="EX4" s="177"/>
      <c r="EY4" s="177"/>
      <c r="EZ4" s="177"/>
      <c r="FA4" s="177"/>
      <c r="FB4" s="177"/>
      <c r="FC4" s="177"/>
      <c r="FD4" s="177"/>
      <c r="FE4" s="177"/>
      <c r="FF4" s="177"/>
      <c r="FG4" s="177"/>
      <c r="FH4" s="177"/>
      <c r="FI4" s="177"/>
      <c r="FJ4" s="177"/>
      <c r="FK4" s="177"/>
      <c r="FL4" s="177"/>
      <c r="FM4" s="177"/>
      <c r="FN4" s="177"/>
      <c r="FO4" s="177"/>
      <c r="FP4" s="177"/>
      <c r="FQ4" s="177"/>
      <c r="FR4" s="177"/>
      <c r="FS4" s="177"/>
      <c r="FT4" s="177"/>
      <c r="FU4" s="177"/>
      <c r="FV4" s="177"/>
      <c r="FW4" s="177"/>
      <c r="FX4" s="177"/>
      <c r="FY4" s="177"/>
      <c r="FZ4" s="177"/>
      <c r="GA4" s="177"/>
      <c r="GB4" s="177"/>
      <c r="GC4" s="177"/>
      <c r="GD4" s="177"/>
      <c r="GE4" s="177"/>
      <c r="GF4" s="177"/>
      <c r="GG4" s="177"/>
      <c r="GH4" s="177"/>
      <c r="GI4" s="177"/>
      <c r="GJ4" s="177"/>
      <c r="GK4" s="177"/>
      <c r="GL4" s="177"/>
      <c r="GM4" s="177"/>
      <c r="GN4" s="177"/>
      <c r="GO4" s="177"/>
      <c r="GP4" s="177"/>
      <c r="GQ4" s="177"/>
      <c r="GR4" s="177"/>
      <c r="GS4" s="177"/>
      <c r="GT4" s="177"/>
      <c r="GU4" s="177"/>
      <c r="GV4" s="177"/>
      <c r="GW4" s="177"/>
      <c r="GX4" s="177">
        <f>SUM(GX5,GX6,GX7,GX8,GX9)</f>
        <v>10445.901698757763</v>
      </c>
      <c r="GY4" s="177">
        <f>SUM(GY5,GY6,GY7,GY8,GY9)</f>
        <v>9358.9685434782605</v>
      </c>
      <c r="GZ4" s="177">
        <f>SUM(GZ5,GZ6,GZ7,GZ8,GZ9)</f>
        <v>9207.0195652173898</v>
      </c>
      <c r="HA4" s="177">
        <f>SUM(HA5,HA6,HA7,HA8,HA9)</f>
        <v>9055.9059307453426</v>
      </c>
      <c r="HB4" s="177">
        <f>SUM(HB5,HB6,HB7,HB8,HB9)</f>
        <v>9177.0758509316765</v>
      </c>
      <c r="HC4" s="177">
        <f t="shared" ref="HC4:HP4" si="4">SUM(HC5,HC6,HC7,HC8,HC9)</f>
        <v>8547.7131086956506</v>
      </c>
      <c r="HD4" s="177">
        <f t="shared" si="4"/>
        <v>9153.5217173913043</v>
      </c>
      <c r="HE4" s="177">
        <f t="shared" si="4"/>
        <v>9138.7678377329194</v>
      </c>
      <c r="HF4" s="177">
        <f t="shared" si="4"/>
        <v>8968.2699875776416</v>
      </c>
      <c r="HG4" s="177">
        <f t="shared" si="4"/>
        <v>9457.4558074534161</v>
      </c>
      <c r="HH4" s="177">
        <f t="shared" si="4"/>
        <v>9234.5685248447189</v>
      </c>
      <c r="HI4" s="177">
        <f t="shared" si="4"/>
        <v>10028.610639751554</v>
      </c>
      <c r="HJ4" s="177">
        <f t="shared" si="4"/>
        <v>10110.075701863352</v>
      </c>
      <c r="HK4" s="177">
        <f t="shared" si="4"/>
        <v>8511.7090683229799</v>
      </c>
      <c r="HL4" s="177">
        <f t="shared" si="4"/>
        <v>8939.6710652173897</v>
      </c>
      <c r="HM4" s="177">
        <f t="shared" si="4"/>
        <v>8456.4344130434783</v>
      </c>
      <c r="HN4" s="177">
        <f t="shared" si="4"/>
        <v>8207.4708571428564</v>
      </c>
      <c r="HO4" s="177">
        <f t="shared" si="4"/>
        <v>8785.8961916233002</v>
      </c>
      <c r="HP4" s="177">
        <f t="shared" si="4"/>
        <v>16040.512257763974</v>
      </c>
      <c r="HQ4" s="177">
        <f>SUM(HQ5,HQ6,HQ7,HQ8,HQ9)</f>
        <v>15634.895515527951</v>
      </c>
      <c r="HR4" s="177">
        <f t="shared" ref="HR4:HW4" si="5">SUM(HR5:HR9)</f>
        <v>15371.262869565218</v>
      </c>
      <c r="HS4" s="177">
        <f t="shared" si="5"/>
        <v>16107.302</v>
      </c>
      <c r="HT4" s="177">
        <f t="shared" si="5"/>
        <v>15057.340722222219</v>
      </c>
      <c r="HU4" s="177">
        <f t="shared" si="5"/>
        <v>16448.147499999999</v>
      </c>
      <c r="HV4" s="177">
        <f t="shared" si="5"/>
        <v>16009.886500000001</v>
      </c>
      <c r="HW4" s="177">
        <f t="shared" si="5"/>
        <v>14876.613084795319</v>
      </c>
      <c r="HX4" s="177">
        <f t="shared" ref="HX4:IY4" si="6">SUM(HX5:HX9)</f>
        <v>15361</v>
      </c>
      <c r="HY4" s="177">
        <f t="shared" si="6"/>
        <v>14596</v>
      </c>
      <c r="HZ4" s="177">
        <f t="shared" si="6"/>
        <v>14729.979499999999</v>
      </c>
      <c r="IA4" s="177">
        <f t="shared" si="6"/>
        <v>14384.6355</v>
      </c>
      <c r="IB4" s="177">
        <f t="shared" si="6"/>
        <v>15638.3505</v>
      </c>
      <c r="IC4" s="177">
        <f t="shared" si="6"/>
        <v>15060.998</v>
      </c>
      <c r="ID4" s="177">
        <f t="shared" si="6"/>
        <v>14609.7495</v>
      </c>
      <c r="IE4" s="177">
        <f t="shared" si="6"/>
        <v>15014.3815</v>
      </c>
      <c r="IF4" s="177">
        <f t="shared" si="6"/>
        <v>14527.574500000001</v>
      </c>
      <c r="IG4" s="177">
        <f t="shared" si="6"/>
        <v>16025.137999999999</v>
      </c>
      <c r="IH4" s="177">
        <f t="shared" si="6"/>
        <v>15900.013499999999</v>
      </c>
      <c r="II4" s="177">
        <f t="shared" si="6"/>
        <v>14296.477999999999</v>
      </c>
      <c r="IJ4" s="177">
        <f t="shared" si="6"/>
        <v>14823.141500000002</v>
      </c>
      <c r="IK4" s="177">
        <f t="shared" si="6"/>
        <v>14020.7415</v>
      </c>
      <c r="IL4" s="177">
        <f t="shared" si="6"/>
        <v>14532.233</v>
      </c>
      <c r="IM4" s="177">
        <f t="shared" si="6"/>
        <v>14341.050500000001</v>
      </c>
      <c r="IN4" s="177">
        <f t="shared" si="6"/>
        <v>15813.636499999999</v>
      </c>
      <c r="IO4" s="177">
        <f t="shared" si="6"/>
        <v>15296.881000000001</v>
      </c>
      <c r="IP4" s="177">
        <f t="shared" si="6"/>
        <v>15159.084999999999</v>
      </c>
      <c r="IQ4" s="177">
        <f t="shared" si="6"/>
        <v>15600.3235</v>
      </c>
      <c r="IR4" s="177">
        <f t="shared" si="6"/>
        <v>15067.038499999999</v>
      </c>
      <c r="IS4" s="177">
        <f t="shared" si="6"/>
        <v>16350.6235</v>
      </c>
      <c r="IT4" s="177">
        <f t="shared" si="6"/>
        <v>16365.0083</v>
      </c>
      <c r="IU4" s="177">
        <f t="shared" si="6"/>
        <v>14308.683500000001</v>
      </c>
      <c r="IV4" s="177">
        <f t="shared" si="6"/>
        <v>15215.061100000001</v>
      </c>
      <c r="IW4" s="177">
        <f t="shared" si="6"/>
        <v>14783.332200000001</v>
      </c>
      <c r="IX4" s="177">
        <f t="shared" si="6"/>
        <v>11944.9025</v>
      </c>
      <c r="IY4" s="177">
        <f t="shared" si="6"/>
        <v>14931.691999999999</v>
      </c>
      <c r="IZ4" s="177">
        <f t="shared" ref="IZ4:JA4" si="7">SUM(IZ5:IZ9)</f>
        <v>12943.031571428572</v>
      </c>
      <c r="JA4" s="177">
        <f t="shared" si="7"/>
        <v>12404.711908163266</v>
      </c>
      <c r="JB4" s="177">
        <f t="shared" ref="JB4:JC4" si="8">SUM(JB5:JB9)</f>
        <v>12072.426040179127</v>
      </c>
      <c r="JC4" s="177">
        <f t="shared" si="8"/>
        <v>12299.872047619046</v>
      </c>
      <c r="JD4" s="177">
        <f t="shared" ref="JD4:JE4" si="9">SUM(JD5:JD9)</f>
        <v>11475.277000000002</v>
      </c>
      <c r="JE4" s="177">
        <f t="shared" si="9"/>
        <v>11916.9475</v>
      </c>
      <c r="JF4" s="177">
        <f t="shared" ref="JF4" si="10">SUM(JF5:JF9)</f>
        <v>11685.512999999999</v>
      </c>
      <c r="JG4" s="177">
        <f t="shared" ref="JG4:JH4" si="11">SUM(JG5:JG9)</f>
        <v>10286.645500000001</v>
      </c>
      <c r="JH4" s="177">
        <f t="shared" si="11"/>
        <v>11196.119999999999</v>
      </c>
      <c r="JI4" s="177">
        <f t="shared" ref="JI4:JJ4" si="12">SUM(JI5:JI9)</f>
        <v>11079.1175</v>
      </c>
      <c r="JJ4" s="177">
        <f t="shared" si="12"/>
        <v>11462.537590909091</v>
      </c>
      <c r="JK4" s="177">
        <f t="shared" ref="JK4:JL4" si="13">SUM(JK5:JK9)</f>
        <v>11431.636</v>
      </c>
      <c r="JL4" s="177">
        <f t="shared" si="13"/>
        <v>12715.788500000001</v>
      </c>
      <c r="JM4" s="177">
        <f t="shared" ref="JM4:JN4" si="14">SUM(JM5:JM9)</f>
        <v>12686.198499999999</v>
      </c>
      <c r="JN4" s="177">
        <f t="shared" si="14"/>
        <v>12509.0455</v>
      </c>
      <c r="JO4" s="177">
        <f t="shared" ref="JO4:JP4" si="15">SUM(JO5:JO9)</f>
        <v>13210.138500000001</v>
      </c>
      <c r="JP4" s="177">
        <f t="shared" si="15"/>
        <v>12271.806491525424</v>
      </c>
      <c r="JQ4" s="177">
        <f t="shared" ref="JQ4:JR4" si="16">SUM(JQ5:JQ9)</f>
        <v>12582.547</v>
      </c>
      <c r="JR4" s="177">
        <f t="shared" si="16"/>
        <v>12195.9365</v>
      </c>
      <c r="JS4" s="177">
        <f t="shared" ref="JS4:JT4" si="17">SUM(JS5:JS9)</f>
        <v>11286.345499999999</v>
      </c>
      <c r="JT4" s="177">
        <f t="shared" si="17"/>
        <v>11041.21</v>
      </c>
      <c r="JU4" s="177">
        <f t="shared" ref="JU4:JW4" si="18">SUM(JU5:JU9)</f>
        <v>8817.1999999999989</v>
      </c>
      <c r="JV4" s="177">
        <f t="shared" si="18"/>
        <v>10377.782000000001</v>
      </c>
      <c r="JW4" s="177">
        <f t="shared" si="18"/>
        <v>10945.83731949934</v>
      </c>
      <c r="JX4" s="177">
        <f t="shared" ref="JX4:JY4" si="19">SUM(JX5:JX9)</f>
        <v>12215.165275862068</v>
      </c>
      <c r="JY4" s="177">
        <f t="shared" si="19"/>
        <v>12614.670172413793</v>
      </c>
      <c r="JZ4" s="177">
        <f t="shared" ref="JZ4:KA4" si="20">SUM(JZ5:JZ9)</f>
        <v>13006.911078947369</v>
      </c>
      <c r="KA4" s="177">
        <f t="shared" si="20"/>
        <v>13700.994289473685</v>
      </c>
      <c r="KB4" s="177">
        <f t="shared" ref="KB4:KC4" si="21">SUM(KB5:KB9)</f>
        <v>13003.27412962963</v>
      </c>
      <c r="KC4" s="177">
        <f t="shared" si="21"/>
        <v>13123.582962284483</v>
      </c>
      <c r="KD4" s="177">
        <f t="shared" ref="KD4:KE4" si="22">SUM(KD5:KD9)</f>
        <v>12614.463700000002</v>
      </c>
      <c r="KE4" s="177">
        <f t="shared" si="22"/>
        <v>11418.182849999997</v>
      </c>
      <c r="KF4" s="177">
        <f t="shared" ref="KF4:KG4" si="23">SUM(KF5:KF9)</f>
        <v>11849.503399999998</v>
      </c>
      <c r="KG4" s="177">
        <f t="shared" si="23"/>
        <v>11700.598999999998</v>
      </c>
      <c r="KH4" s="177">
        <f t="shared" ref="KH4:KI4" si="24">SUM(KH5:KH9)</f>
        <v>12862.550250000002</v>
      </c>
      <c r="KI4" s="177">
        <f t="shared" si="24"/>
        <v>12472.041037012987</v>
      </c>
      <c r="KJ4" s="177">
        <f t="shared" ref="KJ4:KK4" si="25">SUM(KJ5:KJ9)</f>
        <v>13499.6041</v>
      </c>
      <c r="KK4" s="177">
        <f t="shared" si="25"/>
        <v>13525.974049999999</v>
      </c>
      <c r="KL4" s="177">
        <f t="shared" ref="KL4:KM4" si="26">SUM(KL5:KL9)</f>
        <v>13050.768</v>
      </c>
      <c r="KM4" s="177">
        <f t="shared" si="26"/>
        <v>13538.372299999999</v>
      </c>
      <c r="KN4" s="177">
        <f t="shared" ref="KN4:KO4" si="27">SUM(KN5:KN9)</f>
        <v>12534.229300000001</v>
      </c>
      <c r="KO4" s="177">
        <f t="shared" si="27"/>
        <v>12171.871650000001</v>
      </c>
      <c r="KP4" s="177">
        <f t="shared" ref="KP4:KQ4" si="28">SUM(KP5:KP9)</f>
        <v>10998.057850000001</v>
      </c>
      <c r="KQ4" s="177">
        <f t="shared" si="28"/>
        <v>10324.443007792208</v>
      </c>
      <c r="KR4" s="177">
        <f t="shared" ref="KR4:KS4" si="29">SUM(KR5:KR9)</f>
        <v>11961.20510862069</v>
      </c>
      <c r="KS4" s="177">
        <f t="shared" si="29"/>
        <v>11322.955647413793</v>
      </c>
      <c r="KT4" s="177">
        <f t="shared" ref="KT4:KU4" si="30">SUM(KT5:KT9)</f>
        <v>11813.932581034482</v>
      </c>
      <c r="KU4" s="177">
        <f t="shared" si="30"/>
        <v>11467.802575079364</v>
      </c>
      <c r="KV4" s="177">
        <f t="shared" ref="KV4:KW4" si="31">SUM(KV5:KV9)</f>
        <v>12439.372449999999</v>
      </c>
      <c r="KW4" s="177">
        <f t="shared" si="31"/>
        <v>12183.47</v>
      </c>
      <c r="KX4" s="177">
        <f t="shared" ref="KX4:KY4" si="32">SUM(KX5:KX9)</f>
        <v>11938.686550000002</v>
      </c>
      <c r="KY4" s="177">
        <f t="shared" si="32"/>
        <v>11985.091735317459</v>
      </c>
      <c r="KZ4" s="177">
        <f t="shared" ref="KZ4:LA4" si="33">SUM(KZ5:KZ9)</f>
        <v>11373.956722222221</v>
      </c>
      <c r="LA4" s="177">
        <f t="shared" si="33"/>
        <v>11863.307650000001</v>
      </c>
      <c r="LB4" s="177">
        <f t="shared" ref="LB4:LC4" si="34">SUM(LB5:LB9)</f>
        <v>11595.374100000001</v>
      </c>
      <c r="LC4" s="177">
        <f t="shared" si="34"/>
        <v>10457.755150000001</v>
      </c>
      <c r="LD4" s="177">
        <f t="shared" ref="LD4:LE4" si="35">SUM(LD5:LD9)</f>
        <v>12000.98525</v>
      </c>
      <c r="LE4" s="177">
        <f t="shared" si="35"/>
        <v>11304.677462698413</v>
      </c>
      <c r="LF4" s="177">
        <f t="shared" ref="LF4:LG4" si="36">SUM(LF5:LF9)</f>
        <v>11933.022200000001</v>
      </c>
      <c r="LG4" s="177">
        <f t="shared" si="36"/>
        <v>11730.725899999999</v>
      </c>
      <c r="LH4" s="177">
        <f t="shared" ref="LH4:LJ4" si="37">SUM(LH5:LH9)</f>
        <v>12880.722249999999</v>
      </c>
      <c r="LI4" s="177">
        <f t="shared" si="37"/>
        <v>12710.18535</v>
      </c>
      <c r="LJ4" s="177">
        <f t="shared" si="37"/>
        <v>12355.132999999998</v>
      </c>
      <c r="LK4" s="177">
        <f t="shared" ref="LK4:LL4" si="38">SUM(LK5:LK9)</f>
        <v>12598.95838246032</v>
      </c>
      <c r="LL4" s="177">
        <f t="shared" si="38"/>
        <v>11983.738799999999</v>
      </c>
      <c r="LM4" s="177">
        <f t="shared" ref="LM4:LN4" si="39">SUM(LM5:LM9)</f>
        <v>12094.942776428572</v>
      </c>
      <c r="LN4" s="177">
        <f t="shared" si="39"/>
        <v>11993.529000000002</v>
      </c>
      <c r="LO4" s="177">
        <f t="shared" ref="LO4:LP4" si="40">SUM(LO5:LO9)</f>
        <v>11024.670699999999</v>
      </c>
      <c r="LP4" s="177">
        <f t="shared" si="40"/>
        <v>11777.9493</v>
      </c>
      <c r="LQ4" s="177">
        <f t="shared" ref="LQ4:LR4" si="41">SUM(LQ5:LQ9)</f>
        <v>11596.5416</v>
      </c>
      <c r="LR4" s="177">
        <f t="shared" si="41"/>
        <v>12192.133000000002</v>
      </c>
      <c r="LS4" s="177">
        <f t="shared" ref="LS4:LT4" si="42">SUM(LS5:LS9)</f>
        <v>12184.542000000001</v>
      </c>
      <c r="LT4" s="177">
        <f t="shared" si="42"/>
        <v>13208.906999999999</v>
      </c>
      <c r="LU4" s="177">
        <f t="shared" ref="LU4:LV4" si="43">SUM(LU5:LU9)</f>
        <v>12829.904999999999</v>
      </c>
      <c r="LV4" s="177">
        <f t="shared" si="43"/>
        <v>12576.656499999999</v>
      </c>
      <c r="LW4" s="177">
        <f t="shared" ref="LW4:LX4" si="44">SUM(LW5:LW9)</f>
        <v>12863.256799999999</v>
      </c>
      <c r="LX4" s="177">
        <f t="shared" si="44"/>
        <v>11886.376200000001</v>
      </c>
      <c r="LY4" s="177">
        <f t="shared" ref="LY4:MK4" si="45">SUM(LY5:LY9)</f>
        <v>12313.588500000002</v>
      </c>
      <c r="LZ4" s="177">
        <f t="shared" si="45"/>
        <v>12198.8796</v>
      </c>
      <c r="MA4" s="177">
        <f t="shared" si="45"/>
        <v>11220.848000000002</v>
      </c>
      <c r="MB4" s="177">
        <f t="shared" si="45"/>
        <v>11546.034</v>
      </c>
      <c r="MC4" s="177">
        <f t="shared" si="45"/>
        <v>9842.3405000000002</v>
      </c>
      <c r="MD4" s="177">
        <f t="shared" si="45"/>
        <v>10261.204600000001</v>
      </c>
      <c r="ME4" s="177">
        <f t="shared" si="45"/>
        <v>10030.75</v>
      </c>
      <c r="MF4" s="177">
        <f t="shared" si="45"/>
        <v>11158.7595</v>
      </c>
      <c r="MG4" s="177">
        <f t="shared" si="45"/>
        <v>10737.052</v>
      </c>
      <c r="MH4" s="177">
        <f t="shared" si="45"/>
        <v>10469.941200000001</v>
      </c>
      <c r="MI4" s="177">
        <f t="shared" si="45"/>
        <v>10997.4985</v>
      </c>
      <c r="MJ4" s="177">
        <f t="shared" si="45"/>
        <v>7944.4902999999995</v>
      </c>
      <c r="MK4" s="177">
        <f t="shared" si="45"/>
        <v>7928.8245999999999</v>
      </c>
      <c r="ML4" s="177">
        <f t="shared" ref="ML4" si="46">SUM(ML5:ML9)</f>
        <v>7635.8315000000002</v>
      </c>
    </row>
    <row r="5" spans="1:350" s="139" customFormat="1" x14ac:dyDescent="0.35">
      <c r="A5" s="137" t="str">
        <f>IF(Por_Eng!$C$4=Por_Eng!$A$1,Por_Eng!A4,IF(Por_Eng!$C$4=Por_Eng!$B$1,Por_Eng!B4,"Check"))</f>
        <v>Concer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/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38"/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8"/>
      <c r="EQ5" s="138"/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/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  <c r="GS5" s="138"/>
      <c r="GT5" s="138"/>
      <c r="GU5" s="138"/>
      <c r="GV5" s="138"/>
      <c r="GW5" s="138"/>
      <c r="GX5" s="138">
        <v>2754.98</v>
      </c>
      <c r="GY5" s="138">
        <v>2419.7494999999999</v>
      </c>
      <c r="GZ5" s="138">
        <v>2553.1055000000001</v>
      </c>
      <c r="HA5" s="138">
        <v>2582.0943500000003</v>
      </c>
      <c r="HB5" s="138">
        <v>2631.4135000000001</v>
      </c>
      <c r="HC5" s="138">
        <v>2475.2674999999999</v>
      </c>
      <c r="HD5" s="138">
        <v>2515.6880000000001</v>
      </c>
      <c r="HE5" s="138">
        <v>2371.5463749999999</v>
      </c>
      <c r="HF5" s="138">
        <v>2315.4315000000001</v>
      </c>
      <c r="HG5" s="138">
        <v>2432.6725000000001</v>
      </c>
      <c r="HH5" s="138">
        <v>2306.8784999999998</v>
      </c>
      <c r="HI5" s="138">
        <v>2522.4744999999998</v>
      </c>
      <c r="HJ5" s="138">
        <v>2495.6855</v>
      </c>
      <c r="HK5" s="138">
        <v>2057.6585</v>
      </c>
      <c r="HL5" s="138">
        <v>2222.049</v>
      </c>
      <c r="HM5" s="138">
        <v>2216.6329999999998</v>
      </c>
      <c r="HN5" s="138">
        <v>2198.9765000000002</v>
      </c>
      <c r="HO5" s="138">
        <v>2101.7354999999998</v>
      </c>
      <c r="HP5" s="138">
        <v>2325.2464999999997</v>
      </c>
      <c r="HQ5" s="138">
        <v>2138.1714999999999</v>
      </c>
      <c r="HR5" s="138">
        <v>2059.1295</v>
      </c>
      <c r="HS5" s="147">
        <v>2205.3450000000003</v>
      </c>
      <c r="HT5" s="138">
        <v>2007.5925</v>
      </c>
      <c r="HU5" s="138">
        <v>2208.4634999999998</v>
      </c>
      <c r="HV5" s="138">
        <v>2110.0115000000001</v>
      </c>
      <c r="HW5" s="138">
        <v>1899.5119999999999</v>
      </c>
      <c r="HX5" s="138">
        <v>2028</v>
      </c>
      <c r="HY5" s="138">
        <v>1978</v>
      </c>
      <c r="HZ5" s="138">
        <v>2003.9794999999999</v>
      </c>
      <c r="IA5" s="138">
        <v>1914.8915000000002</v>
      </c>
      <c r="IB5" s="138">
        <v>2075.8564999999999</v>
      </c>
      <c r="IC5" s="138">
        <v>1986.1445000000001</v>
      </c>
      <c r="ID5" s="138">
        <v>1863.4494999999999</v>
      </c>
      <c r="IE5" s="138">
        <v>1960.8924999999999</v>
      </c>
      <c r="IF5" s="138">
        <v>1857.5745000000002</v>
      </c>
      <c r="IG5" s="138">
        <v>2074.8074999999999</v>
      </c>
      <c r="IH5" s="138">
        <v>2123.2650000000003</v>
      </c>
      <c r="II5" s="138">
        <v>1725.0625</v>
      </c>
      <c r="IJ5" s="138">
        <v>1901.9775</v>
      </c>
      <c r="IK5" s="138">
        <v>1845.6814999999999</v>
      </c>
      <c r="IL5" s="138">
        <v>1851.0245</v>
      </c>
      <c r="IM5" s="138">
        <v>1846.3615</v>
      </c>
      <c r="IN5" s="138">
        <v>1995.8629999999998</v>
      </c>
      <c r="IO5" s="138">
        <v>1842.8775000000001</v>
      </c>
      <c r="IP5" s="138">
        <v>1944.6244999999999</v>
      </c>
      <c r="IQ5" s="138">
        <v>1993.8564999999999</v>
      </c>
      <c r="IR5" s="138">
        <v>1788.7429999999999</v>
      </c>
      <c r="IS5" s="138">
        <v>2084.2735000000002</v>
      </c>
      <c r="IT5" s="138">
        <v>2076.9675000000002</v>
      </c>
      <c r="IU5" s="138">
        <v>1673.6855</v>
      </c>
      <c r="IV5" s="138">
        <v>1839.002</v>
      </c>
      <c r="IW5" s="138">
        <v>1845.6959999999999</v>
      </c>
      <c r="IX5" s="138">
        <v>1534.3310000000001</v>
      </c>
      <c r="IY5" s="138">
        <v>1874.6610000000001</v>
      </c>
      <c r="IZ5" s="138">
        <v>2045.5949999999998</v>
      </c>
      <c r="JA5" s="138">
        <v>1917.0035</v>
      </c>
      <c r="JB5" s="138">
        <v>1921.1680000000001</v>
      </c>
      <c r="JC5" s="138">
        <v>1992.4155000000001</v>
      </c>
      <c r="JD5" s="138">
        <v>1922.6490000000001</v>
      </c>
      <c r="JE5" s="138">
        <v>2150.9615000000003</v>
      </c>
      <c r="JF5" s="138">
        <v>2192.1129999999998</v>
      </c>
      <c r="JG5" s="138">
        <v>1707.3185000000001</v>
      </c>
      <c r="JH5" s="138">
        <v>1958.941</v>
      </c>
      <c r="JI5" s="138">
        <v>1909.4364999999998</v>
      </c>
      <c r="JJ5" s="138">
        <v>1913.4065000000001</v>
      </c>
      <c r="JK5" s="138">
        <v>1902.6379999999999</v>
      </c>
      <c r="JL5" s="138">
        <v>2071.0345000000002</v>
      </c>
      <c r="JM5" s="138">
        <v>1936.258</v>
      </c>
      <c r="JN5" s="138">
        <v>1918.88</v>
      </c>
      <c r="JO5" s="138">
        <v>2084.7600000000002</v>
      </c>
      <c r="JP5" s="138">
        <v>1989.9850000000001</v>
      </c>
      <c r="JQ5" s="138">
        <v>2182.7829999999994</v>
      </c>
      <c r="JR5" s="138">
        <v>2152.7269999999999</v>
      </c>
      <c r="JS5" s="138">
        <v>1804</v>
      </c>
      <c r="JT5" s="138">
        <v>1593.9925000000001</v>
      </c>
      <c r="JU5" s="138">
        <v>1075.51</v>
      </c>
      <c r="JV5" s="138">
        <v>1287.4775</v>
      </c>
      <c r="JW5" s="138">
        <v>1464.607</v>
      </c>
      <c r="JX5" s="138">
        <v>1729.704</v>
      </c>
      <c r="JY5" s="138">
        <v>1815.723</v>
      </c>
      <c r="JZ5" s="138">
        <v>1928.962</v>
      </c>
      <c r="KA5" s="138">
        <v>2078.9300000000003</v>
      </c>
      <c r="KB5" s="138">
        <v>1927.325</v>
      </c>
      <c r="KC5" s="138">
        <v>2013.6380000000001</v>
      </c>
      <c r="KD5" s="138">
        <v>1990.0826999999997</v>
      </c>
      <c r="KE5" s="138">
        <v>1756.3058499999997</v>
      </c>
      <c r="KF5" s="138">
        <v>1791.3426000000002</v>
      </c>
      <c r="KG5" s="138">
        <v>1655.7465000000002</v>
      </c>
      <c r="KH5" s="138">
        <v>1891.2381499999999</v>
      </c>
      <c r="KI5" s="138">
        <v>1907.9645499999997</v>
      </c>
      <c r="KJ5" s="138">
        <v>2076.6361999999995</v>
      </c>
      <c r="KK5" s="138">
        <v>1958.6225500000005</v>
      </c>
      <c r="KL5" s="138">
        <v>1983.5973999999994</v>
      </c>
      <c r="KM5" s="138">
        <v>2046.6652999999997</v>
      </c>
      <c r="KN5" s="138">
        <v>1956.9612999999999</v>
      </c>
      <c r="KO5" s="138">
        <v>2174.2651500000002</v>
      </c>
      <c r="KP5" s="138">
        <v>2022.17155</v>
      </c>
      <c r="KQ5" s="138">
        <v>1717.6996999999997</v>
      </c>
      <c r="KR5" s="138">
        <v>2004.7001086206901</v>
      </c>
      <c r="KS5" s="138">
        <v>1993.3476474137935</v>
      </c>
      <c r="KT5" s="138">
        <v>1963.1435810344828</v>
      </c>
      <c r="KU5" s="138">
        <v>1901.9196750793649</v>
      </c>
      <c r="KV5" s="138">
        <v>2082.7458500000002</v>
      </c>
      <c r="KW5" s="138">
        <v>1979.9614999999994</v>
      </c>
      <c r="KX5" s="138">
        <v>1965.3030500000002</v>
      </c>
      <c r="KY5" s="138">
        <v>2037.6047353174599</v>
      </c>
      <c r="KZ5" s="138">
        <v>1952.4467222222222</v>
      </c>
      <c r="LA5" s="138">
        <v>2143.8993499999997</v>
      </c>
      <c r="LB5" s="138">
        <v>2204.8280999999997</v>
      </c>
      <c r="LC5" s="138">
        <v>1822.8641500000006</v>
      </c>
      <c r="LD5" s="138">
        <v>2068.7622500000002</v>
      </c>
      <c r="LE5" s="138">
        <v>2065.3168626984125</v>
      </c>
      <c r="LF5" s="138">
        <v>2017.6681999999998</v>
      </c>
      <c r="LG5" s="138">
        <v>2009.6938999999998</v>
      </c>
      <c r="LH5" s="138">
        <v>2218.4572499999999</v>
      </c>
      <c r="LI5" s="138">
        <v>2073.8943500000005</v>
      </c>
      <c r="LJ5" s="138">
        <v>2078.7989999999995</v>
      </c>
      <c r="LK5" s="138">
        <v>2172.6745824603177</v>
      </c>
      <c r="LL5" s="138">
        <v>2145.0063</v>
      </c>
      <c r="LM5" s="138">
        <v>2289.8563764285718</v>
      </c>
      <c r="LN5" s="138">
        <v>2293.3590000000004</v>
      </c>
      <c r="LO5" s="138">
        <v>1956.92</v>
      </c>
      <c r="LP5" s="138">
        <v>2031.7514999999999</v>
      </c>
      <c r="LQ5" s="138">
        <v>2060.5634999999997</v>
      </c>
      <c r="LR5" s="138">
        <v>2139.0585000000001</v>
      </c>
      <c r="LS5" s="138">
        <v>2119.942</v>
      </c>
      <c r="LT5" s="138">
        <v>2355.4319999999998</v>
      </c>
      <c r="LU5" s="138">
        <v>2186.835</v>
      </c>
      <c r="LV5" s="138">
        <v>2122.3195000000001</v>
      </c>
      <c r="LW5" s="138">
        <v>2188.0124999999998</v>
      </c>
      <c r="LX5" s="138">
        <v>2138.8775000000001</v>
      </c>
      <c r="LY5" s="138">
        <v>2313.7739999999999</v>
      </c>
      <c r="LZ5" s="138">
        <v>2345.1489999999999</v>
      </c>
      <c r="MA5" s="138">
        <v>1946.5510000000002</v>
      </c>
      <c r="MB5" s="138">
        <v>2093.5434999999998</v>
      </c>
      <c r="MC5" s="138">
        <v>2131.3599999999997</v>
      </c>
      <c r="MD5" s="138">
        <v>2139.2130000000002</v>
      </c>
      <c r="ME5" s="138">
        <v>2107.7214999999997</v>
      </c>
      <c r="MF5" s="138">
        <v>2348.7714999999998</v>
      </c>
      <c r="MG5" s="138">
        <v>2232.8164999999999</v>
      </c>
      <c r="MH5" s="138">
        <v>2161.3755000000001</v>
      </c>
      <c r="MI5" s="138">
        <v>2301.4549999999999</v>
      </c>
      <c r="MJ5" s="138">
        <v>0</v>
      </c>
      <c r="MK5" s="138">
        <v>0</v>
      </c>
      <c r="ML5" s="138">
        <v>0</v>
      </c>
    </row>
    <row r="6" spans="1:350" s="139" customFormat="1" x14ac:dyDescent="0.35">
      <c r="A6" s="140" t="str">
        <f>IF(Por_Eng!$C$4=Por_Eng!$A$1,Por_Eng!A5,IF(Por_Eng!$C$4=Por_Eng!$B$1,Por_Eng!B5,"Check"))</f>
        <v>Concepa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1"/>
      <c r="CX6" s="141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41"/>
      <c r="DV6" s="141"/>
      <c r="DW6" s="141"/>
      <c r="DX6" s="141"/>
      <c r="DY6" s="141"/>
      <c r="DZ6" s="141"/>
      <c r="EA6" s="141"/>
      <c r="EB6" s="141"/>
      <c r="EC6" s="141"/>
      <c r="ED6" s="141"/>
      <c r="EE6" s="141"/>
      <c r="EF6" s="141"/>
      <c r="EG6" s="141"/>
      <c r="EH6" s="141"/>
      <c r="EI6" s="141"/>
      <c r="EJ6" s="141"/>
      <c r="EK6" s="141"/>
      <c r="EL6" s="141"/>
      <c r="EM6" s="141"/>
      <c r="EN6" s="141"/>
      <c r="EO6" s="141"/>
      <c r="EP6" s="141"/>
      <c r="EQ6" s="141"/>
      <c r="ER6" s="141"/>
      <c r="ES6" s="141"/>
      <c r="ET6" s="141"/>
      <c r="EU6" s="141"/>
      <c r="EV6" s="141"/>
      <c r="EW6" s="141"/>
      <c r="EX6" s="141"/>
      <c r="EY6" s="141"/>
      <c r="EZ6" s="141"/>
      <c r="FA6" s="141"/>
      <c r="FB6" s="141"/>
      <c r="FC6" s="141"/>
      <c r="FD6" s="141"/>
      <c r="FE6" s="141"/>
      <c r="FF6" s="141"/>
      <c r="FG6" s="141"/>
      <c r="FH6" s="141"/>
      <c r="FI6" s="141"/>
      <c r="FJ6" s="141"/>
      <c r="FK6" s="141"/>
      <c r="FL6" s="141"/>
      <c r="FM6" s="141"/>
      <c r="FN6" s="141"/>
      <c r="FO6" s="141"/>
      <c r="FP6" s="141"/>
      <c r="FQ6" s="141"/>
      <c r="FR6" s="141"/>
      <c r="FS6" s="141"/>
      <c r="FT6" s="141"/>
      <c r="FU6" s="141"/>
      <c r="FV6" s="141"/>
      <c r="FW6" s="141"/>
      <c r="FX6" s="141"/>
      <c r="FY6" s="141"/>
      <c r="FZ6" s="141"/>
      <c r="GA6" s="141"/>
      <c r="GB6" s="141"/>
      <c r="GC6" s="141"/>
      <c r="GD6" s="141"/>
      <c r="GE6" s="141"/>
      <c r="GF6" s="141"/>
      <c r="GG6" s="141"/>
      <c r="GH6" s="141"/>
      <c r="GI6" s="141"/>
      <c r="GJ6" s="141"/>
      <c r="GK6" s="141"/>
      <c r="GL6" s="141"/>
      <c r="GM6" s="141"/>
      <c r="GN6" s="141"/>
      <c r="GO6" s="141"/>
      <c r="GP6" s="141"/>
      <c r="GQ6" s="141"/>
      <c r="GR6" s="141"/>
      <c r="GS6" s="141"/>
      <c r="GT6" s="141"/>
      <c r="GU6" s="141"/>
      <c r="GV6" s="141"/>
      <c r="GW6" s="141"/>
      <c r="GX6" s="141">
        <v>4130.8225000000002</v>
      </c>
      <c r="GY6" s="141">
        <v>3718.9520000000002</v>
      </c>
      <c r="GZ6" s="141">
        <v>3237.3104999999996</v>
      </c>
      <c r="HA6" s="141">
        <v>3048.6739999999995</v>
      </c>
      <c r="HB6" s="141">
        <v>2991.0884999999998</v>
      </c>
      <c r="HC6" s="141">
        <v>2713.5609999999997</v>
      </c>
      <c r="HD6" s="141">
        <v>3047.2060000000001</v>
      </c>
      <c r="HE6" s="141">
        <v>3137.8035</v>
      </c>
      <c r="HF6" s="141">
        <v>3121.3285000000001</v>
      </c>
      <c r="HG6" s="141">
        <v>3268.6659999999997</v>
      </c>
      <c r="HH6" s="141">
        <v>3378.2129999999997</v>
      </c>
      <c r="HI6" s="141">
        <v>3896.2605000000003</v>
      </c>
      <c r="HJ6" s="141">
        <v>4213.5864999999994</v>
      </c>
      <c r="HK6" s="141">
        <v>3574.2584999999999</v>
      </c>
      <c r="HL6" s="141">
        <v>3264.4760000000001</v>
      </c>
      <c r="HM6" s="141">
        <v>3007.7190000000001</v>
      </c>
      <c r="HN6" s="141">
        <v>2798.3530000000001</v>
      </c>
      <c r="HO6" s="141">
        <v>2701.3580000000002</v>
      </c>
      <c r="HP6" s="141">
        <v>2849.145</v>
      </c>
      <c r="HQ6" s="141">
        <v>2924.3624999999997</v>
      </c>
      <c r="HR6" s="141">
        <v>2830.5460000000003</v>
      </c>
      <c r="HS6" s="148">
        <v>3018.9670000000001</v>
      </c>
      <c r="HT6" s="141">
        <v>2940.4979999999996</v>
      </c>
      <c r="HU6" s="141">
        <v>3642.1975000000002</v>
      </c>
      <c r="HV6" s="141">
        <v>4130.4089999999997</v>
      </c>
      <c r="HW6" s="141">
        <v>3639.5259999999998</v>
      </c>
      <c r="HX6" s="141">
        <v>3003</v>
      </c>
      <c r="HY6" s="141">
        <v>2676</v>
      </c>
      <c r="HZ6" s="141">
        <v>2656.3119999999999</v>
      </c>
      <c r="IA6" s="141">
        <v>2555.5915</v>
      </c>
      <c r="IB6" s="141">
        <v>2797.4650000000001</v>
      </c>
      <c r="IC6" s="141">
        <v>2749.7960000000003</v>
      </c>
      <c r="ID6" s="141">
        <v>2732.1220000000003</v>
      </c>
      <c r="IE6" s="141">
        <v>2776.5529999999999</v>
      </c>
      <c r="IF6" s="141">
        <v>2955</v>
      </c>
      <c r="IG6" s="141">
        <v>3520.7915000000003</v>
      </c>
      <c r="IH6" s="141">
        <v>4097.7719999999999</v>
      </c>
      <c r="II6" s="141">
        <v>3681.6194999999998</v>
      </c>
      <c r="IJ6" s="141">
        <v>3015.5815000000002</v>
      </c>
      <c r="IK6" s="141">
        <v>2788.1759999999999</v>
      </c>
      <c r="IL6" s="141">
        <v>2617.3670000000002</v>
      </c>
      <c r="IM6" s="141">
        <v>2618.8425000000002</v>
      </c>
      <c r="IN6" s="141">
        <v>3076.7844999999998</v>
      </c>
      <c r="IO6" s="141">
        <v>3008.4485</v>
      </c>
      <c r="IP6" s="141">
        <v>3058.6845000000003</v>
      </c>
      <c r="IQ6" s="141">
        <v>3138.0609999999997</v>
      </c>
      <c r="IR6" s="141">
        <v>3297.6190000000001</v>
      </c>
      <c r="IS6" s="141">
        <v>3976.7165</v>
      </c>
      <c r="IT6" s="141">
        <v>4430.6507999999994</v>
      </c>
      <c r="IU6" s="141">
        <v>3914.2039999999997</v>
      </c>
      <c r="IV6" s="141">
        <v>3470.4781000000003</v>
      </c>
      <c r="IW6" s="141">
        <v>3198.9012000000002</v>
      </c>
      <c r="IX6" s="141">
        <v>2516.5079999999998</v>
      </c>
      <c r="IY6" s="141">
        <v>2955.0344999999998</v>
      </c>
      <c r="IZ6" s="141">
        <v>237.31150000000002</v>
      </c>
      <c r="JA6" s="141">
        <v>0</v>
      </c>
      <c r="JB6" s="141">
        <v>0</v>
      </c>
      <c r="JC6" s="141">
        <v>0</v>
      </c>
      <c r="JD6" s="141">
        <v>0</v>
      </c>
      <c r="JE6" s="141">
        <v>0</v>
      </c>
      <c r="JF6" s="141"/>
      <c r="JG6" s="141"/>
      <c r="JH6" s="141"/>
      <c r="JI6" s="141"/>
      <c r="JJ6" s="141"/>
      <c r="JK6" s="141"/>
      <c r="JL6" s="141"/>
      <c r="JM6" s="141"/>
      <c r="JN6" s="141"/>
      <c r="JO6" s="141"/>
      <c r="JP6" s="141"/>
      <c r="JQ6" s="141"/>
      <c r="JR6" s="141"/>
      <c r="JS6" s="141"/>
      <c r="JT6" s="141"/>
      <c r="JU6" s="141"/>
      <c r="JV6" s="141"/>
      <c r="JW6" s="141"/>
      <c r="JX6" s="141"/>
      <c r="JY6" s="141"/>
      <c r="JZ6" s="141"/>
      <c r="KA6" s="141"/>
      <c r="KB6" s="141"/>
      <c r="KC6" s="141"/>
      <c r="KD6" s="141"/>
      <c r="KE6" s="141"/>
      <c r="KF6" s="141"/>
      <c r="KG6" s="141"/>
      <c r="KH6" s="141"/>
      <c r="KI6" s="141"/>
      <c r="KJ6" s="141"/>
      <c r="KK6" s="141"/>
      <c r="KL6" s="141"/>
      <c r="KM6" s="141"/>
      <c r="KN6" s="141"/>
      <c r="KO6" s="141"/>
      <c r="KP6" s="141"/>
      <c r="KQ6" s="141"/>
      <c r="KR6" s="141"/>
      <c r="KS6" s="141"/>
      <c r="KT6" s="141"/>
      <c r="KU6" s="141"/>
      <c r="KV6" s="141"/>
      <c r="KW6" s="141"/>
      <c r="KX6" s="141"/>
      <c r="KY6" s="141"/>
      <c r="KZ6" s="141"/>
      <c r="LA6" s="141"/>
      <c r="LB6" s="141">
        <v>0</v>
      </c>
      <c r="LC6" s="141">
        <v>0</v>
      </c>
      <c r="LD6" s="141">
        <v>0</v>
      </c>
      <c r="LE6" s="141">
        <v>0</v>
      </c>
      <c r="LF6" s="141">
        <v>0</v>
      </c>
      <c r="LG6" s="141">
        <v>0</v>
      </c>
      <c r="LH6" s="141">
        <v>0</v>
      </c>
      <c r="LI6" s="141">
        <v>0</v>
      </c>
      <c r="LJ6" s="141">
        <v>0</v>
      </c>
      <c r="LK6" s="141">
        <v>0</v>
      </c>
      <c r="LL6" s="141">
        <v>0</v>
      </c>
      <c r="LM6" s="141">
        <v>0</v>
      </c>
      <c r="LN6" s="141">
        <v>0</v>
      </c>
      <c r="LO6" s="141">
        <v>0</v>
      </c>
      <c r="LP6" s="141">
        <v>0</v>
      </c>
      <c r="LQ6" s="141">
        <v>0</v>
      </c>
      <c r="LR6" s="141">
        <v>0</v>
      </c>
      <c r="LS6" s="141">
        <v>0</v>
      </c>
      <c r="LT6" s="141">
        <v>0</v>
      </c>
      <c r="LU6" s="141">
        <v>0</v>
      </c>
      <c r="LV6" s="141">
        <v>0</v>
      </c>
      <c r="LW6" s="141">
        <v>0</v>
      </c>
      <c r="LX6" s="141">
        <v>0</v>
      </c>
      <c r="LY6" s="141">
        <v>0</v>
      </c>
      <c r="LZ6" s="141">
        <v>0</v>
      </c>
      <c r="MA6" s="141">
        <v>0</v>
      </c>
      <c r="MB6" s="141">
        <v>0</v>
      </c>
      <c r="MC6" s="141">
        <v>0</v>
      </c>
      <c r="MD6" s="141">
        <v>0</v>
      </c>
      <c r="ME6" s="141">
        <v>0</v>
      </c>
      <c r="MF6" s="141">
        <v>0</v>
      </c>
      <c r="MG6" s="141">
        <v>0</v>
      </c>
      <c r="MH6" s="141">
        <v>0</v>
      </c>
      <c r="MI6" s="141">
        <v>0</v>
      </c>
      <c r="MJ6" s="141">
        <v>0</v>
      </c>
      <c r="MK6" s="141">
        <v>0</v>
      </c>
      <c r="ML6" s="141">
        <v>0</v>
      </c>
    </row>
    <row r="7" spans="1:350" s="139" customFormat="1" x14ac:dyDescent="0.35">
      <c r="A7" s="140" t="str">
        <f>IF(Por_Eng!$C$4=Por_Eng!$A$1,Por_Eng!A6,IF(Por_Eng!$C$4=Por_Eng!$B$1,Por_Eng!B6,"Check"))</f>
        <v>Econorte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1"/>
      <c r="CS7" s="141"/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1"/>
      <c r="DK7" s="141"/>
      <c r="DL7" s="141"/>
      <c r="DM7" s="141"/>
      <c r="DN7" s="141"/>
      <c r="DO7" s="141"/>
      <c r="DP7" s="141"/>
      <c r="DQ7" s="141"/>
      <c r="DR7" s="141"/>
      <c r="DS7" s="141"/>
      <c r="DT7" s="141"/>
      <c r="DU7" s="141"/>
      <c r="DV7" s="141"/>
      <c r="DW7" s="141"/>
      <c r="DX7" s="141"/>
      <c r="DY7" s="141"/>
      <c r="DZ7" s="141"/>
      <c r="EA7" s="141"/>
      <c r="EB7" s="141"/>
      <c r="EC7" s="141"/>
      <c r="ED7" s="141"/>
      <c r="EE7" s="141"/>
      <c r="EF7" s="141"/>
      <c r="EG7" s="141"/>
      <c r="EH7" s="141"/>
      <c r="EI7" s="141"/>
      <c r="EJ7" s="141"/>
      <c r="EK7" s="141"/>
      <c r="EL7" s="141"/>
      <c r="EM7" s="141"/>
      <c r="EN7" s="141"/>
      <c r="EO7" s="141"/>
      <c r="EP7" s="141"/>
      <c r="EQ7" s="141"/>
      <c r="ER7" s="141"/>
      <c r="ES7" s="141"/>
      <c r="ET7" s="141"/>
      <c r="EU7" s="141"/>
      <c r="EV7" s="141"/>
      <c r="EW7" s="141"/>
      <c r="EX7" s="141"/>
      <c r="EY7" s="141"/>
      <c r="EZ7" s="141"/>
      <c r="FA7" s="141"/>
      <c r="FB7" s="141"/>
      <c r="FC7" s="141"/>
      <c r="FD7" s="141"/>
      <c r="FE7" s="141"/>
      <c r="FF7" s="141"/>
      <c r="FG7" s="141"/>
      <c r="FH7" s="141"/>
      <c r="FI7" s="141"/>
      <c r="FJ7" s="141"/>
      <c r="FK7" s="141"/>
      <c r="FL7" s="141"/>
      <c r="FM7" s="141"/>
      <c r="FN7" s="141"/>
      <c r="FO7" s="141"/>
      <c r="FP7" s="141"/>
      <c r="FQ7" s="141"/>
      <c r="FR7" s="141"/>
      <c r="FS7" s="141"/>
      <c r="FT7" s="141"/>
      <c r="FU7" s="141"/>
      <c r="FV7" s="141"/>
      <c r="FW7" s="141"/>
      <c r="FX7" s="141"/>
      <c r="FY7" s="141"/>
      <c r="FZ7" s="141"/>
      <c r="GA7" s="141"/>
      <c r="GB7" s="141"/>
      <c r="GC7" s="141"/>
      <c r="GD7" s="141"/>
      <c r="GE7" s="141"/>
      <c r="GF7" s="141"/>
      <c r="GG7" s="141"/>
      <c r="GH7" s="141"/>
      <c r="GI7" s="141"/>
      <c r="GJ7" s="141"/>
      <c r="GK7" s="141"/>
      <c r="GL7" s="141"/>
      <c r="GM7" s="141"/>
      <c r="GN7" s="141"/>
      <c r="GO7" s="141"/>
      <c r="GP7" s="141"/>
      <c r="GQ7" s="141"/>
      <c r="GR7" s="141"/>
      <c r="GS7" s="141"/>
      <c r="GT7" s="141"/>
      <c r="GU7" s="141"/>
      <c r="GV7" s="141"/>
      <c r="GW7" s="141"/>
      <c r="GX7" s="141">
        <v>1280.0471987577639</v>
      </c>
      <c r="GY7" s="141">
        <v>1138.7295434782609</v>
      </c>
      <c r="GZ7" s="141">
        <v>1191.1905652173912</v>
      </c>
      <c r="HA7" s="141">
        <v>1199.3770807453416</v>
      </c>
      <c r="HB7" s="141">
        <v>1211.5053509316772</v>
      </c>
      <c r="HC7" s="141">
        <v>1161.1586086956522</v>
      </c>
      <c r="HD7" s="141">
        <v>1240.2022173913044</v>
      </c>
      <c r="HE7" s="141">
        <v>1239.0939627329192</v>
      </c>
      <c r="HF7" s="141">
        <v>1204.6469875776397</v>
      </c>
      <c r="HG7" s="141">
        <v>1262.0388074534162</v>
      </c>
      <c r="HH7" s="141">
        <v>1216.9245248447205</v>
      </c>
      <c r="HI7" s="141">
        <v>1299.9406397515529</v>
      </c>
      <c r="HJ7" s="141">
        <v>1219.1612018633541</v>
      </c>
      <c r="HK7" s="141">
        <v>1012.0370683229814</v>
      </c>
      <c r="HL7" s="141">
        <v>1224.1955652173913</v>
      </c>
      <c r="HM7" s="141">
        <v>1151.8149130434783</v>
      </c>
      <c r="HN7" s="141">
        <v>1127.6783571428573</v>
      </c>
      <c r="HO7" s="141">
        <v>1106.9541645962731</v>
      </c>
      <c r="HP7" s="141">
        <v>1198.2727577639751</v>
      </c>
      <c r="HQ7" s="141">
        <v>1182.2160155279503</v>
      </c>
      <c r="HR7" s="141">
        <v>1205.0863695652174</v>
      </c>
      <c r="HS7" s="148">
        <v>1231.4569999999999</v>
      </c>
      <c r="HT7" s="141">
        <v>1148.5497222222223</v>
      </c>
      <c r="HU7" s="141">
        <v>1265.7874999999999</v>
      </c>
      <c r="HV7" s="141">
        <v>1136</v>
      </c>
      <c r="HW7" s="141">
        <v>1046.57508479532</v>
      </c>
      <c r="HX7" s="141">
        <v>1180</v>
      </c>
      <c r="HY7" s="141">
        <v>1109</v>
      </c>
      <c r="HZ7" s="141">
        <v>1107</v>
      </c>
      <c r="IA7" s="141">
        <v>1075</v>
      </c>
      <c r="IB7" s="141">
        <v>1175</v>
      </c>
      <c r="IC7" s="141">
        <v>1109</v>
      </c>
      <c r="ID7" s="141">
        <v>1077</v>
      </c>
      <c r="IE7" s="141">
        <v>1078</v>
      </c>
      <c r="IF7" s="141">
        <v>1048</v>
      </c>
      <c r="IG7" s="141">
        <v>1147</v>
      </c>
      <c r="IH7" s="141">
        <v>1060</v>
      </c>
      <c r="II7" s="141">
        <v>940</v>
      </c>
      <c r="IJ7" s="141">
        <v>1041</v>
      </c>
      <c r="IK7" s="141">
        <v>1002</v>
      </c>
      <c r="IL7" s="141">
        <v>1036</v>
      </c>
      <c r="IM7" s="141">
        <v>1013</v>
      </c>
      <c r="IN7" s="141">
        <v>1158</v>
      </c>
      <c r="IO7" s="141">
        <v>1090</v>
      </c>
      <c r="IP7" s="141">
        <v>1076</v>
      </c>
      <c r="IQ7" s="141">
        <v>1071</v>
      </c>
      <c r="IR7" s="141">
        <v>1040</v>
      </c>
      <c r="IS7" s="141">
        <v>1120</v>
      </c>
      <c r="IT7" s="141">
        <v>1070</v>
      </c>
      <c r="IU7" s="141">
        <v>926</v>
      </c>
      <c r="IV7" s="141">
        <v>1019</v>
      </c>
      <c r="IW7" s="141">
        <v>1023</v>
      </c>
      <c r="IX7" s="141">
        <v>804</v>
      </c>
      <c r="IY7" s="141">
        <v>1027</v>
      </c>
      <c r="IZ7" s="141">
        <v>1106</v>
      </c>
      <c r="JA7" s="141">
        <v>1020</v>
      </c>
      <c r="JB7" s="141">
        <v>1009</v>
      </c>
      <c r="JC7" s="141">
        <v>1012</v>
      </c>
      <c r="JD7" s="141">
        <v>904</v>
      </c>
      <c r="JE7" s="141">
        <v>723</v>
      </c>
      <c r="JF7" s="141">
        <v>620</v>
      </c>
      <c r="JG7" s="141">
        <v>540</v>
      </c>
      <c r="JH7" s="141">
        <v>574</v>
      </c>
      <c r="JI7" s="141">
        <v>563</v>
      </c>
      <c r="JJ7" s="141">
        <v>566</v>
      </c>
      <c r="JK7" s="141">
        <v>701</v>
      </c>
      <c r="JL7" s="141">
        <v>798</v>
      </c>
      <c r="JM7" s="141">
        <v>1000</v>
      </c>
      <c r="JN7" s="141">
        <v>1076</v>
      </c>
      <c r="JO7" s="141">
        <v>1158</v>
      </c>
      <c r="JP7" s="141">
        <v>1093</v>
      </c>
      <c r="JQ7" s="141">
        <v>1148</v>
      </c>
      <c r="JR7" s="141">
        <v>1120</v>
      </c>
      <c r="JS7" s="141">
        <v>1024</v>
      </c>
      <c r="JT7" s="141">
        <v>972</v>
      </c>
      <c r="JU7" s="141">
        <v>765</v>
      </c>
      <c r="JV7" s="141">
        <v>896</v>
      </c>
      <c r="JW7" s="141">
        <v>923</v>
      </c>
      <c r="JX7" s="141">
        <v>1044</v>
      </c>
      <c r="JY7" s="141">
        <v>1069</v>
      </c>
      <c r="JZ7" s="141">
        <v>1113</v>
      </c>
      <c r="KA7" s="141">
        <v>1170</v>
      </c>
      <c r="KB7" s="141">
        <v>1119</v>
      </c>
      <c r="KC7" s="141">
        <v>1157</v>
      </c>
      <c r="KD7" s="141">
        <v>1068</v>
      </c>
      <c r="KE7" s="141">
        <v>958</v>
      </c>
      <c r="KF7" s="141">
        <v>1004</v>
      </c>
      <c r="KG7" s="141">
        <v>967</v>
      </c>
      <c r="KH7" s="141">
        <v>1066</v>
      </c>
      <c r="KI7" s="141">
        <v>1017</v>
      </c>
      <c r="KJ7" s="141">
        <v>1111</v>
      </c>
      <c r="KK7" s="141">
        <v>1121</v>
      </c>
      <c r="KL7" s="141">
        <v>1093</v>
      </c>
      <c r="KM7" s="141">
        <v>1162</v>
      </c>
      <c r="KN7" s="141">
        <v>965</v>
      </c>
      <c r="KO7" s="141">
        <v>0</v>
      </c>
      <c r="KP7" s="141">
        <v>0</v>
      </c>
      <c r="KQ7" s="141">
        <v>0</v>
      </c>
      <c r="KR7" s="141">
        <v>0</v>
      </c>
      <c r="KS7" s="141">
        <v>0</v>
      </c>
      <c r="KT7" s="141">
        <v>0</v>
      </c>
      <c r="KU7" s="141">
        <v>0</v>
      </c>
      <c r="KV7" s="141">
        <v>0</v>
      </c>
      <c r="KW7" s="141">
        <v>0</v>
      </c>
      <c r="KX7" s="141">
        <v>0</v>
      </c>
      <c r="KY7" s="141">
        <v>0</v>
      </c>
      <c r="KZ7" s="141">
        <v>0</v>
      </c>
      <c r="LA7" s="141">
        <v>0</v>
      </c>
      <c r="LB7" s="141">
        <v>0</v>
      </c>
      <c r="LC7" s="141">
        <v>0</v>
      </c>
      <c r="LD7" s="141">
        <v>0</v>
      </c>
      <c r="LE7" s="141">
        <v>0</v>
      </c>
      <c r="LF7" s="141">
        <v>0</v>
      </c>
      <c r="LG7" s="141">
        <v>0</v>
      </c>
      <c r="LH7" s="141">
        <v>0</v>
      </c>
      <c r="LI7" s="141">
        <v>0</v>
      </c>
      <c r="LJ7" s="141">
        <v>0</v>
      </c>
      <c r="LK7" s="141">
        <v>0</v>
      </c>
      <c r="LL7" s="141">
        <v>0</v>
      </c>
      <c r="LM7" s="141">
        <v>0</v>
      </c>
      <c r="LN7" s="141">
        <v>0</v>
      </c>
      <c r="LO7" s="141">
        <v>0</v>
      </c>
      <c r="LP7" s="141">
        <v>0</v>
      </c>
      <c r="LQ7" s="141">
        <v>0</v>
      </c>
      <c r="LR7" s="141">
        <v>0</v>
      </c>
      <c r="LS7" s="141">
        <v>0</v>
      </c>
      <c r="LT7" s="141">
        <v>0</v>
      </c>
      <c r="LU7" s="141">
        <v>0</v>
      </c>
      <c r="LV7" s="141">
        <v>0</v>
      </c>
      <c r="LW7" s="141">
        <v>0</v>
      </c>
      <c r="LX7" s="141">
        <v>0</v>
      </c>
      <c r="LY7" s="141">
        <v>0</v>
      </c>
      <c r="LZ7" s="141">
        <v>0</v>
      </c>
      <c r="MA7" s="141">
        <v>0</v>
      </c>
      <c r="MB7" s="141">
        <v>0</v>
      </c>
      <c r="MC7" s="141">
        <v>0</v>
      </c>
      <c r="MD7" s="141">
        <v>0</v>
      </c>
      <c r="ME7" s="141">
        <v>0</v>
      </c>
      <c r="MF7" s="141">
        <v>0</v>
      </c>
      <c r="MG7" s="141">
        <v>0</v>
      </c>
      <c r="MH7" s="141">
        <v>0</v>
      </c>
      <c r="MI7" s="141">
        <v>0</v>
      </c>
      <c r="MJ7" s="141">
        <v>0</v>
      </c>
      <c r="MK7" s="141">
        <v>0</v>
      </c>
      <c r="ML7" s="141">
        <v>0</v>
      </c>
    </row>
    <row r="8" spans="1:350" s="139" customFormat="1" x14ac:dyDescent="0.35">
      <c r="A8" s="140" t="str">
        <f>IF(Por_Eng!$C$4=Por_Eng!$A$1,Por_Eng!A7,IF(Por_Eng!$C$4=Por_Eng!$B$1,Por_Eng!B7,"Check"))</f>
        <v>Transbrasiliana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41"/>
      <c r="EH8" s="141"/>
      <c r="EI8" s="141"/>
      <c r="EJ8" s="141"/>
      <c r="EK8" s="141"/>
      <c r="EL8" s="141"/>
      <c r="EM8" s="141"/>
      <c r="EN8" s="141"/>
      <c r="EO8" s="141"/>
      <c r="EP8" s="141"/>
      <c r="EQ8" s="141"/>
      <c r="ER8" s="141"/>
      <c r="ES8" s="141"/>
      <c r="ET8" s="141"/>
      <c r="EU8" s="141"/>
      <c r="EV8" s="141"/>
      <c r="EW8" s="141"/>
      <c r="EX8" s="141"/>
      <c r="EY8" s="141"/>
      <c r="EZ8" s="141"/>
      <c r="FA8" s="141"/>
      <c r="FB8" s="141"/>
      <c r="FC8" s="141"/>
      <c r="FD8" s="141"/>
      <c r="FE8" s="141"/>
      <c r="FF8" s="141"/>
      <c r="FG8" s="141"/>
      <c r="FH8" s="141"/>
      <c r="FI8" s="141"/>
      <c r="FJ8" s="141"/>
      <c r="FK8" s="141"/>
      <c r="FL8" s="141"/>
      <c r="FM8" s="141"/>
      <c r="FN8" s="141"/>
      <c r="FO8" s="141"/>
      <c r="FP8" s="141"/>
      <c r="FQ8" s="141"/>
      <c r="FR8" s="141"/>
      <c r="FS8" s="141"/>
      <c r="FT8" s="141"/>
      <c r="FU8" s="141"/>
      <c r="FV8" s="141"/>
      <c r="FW8" s="141"/>
      <c r="FX8" s="141"/>
      <c r="FY8" s="141"/>
      <c r="FZ8" s="141"/>
      <c r="GA8" s="141"/>
      <c r="GB8" s="141"/>
      <c r="GC8" s="141"/>
      <c r="GD8" s="141"/>
      <c r="GE8" s="141"/>
      <c r="GF8" s="141"/>
      <c r="GG8" s="141"/>
      <c r="GH8" s="141"/>
      <c r="GI8" s="141"/>
      <c r="GJ8" s="141"/>
      <c r="GK8" s="141"/>
      <c r="GL8" s="141"/>
      <c r="GM8" s="141"/>
      <c r="GN8" s="141"/>
      <c r="GO8" s="141"/>
      <c r="GP8" s="141"/>
      <c r="GQ8" s="141"/>
      <c r="GR8" s="141"/>
      <c r="GS8" s="141"/>
      <c r="GT8" s="141"/>
      <c r="GU8" s="141"/>
      <c r="GV8" s="141"/>
      <c r="GW8" s="141"/>
      <c r="GX8" s="141">
        <v>2280.0520000000001</v>
      </c>
      <c r="GY8" s="141">
        <v>2081.5374999999999</v>
      </c>
      <c r="GZ8" s="141">
        <v>2225.413</v>
      </c>
      <c r="HA8" s="141">
        <v>2225.7605000000003</v>
      </c>
      <c r="HB8" s="141">
        <v>2343.0684999999999</v>
      </c>
      <c r="HC8" s="141">
        <v>2197.7259999999997</v>
      </c>
      <c r="HD8" s="141">
        <v>2350.4254999999998</v>
      </c>
      <c r="HE8" s="141">
        <v>2390.3240000000001</v>
      </c>
      <c r="HF8" s="141">
        <v>2326.8630000000003</v>
      </c>
      <c r="HG8" s="141">
        <v>2494.0785000000001</v>
      </c>
      <c r="HH8" s="141">
        <v>2332.5524999999998</v>
      </c>
      <c r="HI8" s="141">
        <v>2309.9349999999999</v>
      </c>
      <c r="HJ8" s="141">
        <v>2181.6424999999999</v>
      </c>
      <c r="HK8" s="141">
        <v>1867.7549999999997</v>
      </c>
      <c r="HL8" s="141">
        <v>2228.9504999999999</v>
      </c>
      <c r="HM8" s="141">
        <v>2080.2674999999999</v>
      </c>
      <c r="HN8" s="141">
        <v>2082.4630000000002</v>
      </c>
      <c r="HO8" s="141">
        <v>2003.9735270270271</v>
      </c>
      <c r="HP8" s="141">
        <v>2114.317</v>
      </c>
      <c r="HQ8" s="141">
        <v>2117.5915</v>
      </c>
      <c r="HR8" s="141">
        <v>2097.8854999999999</v>
      </c>
      <c r="HS8" s="148">
        <v>2169.1134999999999</v>
      </c>
      <c r="HT8" s="141">
        <v>2030.5554999999999</v>
      </c>
      <c r="HU8" s="141">
        <v>2096.3690000000001</v>
      </c>
      <c r="HV8" s="141">
        <v>1918.1570000000002</v>
      </c>
      <c r="HW8" s="141">
        <v>1856</v>
      </c>
      <c r="HX8" s="141">
        <v>2108</v>
      </c>
      <c r="HY8" s="141">
        <v>2034</v>
      </c>
      <c r="HZ8" s="141">
        <v>2037.6179999999999</v>
      </c>
      <c r="IA8" s="141">
        <v>1999.2710000000002</v>
      </c>
      <c r="IB8" s="141">
        <v>2108.4245000000001</v>
      </c>
      <c r="IC8" s="141">
        <v>2017.3555000000001</v>
      </c>
      <c r="ID8" s="141">
        <v>1962.0084999999999</v>
      </c>
      <c r="IE8" s="141">
        <v>2040.729</v>
      </c>
      <c r="IF8" s="141">
        <v>1915</v>
      </c>
      <c r="IG8" s="141">
        <v>2016.5944999999999</v>
      </c>
      <c r="IH8" s="141">
        <v>1863.9335000000001</v>
      </c>
      <c r="II8" s="141">
        <v>1745.538</v>
      </c>
      <c r="IJ8" s="141">
        <v>1957.8579999999999</v>
      </c>
      <c r="IK8" s="141">
        <v>1800.1085</v>
      </c>
      <c r="IL8" s="141">
        <v>1947.799</v>
      </c>
      <c r="IM8" s="141">
        <v>1941.3615</v>
      </c>
      <c r="IN8" s="141">
        <v>2071.1785</v>
      </c>
      <c r="IO8" s="141">
        <v>2028.2170000000001</v>
      </c>
      <c r="IP8" s="141">
        <v>1995.6865</v>
      </c>
      <c r="IQ8" s="141">
        <v>2045.9050000000002</v>
      </c>
      <c r="IR8" s="141">
        <v>1924.771</v>
      </c>
      <c r="IS8" s="141">
        <v>1956.6765</v>
      </c>
      <c r="IT8" s="141">
        <v>1871.4859999999999</v>
      </c>
      <c r="IU8" s="141">
        <v>1696.3430000000003</v>
      </c>
      <c r="IV8" s="141">
        <v>1947.3744999999999</v>
      </c>
      <c r="IW8" s="141">
        <v>1907.7760000000001</v>
      </c>
      <c r="IX8" s="141">
        <v>1544.645</v>
      </c>
      <c r="IY8" s="141">
        <v>1932.9879999999998</v>
      </c>
      <c r="IZ8" s="141">
        <v>2057.3230000000003</v>
      </c>
      <c r="JA8" s="141">
        <v>2055.1975000000002</v>
      </c>
      <c r="JB8" s="141">
        <v>1972.5115000000001</v>
      </c>
      <c r="JC8" s="141">
        <v>1991.9834999999998</v>
      </c>
      <c r="JD8" s="141">
        <v>1823.8720000000003</v>
      </c>
      <c r="JE8" s="141">
        <v>1900.2509999999997</v>
      </c>
      <c r="JF8" s="141">
        <v>1887.902</v>
      </c>
      <c r="JG8" s="141">
        <v>1733.0940000000001</v>
      </c>
      <c r="JH8" s="141">
        <v>1868.9275</v>
      </c>
      <c r="JI8" s="141">
        <v>1841.8245000000002</v>
      </c>
      <c r="JJ8" s="141">
        <v>1944.8164999999999</v>
      </c>
      <c r="JK8" s="141">
        <v>1916.3180000000002</v>
      </c>
      <c r="JL8" s="141">
        <v>2139.011</v>
      </c>
      <c r="JM8" s="141">
        <v>2152.9970000000003</v>
      </c>
      <c r="JN8" s="141">
        <v>2081.3050000000003</v>
      </c>
      <c r="JO8" s="141">
        <v>2182.4565000000002</v>
      </c>
      <c r="JP8" s="141">
        <v>1965.0819999999999</v>
      </c>
      <c r="JQ8" s="141">
        <v>1937.7170000000001</v>
      </c>
      <c r="JR8" s="141">
        <v>1916.4395</v>
      </c>
      <c r="JS8" s="141">
        <v>1858.1415000000002</v>
      </c>
      <c r="JT8" s="141">
        <v>1878.7554999999998</v>
      </c>
      <c r="JU8" s="141">
        <v>1578.9509999999998</v>
      </c>
      <c r="JV8" s="141">
        <v>1782.7565000000002</v>
      </c>
      <c r="JW8" s="141">
        <v>1864.3454999999999</v>
      </c>
      <c r="JX8" s="141">
        <v>2044.654</v>
      </c>
      <c r="JY8" s="141">
        <v>2104.5025000000001</v>
      </c>
      <c r="JZ8" s="141">
        <v>2113.8525000000004</v>
      </c>
      <c r="KA8" s="141">
        <v>2248.2890000000002</v>
      </c>
      <c r="KB8" s="141">
        <v>2102.8065000000001</v>
      </c>
      <c r="KC8" s="141">
        <v>2062.5619999999999</v>
      </c>
      <c r="KD8" s="141">
        <v>1990.069</v>
      </c>
      <c r="KE8" s="141">
        <v>1849.8964999999998</v>
      </c>
      <c r="KF8" s="141">
        <v>1891.9630000000002</v>
      </c>
      <c r="KG8" s="141">
        <v>1829.6695000000002</v>
      </c>
      <c r="KH8" s="141">
        <v>2032.6275000000001</v>
      </c>
      <c r="KI8" s="141">
        <v>1912.0219870129868</v>
      </c>
      <c r="KJ8" s="141">
        <v>2076.299</v>
      </c>
      <c r="KK8" s="141">
        <v>2123.6345000000001</v>
      </c>
      <c r="KL8" s="141">
        <v>2023.7910000000002</v>
      </c>
      <c r="KM8" s="141">
        <v>2156.33</v>
      </c>
      <c r="KN8" s="141">
        <v>2004.3110000000001</v>
      </c>
      <c r="KO8" s="141">
        <v>2112.8959999999997</v>
      </c>
      <c r="KP8" s="141">
        <v>1986.3964999999998</v>
      </c>
      <c r="KQ8" s="141">
        <v>1868.8300077922079</v>
      </c>
      <c r="KR8" s="141">
        <v>2131.4580000000001</v>
      </c>
      <c r="KS8" s="141">
        <v>1970.1329999999998</v>
      </c>
      <c r="KT8" s="141">
        <v>2110.2104999999997</v>
      </c>
      <c r="KU8" s="141">
        <v>2041.9099999999999</v>
      </c>
      <c r="KV8" s="141">
        <v>2234.9945000000002</v>
      </c>
      <c r="KW8" s="141">
        <v>2206.5600000000004</v>
      </c>
      <c r="KX8" s="141">
        <v>2135.6115</v>
      </c>
      <c r="KY8" s="141">
        <v>2160.7739999999999</v>
      </c>
      <c r="KZ8" s="141">
        <v>2046.817</v>
      </c>
      <c r="LA8" s="141">
        <v>2083.2429999999999</v>
      </c>
      <c r="LB8" s="141">
        <v>2049.009</v>
      </c>
      <c r="LC8" s="141">
        <v>1823.7560000000001</v>
      </c>
      <c r="LD8" s="141">
        <v>2108.1890000000003</v>
      </c>
      <c r="LE8" s="141">
        <v>1915.2750000000001</v>
      </c>
      <c r="LF8" s="141">
        <v>2059.0460000000003</v>
      </c>
      <c r="LG8" s="141">
        <v>1982.5419999999999</v>
      </c>
      <c r="LH8" s="141">
        <v>2215.5439999999999</v>
      </c>
      <c r="LI8" s="141">
        <v>2240.049</v>
      </c>
      <c r="LJ8" s="141">
        <v>2187.9050000000002</v>
      </c>
      <c r="LK8" s="141">
        <v>2193.7025000000003</v>
      </c>
      <c r="LL8" s="141">
        <v>2046.4575</v>
      </c>
      <c r="LM8" s="141">
        <v>1993.9685000000004</v>
      </c>
      <c r="LN8" s="141">
        <v>1996.1729999999998</v>
      </c>
      <c r="LO8" s="141">
        <v>1884.41</v>
      </c>
      <c r="LP8" s="141">
        <v>2029.2450000000001</v>
      </c>
      <c r="LQ8" s="141">
        <v>1976.3649999999998</v>
      </c>
      <c r="LR8" s="141">
        <v>2126.6260000000002</v>
      </c>
      <c r="LS8" s="141">
        <v>2127.7184999999999</v>
      </c>
      <c r="LT8" s="141">
        <v>2204.7849999999999</v>
      </c>
      <c r="LU8" s="141">
        <v>2184.1514999999999</v>
      </c>
      <c r="LV8" s="141">
        <v>2107.0199999999995</v>
      </c>
      <c r="LW8" s="141">
        <v>2136.2354999999998</v>
      </c>
      <c r="LX8" s="141">
        <v>1905.1410000000001</v>
      </c>
      <c r="LY8" s="141">
        <v>1975.2650000000001</v>
      </c>
      <c r="LZ8" s="141">
        <v>2019.4235000000001</v>
      </c>
      <c r="MA8" s="141">
        <v>1914.2595000000001</v>
      </c>
      <c r="MB8" s="141">
        <v>2128.5015000000003</v>
      </c>
      <c r="MC8" s="141">
        <v>1943.2575000000002</v>
      </c>
      <c r="MD8" s="141">
        <v>2068.4375</v>
      </c>
      <c r="ME8" s="141">
        <v>1970.7215000000001</v>
      </c>
      <c r="MF8" s="141">
        <v>2194.8525</v>
      </c>
      <c r="MG8" s="141">
        <v>2155.7889999999998</v>
      </c>
      <c r="MH8" s="141">
        <v>2120.5619999999999</v>
      </c>
      <c r="MI8" s="141">
        <v>2235.1889999999999</v>
      </c>
      <c r="MJ8" s="141">
        <v>2036.7930000000001</v>
      </c>
      <c r="MK8" s="141">
        <v>1990.018</v>
      </c>
      <c r="ML8" s="141">
        <v>1969.2340000000002</v>
      </c>
    </row>
    <row r="9" spans="1:350" s="139" customFormat="1" x14ac:dyDescent="0.35">
      <c r="A9" s="140" t="str">
        <f>IF(Por_Eng!$C$4=Por_Eng!$A$1,Por_Eng!A8,IF(Por_Eng!$C$4=Por_Eng!$B$1,Por_Eng!B8,"Check"))</f>
        <v>Concebra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  <c r="EI9" s="141"/>
      <c r="EJ9" s="141"/>
      <c r="EK9" s="141"/>
      <c r="EL9" s="141"/>
      <c r="EM9" s="14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  <c r="FB9" s="141"/>
      <c r="FC9" s="141"/>
      <c r="FD9" s="141"/>
      <c r="FE9" s="141"/>
      <c r="FF9" s="141"/>
      <c r="FG9" s="141"/>
      <c r="FH9" s="141"/>
      <c r="FI9" s="141"/>
      <c r="FJ9" s="141"/>
      <c r="FK9" s="141"/>
      <c r="FL9" s="141"/>
      <c r="FM9" s="141"/>
      <c r="FN9" s="141"/>
      <c r="FO9" s="141"/>
      <c r="FP9" s="141"/>
      <c r="FQ9" s="141"/>
      <c r="FR9" s="141"/>
      <c r="FS9" s="141"/>
      <c r="FT9" s="141"/>
      <c r="FU9" s="141"/>
      <c r="FV9" s="141"/>
      <c r="FW9" s="141"/>
      <c r="FX9" s="141"/>
      <c r="FY9" s="141"/>
      <c r="FZ9" s="141"/>
      <c r="GA9" s="141"/>
      <c r="GB9" s="141"/>
      <c r="GC9" s="141"/>
      <c r="GD9" s="141"/>
      <c r="GE9" s="141"/>
      <c r="GF9" s="141"/>
      <c r="GG9" s="141"/>
      <c r="GH9" s="141"/>
      <c r="GI9" s="141"/>
      <c r="GJ9" s="141"/>
      <c r="GK9" s="141"/>
      <c r="GL9" s="141"/>
      <c r="GM9" s="141"/>
      <c r="GN9" s="141"/>
      <c r="GO9" s="141"/>
      <c r="GP9" s="141"/>
      <c r="GQ9" s="141"/>
      <c r="GR9" s="141"/>
      <c r="GS9" s="141"/>
      <c r="GT9" s="141"/>
      <c r="GU9" s="141"/>
      <c r="GV9" s="141"/>
      <c r="GW9" s="141"/>
      <c r="GX9" s="141">
        <v>0</v>
      </c>
      <c r="GY9" s="141">
        <v>0</v>
      </c>
      <c r="GZ9" s="141">
        <v>0</v>
      </c>
      <c r="HA9" s="141">
        <v>0</v>
      </c>
      <c r="HB9" s="141">
        <v>0</v>
      </c>
      <c r="HC9" s="141">
        <v>0</v>
      </c>
      <c r="HD9" s="141">
        <v>0</v>
      </c>
      <c r="HE9" s="141">
        <v>0</v>
      </c>
      <c r="HF9" s="141">
        <v>0</v>
      </c>
      <c r="HG9" s="141">
        <v>0</v>
      </c>
      <c r="HH9" s="141">
        <v>0</v>
      </c>
      <c r="HI9" s="141">
        <v>0</v>
      </c>
      <c r="HJ9" s="141">
        <v>0</v>
      </c>
      <c r="HK9" s="141">
        <v>0</v>
      </c>
      <c r="HL9" s="141">
        <v>0</v>
      </c>
      <c r="HM9" s="141">
        <v>0</v>
      </c>
      <c r="HN9" s="141">
        <v>0</v>
      </c>
      <c r="HO9" s="141">
        <v>871.87499999999989</v>
      </c>
      <c r="HP9" s="141">
        <v>7553.5309999999999</v>
      </c>
      <c r="HQ9" s="141">
        <v>7272.5540000000001</v>
      </c>
      <c r="HR9" s="141">
        <v>7178.6154999999999</v>
      </c>
      <c r="HS9" s="148">
        <v>7482.4195000000009</v>
      </c>
      <c r="HT9" s="141">
        <v>6930.1449999999986</v>
      </c>
      <c r="HU9" s="141">
        <v>7235.33</v>
      </c>
      <c r="HV9" s="141">
        <v>6715.3090000000002</v>
      </c>
      <c r="HW9" s="141">
        <v>6435</v>
      </c>
      <c r="HX9" s="141">
        <v>7042</v>
      </c>
      <c r="HY9" s="141">
        <v>6799</v>
      </c>
      <c r="HZ9" s="141">
        <v>6925.07</v>
      </c>
      <c r="IA9" s="141">
        <v>6839.8815000000004</v>
      </c>
      <c r="IB9" s="141">
        <v>7481.6044999999995</v>
      </c>
      <c r="IC9" s="141">
        <v>7198.7020000000002</v>
      </c>
      <c r="ID9" s="141">
        <v>6975.1695</v>
      </c>
      <c r="IE9" s="141">
        <v>7158.2069999999985</v>
      </c>
      <c r="IF9" s="141">
        <v>6752</v>
      </c>
      <c r="IG9" s="141">
        <v>7265.9444999999996</v>
      </c>
      <c r="IH9" s="141">
        <v>6755.0429999999997</v>
      </c>
      <c r="II9" s="141">
        <v>6204.2579999999998</v>
      </c>
      <c r="IJ9" s="141">
        <v>6906.7245000000003</v>
      </c>
      <c r="IK9" s="141">
        <v>6584.7754999999997</v>
      </c>
      <c r="IL9" s="141">
        <v>7080.0425000000005</v>
      </c>
      <c r="IM9" s="141">
        <v>6921.4850000000006</v>
      </c>
      <c r="IN9" s="141">
        <v>7511.8104999999996</v>
      </c>
      <c r="IO9" s="141">
        <v>7327.3380000000006</v>
      </c>
      <c r="IP9" s="141">
        <v>7084.0895</v>
      </c>
      <c r="IQ9" s="141">
        <v>7351.5010000000002</v>
      </c>
      <c r="IR9" s="141">
        <v>7015.9054999999998</v>
      </c>
      <c r="IS9" s="141">
        <v>7212.9570000000003</v>
      </c>
      <c r="IT9" s="141">
        <v>6915.9040000000005</v>
      </c>
      <c r="IU9" s="141">
        <v>6098.4510000000009</v>
      </c>
      <c r="IV9" s="141">
        <v>6939.2065000000002</v>
      </c>
      <c r="IW9" s="141">
        <v>6807.9590000000007</v>
      </c>
      <c r="IX9" s="141">
        <v>5545.4184999999998</v>
      </c>
      <c r="IY9" s="141">
        <v>7142.008499999999</v>
      </c>
      <c r="IZ9" s="141">
        <v>7496.8020714285713</v>
      </c>
      <c r="JA9" s="141">
        <v>7412.5109081632654</v>
      </c>
      <c r="JB9" s="141">
        <v>7169.7465401791269</v>
      </c>
      <c r="JC9" s="141">
        <v>7303.473047619048</v>
      </c>
      <c r="JD9" s="141">
        <v>6824.7560000000003</v>
      </c>
      <c r="JE9" s="141">
        <v>7142.7350000000006</v>
      </c>
      <c r="JF9" s="141">
        <v>6985.4979999999996</v>
      </c>
      <c r="JG9" s="141">
        <v>6306.2330000000002</v>
      </c>
      <c r="JH9" s="141">
        <v>6794.2514999999994</v>
      </c>
      <c r="JI9" s="141">
        <v>6764.8564999999999</v>
      </c>
      <c r="JJ9" s="141">
        <v>7038.3145909090908</v>
      </c>
      <c r="JK9" s="141">
        <v>6911.68</v>
      </c>
      <c r="JL9" s="141">
        <v>7707.7430000000004</v>
      </c>
      <c r="JM9" s="141">
        <v>7596.9434999999994</v>
      </c>
      <c r="JN9" s="141">
        <v>7432.8604999999989</v>
      </c>
      <c r="JO9" s="141">
        <v>7784.9220000000005</v>
      </c>
      <c r="JP9" s="141">
        <v>7223.7394915254235</v>
      </c>
      <c r="JQ9" s="141">
        <v>7314.0470000000005</v>
      </c>
      <c r="JR9" s="141">
        <v>7006.77</v>
      </c>
      <c r="JS9" s="141">
        <v>6600.2039999999997</v>
      </c>
      <c r="JT9" s="141">
        <v>6596.4619999999995</v>
      </c>
      <c r="JU9" s="141">
        <v>5397.7389999999996</v>
      </c>
      <c r="JV9" s="141">
        <v>6411.5480000000007</v>
      </c>
      <c r="JW9" s="141">
        <v>6693.8848194993407</v>
      </c>
      <c r="JX9" s="141">
        <v>7396.8072758620674</v>
      </c>
      <c r="JY9" s="141">
        <v>7625.4446724137933</v>
      </c>
      <c r="JZ9" s="141">
        <v>7851.0965789473685</v>
      </c>
      <c r="KA9" s="141">
        <v>8203.7752894736841</v>
      </c>
      <c r="KB9" s="141">
        <v>7854.1426296296304</v>
      </c>
      <c r="KC9" s="141">
        <v>7890.3829622844833</v>
      </c>
      <c r="KD9" s="141">
        <v>7566.3120000000017</v>
      </c>
      <c r="KE9" s="141">
        <v>6853.9804999999988</v>
      </c>
      <c r="KF9" s="141">
        <v>7162.1977999999981</v>
      </c>
      <c r="KG9" s="141">
        <v>7248.1829999999991</v>
      </c>
      <c r="KH9" s="141">
        <v>7872.6846000000023</v>
      </c>
      <c r="KI9" s="141">
        <v>7635.0545000000002</v>
      </c>
      <c r="KJ9" s="141">
        <v>8235.6689000000006</v>
      </c>
      <c r="KK9" s="141">
        <v>8322.7169999999987</v>
      </c>
      <c r="KL9" s="141">
        <v>7950.3796000000011</v>
      </c>
      <c r="KM9" s="141">
        <v>8173.3770000000004</v>
      </c>
      <c r="KN9" s="141">
        <v>7607.9570000000003</v>
      </c>
      <c r="KO9" s="141">
        <v>7884.7105000000001</v>
      </c>
      <c r="KP9" s="141">
        <v>6989.4898000000003</v>
      </c>
      <c r="KQ9" s="141">
        <v>6737.9133000000002</v>
      </c>
      <c r="KR9" s="141">
        <v>7825.0470000000005</v>
      </c>
      <c r="KS9" s="141">
        <v>7359.4749999999995</v>
      </c>
      <c r="KT9" s="141">
        <v>7740.5784999999996</v>
      </c>
      <c r="KU9" s="141">
        <v>7523.9728999999988</v>
      </c>
      <c r="KV9" s="141">
        <v>8121.6320999999989</v>
      </c>
      <c r="KW9" s="141">
        <v>7996.9484999999995</v>
      </c>
      <c r="KX9" s="141">
        <v>7837.7720000000008</v>
      </c>
      <c r="KY9" s="141">
        <v>7786.7129999999997</v>
      </c>
      <c r="KZ9" s="141">
        <v>7374.6929999999993</v>
      </c>
      <c r="LA9" s="141">
        <v>7636.1653000000006</v>
      </c>
      <c r="LB9" s="141">
        <v>7341.5370000000003</v>
      </c>
      <c r="LC9" s="141">
        <v>6811.1350000000002</v>
      </c>
      <c r="LD9" s="141">
        <v>7824.0339999999997</v>
      </c>
      <c r="LE9" s="141">
        <v>7324.0856000000003</v>
      </c>
      <c r="LF9" s="141">
        <v>7856.3080000000009</v>
      </c>
      <c r="LG9" s="141">
        <v>7738.49</v>
      </c>
      <c r="LH9" s="141">
        <v>8446.7209999999995</v>
      </c>
      <c r="LI9" s="141">
        <v>8396.2420000000002</v>
      </c>
      <c r="LJ9" s="141">
        <v>8088.4289999999992</v>
      </c>
      <c r="LK9" s="141">
        <v>8232.5813000000016</v>
      </c>
      <c r="LL9" s="141">
        <v>7792.2750000000005</v>
      </c>
      <c r="LM9" s="141">
        <v>7811.1178999999993</v>
      </c>
      <c r="LN9" s="141">
        <v>7703.9970000000012</v>
      </c>
      <c r="LO9" s="141">
        <v>7183.3406999999988</v>
      </c>
      <c r="LP9" s="141">
        <v>7716.9527999999991</v>
      </c>
      <c r="LQ9" s="141">
        <v>7559.6131000000005</v>
      </c>
      <c r="LR9" s="141">
        <v>7926.4485000000004</v>
      </c>
      <c r="LS9" s="141">
        <v>7936.8815000000004</v>
      </c>
      <c r="LT9" s="141">
        <v>8648.6899999999987</v>
      </c>
      <c r="LU9" s="141">
        <v>8458.9184999999998</v>
      </c>
      <c r="LV9" s="141">
        <v>8347.3169999999991</v>
      </c>
      <c r="LW9" s="141">
        <v>8539.0087999999996</v>
      </c>
      <c r="LX9" s="141">
        <v>7842.3577000000005</v>
      </c>
      <c r="LY9" s="141">
        <v>8024.549500000001</v>
      </c>
      <c r="LZ9" s="141">
        <v>7834.3071</v>
      </c>
      <c r="MA9" s="141">
        <v>7360.0375000000004</v>
      </c>
      <c r="MB9" s="141">
        <v>7323.9889999999996</v>
      </c>
      <c r="MC9" s="141">
        <v>5767.723</v>
      </c>
      <c r="MD9" s="141">
        <v>6053.5541000000012</v>
      </c>
      <c r="ME9" s="141">
        <v>5952.3069999999998</v>
      </c>
      <c r="MF9" s="141">
        <v>6615.1355000000003</v>
      </c>
      <c r="MG9" s="141">
        <v>6348.4465</v>
      </c>
      <c r="MH9" s="141">
        <v>6188.0037000000002</v>
      </c>
      <c r="MI9" s="141">
        <v>6460.8544999999995</v>
      </c>
      <c r="MJ9" s="141">
        <v>5907.6972999999989</v>
      </c>
      <c r="MK9" s="141">
        <v>5938.8065999999999</v>
      </c>
      <c r="ML9" s="141">
        <v>5666.5974999999999</v>
      </c>
    </row>
    <row r="10" spans="1:350" s="6" customFormat="1" ht="29" x14ac:dyDescent="0.35">
      <c r="A10" s="203" t="s">
        <v>625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126"/>
      <c r="HT10" s="126"/>
      <c r="HU10" s="126"/>
      <c r="HV10" s="126">
        <f>HV11-HV17-HV20-HV14</f>
        <v>8732</v>
      </c>
      <c r="HW10" s="126">
        <f t="shared" ref="HW10:KG10" si="47">HW11-HW17-HW20-HW14</f>
        <v>8392</v>
      </c>
      <c r="HX10" s="126">
        <f t="shared" si="47"/>
        <v>9281</v>
      </c>
      <c r="HY10" s="126">
        <f t="shared" si="47"/>
        <v>8982</v>
      </c>
      <c r="HZ10" s="126">
        <f t="shared" si="47"/>
        <v>9144</v>
      </c>
      <c r="IA10" s="126">
        <f t="shared" si="47"/>
        <v>9001</v>
      </c>
      <c r="IB10" s="126">
        <f t="shared" si="47"/>
        <v>9743</v>
      </c>
      <c r="IC10" s="126">
        <f t="shared" si="47"/>
        <v>9383</v>
      </c>
      <c r="ID10" s="126">
        <f t="shared" si="47"/>
        <v>9100.3135000000002</v>
      </c>
      <c r="IE10" s="126">
        <f t="shared" si="47"/>
        <v>9360</v>
      </c>
      <c r="IF10" s="126">
        <f t="shared" si="47"/>
        <v>8816</v>
      </c>
      <c r="IG10" s="126">
        <f t="shared" si="47"/>
        <v>9417</v>
      </c>
      <c r="IH10" s="126">
        <f t="shared" si="47"/>
        <v>8746.2029999999977</v>
      </c>
      <c r="II10" s="126">
        <f t="shared" si="47"/>
        <v>8082.5780000000013</v>
      </c>
      <c r="IJ10" s="126">
        <f t="shared" si="47"/>
        <v>9018.5609999999997</v>
      </c>
      <c r="IK10" s="126">
        <f t="shared" si="47"/>
        <v>8523.4689999999991</v>
      </c>
      <c r="IL10" s="126">
        <f t="shared" si="47"/>
        <v>9190.3135000000002</v>
      </c>
      <c r="IM10" s="126">
        <f t="shared" si="47"/>
        <v>9011.4925000000003</v>
      </c>
      <c r="IN10" s="126">
        <f t="shared" si="47"/>
        <v>9720.530999999999</v>
      </c>
      <c r="IO10" s="126">
        <f t="shared" si="47"/>
        <v>9520.9635000000017</v>
      </c>
      <c r="IP10" s="126">
        <f t="shared" si="47"/>
        <v>9222.4205000000002</v>
      </c>
      <c r="IQ10" s="126">
        <f t="shared" si="47"/>
        <v>9550.1929999999993</v>
      </c>
      <c r="IR10" s="126">
        <f t="shared" si="47"/>
        <v>9079.8804999999993</v>
      </c>
      <c r="IS10" s="126">
        <f t="shared" si="47"/>
        <v>9285.6510000000017</v>
      </c>
      <c r="IT10" s="126">
        <f t="shared" si="47"/>
        <v>8894.7555000000011</v>
      </c>
      <c r="IU10" s="126">
        <f t="shared" si="47"/>
        <v>7906.8734999999988</v>
      </c>
      <c r="IV10" s="126">
        <f t="shared" si="47"/>
        <v>9027.3735000000033</v>
      </c>
      <c r="IW10" s="126">
        <f t="shared" si="47"/>
        <v>8860.3520000000008</v>
      </c>
      <c r="IX10" s="126">
        <f t="shared" si="47"/>
        <v>7230.9385000000002</v>
      </c>
      <c r="IY10" s="126">
        <f t="shared" si="47"/>
        <v>9225.7559999999994</v>
      </c>
      <c r="IZ10" s="126">
        <f t="shared" si="47"/>
        <v>9775.0215714285696</v>
      </c>
      <c r="JA10" s="126">
        <f t="shared" si="47"/>
        <v>9657.2189081632641</v>
      </c>
      <c r="JB10" s="126">
        <f t="shared" si="47"/>
        <v>9317.4040401791262</v>
      </c>
      <c r="JC10" s="126">
        <f t="shared" si="47"/>
        <v>9444.652047619049</v>
      </c>
      <c r="JD10" s="126">
        <f t="shared" si="47"/>
        <v>8783.2245000000003</v>
      </c>
      <c r="JE10" s="126">
        <f t="shared" si="47"/>
        <v>9157.7024999999994</v>
      </c>
      <c r="JF10" s="126">
        <f t="shared" si="47"/>
        <v>8978.4529999999995</v>
      </c>
      <c r="JG10" s="126">
        <f t="shared" si="47"/>
        <v>8158.37</v>
      </c>
      <c r="JH10" s="126">
        <f t="shared" si="47"/>
        <v>8784.8999999999978</v>
      </c>
      <c r="JI10" s="126">
        <f t="shared" si="47"/>
        <v>8735.5579999999991</v>
      </c>
      <c r="JJ10" s="126">
        <f t="shared" si="47"/>
        <v>9120.1460909090911</v>
      </c>
      <c r="JK10" s="126">
        <f t="shared" si="47"/>
        <v>8947.8130000000001</v>
      </c>
      <c r="JL10" s="126">
        <f t="shared" si="47"/>
        <v>9961.3590000000004</v>
      </c>
      <c r="JM10" s="126">
        <f t="shared" si="47"/>
        <v>9877.5314999999991</v>
      </c>
      <c r="JN10" s="126">
        <f t="shared" si="47"/>
        <v>9638.8305</v>
      </c>
      <c r="JO10" s="126">
        <f t="shared" si="47"/>
        <v>10099.924999999999</v>
      </c>
      <c r="JP10" s="126">
        <f t="shared" si="47"/>
        <v>9313.9444915254244</v>
      </c>
      <c r="JQ10" s="126">
        <f t="shared" si="47"/>
        <v>9356.0074999999997</v>
      </c>
      <c r="JR10" s="126">
        <f t="shared" si="47"/>
        <v>9020.9619999999995</v>
      </c>
      <c r="JS10" s="126">
        <f t="shared" si="47"/>
        <v>8564.2715000000007</v>
      </c>
      <c r="JT10" s="126">
        <f t="shared" si="47"/>
        <v>8582.304500000002</v>
      </c>
      <c r="JU10" s="126">
        <f t="shared" si="47"/>
        <v>7045.6819999999998</v>
      </c>
      <c r="JV10" s="126">
        <f t="shared" si="47"/>
        <v>8269.1589999999997</v>
      </c>
      <c r="JW10" s="126">
        <f t="shared" si="47"/>
        <v>8636.0208194993429</v>
      </c>
      <c r="JX10" s="126">
        <f t="shared" si="47"/>
        <v>9526.4762758620673</v>
      </c>
      <c r="JY10" s="126">
        <f t="shared" si="47"/>
        <v>9814.9612493368695</v>
      </c>
      <c r="JZ10" s="126">
        <f t="shared" si="47"/>
        <v>10053.989578947368</v>
      </c>
      <c r="KA10" s="126">
        <f t="shared" si="47"/>
        <v>10547.381789473682</v>
      </c>
      <c r="KB10" s="126">
        <f t="shared" si="47"/>
        <v>10054.85362962963</v>
      </c>
      <c r="KC10" s="126">
        <f t="shared" si="47"/>
        <v>10046.647962284482</v>
      </c>
      <c r="KD10" s="126">
        <f t="shared" si="47"/>
        <v>9671.8685000000005</v>
      </c>
      <c r="KE10" s="126">
        <f t="shared" si="47"/>
        <v>8825.9154999999992</v>
      </c>
      <c r="KF10" s="126">
        <f t="shared" si="47"/>
        <v>9191.4303</v>
      </c>
      <c r="KG10" s="126">
        <f t="shared" si="47"/>
        <v>9184.4103412643672</v>
      </c>
      <c r="KH10" s="126">
        <f t="shared" ref="KH10:MK10" si="48">KH11-KH17-KH20-KH14</f>
        <v>10023.507100000001</v>
      </c>
      <c r="KI10" s="126">
        <f t="shared" si="48"/>
        <v>9661.8254870129858</v>
      </c>
      <c r="KJ10" s="126">
        <f t="shared" si="48"/>
        <v>10432.561899999999</v>
      </c>
      <c r="KK10" s="126">
        <f t="shared" si="48"/>
        <v>10575.3645</v>
      </c>
      <c r="KL10" s="126">
        <f t="shared" si="48"/>
        <v>10096.934600000001</v>
      </c>
      <c r="KM10" s="126">
        <f t="shared" si="48"/>
        <v>10460.376</v>
      </c>
      <c r="KN10" s="126">
        <f t="shared" si="48"/>
        <v>9741.2465000000011</v>
      </c>
      <c r="KO10" s="126">
        <f t="shared" si="48"/>
        <v>10123.664499999999</v>
      </c>
      <c r="KP10" s="126">
        <f t="shared" si="48"/>
        <v>9089.7108000000007</v>
      </c>
      <c r="KQ10" s="126">
        <f t="shared" si="48"/>
        <v>8732.7978077922089</v>
      </c>
      <c r="KR10" s="126">
        <f t="shared" si="48"/>
        <v>10126.213</v>
      </c>
      <c r="KS10" s="126">
        <f t="shared" si="48"/>
        <v>9478.7404999999999</v>
      </c>
      <c r="KT10" s="126">
        <f t="shared" si="48"/>
        <v>10012.219499999997</v>
      </c>
      <c r="KU10" s="126">
        <f t="shared" si="48"/>
        <v>9719.6888999999992</v>
      </c>
      <c r="KV10" s="126">
        <f t="shared" si="48"/>
        <v>10507.6391</v>
      </c>
      <c r="KW10" s="126">
        <f t="shared" si="48"/>
        <v>10373.982</v>
      </c>
      <c r="KX10" s="126">
        <f t="shared" si="48"/>
        <v>10142.045</v>
      </c>
      <c r="KY10" s="126">
        <f t="shared" si="48"/>
        <v>10110.289999999999</v>
      </c>
      <c r="KZ10" s="126">
        <f t="shared" si="48"/>
        <v>9596.9565000000002</v>
      </c>
      <c r="LA10" s="126">
        <f t="shared" si="48"/>
        <v>9890.2518</v>
      </c>
      <c r="LB10" s="126">
        <f t="shared" si="48"/>
        <v>9573.1254999999983</v>
      </c>
      <c r="LC10" s="126">
        <f t="shared" si="48"/>
        <v>8800.9130000000005</v>
      </c>
      <c r="LD10" s="126">
        <f t="shared" si="48"/>
        <v>10134.0285</v>
      </c>
      <c r="LE10" s="126">
        <f t="shared" si="48"/>
        <v>9415.4621000000006</v>
      </c>
      <c r="LF10" s="126">
        <f t="shared" si="48"/>
        <v>10124.719000000001</v>
      </c>
      <c r="LG10" s="126">
        <f t="shared" si="48"/>
        <v>9912.942500000001</v>
      </c>
      <c r="LH10" s="126">
        <f t="shared" si="48"/>
        <v>10840.230500000001</v>
      </c>
      <c r="LI10" s="126">
        <f t="shared" si="48"/>
        <v>10840.8825</v>
      </c>
      <c r="LJ10" s="126">
        <f t="shared" si="48"/>
        <v>10469.560000000001</v>
      </c>
      <c r="LK10" s="126">
        <f t="shared" si="48"/>
        <v>10658.108799999998</v>
      </c>
      <c r="LL10" s="126">
        <f t="shared" si="48"/>
        <v>10064.557000000001</v>
      </c>
      <c r="LM10" s="126">
        <f t="shared" si="48"/>
        <v>10037.402400000001</v>
      </c>
      <c r="LN10" s="126">
        <f t="shared" si="48"/>
        <v>9938.432499999999</v>
      </c>
      <c r="LO10" s="126">
        <f t="shared" si="48"/>
        <v>9330.0186999999987</v>
      </c>
      <c r="LP10" s="126">
        <f t="shared" si="48"/>
        <v>10043.3208</v>
      </c>
      <c r="LQ10" s="126">
        <f t="shared" si="48"/>
        <v>9834.2380999999987</v>
      </c>
      <c r="LR10" s="126">
        <f t="shared" si="48"/>
        <v>10298.172500000001</v>
      </c>
      <c r="LS10" s="126">
        <f t="shared" si="48"/>
        <v>10310.242000000002</v>
      </c>
      <c r="LT10" s="126">
        <f t="shared" si="48"/>
        <v>11078.626</v>
      </c>
      <c r="LU10" s="126">
        <f t="shared" si="48"/>
        <v>10881.979000000003</v>
      </c>
      <c r="LV10" s="126">
        <f t="shared" si="48"/>
        <v>10686.501</v>
      </c>
      <c r="LW10" s="126">
        <f t="shared" si="48"/>
        <v>10939.533299999999</v>
      </c>
      <c r="LX10" s="126">
        <f t="shared" si="48"/>
        <v>9991.466699999999</v>
      </c>
      <c r="LY10" s="126">
        <f t="shared" si="48"/>
        <v>10234.102499999999</v>
      </c>
      <c r="LZ10" s="126">
        <f t="shared" si="48"/>
        <v>10086.5826</v>
      </c>
      <c r="MA10" s="126">
        <f t="shared" si="48"/>
        <v>9604.3384999999998</v>
      </c>
      <c r="MB10" s="126">
        <f t="shared" si="48"/>
        <v>9721.2574999999997</v>
      </c>
      <c r="MC10" s="126">
        <f t="shared" si="48"/>
        <v>7890.5459999999994</v>
      </c>
      <c r="MD10" s="126">
        <f t="shared" si="48"/>
        <v>8315.2050999999992</v>
      </c>
      <c r="ME10" s="126">
        <f t="shared" si="48"/>
        <v>8103.3245000000006</v>
      </c>
      <c r="MF10" s="126">
        <f t="shared" si="48"/>
        <v>8992.9105000000018</v>
      </c>
      <c r="MG10" s="126">
        <f t="shared" si="48"/>
        <v>8701.9369999999981</v>
      </c>
      <c r="MH10" s="126">
        <f t="shared" si="48"/>
        <v>8491.2837</v>
      </c>
      <c r="MI10" s="126">
        <f t="shared" si="48"/>
        <v>8878.9120000000003</v>
      </c>
      <c r="MJ10" s="126">
        <f t="shared" si="48"/>
        <v>8106.5567999999994</v>
      </c>
      <c r="MK10" s="126">
        <f t="shared" si="48"/>
        <v>8098.7335999999996</v>
      </c>
      <c r="ML10" s="126">
        <f>ML11-ML17-ML20-ML14</f>
        <v>7788.7750000000005</v>
      </c>
    </row>
    <row r="11" spans="1:350" s="6" customFormat="1" x14ac:dyDescent="0.35">
      <c r="A11" s="176" t="str">
        <f>IF(Por_Eng!$C$4=Por_Eng!$A$1,Por_Eng!A9,IF(Por_Eng!$C$4=Por_Eng!$B$1,Por_Eng!B9,"Check"))</f>
        <v>Rodovias (veículos equivalentes passantes)</v>
      </c>
      <c r="B11" s="177">
        <f t="shared" ref="B11:BM11" si="49">SUM(B14,B17,B20)</f>
        <v>1747</v>
      </c>
      <c r="C11" s="177">
        <f t="shared" si="49"/>
        <v>1831</v>
      </c>
      <c r="D11" s="177">
        <f t="shared" si="49"/>
        <v>1778</v>
      </c>
      <c r="E11" s="177">
        <f t="shared" si="49"/>
        <v>1470</v>
      </c>
      <c r="F11" s="177">
        <f t="shared" si="49"/>
        <v>1773</v>
      </c>
      <c r="G11" s="177">
        <f t="shared" si="49"/>
        <v>1685</v>
      </c>
      <c r="H11" s="177">
        <f t="shared" si="49"/>
        <v>1852</v>
      </c>
      <c r="I11" s="177">
        <f t="shared" si="49"/>
        <v>1739</v>
      </c>
      <c r="J11" s="177">
        <f t="shared" si="49"/>
        <v>1673</v>
      </c>
      <c r="K11" s="177">
        <f t="shared" si="49"/>
        <v>1885</v>
      </c>
      <c r="L11" s="177">
        <f t="shared" si="49"/>
        <v>2368</v>
      </c>
      <c r="M11" s="177">
        <f t="shared" si="49"/>
        <v>3151</v>
      </c>
      <c r="N11" s="177">
        <f t="shared" si="49"/>
        <v>4219</v>
      </c>
      <c r="O11" s="177">
        <f t="shared" si="49"/>
        <v>3763</v>
      </c>
      <c r="P11" s="177">
        <f t="shared" si="49"/>
        <v>3429</v>
      </c>
      <c r="Q11" s="177">
        <f t="shared" si="49"/>
        <v>3392</v>
      </c>
      <c r="R11" s="177">
        <f t="shared" si="49"/>
        <v>3380</v>
      </c>
      <c r="S11" s="177">
        <f t="shared" si="49"/>
        <v>3635</v>
      </c>
      <c r="T11" s="177">
        <f t="shared" si="49"/>
        <v>4171</v>
      </c>
      <c r="U11" s="177">
        <f t="shared" si="49"/>
        <v>4087</v>
      </c>
      <c r="V11" s="177">
        <f t="shared" si="49"/>
        <v>4168</v>
      </c>
      <c r="W11" s="177">
        <f t="shared" si="49"/>
        <v>4505</v>
      </c>
      <c r="X11" s="177">
        <f t="shared" si="49"/>
        <v>4206</v>
      </c>
      <c r="Y11" s="177">
        <f t="shared" si="49"/>
        <v>4954</v>
      </c>
      <c r="Z11" s="177">
        <f t="shared" si="49"/>
        <v>5233</v>
      </c>
      <c r="AA11" s="177">
        <f t="shared" si="49"/>
        <v>4546</v>
      </c>
      <c r="AB11" s="177">
        <f t="shared" si="49"/>
        <v>4281</v>
      </c>
      <c r="AC11" s="177">
        <f t="shared" si="49"/>
        <v>4037</v>
      </c>
      <c r="AD11" s="177">
        <f t="shared" si="49"/>
        <v>4113</v>
      </c>
      <c r="AE11" s="177">
        <f t="shared" si="49"/>
        <v>3941</v>
      </c>
      <c r="AF11" s="177">
        <f t="shared" si="49"/>
        <v>4139</v>
      </c>
      <c r="AG11" s="177">
        <f t="shared" si="49"/>
        <v>4123</v>
      </c>
      <c r="AH11" s="177">
        <f t="shared" si="49"/>
        <v>4092</v>
      </c>
      <c r="AI11" s="177">
        <f t="shared" si="49"/>
        <v>4349</v>
      </c>
      <c r="AJ11" s="177">
        <f t="shared" si="49"/>
        <v>4268</v>
      </c>
      <c r="AK11" s="177">
        <f t="shared" si="49"/>
        <v>5007</v>
      </c>
      <c r="AL11" s="177">
        <f t="shared" si="49"/>
        <v>5277</v>
      </c>
      <c r="AM11" s="177">
        <f t="shared" si="49"/>
        <v>4643</v>
      </c>
      <c r="AN11" s="177">
        <f t="shared" si="49"/>
        <v>4362</v>
      </c>
      <c r="AO11" s="177">
        <f t="shared" si="49"/>
        <v>3994</v>
      </c>
      <c r="AP11" s="177">
        <f t="shared" si="49"/>
        <v>3834</v>
      </c>
      <c r="AQ11" s="177">
        <f t="shared" si="49"/>
        <v>3823</v>
      </c>
      <c r="AR11" s="177">
        <f t="shared" si="49"/>
        <v>4102</v>
      </c>
      <c r="AS11" s="177">
        <f t="shared" si="49"/>
        <v>3904</v>
      </c>
      <c r="AT11" s="177">
        <f t="shared" si="49"/>
        <v>3880</v>
      </c>
      <c r="AU11" s="177">
        <f t="shared" si="49"/>
        <v>4089</v>
      </c>
      <c r="AV11" s="177">
        <f t="shared" si="49"/>
        <v>4098</v>
      </c>
      <c r="AW11" s="177">
        <f t="shared" si="49"/>
        <v>4766</v>
      </c>
      <c r="AX11" s="177">
        <f t="shared" si="49"/>
        <v>5118</v>
      </c>
      <c r="AY11" s="177">
        <f t="shared" si="49"/>
        <v>4556</v>
      </c>
      <c r="AZ11" s="177">
        <f t="shared" si="49"/>
        <v>4098</v>
      </c>
      <c r="BA11" s="177">
        <f t="shared" si="49"/>
        <v>3952</v>
      </c>
      <c r="BB11" s="177">
        <f t="shared" si="49"/>
        <v>3857</v>
      </c>
      <c r="BC11" s="177">
        <f t="shared" si="49"/>
        <v>3768</v>
      </c>
      <c r="BD11" s="177">
        <f t="shared" si="49"/>
        <v>4050</v>
      </c>
      <c r="BE11" s="177">
        <f t="shared" si="49"/>
        <v>3953</v>
      </c>
      <c r="BF11" s="177">
        <f t="shared" si="49"/>
        <v>3851</v>
      </c>
      <c r="BG11" s="177">
        <f t="shared" si="49"/>
        <v>4078</v>
      </c>
      <c r="BH11" s="177">
        <f t="shared" si="49"/>
        <v>4121</v>
      </c>
      <c r="BI11" s="177">
        <f t="shared" si="49"/>
        <v>4443</v>
      </c>
      <c r="BJ11" s="177">
        <f t="shared" si="49"/>
        <v>4810</v>
      </c>
      <c r="BK11" s="177">
        <f t="shared" si="49"/>
        <v>4243</v>
      </c>
      <c r="BL11" s="177">
        <f t="shared" si="49"/>
        <v>4143</v>
      </c>
      <c r="BM11" s="177">
        <f t="shared" si="49"/>
        <v>3657</v>
      </c>
      <c r="BN11" s="177">
        <f t="shared" ref="BN11:DY11" si="50">SUM(BN14,BN17,BN20)</f>
        <v>3796</v>
      </c>
      <c r="BO11" s="177">
        <f t="shared" si="50"/>
        <v>3456</v>
      </c>
      <c r="BP11" s="177">
        <f t="shared" si="50"/>
        <v>3940</v>
      </c>
      <c r="BQ11" s="177">
        <f t="shared" si="50"/>
        <v>3852.913</v>
      </c>
      <c r="BR11" s="177">
        <f t="shared" si="50"/>
        <v>3852.5585000000001</v>
      </c>
      <c r="BS11" s="177">
        <f t="shared" si="50"/>
        <v>4045.5519999999997</v>
      </c>
      <c r="BT11" s="177">
        <f t="shared" si="50"/>
        <v>4421.0635000000002</v>
      </c>
      <c r="BU11" s="177">
        <f t="shared" si="50"/>
        <v>4854.0869999999995</v>
      </c>
      <c r="BV11" s="177">
        <f t="shared" si="50"/>
        <v>5012.3770000000004</v>
      </c>
      <c r="BW11" s="177">
        <f t="shared" si="50"/>
        <v>4471.433</v>
      </c>
      <c r="BX11" s="177">
        <f t="shared" si="50"/>
        <v>4144.0484999999999</v>
      </c>
      <c r="BY11" s="177">
        <f t="shared" si="50"/>
        <v>4040.8195000000001</v>
      </c>
      <c r="BZ11" s="177">
        <f t="shared" si="50"/>
        <v>3856.422</v>
      </c>
      <c r="CA11" s="177">
        <f t="shared" si="50"/>
        <v>3790.0280000000002</v>
      </c>
      <c r="CB11" s="177">
        <f t="shared" si="50"/>
        <v>4214.2325000000001</v>
      </c>
      <c r="CC11" s="177">
        <f t="shared" si="50"/>
        <v>4064.3344999999999</v>
      </c>
      <c r="CD11" s="177">
        <f t="shared" si="50"/>
        <v>4043.6840000000002</v>
      </c>
      <c r="CE11" s="177">
        <f t="shared" si="50"/>
        <v>4340.4944999999998</v>
      </c>
      <c r="CF11" s="177">
        <f t="shared" si="50"/>
        <v>4210.4814999999999</v>
      </c>
      <c r="CG11" s="177">
        <f t="shared" si="50"/>
        <v>4912.3649999999998</v>
      </c>
      <c r="CH11" s="177">
        <f t="shared" si="50"/>
        <v>5182.0779999999995</v>
      </c>
      <c r="CI11" s="177">
        <f t="shared" si="50"/>
        <v>4733.0995000000003</v>
      </c>
      <c r="CJ11" s="177">
        <f t="shared" si="50"/>
        <v>4276.643</v>
      </c>
      <c r="CK11" s="177">
        <f t="shared" si="50"/>
        <v>4205.0524999999998</v>
      </c>
      <c r="CL11" s="177">
        <f t="shared" si="50"/>
        <v>4066.7809999999999</v>
      </c>
      <c r="CM11" s="177">
        <f t="shared" si="50"/>
        <v>3916.8685</v>
      </c>
      <c r="CN11" s="177">
        <f t="shared" si="50"/>
        <v>4330.0200000000004</v>
      </c>
      <c r="CO11" s="177">
        <f t="shared" si="50"/>
        <v>4198.3339999999998</v>
      </c>
      <c r="CP11" s="177">
        <f t="shared" si="50"/>
        <v>4272.3180000000002</v>
      </c>
      <c r="CQ11" s="177">
        <f t="shared" si="50"/>
        <v>4394.3340000000007</v>
      </c>
      <c r="CR11" s="177">
        <f t="shared" si="50"/>
        <v>4265.8339999999998</v>
      </c>
      <c r="CS11" s="177">
        <f t="shared" si="50"/>
        <v>5046.6875</v>
      </c>
      <c r="CT11" s="177">
        <f t="shared" si="50"/>
        <v>5274.3685000000005</v>
      </c>
      <c r="CU11" s="177">
        <f t="shared" si="50"/>
        <v>4598.8900000000003</v>
      </c>
      <c r="CV11" s="177">
        <f t="shared" si="50"/>
        <v>4518.2910000000002</v>
      </c>
      <c r="CW11" s="177">
        <f t="shared" si="50"/>
        <v>4051.0335</v>
      </c>
      <c r="CX11" s="177">
        <f t="shared" si="50"/>
        <v>4197.7470000000003</v>
      </c>
      <c r="CY11" s="177">
        <f t="shared" si="50"/>
        <v>4037.123</v>
      </c>
      <c r="CZ11" s="177">
        <f t="shared" si="50"/>
        <v>4425.643</v>
      </c>
      <c r="DA11" s="177">
        <f t="shared" si="50"/>
        <v>4274.3870000000006</v>
      </c>
      <c r="DB11" s="177">
        <f t="shared" si="50"/>
        <v>4025.3575000000001</v>
      </c>
      <c r="DC11" s="177">
        <f t="shared" si="50"/>
        <v>4313.7800000000007</v>
      </c>
      <c r="DD11" s="177">
        <f t="shared" si="50"/>
        <v>4408.1459999999997</v>
      </c>
      <c r="DE11" s="177">
        <f t="shared" si="50"/>
        <v>5124.3850000000002</v>
      </c>
      <c r="DF11" s="177">
        <f t="shared" si="50"/>
        <v>5359.7119999999995</v>
      </c>
      <c r="DG11" s="177">
        <f t="shared" si="50"/>
        <v>4772.2435000000005</v>
      </c>
      <c r="DH11" s="177">
        <f t="shared" si="50"/>
        <v>4446.6525000000001</v>
      </c>
      <c r="DI11" s="177">
        <f t="shared" si="50"/>
        <v>4226.49</v>
      </c>
      <c r="DJ11" s="177">
        <f t="shared" si="50"/>
        <v>4179.2359999999999</v>
      </c>
      <c r="DK11" s="177">
        <f t="shared" si="50"/>
        <v>3991.4045000000001</v>
      </c>
      <c r="DL11" s="177">
        <f t="shared" si="50"/>
        <v>4441.3265000000001</v>
      </c>
      <c r="DM11" s="177">
        <f t="shared" si="50"/>
        <v>4293.7950000000001</v>
      </c>
      <c r="DN11" s="177">
        <f t="shared" si="50"/>
        <v>4256.357</v>
      </c>
      <c r="DO11" s="177">
        <f t="shared" si="50"/>
        <v>4497.6219999999994</v>
      </c>
      <c r="DP11" s="177">
        <f t="shared" si="50"/>
        <v>4501.0200000000004</v>
      </c>
      <c r="DQ11" s="177">
        <f t="shared" si="50"/>
        <v>5316.5355</v>
      </c>
      <c r="DR11" s="177">
        <f t="shared" si="50"/>
        <v>5456.1305000000002</v>
      </c>
      <c r="DS11" s="177">
        <f t="shared" si="50"/>
        <v>4956.3980000000001</v>
      </c>
      <c r="DT11" s="177">
        <f t="shared" si="50"/>
        <v>4671.7764999999999</v>
      </c>
      <c r="DU11" s="177">
        <f t="shared" si="50"/>
        <v>4557.2844999999998</v>
      </c>
      <c r="DV11" s="177">
        <f t="shared" si="50"/>
        <v>4506.9259999999995</v>
      </c>
      <c r="DW11" s="177">
        <f t="shared" si="50"/>
        <v>4398.8615</v>
      </c>
      <c r="DX11" s="177">
        <f t="shared" si="50"/>
        <v>4771.0164999999997</v>
      </c>
      <c r="DY11" s="177">
        <f t="shared" si="50"/>
        <v>4701.6574999999993</v>
      </c>
      <c r="DZ11" s="177">
        <f t="shared" ref="DZ11:GK11" si="51">SUM(DZ14,DZ17,DZ20)</f>
        <v>4788.8334999999997</v>
      </c>
      <c r="EA11" s="177">
        <f t="shared" si="51"/>
        <v>5104.5200000000004</v>
      </c>
      <c r="EB11" s="177">
        <f t="shared" si="51"/>
        <v>5094.8135000000002</v>
      </c>
      <c r="EC11" s="177">
        <f t="shared" si="51"/>
        <v>5720.9070000000002</v>
      </c>
      <c r="ED11" s="177">
        <f t="shared" si="51"/>
        <v>6009.4560000000001</v>
      </c>
      <c r="EE11" s="177">
        <f t="shared" si="51"/>
        <v>5359.8119999999999</v>
      </c>
      <c r="EF11" s="177">
        <f t="shared" si="51"/>
        <v>5066.7955000000002</v>
      </c>
      <c r="EG11" s="177">
        <f t="shared" si="51"/>
        <v>4840.6715000000004</v>
      </c>
      <c r="EH11" s="177">
        <f t="shared" si="51"/>
        <v>5010.7620000000006</v>
      </c>
      <c r="EI11" s="177">
        <f t="shared" si="51"/>
        <v>4812.5465000000004</v>
      </c>
      <c r="EJ11" s="177">
        <f t="shared" si="51"/>
        <v>5436</v>
      </c>
      <c r="EK11" s="177">
        <f t="shared" si="51"/>
        <v>5149.4854999999998</v>
      </c>
      <c r="EL11" s="177">
        <f t="shared" si="51"/>
        <v>5121.6805000000004</v>
      </c>
      <c r="EM11" s="177">
        <f t="shared" si="51"/>
        <v>5347.3510000000006</v>
      </c>
      <c r="EN11" s="177">
        <f t="shared" si="51"/>
        <v>5035.7449999999999</v>
      </c>
      <c r="EO11" s="177">
        <f t="shared" si="51"/>
        <v>5756.03</v>
      </c>
      <c r="EP11" s="177">
        <f t="shared" si="51"/>
        <v>5887.2629999999999</v>
      </c>
      <c r="EQ11" s="177">
        <f t="shared" si="51"/>
        <v>5354.4790000000003</v>
      </c>
      <c r="ER11" s="177">
        <f t="shared" si="51"/>
        <v>5060.9035000000003</v>
      </c>
      <c r="ES11" s="177">
        <f t="shared" si="51"/>
        <v>5075.4004999999997</v>
      </c>
      <c r="ET11" s="177">
        <f t="shared" si="51"/>
        <v>4994.7204999999994</v>
      </c>
      <c r="EU11" s="177">
        <f t="shared" si="51"/>
        <v>4808</v>
      </c>
      <c r="EV11" s="177">
        <f t="shared" si="51"/>
        <v>5266</v>
      </c>
      <c r="EW11" s="177">
        <f t="shared" si="51"/>
        <v>5142</v>
      </c>
      <c r="EX11" s="177">
        <f t="shared" si="51"/>
        <v>5207</v>
      </c>
      <c r="EY11" s="177">
        <f t="shared" si="51"/>
        <v>5645</v>
      </c>
      <c r="EZ11" s="177">
        <f t="shared" si="51"/>
        <v>5357</v>
      </c>
      <c r="FA11" s="177">
        <f t="shared" si="51"/>
        <v>6288</v>
      </c>
      <c r="FB11" s="177">
        <f t="shared" si="51"/>
        <v>6587</v>
      </c>
      <c r="FC11" s="177">
        <f t="shared" si="51"/>
        <v>5898</v>
      </c>
      <c r="FD11" s="177">
        <f t="shared" si="51"/>
        <v>5703</v>
      </c>
      <c r="FE11" s="177">
        <f t="shared" si="51"/>
        <v>5481</v>
      </c>
      <c r="FF11" s="177">
        <f t="shared" si="51"/>
        <v>5530</v>
      </c>
      <c r="FG11" s="177">
        <f t="shared" si="51"/>
        <v>5347</v>
      </c>
      <c r="FH11" s="177">
        <f t="shared" si="51"/>
        <v>5869</v>
      </c>
      <c r="FI11" s="177">
        <f t="shared" si="51"/>
        <v>5834</v>
      </c>
      <c r="FJ11" s="177">
        <f t="shared" si="51"/>
        <v>5855</v>
      </c>
      <c r="FK11" s="177">
        <f t="shared" si="51"/>
        <v>6128</v>
      </c>
      <c r="FL11" s="177">
        <f t="shared" si="51"/>
        <v>5947</v>
      </c>
      <c r="FM11" s="177">
        <f t="shared" si="51"/>
        <v>6805</v>
      </c>
      <c r="FN11" s="177">
        <f t="shared" si="51"/>
        <v>7154</v>
      </c>
      <c r="FO11" s="177">
        <f t="shared" si="51"/>
        <v>6230.9110000000001</v>
      </c>
      <c r="FP11" s="177">
        <f t="shared" si="51"/>
        <v>6408</v>
      </c>
      <c r="FQ11" s="177">
        <f t="shared" si="51"/>
        <v>6045</v>
      </c>
      <c r="FR11" s="177">
        <f t="shared" si="51"/>
        <v>5990</v>
      </c>
      <c r="FS11" s="177">
        <f t="shared" si="51"/>
        <v>5935.088999999999</v>
      </c>
      <c r="FT11" s="177">
        <f t="shared" si="51"/>
        <v>6288</v>
      </c>
      <c r="FU11" s="177">
        <f t="shared" si="51"/>
        <v>6241</v>
      </c>
      <c r="FV11" s="177">
        <f t="shared" si="51"/>
        <v>6294</v>
      </c>
      <c r="FW11" s="177">
        <f t="shared" si="51"/>
        <v>6489.0000000000009</v>
      </c>
      <c r="FX11" s="177">
        <f t="shared" si="51"/>
        <v>6569</v>
      </c>
      <c r="FY11" s="177">
        <f t="shared" si="51"/>
        <v>7296</v>
      </c>
      <c r="FZ11" s="177">
        <f t="shared" si="51"/>
        <v>7565.0680000000002</v>
      </c>
      <c r="GA11" s="177">
        <f t="shared" si="51"/>
        <v>7065</v>
      </c>
      <c r="GB11" s="177">
        <f t="shared" si="51"/>
        <v>6659.9509999999991</v>
      </c>
      <c r="GC11" s="177">
        <f t="shared" si="51"/>
        <v>6341.8164999999999</v>
      </c>
      <c r="GD11" s="177">
        <f t="shared" si="51"/>
        <v>6425.0329999999994</v>
      </c>
      <c r="GE11" s="177">
        <f t="shared" si="51"/>
        <v>6133.3549999999987</v>
      </c>
      <c r="GF11" s="177">
        <f t="shared" si="51"/>
        <v>6730.7765000000027</v>
      </c>
      <c r="GG11" s="177">
        <f t="shared" si="51"/>
        <v>6778.8497499999958</v>
      </c>
      <c r="GH11" s="177">
        <f t="shared" si="51"/>
        <v>6644.5452499999992</v>
      </c>
      <c r="GI11" s="177">
        <f t="shared" si="51"/>
        <v>7054.605000000005</v>
      </c>
      <c r="GJ11" s="177">
        <f t="shared" si="51"/>
        <v>7035.8619999999992</v>
      </c>
      <c r="GK11" s="177">
        <f t="shared" si="51"/>
        <v>7562</v>
      </c>
      <c r="GL11" s="177">
        <f t="shared" ref="GL11:GW11" si="52">SUM(GL14,GL17,GL20)</f>
        <v>7986</v>
      </c>
      <c r="GM11" s="177">
        <f t="shared" si="52"/>
        <v>7000</v>
      </c>
      <c r="GN11" s="177">
        <f t="shared" si="52"/>
        <v>6986</v>
      </c>
      <c r="GO11" s="177">
        <v>6674</v>
      </c>
      <c r="GP11" s="177">
        <f t="shared" si="52"/>
        <v>6819</v>
      </c>
      <c r="GQ11" s="177">
        <f t="shared" si="52"/>
        <v>6464</v>
      </c>
      <c r="GR11" s="177">
        <f t="shared" si="52"/>
        <v>7131</v>
      </c>
      <c r="GS11" s="177">
        <f t="shared" si="52"/>
        <v>7089</v>
      </c>
      <c r="GT11" s="177">
        <f t="shared" si="52"/>
        <v>7093</v>
      </c>
      <c r="GU11" s="177">
        <f t="shared" si="52"/>
        <v>7399.5380000000005</v>
      </c>
      <c r="GV11" s="177">
        <f t="shared" si="52"/>
        <v>7374.1080000000002</v>
      </c>
      <c r="GW11" s="177">
        <f t="shared" si="52"/>
        <v>8012</v>
      </c>
      <c r="GX11" s="177">
        <f t="shared" ref="GX11:HI11" si="53">SUM(GX14,GX17,GX20)</f>
        <v>8421</v>
      </c>
      <c r="GY11" s="177">
        <f t="shared" si="53"/>
        <v>7537</v>
      </c>
      <c r="GZ11" s="177">
        <f>SUM(GZ14,GZ17,GZ20)</f>
        <v>7251</v>
      </c>
      <c r="HA11" s="177">
        <f>SUM(HA14,HA17,HA20)</f>
        <v>7096</v>
      </c>
      <c r="HB11" s="177">
        <f t="shared" si="53"/>
        <v>7116</v>
      </c>
      <c r="HC11" s="177">
        <f>SUM(HC14,HC17,HC20)</f>
        <v>6614</v>
      </c>
      <c r="HD11" s="177">
        <f t="shared" si="53"/>
        <v>7052</v>
      </c>
      <c r="HE11" s="177">
        <f t="shared" si="53"/>
        <v>6970</v>
      </c>
      <c r="HF11" s="177">
        <f t="shared" si="53"/>
        <v>6851</v>
      </c>
      <c r="HG11" s="177">
        <f t="shared" si="53"/>
        <v>7179</v>
      </c>
      <c r="HH11" s="177">
        <f t="shared" si="53"/>
        <v>7101</v>
      </c>
      <c r="HI11" s="177">
        <f t="shared" si="53"/>
        <v>7902</v>
      </c>
      <c r="HJ11" s="177">
        <f>SUM(HJ14,HJ17,HJ20,HJ23)</f>
        <v>10308.198</v>
      </c>
      <c r="HK11" s="177">
        <f>SUM(HK14,HK17,HK20,HK23)</f>
        <v>8701.3945000000003</v>
      </c>
      <c r="HL11" s="177">
        <f>SUM(HL14,HL17,HL20,HL23)</f>
        <v>9164.7705000000005</v>
      </c>
      <c r="HM11" s="177">
        <f>SUM(HM14,HM17,HM20,HM23)</f>
        <v>8688.0475000000006</v>
      </c>
      <c r="HN11" s="177">
        <f>SUM(HN14,HN17,HN20,HN23)</f>
        <v>8422.1075000000001</v>
      </c>
      <c r="HO11" s="177">
        <f>SUM(HO14,HO17,HO20,HO23,HO26)</f>
        <v>9013.2270270270274</v>
      </c>
      <c r="HP11" s="177">
        <f>SUM(HP14,HP17,HP20,HP23,HP26)</f>
        <v>16326.791928571429</v>
      </c>
      <c r="HQ11" s="177">
        <f>SUM(HQ14,HQ17,HQ20,HQ23,HQ26)</f>
        <v>15996.8465</v>
      </c>
      <c r="HR11" s="177">
        <f>SUM(HR14,HR17,HR20,HR23,HR26)</f>
        <v>15730</v>
      </c>
      <c r="HS11" s="178">
        <f t="shared" ref="HS11:HY11" si="54">SUM(HS14,HS17,HS20,HS23,HS26)</f>
        <v>16469.431767080747</v>
      </c>
      <c r="HT11" s="178">
        <f t="shared" si="54"/>
        <v>15413</v>
      </c>
      <c r="HU11" s="178">
        <f t="shared" si="54"/>
        <v>16765</v>
      </c>
      <c r="HV11" s="178">
        <f t="shared" si="54"/>
        <v>16264</v>
      </c>
      <c r="HW11" s="178">
        <f t="shared" si="54"/>
        <v>15148</v>
      </c>
      <c r="HX11" s="178">
        <f t="shared" si="54"/>
        <v>15685</v>
      </c>
      <c r="HY11" s="178">
        <f t="shared" si="54"/>
        <v>14926</v>
      </c>
      <c r="HZ11" s="178">
        <v>15106</v>
      </c>
      <c r="IA11" s="178">
        <f t="shared" ref="IA11:IG11" si="55">SUM(IA12:IA13)</f>
        <v>14748</v>
      </c>
      <c r="IB11" s="178">
        <f t="shared" si="55"/>
        <v>16005</v>
      </c>
      <c r="IC11" s="178">
        <f t="shared" si="55"/>
        <v>15446</v>
      </c>
      <c r="ID11" s="178">
        <f t="shared" si="55"/>
        <v>14990.316500000001</v>
      </c>
      <c r="IE11" s="178">
        <f t="shared" si="55"/>
        <v>15393</v>
      </c>
      <c r="IF11" s="178">
        <f t="shared" si="55"/>
        <v>14892</v>
      </c>
      <c r="IG11" s="178">
        <f t="shared" si="55"/>
        <v>16387</v>
      </c>
      <c r="IH11" s="178">
        <f t="shared" ref="IH11:IY11" si="56">SUM(IH14,IH17,IH20,IH23,IH26)</f>
        <v>16233.462</v>
      </c>
      <c r="II11" s="178">
        <f t="shared" si="56"/>
        <v>14637.3465</v>
      </c>
      <c r="IJ11" s="178">
        <f t="shared" si="56"/>
        <v>15232.174500000001</v>
      </c>
      <c r="IK11" s="178">
        <f t="shared" si="56"/>
        <v>14396.878999999999</v>
      </c>
      <c r="IL11" s="178">
        <f t="shared" si="56"/>
        <v>14954.896500000001</v>
      </c>
      <c r="IM11" s="178">
        <f t="shared" si="56"/>
        <v>14732.199500000001</v>
      </c>
      <c r="IN11" s="178">
        <f t="shared" si="56"/>
        <v>16199.3045</v>
      </c>
      <c r="IO11" s="178">
        <f t="shared" si="56"/>
        <v>15735.9295</v>
      </c>
      <c r="IP11" s="178">
        <f t="shared" si="56"/>
        <v>15571.004000000001</v>
      </c>
      <c r="IQ11" s="178">
        <f t="shared" si="56"/>
        <v>16030.653</v>
      </c>
      <c r="IR11" s="178">
        <f t="shared" si="56"/>
        <v>15476.323</v>
      </c>
      <c r="IS11" s="178">
        <f t="shared" si="56"/>
        <v>16739.606500000002</v>
      </c>
      <c r="IT11" s="178">
        <f t="shared" si="56"/>
        <v>16719.635300000002</v>
      </c>
      <c r="IU11" s="178">
        <f t="shared" si="56"/>
        <v>14661.221</v>
      </c>
      <c r="IV11" s="178">
        <f t="shared" si="56"/>
        <v>15649.172600000002</v>
      </c>
      <c r="IW11" s="178">
        <f t="shared" si="56"/>
        <v>15214.815200000001</v>
      </c>
      <c r="IX11" s="178">
        <f t="shared" si="56"/>
        <v>12354.8235</v>
      </c>
      <c r="IY11" s="178">
        <f t="shared" si="56"/>
        <v>15379.59</v>
      </c>
      <c r="IZ11" s="178">
        <f t="shared" ref="IZ11:JA11" si="57">SUM(IZ14,IZ17,IZ20,IZ23,IZ26)</f>
        <v>13429.937071428571</v>
      </c>
      <c r="JA11" s="178">
        <f t="shared" si="57"/>
        <v>12867.343908163264</v>
      </c>
      <c r="JB11" s="178">
        <f t="shared" ref="JB11:JC11" si="58">SUM(JB14,JB17,JB20,JB23,JB26)</f>
        <v>12512.191540179127</v>
      </c>
      <c r="JC11" s="178">
        <f t="shared" si="58"/>
        <v>12730.810547619049</v>
      </c>
      <c r="JD11" s="178">
        <f t="shared" ref="JD11:JE11" si="59">SUM(JD14,JD17,JD20,JD23,JD26)</f>
        <v>11842.942500000001</v>
      </c>
      <c r="JE11" s="178">
        <f t="shared" si="59"/>
        <v>12149.888999999999</v>
      </c>
      <c r="JF11" s="178">
        <f t="shared" ref="JF11" si="60">SUM(JF14,JF17,JF20,JF23,JF26)</f>
        <v>11871.183999999999</v>
      </c>
      <c r="JG11" s="178">
        <f t="shared" ref="JG11:JH11" si="61">SUM(JG14,JG17,JG20,JG23,JG26)</f>
        <v>10485.668</v>
      </c>
      <c r="JH11" s="178">
        <f t="shared" si="61"/>
        <v>11404.830999999998</v>
      </c>
      <c r="JI11" s="178">
        <f t="shared" ref="JI11:JJ11" si="62">SUM(JI14,JI17,JI20,JI23,JI26)</f>
        <v>11295.184499999999</v>
      </c>
      <c r="JJ11" s="178">
        <f t="shared" si="62"/>
        <v>11689.414590909091</v>
      </c>
      <c r="JK11" s="178">
        <f t="shared" ref="JK11:JL11" si="63">SUM(JK14,JK17,JK20,JK23,JK26)</f>
        <v>11635.736000000001</v>
      </c>
      <c r="JL11" s="178">
        <f t="shared" si="63"/>
        <v>12923.828000000001</v>
      </c>
      <c r="JM11" s="178">
        <f t="shared" ref="JM11:JN11" si="64">SUM(JM14,JM17,JM20,JM23,JM26)</f>
        <v>13044.557999999999</v>
      </c>
      <c r="JN11" s="178">
        <f t="shared" si="64"/>
        <v>12926.754499999999</v>
      </c>
      <c r="JO11" s="178">
        <f t="shared" ref="JO11:JP11" si="65">SUM(JO14,JO17,JO20,JO23,JO26)</f>
        <v>13651.537</v>
      </c>
      <c r="JP11" s="178">
        <f t="shared" si="65"/>
        <v>12691.896491525424</v>
      </c>
      <c r="JQ11" s="178">
        <f t="shared" ref="JQ11:JR11" si="66">SUM(JQ14,JQ17,JQ20,JQ23,JQ26)</f>
        <v>12974.040500000001</v>
      </c>
      <c r="JR11" s="178">
        <f t="shared" si="66"/>
        <v>12563.23</v>
      </c>
      <c r="JS11" s="178">
        <f t="shared" ref="JS11:JT11" si="67">SUM(JS14,JS17,JS20,JS23,JS26)</f>
        <v>11644.679</v>
      </c>
      <c r="JT11" s="178">
        <f t="shared" si="67"/>
        <v>11399.299500000001</v>
      </c>
      <c r="JU11" s="178">
        <f t="shared" ref="JU11:JW11" si="68">SUM(JU14,JU17,JU20,JU23,JU26)</f>
        <v>9095.6494999999995</v>
      </c>
      <c r="JV11" s="178">
        <f t="shared" si="68"/>
        <v>10688.038500000001</v>
      </c>
      <c r="JW11" s="178">
        <f t="shared" si="68"/>
        <v>11267.980819499342</v>
      </c>
      <c r="JX11" s="178">
        <f t="shared" ref="JX11:JY11" si="69">SUM(JX14,JX17,JX20,JX23,JX26)</f>
        <v>12589.193775862068</v>
      </c>
      <c r="JY11" s="178">
        <f t="shared" si="69"/>
        <v>12977.36624933687</v>
      </c>
      <c r="JZ11" s="178">
        <f t="shared" ref="JZ11:KA11" si="70">SUM(JZ14,JZ17,JZ20,JZ23,JZ26)</f>
        <v>13394.338578947369</v>
      </c>
      <c r="KA11" s="178">
        <f t="shared" si="70"/>
        <v>14106.288789473683</v>
      </c>
      <c r="KB11" s="178">
        <f t="shared" ref="KB11:KC11" si="71">SUM(KB14,KB17,KB20,KB23,KB26)</f>
        <v>13391.00512962963</v>
      </c>
      <c r="KC11" s="178">
        <f t="shared" si="71"/>
        <v>13506.370462284482</v>
      </c>
      <c r="KD11" s="178">
        <f t="shared" ref="KD11:KE11" si="72">SUM(KD14,KD17,KD20,KD23,KD26)</f>
        <v>12950.9512</v>
      </c>
      <c r="KE11" s="178">
        <f t="shared" si="72"/>
        <v>11773.22135</v>
      </c>
      <c r="KF11" s="178">
        <f t="shared" ref="KF11:KG11" si="73">SUM(KF14,KF17,KF20,KF23,KF26)</f>
        <v>12238.7729</v>
      </c>
      <c r="KG11" s="178">
        <f t="shared" si="73"/>
        <v>12064.156841264366</v>
      </c>
      <c r="KH11" s="178">
        <f t="shared" ref="KH11:KI11" si="74">SUM(KH14,KH17,KH20,KH23,KH26)</f>
        <v>13266.74525</v>
      </c>
      <c r="KI11" s="178">
        <f t="shared" si="74"/>
        <v>12888.790037012986</v>
      </c>
      <c r="KJ11" s="178">
        <f t="shared" ref="KJ11:KK11" si="75">SUM(KJ14,KJ17,KJ20,KJ23,KJ26)</f>
        <v>13956.198099999998</v>
      </c>
      <c r="KK11" s="178">
        <f t="shared" si="75"/>
        <v>14000.98705</v>
      </c>
      <c r="KL11" s="178">
        <f t="shared" ref="KL11:KM11" si="76">SUM(KL14,KL17,KL20,KL23,KL26)</f>
        <v>13517.531999999999</v>
      </c>
      <c r="KM11" s="178">
        <f t="shared" si="76"/>
        <v>14030.041299999999</v>
      </c>
      <c r="KN11" s="178">
        <f t="shared" ref="KN11:KO11" si="77">SUM(KN14,KN17,KN20,KN23,KN26)</f>
        <v>12955.2078</v>
      </c>
      <c r="KO11" s="178">
        <f t="shared" si="77"/>
        <v>12297.92965</v>
      </c>
      <c r="KP11" s="178">
        <f t="shared" ref="KP11:KR12" si="78">SUM(KP14,KP17,KP20,KP23,KP26)</f>
        <v>11111.88235</v>
      </c>
      <c r="KQ11" s="178">
        <f t="shared" si="78"/>
        <v>10450.497507792208</v>
      </c>
      <c r="KR11" s="178">
        <f t="shared" si="78"/>
        <v>12130.913108620691</v>
      </c>
      <c r="KS11" s="178">
        <f t="shared" ref="KS11:KT11" si="79">SUM(KS14,KS17,KS20,KS23,KS26)</f>
        <v>11472.088147413793</v>
      </c>
      <c r="KT11" s="178">
        <f t="shared" si="79"/>
        <v>11975.36308103448</v>
      </c>
      <c r="KU11" s="178">
        <f t="shared" ref="KU11:KV11" si="80">SUM(KU14,KU17,KU20,KU23,KU26)</f>
        <v>11621.608575079365</v>
      </c>
      <c r="KV11" s="178">
        <f t="shared" si="80"/>
        <v>12590.384950000001</v>
      </c>
      <c r="KW11" s="178">
        <f t="shared" ref="KW11:KX11" si="81">SUM(KW14,KW17,KW20,KW23,KW26)</f>
        <v>12353.943499999999</v>
      </c>
      <c r="KX11" s="178">
        <f t="shared" si="81"/>
        <v>12107.348050000001</v>
      </c>
      <c r="KY11" s="178">
        <f t="shared" ref="KY11:KZ11" si="82">SUM(KY14,KY17,KY20,KY23,KY26)</f>
        <v>12147.894735317459</v>
      </c>
      <c r="KZ11" s="178">
        <f t="shared" si="82"/>
        <v>11549.403222222223</v>
      </c>
      <c r="LA11" s="178">
        <f t="shared" ref="LA11:LB11" si="83">SUM(LA14,LA17,LA20,LA23,LA26)</f>
        <v>12034.15115</v>
      </c>
      <c r="LB11" s="178">
        <f t="shared" si="83"/>
        <v>11777.953599999999</v>
      </c>
      <c r="LC11" s="178">
        <f t="shared" ref="LC11:LD11" si="84">SUM(LC14,LC17,LC20,LC23,LC26)</f>
        <v>10623.777150000002</v>
      </c>
      <c r="LD11" s="178">
        <f t="shared" si="84"/>
        <v>12202.79075</v>
      </c>
      <c r="LE11" s="178">
        <f t="shared" ref="LE11:LF11" si="85">SUM(LE14,LE17,LE20,LE23,LE26)</f>
        <v>11480.778962698412</v>
      </c>
      <c r="LF11" s="178">
        <f t="shared" si="85"/>
        <v>12142.387200000001</v>
      </c>
      <c r="LG11" s="178">
        <f t="shared" ref="LG11:LH11" si="86">SUM(LG14,LG17,LG20,LG23,LG26)</f>
        <v>11922.636400000001</v>
      </c>
      <c r="LH11" s="178">
        <f t="shared" si="86"/>
        <v>13058.687750000001</v>
      </c>
      <c r="LI11" s="178">
        <f t="shared" ref="LI11:LJ11" si="87">SUM(LI14,LI17,LI20,LI23,LI26)</f>
        <v>12914.77685</v>
      </c>
      <c r="LJ11" s="178">
        <f t="shared" si="87"/>
        <v>12548.359</v>
      </c>
      <c r="LK11" s="178">
        <f t="shared" ref="LK11:LL11" si="88">SUM(LK14,LK17,LK20,LK23,LK26)</f>
        <v>12830.783382460317</v>
      </c>
      <c r="LL11" s="178">
        <f t="shared" si="88"/>
        <v>12209.563300000002</v>
      </c>
      <c r="LM11" s="178">
        <f t="shared" ref="LM11:LN11" si="89">SUM(LM14,LM17,LM20,LM23,LM26)</f>
        <v>12327.258776428573</v>
      </c>
      <c r="LN11" s="178">
        <f t="shared" si="89"/>
        <v>12231.791499999999</v>
      </c>
      <c r="LO11" s="178">
        <f t="shared" ref="LO11:LP11" si="90">SUM(LO14,LO17,LO20,LO23,LO26)</f>
        <v>11286.938699999999</v>
      </c>
      <c r="LP11" s="178">
        <f t="shared" si="90"/>
        <v>12075.0723</v>
      </c>
      <c r="LQ11" s="178">
        <f t="shared" ref="LQ11:LR11" si="91">SUM(LQ14,LQ17,LQ20,LQ23,LQ26)</f>
        <v>11894.801599999999</v>
      </c>
      <c r="LR11" s="178">
        <f t="shared" si="91"/>
        <v>12437.231</v>
      </c>
      <c r="LS11" s="178">
        <f t="shared" ref="LS11:LT11" si="92">SUM(LS14,LS17,LS20,LS23,LS26)</f>
        <v>12430.184000000001</v>
      </c>
      <c r="LT11" s="178">
        <f t="shared" si="92"/>
        <v>13434.058000000001</v>
      </c>
      <c r="LU11" s="178">
        <f t="shared" ref="LU11:LV11" si="93">SUM(LU14,LU17,LU20,LU23,LU26)</f>
        <v>13068.814000000002</v>
      </c>
      <c r="LV11" s="178">
        <f t="shared" si="93"/>
        <v>12808.8205</v>
      </c>
      <c r="LW11" s="178">
        <f t="shared" ref="LW11:LX11" si="94">SUM(LW14,LW17,LW20,LW23,LW26)</f>
        <v>13127.5458</v>
      </c>
      <c r="LX11" s="178">
        <f t="shared" si="94"/>
        <v>12130.3442</v>
      </c>
      <c r="LY11" s="178">
        <f t="shared" ref="LY11:MK11" si="95">SUM(LY14,LY17,LY20,LY23,LY26)</f>
        <v>12547.876499999998</v>
      </c>
      <c r="LZ11" s="178">
        <f t="shared" si="95"/>
        <v>12431.731599999999</v>
      </c>
      <c r="MA11" s="178">
        <f t="shared" si="95"/>
        <v>11550.889499999999</v>
      </c>
      <c r="MB11" s="178">
        <f t="shared" si="95"/>
        <v>11814.800999999999</v>
      </c>
      <c r="MC11" s="178">
        <f t="shared" si="95"/>
        <v>10021.905999999999</v>
      </c>
      <c r="MD11" s="178">
        <f t="shared" si="95"/>
        <v>10454.418099999999</v>
      </c>
      <c r="ME11" s="178">
        <f t="shared" si="95"/>
        <v>10211.046</v>
      </c>
      <c r="MF11" s="178">
        <f t="shared" si="95"/>
        <v>11341.682000000001</v>
      </c>
      <c r="MG11" s="178">
        <f t="shared" si="95"/>
        <v>10934.753499999999</v>
      </c>
      <c r="MH11" s="178">
        <f t="shared" si="95"/>
        <v>10652.6592</v>
      </c>
      <c r="MI11" s="178">
        <f t="shared" si="95"/>
        <v>11180.367</v>
      </c>
      <c r="MJ11" s="178">
        <f t="shared" si="95"/>
        <v>8106.5567999999994</v>
      </c>
      <c r="MK11" s="178">
        <f t="shared" si="95"/>
        <v>8098.7335999999996</v>
      </c>
      <c r="ML11" s="178">
        <f t="shared" ref="ML11" si="96">SUM(ML14,ML17,ML20,ML23,ML26)</f>
        <v>7788.7750000000005</v>
      </c>
    </row>
    <row r="12" spans="1:350" x14ac:dyDescent="0.35">
      <c r="A12" s="101" t="str">
        <f>IF(Por_Eng!$C$4=Por_Eng!$A$1,Por_Eng!A10,IF(Por_Eng!$C$4=Por_Eng!$B$1,Por_Eng!B10,"Check"))</f>
        <v>Veículo Pesado</v>
      </c>
      <c r="B12" s="40">
        <f t="shared" ref="B12:BM12" si="97">SUM(B15,B18,B21)</f>
        <v>779</v>
      </c>
      <c r="C12" s="40">
        <f t="shared" si="97"/>
        <v>887</v>
      </c>
      <c r="D12" s="40">
        <f t="shared" si="97"/>
        <v>811</v>
      </c>
      <c r="E12" s="40">
        <f t="shared" si="97"/>
        <v>693</v>
      </c>
      <c r="F12" s="40">
        <f t="shared" si="97"/>
        <v>839</v>
      </c>
      <c r="G12" s="40">
        <f t="shared" si="97"/>
        <v>813</v>
      </c>
      <c r="H12" s="40">
        <f t="shared" si="97"/>
        <v>850</v>
      </c>
      <c r="I12" s="40">
        <f t="shared" si="97"/>
        <v>833</v>
      </c>
      <c r="J12" s="40">
        <f t="shared" si="97"/>
        <v>828</v>
      </c>
      <c r="K12" s="40">
        <f t="shared" si="97"/>
        <v>928</v>
      </c>
      <c r="L12" s="40">
        <f t="shared" si="97"/>
        <v>1162</v>
      </c>
      <c r="M12" s="40">
        <f t="shared" si="97"/>
        <v>1295</v>
      </c>
      <c r="N12" s="40">
        <f t="shared" si="97"/>
        <v>1556</v>
      </c>
      <c r="O12" s="40">
        <f t="shared" si="97"/>
        <v>1282</v>
      </c>
      <c r="P12" s="40">
        <f t="shared" si="97"/>
        <v>1560</v>
      </c>
      <c r="Q12" s="40">
        <f t="shared" si="97"/>
        <v>1491</v>
      </c>
      <c r="R12" s="40">
        <f t="shared" si="97"/>
        <v>1561</v>
      </c>
      <c r="S12" s="40">
        <f t="shared" si="97"/>
        <v>1773</v>
      </c>
      <c r="T12" s="40">
        <f t="shared" si="97"/>
        <v>1984</v>
      </c>
      <c r="U12" s="40">
        <f t="shared" si="97"/>
        <v>1966</v>
      </c>
      <c r="V12" s="40">
        <f t="shared" si="97"/>
        <v>2019</v>
      </c>
      <c r="W12" s="40">
        <f t="shared" si="97"/>
        <v>2038</v>
      </c>
      <c r="X12" s="40">
        <f t="shared" si="97"/>
        <v>1946</v>
      </c>
      <c r="Y12" s="40">
        <f t="shared" si="97"/>
        <v>2031</v>
      </c>
      <c r="Z12" s="40">
        <f t="shared" si="97"/>
        <v>1904</v>
      </c>
      <c r="AA12" s="40">
        <f t="shared" si="97"/>
        <v>1688</v>
      </c>
      <c r="AB12" s="40">
        <f t="shared" si="97"/>
        <v>1985</v>
      </c>
      <c r="AC12" s="40">
        <f t="shared" si="97"/>
        <v>1840</v>
      </c>
      <c r="AD12" s="40">
        <f t="shared" si="97"/>
        <v>1980</v>
      </c>
      <c r="AE12" s="40">
        <f t="shared" si="97"/>
        <v>1918</v>
      </c>
      <c r="AF12" s="40">
        <f t="shared" si="97"/>
        <v>1885</v>
      </c>
      <c r="AG12" s="40">
        <f t="shared" si="97"/>
        <v>2090</v>
      </c>
      <c r="AH12" s="40">
        <f t="shared" si="97"/>
        <v>2001</v>
      </c>
      <c r="AI12" s="40">
        <f t="shared" si="97"/>
        <v>2097</v>
      </c>
      <c r="AJ12" s="40">
        <f t="shared" si="97"/>
        <v>2048</v>
      </c>
      <c r="AK12" s="40">
        <f t="shared" si="97"/>
        <v>2169</v>
      </c>
      <c r="AL12" s="40">
        <f t="shared" si="97"/>
        <v>1977</v>
      </c>
      <c r="AM12" s="40">
        <f t="shared" si="97"/>
        <v>1935</v>
      </c>
      <c r="AN12" s="40">
        <f t="shared" si="97"/>
        <v>1961</v>
      </c>
      <c r="AO12" s="40">
        <f t="shared" si="97"/>
        <v>1845</v>
      </c>
      <c r="AP12" s="40">
        <f t="shared" si="97"/>
        <v>1784</v>
      </c>
      <c r="AQ12" s="40">
        <f t="shared" si="97"/>
        <v>1887</v>
      </c>
      <c r="AR12" s="40">
        <f t="shared" si="97"/>
        <v>1990</v>
      </c>
      <c r="AS12" s="40">
        <f t="shared" si="97"/>
        <v>2051</v>
      </c>
      <c r="AT12" s="40">
        <f t="shared" si="97"/>
        <v>1937</v>
      </c>
      <c r="AU12" s="40">
        <f t="shared" si="97"/>
        <v>2061</v>
      </c>
      <c r="AV12" s="40">
        <f t="shared" si="97"/>
        <v>2016</v>
      </c>
      <c r="AW12" s="40">
        <f t="shared" si="97"/>
        <v>2059</v>
      </c>
      <c r="AX12" s="40">
        <f t="shared" si="97"/>
        <v>2017</v>
      </c>
      <c r="AY12" s="40">
        <f t="shared" si="97"/>
        <v>1795</v>
      </c>
      <c r="AZ12" s="40">
        <f t="shared" si="97"/>
        <v>2017</v>
      </c>
      <c r="BA12" s="40">
        <f t="shared" si="97"/>
        <v>1914</v>
      </c>
      <c r="BB12" s="40">
        <f t="shared" si="97"/>
        <v>2025</v>
      </c>
      <c r="BC12" s="40">
        <f t="shared" si="97"/>
        <v>1888</v>
      </c>
      <c r="BD12" s="40">
        <f t="shared" si="97"/>
        <v>2008</v>
      </c>
      <c r="BE12" s="40">
        <f t="shared" si="97"/>
        <v>2055</v>
      </c>
      <c r="BF12" s="40">
        <f t="shared" si="97"/>
        <v>1926</v>
      </c>
      <c r="BG12" s="40">
        <f t="shared" si="97"/>
        <v>2053</v>
      </c>
      <c r="BH12" s="40">
        <f t="shared" si="97"/>
        <v>1979</v>
      </c>
      <c r="BI12" s="40">
        <f t="shared" si="97"/>
        <v>1941</v>
      </c>
      <c r="BJ12" s="40">
        <f t="shared" si="97"/>
        <v>1961</v>
      </c>
      <c r="BK12" s="40">
        <f t="shared" si="97"/>
        <v>1732</v>
      </c>
      <c r="BL12" s="40">
        <f t="shared" si="97"/>
        <v>1900</v>
      </c>
      <c r="BM12" s="40">
        <f t="shared" si="97"/>
        <v>1885</v>
      </c>
      <c r="BN12" s="40">
        <f t="shared" ref="BN12:DY12" si="98">SUM(BN15,BN18,BN21)</f>
        <v>1912</v>
      </c>
      <c r="BO12" s="40">
        <f t="shared" si="98"/>
        <v>1764</v>
      </c>
      <c r="BP12" s="40">
        <f t="shared" si="98"/>
        <v>1956</v>
      </c>
      <c r="BQ12" s="40">
        <f t="shared" si="98"/>
        <v>1964.2750000000001</v>
      </c>
      <c r="BR12" s="40">
        <f t="shared" si="98"/>
        <v>1949.1030000000001</v>
      </c>
      <c r="BS12" s="40">
        <f t="shared" si="98"/>
        <v>2117.1350000000002</v>
      </c>
      <c r="BT12" s="40">
        <f t="shared" si="98"/>
        <v>2240.4760000000001</v>
      </c>
      <c r="BU12" s="40">
        <f t="shared" si="98"/>
        <v>2226.5360000000001</v>
      </c>
      <c r="BV12" s="40">
        <f t="shared" si="98"/>
        <v>2120.165</v>
      </c>
      <c r="BW12" s="40">
        <f t="shared" si="98"/>
        <v>2035.9379999999999</v>
      </c>
      <c r="BX12" s="40">
        <f t="shared" si="98"/>
        <v>2067.1620000000003</v>
      </c>
      <c r="BY12" s="40">
        <f t="shared" si="98"/>
        <v>2078.3440000000001</v>
      </c>
      <c r="BZ12" s="40">
        <f t="shared" si="98"/>
        <v>2111.23</v>
      </c>
      <c r="CA12" s="40">
        <f t="shared" si="98"/>
        <v>2023.4479999999999</v>
      </c>
      <c r="CB12" s="40">
        <f t="shared" si="98"/>
        <v>2252.6120000000001</v>
      </c>
      <c r="CC12" s="40">
        <f t="shared" si="98"/>
        <v>2221.1579999999999</v>
      </c>
      <c r="CD12" s="40">
        <f t="shared" si="98"/>
        <v>2257.837</v>
      </c>
      <c r="CE12" s="40">
        <f t="shared" si="98"/>
        <v>2395.9569999999999</v>
      </c>
      <c r="CF12" s="40">
        <f t="shared" si="98"/>
        <v>2234.078</v>
      </c>
      <c r="CG12" s="40">
        <f t="shared" si="98"/>
        <v>2265.1800000000003</v>
      </c>
      <c r="CH12" s="40">
        <f t="shared" si="98"/>
        <v>2201.415</v>
      </c>
      <c r="CI12" s="40">
        <f t="shared" si="98"/>
        <v>2073.8789999999999</v>
      </c>
      <c r="CJ12" s="40">
        <f t="shared" si="98"/>
        <v>2371.2780000000002</v>
      </c>
      <c r="CK12" s="40">
        <f t="shared" si="98"/>
        <v>2190.02</v>
      </c>
      <c r="CL12" s="40">
        <f t="shared" si="98"/>
        <v>2262.6790000000001</v>
      </c>
      <c r="CM12" s="40">
        <f t="shared" si="98"/>
        <v>2157.5100000000002</v>
      </c>
      <c r="CN12" s="40">
        <f t="shared" si="98"/>
        <v>2295.2429999999999</v>
      </c>
      <c r="CO12" s="40">
        <f t="shared" si="98"/>
        <v>2347.0079999999998</v>
      </c>
      <c r="CP12" s="40">
        <f t="shared" si="98"/>
        <v>2299.8820000000001</v>
      </c>
      <c r="CQ12" s="40">
        <f t="shared" si="98"/>
        <v>2321.4369999999999</v>
      </c>
      <c r="CR12" s="40">
        <f t="shared" si="98"/>
        <v>2254.8809999999999</v>
      </c>
      <c r="CS12" s="40">
        <f t="shared" si="98"/>
        <v>2384.8130000000001</v>
      </c>
      <c r="CT12" s="40">
        <f t="shared" si="98"/>
        <v>2231.2929999999997</v>
      </c>
      <c r="CU12" s="40">
        <f t="shared" si="98"/>
        <v>2041.6780000000001</v>
      </c>
      <c r="CV12" s="40">
        <f t="shared" si="98"/>
        <v>2374.4639999999999</v>
      </c>
      <c r="CW12" s="40">
        <f t="shared" si="98"/>
        <v>2215.7629999999999</v>
      </c>
      <c r="CX12" s="40">
        <f t="shared" si="98"/>
        <v>2301.9009999999998</v>
      </c>
      <c r="CY12" s="40">
        <f t="shared" si="98"/>
        <v>2248.7290000000003</v>
      </c>
      <c r="CZ12" s="40">
        <f t="shared" si="98"/>
        <v>2275.2280000000001</v>
      </c>
      <c r="DA12" s="40">
        <f t="shared" si="98"/>
        <v>2399.3879999999999</v>
      </c>
      <c r="DB12" s="40">
        <f t="shared" si="98"/>
        <v>2251.502</v>
      </c>
      <c r="DC12" s="40">
        <f t="shared" si="98"/>
        <v>2394.9549999999999</v>
      </c>
      <c r="DD12" s="40">
        <f t="shared" si="98"/>
        <v>2394.1459999999997</v>
      </c>
      <c r="DE12" s="40">
        <f t="shared" si="98"/>
        <v>2469.79</v>
      </c>
      <c r="DF12" s="40">
        <f t="shared" si="98"/>
        <v>2303.2110000000002</v>
      </c>
      <c r="DG12" s="40">
        <f t="shared" si="98"/>
        <v>2152.5259999999998</v>
      </c>
      <c r="DH12" s="40">
        <f t="shared" si="98"/>
        <v>2416.8469999999998</v>
      </c>
      <c r="DI12" s="40">
        <f t="shared" si="98"/>
        <v>2142.8109999999997</v>
      </c>
      <c r="DJ12" s="40">
        <f t="shared" si="98"/>
        <v>2353.3609999999999</v>
      </c>
      <c r="DK12" s="40">
        <f t="shared" si="98"/>
        <v>2234.7709999999997</v>
      </c>
      <c r="DL12" s="40">
        <f t="shared" si="98"/>
        <v>2366.502</v>
      </c>
      <c r="DM12" s="40">
        <f t="shared" si="98"/>
        <v>2464.3589999999999</v>
      </c>
      <c r="DN12" s="40">
        <f t="shared" si="98"/>
        <v>2343.5320000000002</v>
      </c>
      <c r="DO12" s="40">
        <f t="shared" si="98"/>
        <v>2462.4180000000001</v>
      </c>
      <c r="DP12" s="40">
        <f t="shared" si="98"/>
        <v>2440.7560000000003</v>
      </c>
      <c r="DQ12" s="40">
        <f t="shared" si="98"/>
        <v>2468.922</v>
      </c>
      <c r="DR12" s="40">
        <f t="shared" si="98"/>
        <v>2437.3780000000002</v>
      </c>
      <c r="DS12" s="40">
        <f t="shared" si="98"/>
        <v>2250.922</v>
      </c>
      <c r="DT12" s="40">
        <f t="shared" si="98"/>
        <v>2618.21</v>
      </c>
      <c r="DU12" s="40">
        <f t="shared" si="98"/>
        <v>2391.5590000000002</v>
      </c>
      <c r="DV12" s="40">
        <f t="shared" si="98"/>
        <v>2577.7730000000001</v>
      </c>
      <c r="DW12" s="40">
        <f t="shared" si="98"/>
        <v>2442.799</v>
      </c>
      <c r="DX12" s="40">
        <f t="shared" si="98"/>
        <v>2578.5929999999998</v>
      </c>
      <c r="DY12" s="40">
        <f t="shared" si="98"/>
        <v>2690.453</v>
      </c>
      <c r="DZ12" s="40">
        <f t="shared" ref="DZ12:GK12" si="99">SUM(DZ15,DZ18,DZ21)</f>
        <v>2578.4929999999999</v>
      </c>
      <c r="EA12" s="40">
        <f t="shared" si="99"/>
        <v>2851.1440000000002</v>
      </c>
      <c r="EB12" s="40">
        <f t="shared" si="99"/>
        <v>2712.5410000000002</v>
      </c>
      <c r="EC12" s="40">
        <f t="shared" si="99"/>
        <v>2663.4659999999999</v>
      </c>
      <c r="ED12" s="40">
        <f t="shared" si="99"/>
        <v>2697.4790000000003</v>
      </c>
      <c r="EE12" s="40">
        <f t="shared" si="99"/>
        <v>2482.0160000000001</v>
      </c>
      <c r="EF12" s="40">
        <f t="shared" si="99"/>
        <v>2540.3845000000001</v>
      </c>
      <c r="EG12" s="40">
        <f t="shared" si="99"/>
        <v>2649.3760000000002</v>
      </c>
      <c r="EH12" s="40">
        <f t="shared" si="99"/>
        <v>2731.8360000000002</v>
      </c>
      <c r="EI12" s="40">
        <f t="shared" si="99"/>
        <v>2734.7849999999999</v>
      </c>
      <c r="EJ12" s="40">
        <f t="shared" si="99"/>
        <v>2946</v>
      </c>
      <c r="EK12" s="40">
        <f t="shared" si="99"/>
        <v>2858.08</v>
      </c>
      <c r="EL12" s="40">
        <f t="shared" si="99"/>
        <v>2915.5909999999999</v>
      </c>
      <c r="EM12" s="40">
        <f t="shared" si="99"/>
        <v>2995.9670000000001</v>
      </c>
      <c r="EN12" s="40">
        <f t="shared" si="99"/>
        <v>2566.4679999999998</v>
      </c>
      <c r="EO12" s="40">
        <f t="shared" si="99"/>
        <v>2499.3360000000002</v>
      </c>
      <c r="EP12" s="40">
        <f t="shared" si="99"/>
        <v>2448.5039999999999</v>
      </c>
      <c r="EQ12" s="40">
        <f t="shared" si="99"/>
        <v>2303.86</v>
      </c>
      <c r="ER12" s="40">
        <f t="shared" si="99"/>
        <v>2676.3789999999999</v>
      </c>
      <c r="ES12" s="40">
        <f t="shared" si="99"/>
        <v>2562.4409999999998</v>
      </c>
      <c r="ET12" s="40">
        <f t="shared" si="99"/>
        <v>2657.0769999999998</v>
      </c>
      <c r="EU12" s="40">
        <f t="shared" si="99"/>
        <v>2574</v>
      </c>
      <c r="EV12" s="40">
        <f t="shared" si="99"/>
        <v>2751</v>
      </c>
      <c r="EW12" s="40">
        <f t="shared" si="99"/>
        <v>2764</v>
      </c>
      <c r="EX12" s="40">
        <f t="shared" si="99"/>
        <v>2790</v>
      </c>
      <c r="EY12" s="40">
        <f t="shared" si="99"/>
        <v>2895</v>
      </c>
      <c r="EZ12" s="40">
        <f t="shared" si="99"/>
        <v>2862</v>
      </c>
      <c r="FA12" s="40">
        <f t="shared" si="99"/>
        <v>2910</v>
      </c>
      <c r="FB12" s="40">
        <f t="shared" si="99"/>
        <v>2848</v>
      </c>
      <c r="FC12" s="40">
        <f t="shared" si="99"/>
        <v>2661</v>
      </c>
      <c r="FD12" s="40">
        <f t="shared" si="99"/>
        <v>3182</v>
      </c>
      <c r="FE12" s="40">
        <f t="shared" si="99"/>
        <v>2878</v>
      </c>
      <c r="FF12" s="40">
        <f t="shared" si="99"/>
        <v>3063</v>
      </c>
      <c r="FG12" s="40">
        <f t="shared" si="99"/>
        <v>2959</v>
      </c>
      <c r="FH12" s="40">
        <f t="shared" si="99"/>
        <v>3117</v>
      </c>
      <c r="FI12" s="40">
        <f t="shared" si="99"/>
        <v>3259</v>
      </c>
      <c r="FJ12" s="40">
        <f t="shared" si="99"/>
        <v>3155</v>
      </c>
      <c r="FK12" s="40">
        <f t="shared" si="99"/>
        <v>3282</v>
      </c>
      <c r="FL12" s="40">
        <f t="shared" si="99"/>
        <v>3223</v>
      </c>
      <c r="FM12" s="40">
        <f t="shared" si="99"/>
        <v>3316</v>
      </c>
      <c r="FN12" s="40">
        <f t="shared" si="99"/>
        <v>3167</v>
      </c>
      <c r="FO12" s="40">
        <f t="shared" si="99"/>
        <v>3044.7640000000001</v>
      </c>
      <c r="FP12" s="40">
        <f t="shared" si="99"/>
        <v>3289</v>
      </c>
      <c r="FQ12" s="40">
        <f t="shared" si="99"/>
        <v>3125</v>
      </c>
      <c r="FR12" s="40">
        <f t="shared" si="99"/>
        <v>3359</v>
      </c>
      <c r="FS12" s="40">
        <f t="shared" si="99"/>
        <v>3224.235999999999</v>
      </c>
      <c r="FT12" s="40">
        <f t="shared" si="99"/>
        <v>3365</v>
      </c>
      <c r="FU12" s="40">
        <f t="shared" si="99"/>
        <v>3525</v>
      </c>
      <c r="FV12" s="40">
        <f t="shared" si="99"/>
        <v>3469</v>
      </c>
      <c r="FW12" s="40">
        <f t="shared" si="99"/>
        <v>3524</v>
      </c>
      <c r="FX12" s="40">
        <f t="shared" si="99"/>
        <v>3504</v>
      </c>
      <c r="FY12" s="40">
        <f t="shared" si="99"/>
        <v>3483</v>
      </c>
      <c r="FZ12" s="40">
        <f t="shared" si="99"/>
        <v>3408.6779999999999</v>
      </c>
      <c r="GA12" s="40">
        <f t="shared" si="99"/>
        <v>3237</v>
      </c>
      <c r="GB12" s="40">
        <f t="shared" si="99"/>
        <v>3626.93</v>
      </c>
      <c r="GC12" s="40">
        <f t="shared" si="99"/>
        <v>3215.7450000000003</v>
      </c>
      <c r="GD12" s="40">
        <f t="shared" si="99"/>
        <v>3601.0660000000007</v>
      </c>
      <c r="GE12" s="40">
        <f t="shared" si="99"/>
        <v>3330.4449999999997</v>
      </c>
      <c r="GF12" s="40">
        <f t="shared" si="99"/>
        <v>3580.136</v>
      </c>
      <c r="GG12" s="40">
        <f t="shared" si="99"/>
        <v>3832.5762500000001</v>
      </c>
      <c r="GH12" s="40">
        <f t="shared" si="99"/>
        <v>3529.8220000000001</v>
      </c>
      <c r="GI12" s="40">
        <f t="shared" si="99"/>
        <v>3885.6017499999998</v>
      </c>
      <c r="GJ12" s="40">
        <f t="shared" si="99"/>
        <v>3654.51</v>
      </c>
      <c r="GK12" s="40">
        <f t="shared" si="99"/>
        <v>3450</v>
      </c>
      <c r="GL12" s="40">
        <f t="shared" ref="GL12:GW12" si="100">SUM(GL15,GL18,GL21)</f>
        <v>3614</v>
      </c>
      <c r="GM12" s="40">
        <f t="shared" si="100"/>
        <v>3226</v>
      </c>
      <c r="GN12" s="40">
        <f t="shared" si="100"/>
        <v>3632</v>
      </c>
      <c r="GO12" s="40">
        <v>3730.5029999999997</v>
      </c>
      <c r="GP12" s="40">
        <f t="shared" si="100"/>
        <v>3719</v>
      </c>
      <c r="GQ12" s="40">
        <f t="shared" si="100"/>
        <v>3545</v>
      </c>
      <c r="GR12" s="40">
        <f t="shared" si="100"/>
        <v>3818</v>
      </c>
      <c r="GS12" s="40">
        <f t="shared" si="100"/>
        <v>3948</v>
      </c>
      <c r="GT12" s="40">
        <f t="shared" si="100"/>
        <v>3888</v>
      </c>
      <c r="GU12" s="40">
        <f t="shared" si="100"/>
        <v>4098.9520000000002</v>
      </c>
      <c r="GV12" s="40">
        <f t="shared" si="100"/>
        <v>3774.2359999999999</v>
      </c>
      <c r="GW12" s="40">
        <f t="shared" si="100"/>
        <v>3677</v>
      </c>
      <c r="GX12" s="40">
        <f t="shared" ref="GX12:HI12" si="101">SUM(GX15,GX18,GX21)</f>
        <v>3713</v>
      </c>
      <c r="GY12" s="40">
        <f t="shared" si="101"/>
        <v>3611</v>
      </c>
      <c r="GZ12" s="40">
        <f t="shared" si="101"/>
        <v>3690</v>
      </c>
      <c r="HA12" s="40">
        <f t="shared" si="101"/>
        <v>3612</v>
      </c>
      <c r="HB12" s="40">
        <f t="shared" si="101"/>
        <v>3877</v>
      </c>
      <c r="HC12" s="40">
        <f>SUM(HC15,HC18,HC21)</f>
        <v>3544</v>
      </c>
      <c r="HD12" s="40">
        <f t="shared" si="101"/>
        <v>3818</v>
      </c>
      <c r="HE12" s="40">
        <f t="shared" si="101"/>
        <v>3733</v>
      </c>
      <c r="HF12" s="40">
        <f t="shared" si="101"/>
        <v>3750</v>
      </c>
      <c r="HG12" s="40">
        <f t="shared" si="101"/>
        <v>3920</v>
      </c>
      <c r="HH12" s="40">
        <f t="shared" si="101"/>
        <v>3649</v>
      </c>
      <c r="HI12" s="40">
        <f t="shared" si="101"/>
        <v>3502</v>
      </c>
      <c r="HJ12" s="40">
        <f t="shared" ref="HJ12:HR12" si="102">SUM(HJ15,HJ18,HJ21,HJ24)</f>
        <v>4832.1570000000002</v>
      </c>
      <c r="HK12" s="40">
        <f t="shared" si="102"/>
        <v>4249.0119999999997</v>
      </c>
      <c r="HL12" s="40">
        <f t="shared" si="102"/>
        <v>5354.0609999999997</v>
      </c>
      <c r="HM12" s="40">
        <f t="shared" si="102"/>
        <v>4657.0959999999995</v>
      </c>
      <c r="HN12" s="40">
        <f t="shared" si="102"/>
        <v>4733.857</v>
      </c>
      <c r="HO12" s="40">
        <f t="shared" si="102"/>
        <v>4515.3570270270266</v>
      </c>
      <c r="HP12" s="40">
        <f t="shared" si="102"/>
        <v>4741.6749999999993</v>
      </c>
      <c r="HQ12" s="40">
        <f t="shared" si="102"/>
        <v>4843.9960000000001</v>
      </c>
      <c r="HR12" s="40">
        <f t="shared" si="102"/>
        <v>4724</v>
      </c>
      <c r="HS12" s="149">
        <v>9378.8709999999992</v>
      </c>
      <c r="HT12" s="40">
        <f t="shared" ref="HT12:HV13" si="103">SUM(HT15,HT18,HT21,HT24,HT27)</f>
        <v>8884</v>
      </c>
      <c r="HU12" s="40">
        <f t="shared" si="103"/>
        <v>8509</v>
      </c>
      <c r="HV12" s="40">
        <f t="shared" si="103"/>
        <v>7943</v>
      </c>
      <c r="HW12" s="40">
        <f t="shared" ref="HW12:HY13" si="104">SUM(HW15,HW18,HW21,HW24,HW27)</f>
        <v>7914</v>
      </c>
      <c r="HX12" s="40">
        <f t="shared" si="104"/>
        <v>8962</v>
      </c>
      <c r="HY12" s="40">
        <f t="shared" si="104"/>
        <v>8599</v>
      </c>
      <c r="HZ12" s="40">
        <v>8672</v>
      </c>
      <c r="IA12" s="40">
        <f t="shared" ref="IA12:IC13" si="105">SUM(IA15+IA18+IA21+IA24+IA27)</f>
        <v>8734</v>
      </c>
      <c r="IB12" s="40">
        <f t="shared" si="105"/>
        <v>8886</v>
      </c>
      <c r="IC12" s="40">
        <f t="shared" si="105"/>
        <v>8972</v>
      </c>
      <c r="ID12" s="40">
        <f t="shared" ref="ID12:IG13" si="106">SUM(ID15+ID18+ID21+ID24+ID27)</f>
        <v>8670.9120000000003</v>
      </c>
      <c r="IE12" s="40">
        <f t="shared" si="106"/>
        <v>8778</v>
      </c>
      <c r="IF12" s="40">
        <f t="shared" si="106"/>
        <v>8376</v>
      </c>
      <c r="IG12" s="40">
        <f t="shared" si="106"/>
        <v>8356</v>
      </c>
      <c r="IH12" s="40">
        <f t="shared" ref="IH12:IY12" si="107">SUM(IH15,IH18,IH21,IH24,IH27)</f>
        <v>7807.262999999999</v>
      </c>
      <c r="II12" s="40">
        <f t="shared" si="107"/>
        <v>7491.4340000000002</v>
      </c>
      <c r="IJ12" s="40">
        <f t="shared" si="107"/>
        <v>8580.5910000000003</v>
      </c>
      <c r="IK12" s="40">
        <f t="shared" si="107"/>
        <v>7629.7730000000001</v>
      </c>
      <c r="IL12" s="40">
        <f t="shared" si="107"/>
        <v>8594.009</v>
      </c>
      <c r="IM12" s="40">
        <f t="shared" si="107"/>
        <v>8319.880000000001</v>
      </c>
      <c r="IN12" s="40">
        <f t="shared" si="107"/>
        <v>8813.9854999999989</v>
      </c>
      <c r="IO12" s="40">
        <f t="shared" si="107"/>
        <v>9109.3894999999993</v>
      </c>
      <c r="IP12" s="40">
        <f t="shared" si="107"/>
        <v>8757.3654999999999</v>
      </c>
      <c r="IQ12" s="40">
        <f t="shared" si="107"/>
        <v>9137.0395000000008</v>
      </c>
      <c r="IR12" s="40">
        <f t="shared" si="107"/>
        <v>8730.4555</v>
      </c>
      <c r="IS12" s="40">
        <f t="shared" si="107"/>
        <v>8315.8405000000002</v>
      </c>
      <c r="IT12" s="40">
        <f t="shared" si="107"/>
        <v>8099.7028</v>
      </c>
      <c r="IU12" s="40">
        <f t="shared" si="107"/>
        <v>7416.3900000000012</v>
      </c>
      <c r="IV12" s="40">
        <f t="shared" si="107"/>
        <v>8579.498599999999</v>
      </c>
      <c r="IW12" s="40">
        <f t="shared" si="107"/>
        <v>8421.4161999999997</v>
      </c>
      <c r="IX12" s="40">
        <f t="shared" si="107"/>
        <v>6376.7484999999997</v>
      </c>
      <c r="IY12" s="40">
        <f t="shared" si="107"/>
        <v>9156.2150000000001</v>
      </c>
      <c r="IZ12" s="40">
        <f t="shared" ref="IZ12:JA12" si="108">SUM(IZ15,IZ18,IZ21,IZ24,IZ27)</f>
        <v>7773.9345714285701</v>
      </c>
      <c r="JA12" s="40">
        <f t="shared" si="108"/>
        <v>7780.7239081632652</v>
      </c>
      <c r="JB12" s="40">
        <f t="shared" ref="JB12:JC12" si="109">SUM(JB15,JB18,JB21,JB24,JB27)</f>
        <v>7377.6140401791281</v>
      </c>
      <c r="JC12" s="40">
        <f t="shared" si="109"/>
        <v>7573.669047619047</v>
      </c>
      <c r="JD12" s="40">
        <f t="shared" ref="JD12:JE12" si="110">SUM(JD15,JD18,JD21,JD24,JD27)</f>
        <v>6863.9470000000001</v>
      </c>
      <c r="JE12" s="40">
        <f t="shared" si="110"/>
        <v>6455.7754999999997</v>
      </c>
      <c r="JF12" s="40">
        <f t="shared" ref="JF12" si="111">SUM(JF15,JF18,JF21,JF24,JF27)</f>
        <v>6439.9345000000003</v>
      </c>
      <c r="JG12" s="40">
        <f t="shared" ref="JG12:JH12" si="112">SUM(JG15,JG18,JG21,JG24,JG27)</f>
        <v>6166.4295000000002</v>
      </c>
      <c r="JH12" s="40">
        <f t="shared" si="112"/>
        <v>6478.3729999999996</v>
      </c>
      <c r="JI12" s="40">
        <f t="shared" ref="JI12:JJ12" si="113">SUM(JI15,JI18,JI21,JI24,JI27)</f>
        <v>6461.2519999999986</v>
      </c>
      <c r="JJ12" s="40">
        <f t="shared" si="113"/>
        <v>6907.601090909091</v>
      </c>
      <c r="JK12" s="40">
        <f t="shared" ref="JK12:JL12" si="114">SUM(JK15,JK18,JK21,JK24,JK27)</f>
        <v>6738.0879999999997</v>
      </c>
      <c r="JL12" s="40">
        <f t="shared" si="114"/>
        <v>7396.9984999999997</v>
      </c>
      <c r="JM12" s="40">
        <f t="shared" ref="JM12:JN12" si="115">SUM(JM15,JM18,JM21,JM24,JM27)</f>
        <v>7865.4124999999995</v>
      </c>
      <c r="JN12" s="40">
        <f t="shared" si="115"/>
        <v>7828.5789999999997</v>
      </c>
      <c r="JO12" s="40">
        <f t="shared" ref="JO12:JP12" si="116">SUM(JO15,JO18,JO21,JO24,JO27)</f>
        <v>8273.700499999999</v>
      </c>
      <c r="JP12" s="40">
        <f t="shared" si="116"/>
        <v>7424.5759915254239</v>
      </c>
      <c r="JQ12" s="40">
        <f t="shared" ref="JQ12:JR12" si="117">SUM(JQ15,JQ18,JQ21,JQ24,JQ27)</f>
        <v>6946.9530000000004</v>
      </c>
      <c r="JR12" s="40">
        <f t="shared" si="117"/>
        <v>6882.4915000000001</v>
      </c>
      <c r="JS12" s="40">
        <f t="shared" ref="JS12:JT12" si="118">SUM(JS15,JS18,JS21,JS24,JS27)</f>
        <v>6774.8395</v>
      </c>
      <c r="JT12" s="40">
        <f t="shared" si="118"/>
        <v>7409.1334999999999</v>
      </c>
      <c r="JU12" s="40">
        <f t="shared" ref="JU12:JW12" si="119">SUM(JU15,JU18,JU21,JU24,JU27)</f>
        <v>6238.5569999999989</v>
      </c>
      <c r="JV12" s="40">
        <f t="shared" si="119"/>
        <v>7201.942</v>
      </c>
      <c r="JW12" s="40">
        <f t="shared" si="119"/>
        <v>7451.0003194993415</v>
      </c>
      <c r="JX12" s="40">
        <f t="shared" ref="JX12:JY12" si="120">SUM(JX15,JX18,JX21,JX24,JX27)</f>
        <v>8308.890775862068</v>
      </c>
      <c r="JY12" s="40">
        <f t="shared" si="120"/>
        <v>8445.879249336871</v>
      </c>
      <c r="JZ12" s="40">
        <f t="shared" ref="JZ12:KA12" si="121">SUM(JZ15,JZ18,JZ21,JZ24,JZ27)</f>
        <v>8570.8550789473702</v>
      </c>
      <c r="KA12" s="40">
        <f t="shared" si="121"/>
        <v>8825.2397894736841</v>
      </c>
      <c r="KB12" s="40">
        <f t="shared" ref="KB12:KC12" si="122">SUM(KB15,KB18,KB21,KB24,KB27)</f>
        <v>8396.8941296296289</v>
      </c>
      <c r="KC12" s="40">
        <f t="shared" si="122"/>
        <v>7879.2369622844826</v>
      </c>
      <c r="KD12" s="40">
        <f t="shared" ref="KD12:KE12" si="123">SUM(KD15,KD18,KD21,KD24,KD27)</f>
        <v>8317.2641999999978</v>
      </c>
      <c r="KE12" s="40">
        <f t="shared" si="123"/>
        <v>7907.0253499999999</v>
      </c>
      <c r="KF12" s="40">
        <f t="shared" ref="KF12:KG12" si="124">SUM(KF15,KF18,KF21,KF24,KF27)</f>
        <v>8819.5993999999992</v>
      </c>
      <c r="KG12" s="40">
        <f t="shared" si="124"/>
        <v>8421.8968412643662</v>
      </c>
      <c r="KH12" s="40">
        <f t="shared" ref="KH12:KI12" si="125">SUM(KH15,KH18,KH21,KH24,KH27)</f>
        <v>9063.8377500000006</v>
      </c>
      <c r="KI12" s="40">
        <f t="shared" si="125"/>
        <v>8761.7495370129873</v>
      </c>
      <c r="KJ12" s="40">
        <f t="shared" ref="KJ12:KK12" si="126">SUM(KJ15,KJ18,KJ21,KJ24,KJ27)</f>
        <v>9310.7790999999997</v>
      </c>
      <c r="KK12" s="40">
        <f t="shared" si="126"/>
        <v>9590.7590500000006</v>
      </c>
      <c r="KL12" s="40">
        <f t="shared" ref="KL12:KM12" si="127">SUM(KL15,KL18,KL21,KL24,KL27)</f>
        <v>9138.2909999999974</v>
      </c>
      <c r="KM12" s="40">
        <f t="shared" si="127"/>
        <v>9421.357799999998</v>
      </c>
      <c r="KN12" s="40">
        <f t="shared" ref="KN12:KO12" si="128">SUM(KN15,KN18,KN21,KN24,KN27)</f>
        <v>8701.9698000000008</v>
      </c>
      <c r="KO12" s="40">
        <f t="shared" si="128"/>
        <v>7791.8186499999993</v>
      </c>
      <c r="KP12" s="40">
        <f t="shared" si="78"/>
        <v>7196.9253499999995</v>
      </c>
      <c r="KQ12" s="40">
        <f t="shared" si="78"/>
        <v>7113.5445077922086</v>
      </c>
      <c r="KR12" s="40">
        <f t="shared" si="78"/>
        <v>8313.9606086206895</v>
      </c>
      <c r="KS12" s="40">
        <f t="shared" ref="KS12:KT12" si="129">SUM(KS15,KS18,KS21,KS24,KS27)</f>
        <v>7558.9901474137941</v>
      </c>
      <c r="KT12" s="40">
        <f t="shared" si="129"/>
        <v>8265.0425810344823</v>
      </c>
      <c r="KU12" s="40">
        <f t="shared" ref="KU12:KV12" si="130">SUM(KU15,KU18,KU21,KU24,KU27)</f>
        <v>7968.2835750793656</v>
      </c>
      <c r="KV12" s="40">
        <f t="shared" si="130"/>
        <v>8211.8099499999989</v>
      </c>
      <c r="KW12" s="40">
        <f t="shared" ref="KW12:KX12" si="131">SUM(KW15,KW18,KW21,KW24,KW27)</f>
        <v>8406.0839999999989</v>
      </c>
      <c r="KX12" s="40">
        <f t="shared" si="131"/>
        <v>8178.8540499999999</v>
      </c>
      <c r="KY12" s="40">
        <f t="shared" ref="KY12:KZ12" si="132">SUM(KY15,KY18,KY21,KY24,KY27)</f>
        <v>8082.4832353174597</v>
      </c>
      <c r="KZ12" s="40">
        <f t="shared" si="132"/>
        <v>7790.7717222222227</v>
      </c>
      <c r="LA12" s="40">
        <f t="shared" ref="LA12:LB12" si="133">SUM(LA15,LA18,LA21,LA24,LA27)</f>
        <v>7519.3231499999993</v>
      </c>
      <c r="LB12" s="40">
        <f t="shared" si="133"/>
        <v>7303.5920999999998</v>
      </c>
      <c r="LC12" s="40">
        <f t="shared" ref="LC12:LD12" si="134">SUM(LC15,LC18,LC21,LC24,LC27)</f>
        <v>6906.7676500000007</v>
      </c>
      <c r="LD12" s="40">
        <f t="shared" si="134"/>
        <v>8268.4547500000008</v>
      </c>
      <c r="LE12" s="40">
        <f t="shared" ref="LE12:LF12" si="135">SUM(LE15,LE18,LE21,LE24,LE27)</f>
        <v>7319.4194626984117</v>
      </c>
      <c r="LF12" s="40">
        <f t="shared" si="135"/>
        <v>8141.4257000000007</v>
      </c>
      <c r="LG12" s="40">
        <f t="shared" ref="LG12:LH12" si="136">SUM(LG15,LG18,LG21,LG24,LG27)</f>
        <v>7924.1174000000001</v>
      </c>
      <c r="LH12" s="40">
        <f t="shared" si="136"/>
        <v>8412.0522500000006</v>
      </c>
      <c r="LI12" s="40">
        <f t="shared" ref="LI12:LJ12" si="137">SUM(LI15,LI18,LI21,LI24,LI27)</f>
        <v>8844.6513500000001</v>
      </c>
      <c r="LJ12" s="40">
        <f t="shared" si="137"/>
        <v>8422.6509999999998</v>
      </c>
      <c r="LK12" s="40">
        <f t="shared" ref="LK12:LL12" si="138">SUM(LK15,LK18,LK21,LK24,LK27)</f>
        <v>8609.1643824603179</v>
      </c>
      <c r="LL12" s="40">
        <f t="shared" si="138"/>
        <v>8159.5858000000007</v>
      </c>
      <c r="LM12" s="40">
        <f t="shared" ref="LM12:LN12" si="139">SUM(LM15,LM18,LM21,LM24,LM27)</f>
        <v>7515.5727764285721</v>
      </c>
      <c r="LN12" s="40">
        <f t="shared" si="139"/>
        <v>7689.3085000000001</v>
      </c>
      <c r="LO12" s="40">
        <f t="shared" ref="LO12:LP12" si="140">SUM(LO15,LO18,LO21,LO24,LO27)</f>
        <v>7496.4751999999989</v>
      </c>
      <c r="LP12" s="40">
        <f t="shared" si="140"/>
        <v>7999.6008000000002</v>
      </c>
      <c r="LQ12" s="40">
        <f t="shared" ref="LQ12:LR12" si="141">SUM(LQ15,LQ18,LQ21,LQ24,LQ27)</f>
        <v>7983.9815999999992</v>
      </c>
      <c r="LR12" s="40">
        <f t="shared" si="141"/>
        <v>8284.3639999999996</v>
      </c>
      <c r="LS12" s="40">
        <f t="shared" ref="LS12:LT12" si="142">SUM(LS15,LS18,LS21,LS24,LS27)</f>
        <v>8283.14</v>
      </c>
      <c r="LT12" s="40">
        <f t="shared" si="142"/>
        <v>8691.1514999999999</v>
      </c>
      <c r="LU12" s="40">
        <f t="shared" ref="LU12:LV12" si="143">SUM(LU15,LU18,LU21,LU24,LU27)</f>
        <v>8831.7390000000014</v>
      </c>
      <c r="LV12" s="40">
        <f t="shared" si="143"/>
        <v>8680.3044999999984</v>
      </c>
      <c r="LW12" s="40">
        <f t="shared" ref="LW12:LX12" si="144">SUM(LW15,LW18,LW21,LW24,LW27)</f>
        <v>8967.0907999999999</v>
      </c>
      <c r="LX12" s="40">
        <f t="shared" si="144"/>
        <v>7984.8801999999996</v>
      </c>
      <c r="LY12" s="40">
        <f t="shared" ref="LY12:MK12" si="145">SUM(LY15,LY18,LY21,LY24,LY27)</f>
        <v>7701.741</v>
      </c>
      <c r="LZ12" s="40">
        <f t="shared" si="145"/>
        <v>7783.2951000000003</v>
      </c>
      <c r="MA12" s="40">
        <f t="shared" si="145"/>
        <v>7779.6355000000003</v>
      </c>
      <c r="MB12" s="40">
        <f t="shared" si="145"/>
        <v>7770.2530000000015</v>
      </c>
      <c r="MC12" s="40">
        <f t="shared" si="145"/>
        <v>6259.6170000000002</v>
      </c>
      <c r="MD12" s="40">
        <f t="shared" si="145"/>
        <v>6735.3615999999993</v>
      </c>
      <c r="ME12" s="40">
        <f t="shared" si="145"/>
        <v>6531.9290000000001</v>
      </c>
      <c r="MF12" s="40">
        <f t="shared" si="145"/>
        <v>7141.3334999999997</v>
      </c>
      <c r="MG12" s="40">
        <f t="shared" si="145"/>
        <v>7024.3445000000002</v>
      </c>
      <c r="MH12" s="40">
        <f t="shared" si="145"/>
        <v>6970.3856999999998</v>
      </c>
      <c r="MI12" s="40">
        <f t="shared" si="145"/>
        <v>7254.6589999999997</v>
      </c>
      <c r="MJ12" s="40">
        <f t="shared" si="145"/>
        <v>5445.6633000000002</v>
      </c>
      <c r="MK12" s="40">
        <f t="shared" si="145"/>
        <v>5033.5730999999996</v>
      </c>
      <c r="ML12" s="40">
        <f t="shared" ref="ML12" si="146">SUM(ML15,ML18,ML21,ML24,ML27)</f>
        <v>4950.3094999999994</v>
      </c>
    </row>
    <row r="13" spans="1:350" x14ac:dyDescent="0.35">
      <c r="A13" s="102" t="str">
        <f>IF(Por_Eng!$C$4=Por_Eng!$A$1,Por_Eng!A11,IF(Por_Eng!$C$4=Por_Eng!$B$1,Por_Eng!B11,"Check"))</f>
        <v>Veículo Leve</v>
      </c>
      <c r="B13" s="41">
        <f t="shared" ref="B13:BM13" si="147">SUM(B16,B19,B22)</f>
        <v>968</v>
      </c>
      <c r="C13" s="41">
        <f t="shared" si="147"/>
        <v>944</v>
      </c>
      <c r="D13" s="41">
        <f t="shared" si="147"/>
        <v>967</v>
      </c>
      <c r="E13" s="41">
        <f t="shared" si="147"/>
        <v>777</v>
      </c>
      <c r="F13" s="41">
        <f t="shared" si="147"/>
        <v>934</v>
      </c>
      <c r="G13" s="41">
        <f t="shared" si="147"/>
        <v>872</v>
      </c>
      <c r="H13" s="41">
        <f t="shared" si="147"/>
        <v>1002</v>
      </c>
      <c r="I13" s="41">
        <f t="shared" si="147"/>
        <v>906</v>
      </c>
      <c r="J13" s="41">
        <f t="shared" si="147"/>
        <v>845</v>
      </c>
      <c r="K13" s="41">
        <f t="shared" si="147"/>
        <v>957</v>
      </c>
      <c r="L13" s="41">
        <f t="shared" si="147"/>
        <v>1206</v>
      </c>
      <c r="M13" s="41">
        <f t="shared" si="147"/>
        <v>1856</v>
      </c>
      <c r="N13" s="41">
        <f t="shared" si="147"/>
        <v>2663</v>
      </c>
      <c r="O13" s="41">
        <f t="shared" si="147"/>
        <v>2481</v>
      </c>
      <c r="P13" s="41">
        <f t="shared" si="147"/>
        <v>1869</v>
      </c>
      <c r="Q13" s="41">
        <f t="shared" si="147"/>
        <v>1901</v>
      </c>
      <c r="R13" s="41">
        <f t="shared" si="147"/>
        <v>1819</v>
      </c>
      <c r="S13" s="41">
        <f t="shared" si="147"/>
        <v>1862</v>
      </c>
      <c r="T13" s="41">
        <f t="shared" si="147"/>
        <v>2187</v>
      </c>
      <c r="U13" s="41">
        <f t="shared" si="147"/>
        <v>2121</v>
      </c>
      <c r="V13" s="41">
        <f t="shared" si="147"/>
        <v>2149</v>
      </c>
      <c r="W13" s="41">
        <f t="shared" si="147"/>
        <v>2467</v>
      </c>
      <c r="X13" s="41">
        <f t="shared" si="147"/>
        <v>2260</v>
      </c>
      <c r="Y13" s="41">
        <f t="shared" si="147"/>
        <v>2923</v>
      </c>
      <c r="Z13" s="41">
        <f t="shared" si="147"/>
        <v>3329</v>
      </c>
      <c r="AA13" s="41">
        <f t="shared" si="147"/>
        <v>2858</v>
      </c>
      <c r="AB13" s="41">
        <f t="shared" si="147"/>
        <v>2296</v>
      </c>
      <c r="AC13" s="41">
        <f t="shared" si="147"/>
        <v>2197</v>
      </c>
      <c r="AD13" s="41">
        <f t="shared" si="147"/>
        <v>2133</v>
      </c>
      <c r="AE13" s="41">
        <f t="shared" si="147"/>
        <v>2023</v>
      </c>
      <c r="AF13" s="41">
        <f t="shared" si="147"/>
        <v>2254</v>
      </c>
      <c r="AG13" s="41">
        <f t="shared" si="147"/>
        <v>2033</v>
      </c>
      <c r="AH13" s="41">
        <f t="shared" si="147"/>
        <v>2091</v>
      </c>
      <c r="AI13" s="41">
        <f t="shared" si="147"/>
        <v>2252</v>
      </c>
      <c r="AJ13" s="41">
        <f t="shared" si="147"/>
        <v>2220</v>
      </c>
      <c r="AK13" s="41">
        <f t="shared" si="147"/>
        <v>2838</v>
      </c>
      <c r="AL13" s="41">
        <f t="shared" si="147"/>
        <v>3300</v>
      </c>
      <c r="AM13" s="41">
        <f t="shared" si="147"/>
        <v>2708</v>
      </c>
      <c r="AN13" s="41">
        <f t="shared" si="147"/>
        <v>2401</v>
      </c>
      <c r="AO13" s="41">
        <f t="shared" si="147"/>
        <v>2149</v>
      </c>
      <c r="AP13" s="41">
        <f t="shared" si="147"/>
        <v>2050</v>
      </c>
      <c r="AQ13" s="41">
        <f t="shared" si="147"/>
        <v>1936</v>
      </c>
      <c r="AR13" s="41">
        <f t="shared" si="147"/>
        <v>2112</v>
      </c>
      <c r="AS13" s="41">
        <f t="shared" si="147"/>
        <v>1853</v>
      </c>
      <c r="AT13" s="41">
        <f t="shared" si="147"/>
        <v>1943</v>
      </c>
      <c r="AU13" s="41">
        <f t="shared" si="147"/>
        <v>2028</v>
      </c>
      <c r="AV13" s="41">
        <f t="shared" si="147"/>
        <v>2082</v>
      </c>
      <c r="AW13" s="41">
        <f t="shared" si="147"/>
        <v>2707</v>
      </c>
      <c r="AX13" s="41">
        <f t="shared" si="147"/>
        <v>3101</v>
      </c>
      <c r="AY13" s="41">
        <f t="shared" si="147"/>
        <v>2761</v>
      </c>
      <c r="AZ13" s="41">
        <f t="shared" si="147"/>
        <v>2081</v>
      </c>
      <c r="BA13" s="41">
        <f t="shared" si="147"/>
        <v>2038</v>
      </c>
      <c r="BB13" s="41">
        <f t="shared" si="147"/>
        <v>1832</v>
      </c>
      <c r="BC13" s="41">
        <f t="shared" si="147"/>
        <v>1880</v>
      </c>
      <c r="BD13" s="41">
        <f t="shared" si="147"/>
        <v>2042</v>
      </c>
      <c r="BE13" s="41">
        <f t="shared" si="147"/>
        <v>1898</v>
      </c>
      <c r="BF13" s="41">
        <f t="shared" si="147"/>
        <v>1925</v>
      </c>
      <c r="BG13" s="41">
        <f t="shared" si="147"/>
        <v>2025</v>
      </c>
      <c r="BH13" s="41">
        <f t="shared" si="147"/>
        <v>2142</v>
      </c>
      <c r="BI13" s="41">
        <f t="shared" si="147"/>
        <v>2502</v>
      </c>
      <c r="BJ13" s="41">
        <f t="shared" si="147"/>
        <v>2849</v>
      </c>
      <c r="BK13" s="41">
        <f t="shared" si="147"/>
        <v>2511</v>
      </c>
      <c r="BL13" s="41">
        <f t="shared" si="147"/>
        <v>2243</v>
      </c>
      <c r="BM13" s="41">
        <f t="shared" si="147"/>
        <v>1772</v>
      </c>
      <c r="BN13" s="41">
        <f t="shared" ref="BN13:DY13" si="148">SUM(BN16,BN19,BN22)</f>
        <v>1884</v>
      </c>
      <c r="BO13" s="41">
        <f t="shared" si="148"/>
        <v>1692</v>
      </c>
      <c r="BP13" s="41">
        <f t="shared" si="148"/>
        <v>1984</v>
      </c>
      <c r="BQ13" s="41">
        <f t="shared" si="148"/>
        <v>1888.6379999999999</v>
      </c>
      <c r="BR13" s="41">
        <f t="shared" si="148"/>
        <v>1903.4555</v>
      </c>
      <c r="BS13" s="41">
        <f t="shared" si="148"/>
        <v>1928.4169999999999</v>
      </c>
      <c r="BT13" s="41">
        <f t="shared" si="148"/>
        <v>2180.5875000000001</v>
      </c>
      <c r="BU13" s="41">
        <f t="shared" si="148"/>
        <v>2627.5509999999999</v>
      </c>
      <c r="BV13" s="41">
        <f t="shared" si="148"/>
        <v>2892.212</v>
      </c>
      <c r="BW13" s="41">
        <f t="shared" si="148"/>
        <v>2435.4949999999999</v>
      </c>
      <c r="BX13" s="41">
        <f t="shared" si="148"/>
        <v>2076.8865000000001</v>
      </c>
      <c r="BY13" s="41">
        <f t="shared" si="148"/>
        <v>1962.4755</v>
      </c>
      <c r="BZ13" s="41">
        <f t="shared" si="148"/>
        <v>1745.192</v>
      </c>
      <c r="CA13" s="41">
        <f t="shared" si="148"/>
        <v>1766.58</v>
      </c>
      <c r="CB13" s="41">
        <f t="shared" si="148"/>
        <v>1961.6205</v>
      </c>
      <c r="CC13" s="41">
        <f t="shared" si="148"/>
        <v>1843.1765</v>
      </c>
      <c r="CD13" s="41">
        <f t="shared" si="148"/>
        <v>1785.8470000000002</v>
      </c>
      <c r="CE13" s="41">
        <f t="shared" si="148"/>
        <v>1944.5374999999999</v>
      </c>
      <c r="CF13" s="41">
        <f t="shared" si="148"/>
        <v>1976.4034999999999</v>
      </c>
      <c r="CG13" s="41">
        <f t="shared" si="148"/>
        <v>2647.1849999999999</v>
      </c>
      <c r="CH13" s="41">
        <f t="shared" si="148"/>
        <v>2980.663</v>
      </c>
      <c r="CI13" s="41">
        <f t="shared" si="148"/>
        <v>2659.2204999999999</v>
      </c>
      <c r="CJ13" s="41">
        <f t="shared" si="148"/>
        <v>1905.365</v>
      </c>
      <c r="CK13" s="41">
        <f t="shared" si="148"/>
        <v>2015.0325</v>
      </c>
      <c r="CL13" s="41">
        <f t="shared" si="148"/>
        <v>1804.1019999999999</v>
      </c>
      <c r="CM13" s="41">
        <f t="shared" si="148"/>
        <v>1759.3585</v>
      </c>
      <c r="CN13" s="41">
        <f t="shared" si="148"/>
        <v>2034.777</v>
      </c>
      <c r="CO13" s="41">
        <f t="shared" si="148"/>
        <v>1851.326</v>
      </c>
      <c r="CP13" s="41">
        <f t="shared" si="148"/>
        <v>1972.4359999999999</v>
      </c>
      <c r="CQ13" s="41">
        <f t="shared" si="148"/>
        <v>2072.8969999999999</v>
      </c>
      <c r="CR13" s="41">
        <f t="shared" si="148"/>
        <v>2010.953</v>
      </c>
      <c r="CS13" s="41">
        <f t="shared" si="148"/>
        <v>2661.8744999999999</v>
      </c>
      <c r="CT13" s="41">
        <f t="shared" si="148"/>
        <v>3043.0754999999999</v>
      </c>
      <c r="CU13" s="41">
        <f t="shared" si="148"/>
        <v>2557.212</v>
      </c>
      <c r="CV13" s="41">
        <f t="shared" si="148"/>
        <v>2143.8270000000002</v>
      </c>
      <c r="CW13" s="41">
        <f t="shared" si="148"/>
        <v>1835.2705000000001</v>
      </c>
      <c r="CX13" s="41">
        <f t="shared" si="148"/>
        <v>1895.846</v>
      </c>
      <c r="CY13" s="41">
        <f t="shared" si="148"/>
        <v>1788.394</v>
      </c>
      <c r="CZ13" s="41">
        <f t="shared" si="148"/>
        <v>2150.415</v>
      </c>
      <c r="DA13" s="41">
        <f t="shared" si="148"/>
        <v>1874.999</v>
      </c>
      <c r="DB13" s="41">
        <f t="shared" si="148"/>
        <v>1773.8555000000001</v>
      </c>
      <c r="DC13" s="41">
        <f t="shared" si="148"/>
        <v>1918.825</v>
      </c>
      <c r="DD13" s="41">
        <f t="shared" si="148"/>
        <v>2014</v>
      </c>
      <c r="DE13" s="41">
        <f t="shared" si="148"/>
        <v>2654.5950000000003</v>
      </c>
      <c r="DF13" s="41">
        <f t="shared" si="148"/>
        <v>3056.5010000000002</v>
      </c>
      <c r="DG13" s="41">
        <f t="shared" si="148"/>
        <v>2619.7175000000002</v>
      </c>
      <c r="DH13" s="41">
        <f t="shared" si="148"/>
        <v>2029.8054999999999</v>
      </c>
      <c r="DI13" s="41">
        <f t="shared" si="148"/>
        <v>2083.6790000000001</v>
      </c>
      <c r="DJ13" s="41">
        <f t="shared" si="148"/>
        <v>1825.875</v>
      </c>
      <c r="DK13" s="41">
        <f t="shared" si="148"/>
        <v>1756.6334999999999</v>
      </c>
      <c r="DL13" s="41">
        <f t="shared" si="148"/>
        <v>2074.8245000000002</v>
      </c>
      <c r="DM13" s="41">
        <f t="shared" si="148"/>
        <v>1829.4360000000001</v>
      </c>
      <c r="DN13" s="41">
        <f t="shared" si="148"/>
        <v>1912.825</v>
      </c>
      <c r="DO13" s="41">
        <f t="shared" si="148"/>
        <v>2035.204</v>
      </c>
      <c r="DP13" s="41">
        <f t="shared" si="148"/>
        <v>2060.2640000000001</v>
      </c>
      <c r="DQ13" s="41">
        <f t="shared" si="148"/>
        <v>2847.6134999999999</v>
      </c>
      <c r="DR13" s="41">
        <f t="shared" si="148"/>
        <v>3018.7525000000001</v>
      </c>
      <c r="DS13" s="41">
        <f t="shared" si="148"/>
        <v>2705.4759999999997</v>
      </c>
      <c r="DT13" s="41">
        <f t="shared" si="148"/>
        <v>2053.5664999999999</v>
      </c>
      <c r="DU13" s="41">
        <f t="shared" si="148"/>
        <v>2165.7255</v>
      </c>
      <c r="DV13" s="41">
        <f t="shared" si="148"/>
        <v>1929.153</v>
      </c>
      <c r="DW13" s="41">
        <f t="shared" si="148"/>
        <v>1956.0625</v>
      </c>
      <c r="DX13" s="41">
        <f t="shared" si="148"/>
        <v>2192.4234999999999</v>
      </c>
      <c r="DY13" s="41">
        <f t="shared" si="148"/>
        <v>2011.2044999999998</v>
      </c>
      <c r="DZ13" s="41">
        <f t="shared" ref="DZ13:GK13" si="149">SUM(DZ16,DZ19,DZ22)</f>
        <v>2210.3405000000002</v>
      </c>
      <c r="EA13" s="41">
        <f t="shared" si="149"/>
        <v>2253.3760000000002</v>
      </c>
      <c r="EB13" s="41">
        <f t="shared" si="149"/>
        <v>2382.2725</v>
      </c>
      <c r="EC13" s="41">
        <f t="shared" si="149"/>
        <v>3057.4409999999998</v>
      </c>
      <c r="ED13" s="41">
        <f t="shared" si="149"/>
        <v>3311.9769999999999</v>
      </c>
      <c r="EE13" s="41">
        <f t="shared" si="149"/>
        <v>2877.7960000000003</v>
      </c>
      <c r="EF13" s="41">
        <f t="shared" si="149"/>
        <v>2526.4110000000001</v>
      </c>
      <c r="EG13" s="41">
        <f t="shared" si="149"/>
        <v>2191.2955000000002</v>
      </c>
      <c r="EH13" s="41">
        <f t="shared" si="149"/>
        <v>2278.9259999999999</v>
      </c>
      <c r="EI13" s="41">
        <f t="shared" si="149"/>
        <v>2077.7615000000001</v>
      </c>
      <c r="EJ13" s="41">
        <f t="shared" si="149"/>
        <v>2490</v>
      </c>
      <c r="EK13" s="41">
        <f t="shared" si="149"/>
        <v>2291.4054999999998</v>
      </c>
      <c r="EL13" s="41">
        <f t="shared" si="149"/>
        <v>2206.0895</v>
      </c>
      <c r="EM13" s="41">
        <f t="shared" si="149"/>
        <v>2351.384</v>
      </c>
      <c r="EN13" s="41">
        <f t="shared" si="149"/>
        <v>2469.277</v>
      </c>
      <c r="EO13" s="41">
        <f t="shared" si="149"/>
        <v>3256.694</v>
      </c>
      <c r="EP13" s="41">
        <f t="shared" si="149"/>
        <v>3438.759</v>
      </c>
      <c r="EQ13" s="41">
        <f t="shared" si="149"/>
        <v>3050.6189999999997</v>
      </c>
      <c r="ER13" s="41">
        <f t="shared" si="149"/>
        <v>2384.5245</v>
      </c>
      <c r="ES13" s="41">
        <f t="shared" si="149"/>
        <v>2512.9594999999999</v>
      </c>
      <c r="ET13" s="41">
        <f t="shared" si="149"/>
        <v>2337.6435000000001</v>
      </c>
      <c r="EU13" s="41">
        <f t="shared" si="149"/>
        <v>2234</v>
      </c>
      <c r="EV13" s="41">
        <f t="shared" si="149"/>
        <v>2515</v>
      </c>
      <c r="EW13" s="41">
        <f t="shared" si="149"/>
        <v>2378</v>
      </c>
      <c r="EX13" s="41">
        <f t="shared" si="149"/>
        <v>2417</v>
      </c>
      <c r="EY13" s="41">
        <f t="shared" si="149"/>
        <v>2750</v>
      </c>
      <c r="EZ13" s="41">
        <f t="shared" si="149"/>
        <v>2495</v>
      </c>
      <c r="FA13" s="41">
        <f t="shared" si="149"/>
        <v>3378</v>
      </c>
      <c r="FB13" s="41">
        <f t="shared" si="149"/>
        <v>3739</v>
      </c>
      <c r="FC13" s="41">
        <f t="shared" si="149"/>
        <v>3237</v>
      </c>
      <c r="FD13" s="41">
        <f t="shared" si="149"/>
        <v>2521</v>
      </c>
      <c r="FE13" s="41">
        <f t="shared" si="149"/>
        <v>2603</v>
      </c>
      <c r="FF13" s="41">
        <f t="shared" si="149"/>
        <v>2467</v>
      </c>
      <c r="FG13" s="41">
        <f t="shared" si="149"/>
        <v>2388</v>
      </c>
      <c r="FH13" s="41">
        <f t="shared" si="149"/>
        <v>2752</v>
      </c>
      <c r="FI13" s="41">
        <f t="shared" si="149"/>
        <v>2575</v>
      </c>
      <c r="FJ13" s="41">
        <f t="shared" si="149"/>
        <v>2700</v>
      </c>
      <c r="FK13" s="41">
        <f t="shared" si="149"/>
        <v>2846</v>
      </c>
      <c r="FL13" s="41">
        <f t="shared" si="149"/>
        <v>2724</v>
      </c>
      <c r="FM13" s="41">
        <f t="shared" si="149"/>
        <v>3489</v>
      </c>
      <c r="FN13" s="41">
        <f t="shared" si="149"/>
        <v>3987</v>
      </c>
      <c r="FO13" s="41">
        <f t="shared" si="149"/>
        <v>3186.1469999999999</v>
      </c>
      <c r="FP13" s="41">
        <f t="shared" si="149"/>
        <v>3119</v>
      </c>
      <c r="FQ13" s="41">
        <f t="shared" si="149"/>
        <v>2920</v>
      </c>
      <c r="FR13" s="41">
        <f t="shared" si="149"/>
        <v>2631</v>
      </c>
      <c r="FS13" s="41">
        <f t="shared" si="149"/>
        <v>2710.8530000000001</v>
      </c>
      <c r="FT13" s="41">
        <f t="shared" si="149"/>
        <v>2923</v>
      </c>
      <c r="FU13" s="41">
        <f t="shared" si="149"/>
        <v>2716</v>
      </c>
      <c r="FV13" s="41">
        <f t="shared" si="149"/>
        <v>2825</v>
      </c>
      <c r="FW13" s="41">
        <f t="shared" si="149"/>
        <v>2965.0000000000009</v>
      </c>
      <c r="FX13" s="41">
        <f t="shared" si="149"/>
        <v>3065</v>
      </c>
      <c r="FY13" s="41">
        <f t="shared" si="149"/>
        <v>3813</v>
      </c>
      <c r="FZ13" s="41">
        <f t="shared" si="149"/>
        <v>4156.3900000000003</v>
      </c>
      <c r="GA13" s="41">
        <f t="shared" si="149"/>
        <v>3828</v>
      </c>
      <c r="GB13" s="41">
        <f t="shared" si="149"/>
        <v>3033.0209999999997</v>
      </c>
      <c r="GC13" s="41">
        <f t="shared" si="149"/>
        <v>3126.0715</v>
      </c>
      <c r="GD13" s="41">
        <f t="shared" si="149"/>
        <v>2823.9669999999987</v>
      </c>
      <c r="GE13" s="41">
        <f t="shared" si="149"/>
        <v>2802.9099999999989</v>
      </c>
      <c r="GF13" s="41">
        <f t="shared" si="149"/>
        <v>3150.6405000000027</v>
      </c>
      <c r="GG13" s="41">
        <f t="shared" si="149"/>
        <v>2946.2734999999957</v>
      </c>
      <c r="GH13" s="41">
        <f t="shared" si="149"/>
        <v>3114.7232499999991</v>
      </c>
      <c r="GI13" s="41">
        <f t="shared" si="149"/>
        <v>3169.0032500000052</v>
      </c>
      <c r="GJ13" s="41">
        <f t="shared" si="149"/>
        <v>3381.3519999999999</v>
      </c>
      <c r="GK13" s="41">
        <f t="shared" si="149"/>
        <v>4112</v>
      </c>
      <c r="GL13" s="41">
        <f t="shared" ref="GL13:GW13" si="150">SUM(GL16,GL19,GL22)</f>
        <v>4372</v>
      </c>
      <c r="GM13" s="41">
        <f t="shared" si="150"/>
        <v>3774</v>
      </c>
      <c r="GN13" s="41">
        <f t="shared" si="150"/>
        <v>3354</v>
      </c>
      <c r="GO13" s="41">
        <v>2943.9265</v>
      </c>
      <c r="GP13" s="41">
        <f t="shared" si="150"/>
        <v>3100</v>
      </c>
      <c r="GQ13" s="41">
        <f t="shared" si="150"/>
        <v>2919</v>
      </c>
      <c r="GR13" s="41">
        <f t="shared" si="150"/>
        <v>3313</v>
      </c>
      <c r="GS13" s="41">
        <f t="shared" si="150"/>
        <v>3141</v>
      </c>
      <c r="GT13" s="41">
        <f t="shared" si="150"/>
        <v>3205</v>
      </c>
      <c r="GU13" s="41">
        <f t="shared" si="150"/>
        <v>3300.5860000000002</v>
      </c>
      <c r="GV13" s="41">
        <f t="shared" si="150"/>
        <v>3599.8720000000003</v>
      </c>
      <c r="GW13" s="41">
        <f t="shared" si="150"/>
        <v>4335</v>
      </c>
      <c r="GX13" s="41">
        <f t="shared" ref="GX13:HI13" si="151">SUM(GX16,GX19,GX22)</f>
        <v>4708</v>
      </c>
      <c r="GY13" s="41">
        <f t="shared" si="151"/>
        <v>3926</v>
      </c>
      <c r="GZ13" s="41">
        <f>SUM(GZ16,GZ19,GZ22)</f>
        <v>3561</v>
      </c>
      <c r="HA13" s="41">
        <f>SUM(HA16,HA19,HA22)</f>
        <v>3484</v>
      </c>
      <c r="HB13" s="41">
        <f t="shared" si="151"/>
        <v>3239</v>
      </c>
      <c r="HC13" s="41">
        <f>SUM(HC16,HC19,HC22)</f>
        <v>3070</v>
      </c>
      <c r="HD13" s="41">
        <f t="shared" si="151"/>
        <v>3234</v>
      </c>
      <c r="HE13" s="41">
        <f t="shared" si="151"/>
        <v>3237</v>
      </c>
      <c r="HF13" s="41">
        <f t="shared" si="151"/>
        <v>3101</v>
      </c>
      <c r="HG13" s="41">
        <f t="shared" si="151"/>
        <v>3259</v>
      </c>
      <c r="HH13" s="41">
        <f t="shared" si="151"/>
        <v>3452</v>
      </c>
      <c r="HI13" s="41">
        <f t="shared" si="151"/>
        <v>4400</v>
      </c>
      <c r="HJ13" s="41">
        <f t="shared" ref="HJ13:HR13" si="152">SUM(HJ16,HJ19,HJ22,HJ25)</f>
        <v>5476.0410000000002</v>
      </c>
      <c r="HK13" s="41">
        <f t="shared" si="152"/>
        <v>4452.3824999999997</v>
      </c>
      <c r="HL13" s="41">
        <f t="shared" si="152"/>
        <v>3810.7094999999999</v>
      </c>
      <c r="HM13" s="41">
        <f t="shared" si="152"/>
        <v>4030.9515000000001</v>
      </c>
      <c r="HN13" s="41">
        <f t="shared" si="152"/>
        <v>3688.2505000000001</v>
      </c>
      <c r="HO13" s="41">
        <f t="shared" si="152"/>
        <v>3615.5454999999997</v>
      </c>
      <c r="HP13" s="41">
        <f t="shared" si="152"/>
        <v>3966.3510000000001</v>
      </c>
      <c r="HQ13" s="41">
        <f t="shared" si="152"/>
        <v>3745.1205</v>
      </c>
      <c r="HR13" s="41">
        <f t="shared" si="152"/>
        <v>3693</v>
      </c>
      <c r="HS13" s="150">
        <v>7090.5607670807449</v>
      </c>
      <c r="HT13" s="41">
        <f t="shared" si="103"/>
        <v>6529</v>
      </c>
      <c r="HU13" s="41">
        <f t="shared" si="103"/>
        <v>8257</v>
      </c>
      <c r="HV13" s="41">
        <f t="shared" si="103"/>
        <v>8321</v>
      </c>
      <c r="HW13" s="41">
        <f t="shared" si="104"/>
        <v>7234</v>
      </c>
      <c r="HX13" s="41">
        <f t="shared" si="104"/>
        <v>6723</v>
      </c>
      <c r="HY13" s="41">
        <f t="shared" si="104"/>
        <v>6327</v>
      </c>
      <c r="HZ13" s="41">
        <v>6434</v>
      </c>
      <c r="IA13" s="41">
        <f t="shared" si="105"/>
        <v>6014</v>
      </c>
      <c r="IB13" s="41">
        <f t="shared" si="105"/>
        <v>7119</v>
      </c>
      <c r="IC13" s="41">
        <f t="shared" si="105"/>
        <v>6474</v>
      </c>
      <c r="ID13" s="41">
        <f t="shared" si="106"/>
        <v>6319.4045000000006</v>
      </c>
      <c r="IE13" s="41">
        <f t="shared" si="106"/>
        <v>6615</v>
      </c>
      <c r="IF13" s="41">
        <f t="shared" si="106"/>
        <v>6516</v>
      </c>
      <c r="IG13" s="41">
        <f t="shared" si="106"/>
        <v>8031</v>
      </c>
      <c r="IH13" s="40">
        <f t="shared" ref="IH13:IY13" si="153">SUM(IH16,IH19,IH22,IH25,IH28)</f>
        <v>8426.1990000000005</v>
      </c>
      <c r="II13" s="40">
        <f t="shared" si="153"/>
        <v>7145.9124999999985</v>
      </c>
      <c r="IJ13" s="40">
        <f t="shared" si="153"/>
        <v>6651.5835000000006</v>
      </c>
      <c r="IK13" s="40">
        <f t="shared" si="153"/>
        <v>6767.1059999999998</v>
      </c>
      <c r="IL13" s="40">
        <f t="shared" si="153"/>
        <v>6360.8874999999998</v>
      </c>
      <c r="IM13" s="40">
        <f t="shared" si="153"/>
        <v>6412.3194999999996</v>
      </c>
      <c r="IN13" s="40">
        <f t="shared" si="153"/>
        <v>7385.3189999999995</v>
      </c>
      <c r="IO13" s="40">
        <f t="shared" si="153"/>
        <v>6626.5400000000009</v>
      </c>
      <c r="IP13" s="40">
        <f t="shared" si="153"/>
        <v>6813.6385000000009</v>
      </c>
      <c r="IQ13" s="40">
        <f t="shared" si="153"/>
        <v>6893.6134999999995</v>
      </c>
      <c r="IR13" s="40">
        <f t="shared" si="153"/>
        <v>6745.8675000000003</v>
      </c>
      <c r="IS13" s="40">
        <f t="shared" si="153"/>
        <v>8423.7659999999996</v>
      </c>
      <c r="IT13" s="40">
        <f t="shared" si="153"/>
        <v>8619.9325000000008</v>
      </c>
      <c r="IU13" s="40">
        <f t="shared" si="153"/>
        <v>7244.8310000000001</v>
      </c>
      <c r="IV13" s="40">
        <f t="shared" si="153"/>
        <v>7069.674</v>
      </c>
      <c r="IW13" s="40">
        <f t="shared" si="153"/>
        <v>6793.3989999999994</v>
      </c>
      <c r="IX13" s="40">
        <f t="shared" si="153"/>
        <v>5978.0749999999989</v>
      </c>
      <c r="IY13" s="40">
        <f t="shared" si="153"/>
        <v>6223.375</v>
      </c>
      <c r="IZ13" s="40">
        <f t="shared" ref="IZ13:JA13" si="154">SUM(IZ16,IZ19,IZ22,IZ25,IZ28)</f>
        <v>5656.0025000000005</v>
      </c>
      <c r="JA13" s="40">
        <f t="shared" si="154"/>
        <v>5086.62</v>
      </c>
      <c r="JB13" s="40">
        <f t="shared" ref="JB13:JC13" si="155">SUM(JB16,JB19,JB22,JB25,JB28)</f>
        <v>5134.5775000000003</v>
      </c>
      <c r="JC13" s="40">
        <f t="shared" si="155"/>
        <v>5157.1415000000006</v>
      </c>
      <c r="JD13" s="40">
        <f t="shared" ref="JD13:JE13" si="156">SUM(JD16,JD19,JD22,JD25,JD28)</f>
        <v>4978.9955000000009</v>
      </c>
      <c r="JE13" s="40">
        <f t="shared" si="156"/>
        <v>5694.1135000000004</v>
      </c>
      <c r="JF13" s="40">
        <f t="shared" ref="JF13" si="157">SUM(JF16,JF19,JF22,JF25,JF28)</f>
        <v>5431.2494999999999</v>
      </c>
      <c r="JG13" s="40">
        <f t="shared" ref="JG13:JH13" si="158">SUM(JG16,JG19,JG22,JG25,JG28)</f>
        <v>4319.2385000000004</v>
      </c>
      <c r="JH13" s="40">
        <f t="shared" si="158"/>
        <v>4926.4580000000005</v>
      </c>
      <c r="JI13" s="40">
        <f t="shared" ref="JI13:JJ13" si="159">SUM(JI16,JI19,JI22,JI25,JI28)</f>
        <v>4833.9324999999999</v>
      </c>
      <c r="JJ13" s="40">
        <f t="shared" si="159"/>
        <v>4781.8135000000002</v>
      </c>
      <c r="JK13" s="40">
        <f t="shared" ref="JK13:JL13" si="160">SUM(JK16,JK19,JK22,JK25,JK28)</f>
        <v>4897.6480000000001</v>
      </c>
      <c r="JL13" s="40">
        <f t="shared" si="160"/>
        <v>5526.8294999999998</v>
      </c>
      <c r="JM13" s="40">
        <f t="shared" ref="JM13:JN13" si="161">SUM(JM16,JM19,JM22,JM25,JM28)</f>
        <v>5179.1454999999996</v>
      </c>
      <c r="JN13" s="40">
        <f t="shared" si="161"/>
        <v>5098.1754999999994</v>
      </c>
      <c r="JO13" s="40">
        <f t="shared" ref="JO13:JP13" si="162">SUM(JO16,JO19,JO22,JO25,JO28)</f>
        <v>5377.8364999999994</v>
      </c>
      <c r="JP13" s="40">
        <f t="shared" si="162"/>
        <v>5267.3204999999998</v>
      </c>
      <c r="JQ13" s="40">
        <f t="shared" ref="JQ13:JR13" si="163">SUM(JQ16,JQ19,JQ22,JQ25,JQ28)</f>
        <v>6027.0874999999996</v>
      </c>
      <c r="JR13" s="40">
        <f t="shared" si="163"/>
        <v>5680.7384999999995</v>
      </c>
      <c r="JS13" s="40">
        <f t="shared" ref="JS13:JT13" si="164">SUM(JS16,JS19,JS22,JS25,JS28)</f>
        <v>4869.8394999999991</v>
      </c>
      <c r="JT13" s="40">
        <f t="shared" si="164"/>
        <v>3990.1659999999997</v>
      </c>
      <c r="JU13" s="40">
        <f t="shared" ref="JU13:JW13" si="165">SUM(JU16,JU19,JU22,JU25,JU28)</f>
        <v>2857.0924999999997</v>
      </c>
      <c r="JV13" s="40">
        <f t="shared" si="165"/>
        <v>3486.0965000000006</v>
      </c>
      <c r="JW13" s="40">
        <f t="shared" si="165"/>
        <v>3816.9805000000006</v>
      </c>
      <c r="JX13" s="40">
        <f t="shared" ref="JX13:JY13" si="166">SUM(JX16,JX19,JX22,JX25,JX28)</f>
        <v>4280.3030000000008</v>
      </c>
      <c r="JY13" s="40">
        <f t="shared" si="166"/>
        <v>4531.4869999999992</v>
      </c>
      <c r="JZ13" s="40">
        <f t="shared" ref="JZ13:KA13" si="167">SUM(JZ16,JZ19,JZ22,JZ25,JZ28)</f>
        <v>4823.4834999999994</v>
      </c>
      <c r="KA13" s="40">
        <f t="shared" si="167"/>
        <v>5281.0489999999991</v>
      </c>
      <c r="KB13" s="40">
        <f t="shared" ref="KB13:KC13" si="168">SUM(KB16,KB19,KB22,KB25,KB28)</f>
        <v>4994.1110000000008</v>
      </c>
      <c r="KC13" s="40">
        <f t="shared" si="168"/>
        <v>5627.1334999999999</v>
      </c>
      <c r="KD13" s="40">
        <f t="shared" ref="KD13:KE13" si="169">SUM(KD16,KD19,KD22,KD25,KD28)</f>
        <v>4633.6870000000008</v>
      </c>
      <c r="KE13" s="40">
        <f t="shared" si="169"/>
        <v>3866.1960000000008</v>
      </c>
      <c r="KF13" s="40">
        <f t="shared" ref="KF13:KG13" si="170">SUM(KF16,KF19,KF22,KF25,KF28)</f>
        <v>3419.1734999999999</v>
      </c>
      <c r="KG13" s="40">
        <f t="shared" si="170"/>
        <v>3642.2599999999993</v>
      </c>
      <c r="KH13" s="40">
        <f t="shared" ref="KH13:KI13" si="171">SUM(KH16,KH19,KH22,KH25,KH28)</f>
        <v>4202.9074999999993</v>
      </c>
      <c r="KI13" s="40">
        <f t="shared" si="171"/>
        <v>4127.0405000000001</v>
      </c>
      <c r="KJ13" s="40">
        <f t="shared" ref="KJ13:KK13" si="172">SUM(KJ16,KJ19,KJ22,KJ25,KJ28)</f>
        <v>4645.4189999999999</v>
      </c>
      <c r="KK13" s="40">
        <f t="shared" si="172"/>
        <v>4410.2279999999992</v>
      </c>
      <c r="KL13" s="40">
        <f t="shared" ref="KL13:KM13" si="173">SUM(KL16,KL19,KL22,KL25,KL28)</f>
        <v>4379.241</v>
      </c>
      <c r="KM13" s="40">
        <f t="shared" si="173"/>
        <v>4608.683500000001</v>
      </c>
      <c r="KN13" s="40">
        <f t="shared" ref="KN13:KO13" si="174">SUM(KN16,KN19,KN22,KN25,KN28)</f>
        <v>4253.2380000000003</v>
      </c>
      <c r="KO13" s="40">
        <f t="shared" si="174"/>
        <v>4506.1110000000008</v>
      </c>
      <c r="KP13" s="40">
        <f t="shared" ref="KP13:KQ13" si="175">SUM(KP16,KP19,KP22,KP25,KP28)</f>
        <v>3914.9569999999999</v>
      </c>
      <c r="KQ13" s="40">
        <f t="shared" si="175"/>
        <v>3336.9530000000004</v>
      </c>
      <c r="KR13" s="40">
        <f t="shared" ref="KR13:KS13" si="176">SUM(KR16,KR19,KR22,KR25,KR28)</f>
        <v>3816.9524999999994</v>
      </c>
      <c r="KS13" s="40">
        <f t="shared" si="176"/>
        <v>3913.0979999999995</v>
      </c>
      <c r="KT13" s="40">
        <f t="shared" ref="KT13:KU13" si="177">SUM(KT16,KT19,KT22,KT25,KT28)</f>
        <v>3710.3204999999998</v>
      </c>
      <c r="KU13" s="40">
        <f t="shared" si="177"/>
        <v>3653.3249999999998</v>
      </c>
      <c r="KV13" s="40">
        <f t="shared" ref="KV13:KW13" si="178">SUM(KV16,KV19,KV22,KV25,KV28)</f>
        <v>4378.5750000000007</v>
      </c>
      <c r="KW13" s="40">
        <f t="shared" si="178"/>
        <v>3947.8595000000005</v>
      </c>
      <c r="KX13" s="40">
        <f t="shared" ref="KX13:KY13" si="179">SUM(KX16,KX19,KX22,KX25,KX28)</f>
        <v>3928.4939999999997</v>
      </c>
      <c r="KY13" s="40">
        <f t="shared" si="179"/>
        <v>4065.4114999999997</v>
      </c>
      <c r="KZ13" s="40">
        <f t="shared" ref="KZ13:LA13" si="180">SUM(KZ16,KZ19,KZ22,KZ25,KZ28)</f>
        <v>3758.6314999999995</v>
      </c>
      <c r="LA13" s="40">
        <f t="shared" si="180"/>
        <v>4514.8279999999995</v>
      </c>
      <c r="LB13" s="40">
        <f t="shared" ref="LB13:LC13" si="181">SUM(LB16,LB19,LB22,LB25,LB28)</f>
        <v>4474.3614999999991</v>
      </c>
      <c r="LC13" s="40">
        <f t="shared" si="181"/>
        <v>3717.0095000000001</v>
      </c>
      <c r="LD13" s="40">
        <f t="shared" ref="LD13:LE13" si="182">SUM(LD16,LD19,LD22,LD25,LD28)</f>
        <v>3934.3360000000002</v>
      </c>
      <c r="LE13" s="40">
        <f t="shared" si="182"/>
        <v>4161.3595000000005</v>
      </c>
      <c r="LF13" s="40">
        <f t="shared" ref="LF13:LG13" si="183">SUM(LF16,LF19,LF22,LF25,LF28)</f>
        <v>4000.9615000000003</v>
      </c>
      <c r="LG13" s="40">
        <f t="shared" si="183"/>
        <v>3998.5190000000007</v>
      </c>
      <c r="LH13" s="40">
        <f t="shared" ref="LH13:LJ13" si="184">SUM(LH16,LH19,LH22,LH25,LH28)</f>
        <v>4646.6355000000003</v>
      </c>
      <c r="LI13" s="40">
        <f t="shared" si="184"/>
        <v>4070.1255000000001</v>
      </c>
      <c r="LJ13" s="40">
        <f t="shared" si="184"/>
        <v>4125.7079999999996</v>
      </c>
      <c r="LK13" s="40">
        <f t="shared" ref="LK13:LL13" si="185">SUM(LK16,LK19,LK22,LK25,LK28)</f>
        <v>4221.6189999999997</v>
      </c>
      <c r="LL13" s="40">
        <f t="shared" si="185"/>
        <v>4049.9775000000004</v>
      </c>
      <c r="LM13" s="40">
        <f t="shared" ref="LM13:LN13" si="186">SUM(LM16,LM19,LM22,LM25,LM28)</f>
        <v>4811.6859999999997</v>
      </c>
      <c r="LN13" s="40">
        <f t="shared" si="186"/>
        <v>4542.4829999999993</v>
      </c>
      <c r="LO13" s="40">
        <f t="shared" ref="LO13:LP13" si="187">SUM(LO16,LO19,LO22,LO25,LO28)</f>
        <v>3790.4635000000007</v>
      </c>
      <c r="LP13" s="40">
        <f t="shared" si="187"/>
        <v>4075.4715000000006</v>
      </c>
      <c r="LQ13" s="40">
        <f t="shared" ref="LQ13:LR13" si="188">SUM(LQ16,LQ19,LQ22,LQ25,LQ28)</f>
        <v>3910.8200000000006</v>
      </c>
      <c r="LR13" s="40">
        <f t="shared" si="188"/>
        <v>4152.8670000000002</v>
      </c>
      <c r="LS13" s="40">
        <f t="shared" ref="LS13:LT13" si="189">SUM(LS16,LS19,LS22,LS25,LS28)</f>
        <v>4147.0440000000008</v>
      </c>
      <c r="LT13" s="40">
        <f t="shared" si="189"/>
        <v>4742.9065000000001</v>
      </c>
      <c r="LU13" s="40">
        <f t="shared" ref="LU13:LV13" si="190">SUM(LU16,LU19,LU22,LU25,LU28)</f>
        <v>4237.0749999999998</v>
      </c>
      <c r="LV13" s="40">
        <f t="shared" si="190"/>
        <v>4128.5159999999996</v>
      </c>
      <c r="LW13" s="40">
        <f t="shared" ref="LW13:LX13" si="191">SUM(LW16,LW19,LW22,LW25,LW28)</f>
        <v>4160.4549999999999</v>
      </c>
      <c r="LX13" s="40">
        <f t="shared" si="191"/>
        <v>4145.4639999999999</v>
      </c>
      <c r="LY13" s="40">
        <f t="shared" ref="LY13:MK13" si="192">SUM(LY16,LY19,LY22,LY25,LY28)</f>
        <v>4846.1354999999994</v>
      </c>
      <c r="LZ13" s="40">
        <f t="shared" si="192"/>
        <v>4648.4364999999998</v>
      </c>
      <c r="MA13" s="40">
        <f t="shared" si="192"/>
        <v>3771.2539999999999</v>
      </c>
      <c r="MB13" s="40">
        <f t="shared" si="192"/>
        <v>4044.5479999999993</v>
      </c>
      <c r="MC13" s="40">
        <f t="shared" si="192"/>
        <v>3762.2889999999998</v>
      </c>
      <c r="MD13" s="40">
        <f t="shared" si="192"/>
        <v>3719.0565000000001</v>
      </c>
      <c r="ME13" s="40">
        <f t="shared" si="192"/>
        <v>3679.1170000000002</v>
      </c>
      <c r="MF13" s="40">
        <f t="shared" si="192"/>
        <v>4200.3485000000001</v>
      </c>
      <c r="MG13" s="40">
        <f t="shared" si="192"/>
        <v>3910.4089999999997</v>
      </c>
      <c r="MH13" s="40">
        <f t="shared" si="192"/>
        <v>3682.2735000000002</v>
      </c>
      <c r="MI13" s="40">
        <f t="shared" si="192"/>
        <v>3925.7080000000001</v>
      </c>
      <c r="MJ13" s="40">
        <f t="shared" si="192"/>
        <v>2660.8935000000001</v>
      </c>
      <c r="MK13" s="40">
        <f t="shared" si="192"/>
        <v>3065.1605</v>
      </c>
      <c r="ML13" s="40">
        <f t="shared" ref="ML13" si="193">SUM(ML16,ML19,ML22,ML25,ML28)</f>
        <v>2838.4655000000002</v>
      </c>
    </row>
    <row r="14" spans="1:350" s="6" customFormat="1" x14ac:dyDescent="0.35">
      <c r="A14" s="20" t="str">
        <f>IF(Por_Eng!$C$4=Por_Eng!$A$1,Por_Eng!A12,IF(Por_Eng!$C$4=Por_Eng!$B$1,Por_Eng!B12,"Check"))</f>
        <v>Concer</v>
      </c>
      <c r="B14" s="38">
        <f>SUM(B15,B16)</f>
        <v>1747</v>
      </c>
      <c r="C14" s="38">
        <f t="shared" ref="C14:BN14" si="194">SUM(C15,C16)</f>
        <v>1831</v>
      </c>
      <c r="D14" s="38">
        <f t="shared" si="194"/>
        <v>1778</v>
      </c>
      <c r="E14" s="38">
        <f t="shared" si="194"/>
        <v>1470</v>
      </c>
      <c r="F14" s="38">
        <f t="shared" si="194"/>
        <v>1773</v>
      </c>
      <c r="G14" s="38">
        <f t="shared" si="194"/>
        <v>1685</v>
      </c>
      <c r="H14" s="38">
        <f t="shared" si="194"/>
        <v>1852</v>
      </c>
      <c r="I14" s="38">
        <f t="shared" si="194"/>
        <v>1739</v>
      </c>
      <c r="J14" s="38">
        <f t="shared" si="194"/>
        <v>1673</v>
      </c>
      <c r="K14" s="38">
        <f t="shared" si="194"/>
        <v>1746</v>
      </c>
      <c r="L14" s="38">
        <f t="shared" si="194"/>
        <v>1632</v>
      </c>
      <c r="M14" s="38">
        <f t="shared" si="194"/>
        <v>1912</v>
      </c>
      <c r="N14" s="38">
        <f t="shared" si="194"/>
        <v>1785</v>
      </c>
      <c r="O14" s="38">
        <f t="shared" si="194"/>
        <v>1542</v>
      </c>
      <c r="P14" s="38">
        <f t="shared" si="194"/>
        <v>1659</v>
      </c>
      <c r="Q14" s="38">
        <f t="shared" si="194"/>
        <v>1715</v>
      </c>
      <c r="R14" s="38">
        <f t="shared" si="194"/>
        <v>1726</v>
      </c>
      <c r="S14" s="38">
        <f t="shared" si="194"/>
        <v>1613</v>
      </c>
      <c r="T14" s="38">
        <f t="shared" si="194"/>
        <v>1824</v>
      </c>
      <c r="U14" s="38">
        <f t="shared" si="194"/>
        <v>1741</v>
      </c>
      <c r="V14" s="38">
        <f t="shared" si="194"/>
        <v>1732</v>
      </c>
      <c r="W14" s="38">
        <f t="shared" si="194"/>
        <v>1766</v>
      </c>
      <c r="X14" s="38">
        <f t="shared" si="194"/>
        <v>1680</v>
      </c>
      <c r="Y14" s="38">
        <f t="shared" si="194"/>
        <v>1933</v>
      </c>
      <c r="Z14" s="38">
        <f t="shared" si="194"/>
        <v>1874</v>
      </c>
      <c r="AA14" s="38">
        <f t="shared" si="194"/>
        <v>1615</v>
      </c>
      <c r="AB14" s="38">
        <f t="shared" si="194"/>
        <v>1776</v>
      </c>
      <c r="AC14" s="38">
        <f t="shared" si="194"/>
        <v>1754</v>
      </c>
      <c r="AD14" s="38">
        <f t="shared" si="194"/>
        <v>1781</v>
      </c>
      <c r="AE14" s="38">
        <f t="shared" si="194"/>
        <v>1736</v>
      </c>
      <c r="AF14" s="38">
        <f t="shared" si="194"/>
        <v>1843</v>
      </c>
      <c r="AG14" s="38">
        <f t="shared" si="194"/>
        <v>1789</v>
      </c>
      <c r="AH14" s="38">
        <f t="shared" si="194"/>
        <v>1709</v>
      </c>
      <c r="AI14" s="38">
        <f t="shared" si="194"/>
        <v>1781</v>
      </c>
      <c r="AJ14" s="38">
        <f t="shared" si="194"/>
        <v>1686</v>
      </c>
      <c r="AK14" s="38">
        <f t="shared" si="194"/>
        <v>1929</v>
      </c>
      <c r="AL14" s="38">
        <f t="shared" si="194"/>
        <v>1839</v>
      </c>
      <c r="AM14" s="38">
        <f t="shared" si="194"/>
        <v>1587</v>
      </c>
      <c r="AN14" s="38">
        <f t="shared" si="194"/>
        <v>1741</v>
      </c>
      <c r="AO14" s="38">
        <f t="shared" si="194"/>
        <v>1672</v>
      </c>
      <c r="AP14" s="38">
        <f t="shared" si="194"/>
        <v>1590</v>
      </c>
      <c r="AQ14" s="38">
        <f t="shared" si="194"/>
        <v>1676</v>
      </c>
      <c r="AR14" s="38">
        <f t="shared" si="194"/>
        <v>1817</v>
      </c>
      <c r="AS14" s="38">
        <f t="shared" si="194"/>
        <v>1710</v>
      </c>
      <c r="AT14" s="38">
        <f t="shared" si="194"/>
        <v>1663</v>
      </c>
      <c r="AU14" s="38">
        <f t="shared" si="194"/>
        <v>1719</v>
      </c>
      <c r="AV14" s="38">
        <f t="shared" si="194"/>
        <v>1660</v>
      </c>
      <c r="AW14" s="38">
        <f t="shared" si="194"/>
        <v>1870</v>
      </c>
      <c r="AX14" s="38">
        <f t="shared" si="194"/>
        <v>1873</v>
      </c>
      <c r="AY14" s="38">
        <f t="shared" si="194"/>
        <v>1575</v>
      </c>
      <c r="AZ14" s="38">
        <f t="shared" si="194"/>
        <v>1662</v>
      </c>
      <c r="BA14" s="38">
        <f t="shared" si="194"/>
        <v>1662</v>
      </c>
      <c r="BB14" s="38">
        <f t="shared" si="194"/>
        <v>1639</v>
      </c>
      <c r="BC14" s="38">
        <f t="shared" si="194"/>
        <v>1597</v>
      </c>
      <c r="BD14" s="38">
        <f t="shared" si="194"/>
        <v>1751</v>
      </c>
      <c r="BE14" s="38">
        <f t="shared" si="194"/>
        <v>1681</v>
      </c>
      <c r="BF14" s="38">
        <f t="shared" si="194"/>
        <v>1631</v>
      </c>
      <c r="BG14" s="38">
        <f t="shared" si="194"/>
        <v>1678</v>
      </c>
      <c r="BH14" s="38">
        <f t="shared" si="194"/>
        <v>1643</v>
      </c>
      <c r="BI14" s="38">
        <f t="shared" si="194"/>
        <v>1646</v>
      </c>
      <c r="BJ14" s="38">
        <f t="shared" si="194"/>
        <v>1721</v>
      </c>
      <c r="BK14" s="38">
        <f t="shared" si="194"/>
        <v>1513</v>
      </c>
      <c r="BL14" s="38">
        <f t="shared" si="194"/>
        <v>1693</v>
      </c>
      <c r="BM14" s="38">
        <f t="shared" si="194"/>
        <v>1590</v>
      </c>
      <c r="BN14" s="38">
        <f t="shared" si="194"/>
        <v>1674</v>
      </c>
      <c r="BO14" s="38">
        <f t="shared" ref="BO14:DZ14" si="195">SUM(BO15,BO16)</f>
        <v>1528</v>
      </c>
      <c r="BP14" s="38">
        <f t="shared" si="195"/>
        <v>1774</v>
      </c>
      <c r="BQ14" s="38">
        <f t="shared" si="195"/>
        <v>1721.913</v>
      </c>
      <c r="BR14" s="38">
        <f t="shared" si="195"/>
        <v>1654.5585000000001</v>
      </c>
      <c r="BS14" s="38">
        <f t="shared" si="195"/>
        <v>1755.5519999999999</v>
      </c>
      <c r="BT14" s="38">
        <f t="shared" si="195"/>
        <v>1707.0635000000002</v>
      </c>
      <c r="BU14" s="38">
        <f t="shared" si="195"/>
        <v>1811.087</v>
      </c>
      <c r="BV14" s="38">
        <f t="shared" si="195"/>
        <v>1716.377</v>
      </c>
      <c r="BW14" s="38">
        <f t="shared" si="195"/>
        <v>1533.213</v>
      </c>
      <c r="BX14" s="38">
        <f t="shared" si="195"/>
        <v>1576.0485000000001</v>
      </c>
      <c r="BY14" s="38">
        <f t="shared" si="195"/>
        <v>1603.8195000000001</v>
      </c>
      <c r="BZ14" s="38">
        <f t="shared" si="195"/>
        <v>1495.8420000000001</v>
      </c>
      <c r="CA14" s="38">
        <f t="shared" si="195"/>
        <v>1565.028</v>
      </c>
      <c r="CB14" s="38">
        <f t="shared" si="195"/>
        <v>1752.2324999999998</v>
      </c>
      <c r="CC14" s="38">
        <f t="shared" si="195"/>
        <v>1644.3344999999999</v>
      </c>
      <c r="CD14" s="38">
        <f t="shared" si="195"/>
        <v>1598.6840000000002</v>
      </c>
      <c r="CE14" s="38">
        <f t="shared" si="195"/>
        <v>1668.4944999999998</v>
      </c>
      <c r="CF14" s="38">
        <f t="shared" si="195"/>
        <v>1564.4814999999999</v>
      </c>
      <c r="CG14" s="38">
        <f t="shared" si="195"/>
        <v>1811.365</v>
      </c>
      <c r="CH14" s="38">
        <f t="shared" si="195"/>
        <v>1737.078</v>
      </c>
      <c r="CI14" s="38">
        <f t="shared" si="195"/>
        <v>1569.4794999999999</v>
      </c>
      <c r="CJ14" s="38">
        <f t="shared" si="195"/>
        <v>1662.643</v>
      </c>
      <c r="CK14" s="38">
        <f t="shared" si="195"/>
        <v>1642.0525</v>
      </c>
      <c r="CL14" s="38">
        <f t="shared" si="195"/>
        <v>1610.7809999999999</v>
      </c>
      <c r="CM14" s="38">
        <f t="shared" si="195"/>
        <v>1518.8685</v>
      </c>
      <c r="CN14" s="38">
        <f t="shared" si="195"/>
        <v>1710.02</v>
      </c>
      <c r="CO14" s="38">
        <f t="shared" si="195"/>
        <v>1653.3340000000001</v>
      </c>
      <c r="CP14" s="38">
        <f t="shared" si="195"/>
        <v>1629.318</v>
      </c>
      <c r="CQ14" s="38">
        <f t="shared" si="195"/>
        <v>1690.3340000000003</v>
      </c>
      <c r="CR14" s="38">
        <f t="shared" si="195"/>
        <v>1622.8339999999998</v>
      </c>
      <c r="CS14" s="38">
        <f t="shared" si="195"/>
        <v>1882.6875</v>
      </c>
      <c r="CT14" s="38">
        <f t="shared" si="195"/>
        <v>1786.3685</v>
      </c>
      <c r="CU14" s="38">
        <f t="shared" si="195"/>
        <v>1574.89</v>
      </c>
      <c r="CV14" s="38">
        <f t="shared" si="195"/>
        <v>1768.2909999999999</v>
      </c>
      <c r="CW14" s="38">
        <f t="shared" si="195"/>
        <v>1667.0335</v>
      </c>
      <c r="CX14" s="38">
        <f t="shared" si="195"/>
        <v>1740.7470000000001</v>
      </c>
      <c r="CY14" s="38">
        <f t="shared" si="195"/>
        <v>1691.123</v>
      </c>
      <c r="CZ14" s="38">
        <f t="shared" si="195"/>
        <v>1841.643</v>
      </c>
      <c r="DA14" s="38">
        <f t="shared" si="195"/>
        <v>1764.3870000000002</v>
      </c>
      <c r="DB14" s="38">
        <f t="shared" si="195"/>
        <v>1638.3575000000001</v>
      </c>
      <c r="DC14" s="38">
        <f t="shared" si="195"/>
        <v>1735.7800000000002</v>
      </c>
      <c r="DD14" s="38">
        <f t="shared" si="195"/>
        <v>1685.146</v>
      </c>
      <c r="DE14" s="38">
        <f t="shared" si="195"/>
        <v>1916.385</v>
      </c>
      <c r="DF14" s="38">
        <f t="shared" si="195"/>
        <v>1856.712</v>
      </c>
      <c r="DG14" s="38">
        <f t="shared" si="195"/>
        <v>1586.2435</v>
      </c>
      <c r="DH14" s="38">
        <f t="shared" si="195"/>
        <v>1754.6525000000001</v>
      </c>
      <c r="DI14" s="38">
        <f t="shared" si="195"/>
        <v>1672.4899999999998</v>
      </c>
      <c r="DJ14" s="38">
        <f t="shared" si="195"/>
        <v>1702.2359999999999</v>
      </c>
      <c r="DK14" s="38">
        <f t="shared" si="195"/>
        <v>1620.4045000000001</v>
      </c>
      <c r="DL14" s="38">
        <f t="shared" si="195"/>
        <v>1819.3265000000001</v>
      </c>
      <c r="DM14" s="38">
        <f t="shared" si="195"/>
        <v>1717.7950000000001</v>
      </c>
      <c r="DN14" s="38">
        <f t="shared" si="195"/>
        <v>1683.357</v>
      </c>
      <c r="DO14" s="38">
        <f t="shared" si="195"/>
        <v>1733.6219999999998</v>
      </c>
      <c r="DP14" s="38">
        <f t="shared" si="195"/>
        <v>1743.02</v>
      </c>
      <c r="DQ14" s="38">
        <f t="shared" si="195"/>
        <v>1963.5355</v>
      </c>
      <c r="DR14" s="38">
        <f t="shared" si="195"/>
        <v>1906.1305000000002</v>
      </c>
      <c r="DS14" s="38">
        <f t="shared" si="195"/>
        <v>1696.6779999999999</v>
      </c>
      <c r="DT14" s="38">
        <f t="shared" si="195"/>
        <v>1867.7764999999999</v>
      </c>
      <c r="DU14" s="38">
        <f t="shared" si="195"/>
        <v>1856.2845</v>
      </c>
      <c r="DV14" s="38">
        <f t="shared" si="195"/>
        <v>1853.9259999999999</v>
      </c>
      <c r="DW14" s="38">
        <f t="shared" si="195"/>
        <v>1844.8615</v>
      </c>
      <c r="DX14" s="38">
        <f t="shared" si="195"/>
        <v>1998.0165000000002</v>
      </c>
      <c r="DY14" s="38">
        <f t="shared" si="195"/>
        <v>1918.6574999999998</v>
      </c>
      <c r="DZ14" s="38">
        <f t="shared" si="195"/>
        <v>1886.8335</v>
      </c>
      <c r="EA14" s="38">
        <f t="shared" ref="EA14:GM14" si="196">SUM(EA15,EA16)</f>
        <v>1985.52</v>
      </c>
      <c r="EB14" s="38">
        <f t="shared" si="196"/>
        <v>1924.8135</v>
      </c>
      <c r="EC14" s="38">
        <f t="shared" si="196"/>
        <v>2089.9070000000002</v>
      </c>
      <c r="ED14" s="38">
        <f t="shared" si="196"/>
        <v>2069.4560000000001</v>
      </c>
      <c r="EE14" s="38">
        <f t="shared" si="196"/>
        <v>1777.8120000000001</v>
      </c>
      <c r="EF14" s="38">
        <f t="shared" si="196"/>
        <v>1859.7955000000002</v>
      </c>
      <c r="EG14" s="38">
        <f t="shared" si="196"/>
        <v>1872.6714999999999</v>
      </c>
      <c r="EH14" s="38">
        <f t="shared" si="196"/>
        <v>2004.7620000000002</v>
      </c>
      <c r="EI14" s="38">
        <f t="shared" si="196"/>
        <v>1938.5465000000002</v>
      </c>
      <c r="EJ14" s="38">
        <f t="shared" si="196"/>
        <v>2183</v>
      </c>
      <c r="EK14" s="38">
        <f t="shared" si="196"/>
        <v>2058.4854999999998</v>
      </c>
      <c r="EL14" s="38">
        <f t="shared" si="196"/>
        <v>1998.6804999999999</v>
      </c>
      <c r="EM14" s="38">
        <f t="shared" si="196"/>
        <v>2088.3510000000001</v>
      </c>
      <c r="EN14" s="38">
        <f t="shared" si="196"/>
        <v>1934.7450000000001</v>
      </c>
      <c r="EO14" s="38">
        <f t="shared" si="196"/>
        <v>2109.0299999999997</v>
      </c>
      <c r="EP14" s="38">
        <f t="shared" si="196"/>
        <v>2011.4730000000002</v>
      </c>
      <c r="EQ14" s="38">
        <f t="shared" si="196"/>
        <v>1779.5720000000001</v>
      </c>
      <c r="ER14" s="38">
        <f t="shared" si="196"/>
        <v>1915.893</v>
      </c>
      <c r="ES14" s="38">
        <f t="shared" si="196"/>
        <v>1964.383</v>
      </c>
      <c r="ET14" s="38">
        <f t="shared" si="196"/>
        <v>1998.2885000000001</v>
      </c>
      <c r="EU14" s="38">
        <f t="shared" si="196"/>
        <v>1963</v>
      </c>
      <c r="EV14" s="38">
        <f t="shared" si="196"/>
        <v>2178</v>
      </c>
      <c r="EW14" s="38">
        <f t="shared" si="196"/>
        <v>2067</v>
      </c>
      <c r="EX14" s="38">
        <f t="shared" si="196"/>
        <v>2061</v>
      </c>
      <c r="EY14" s="38">
        <f t="shared" si="196"/>
        <v>2180</v>
      </c>
      <c r="EZ14" s="38">
        <f t="shared" si="196"/>
        <v>2119</v>
      </c>
      <c r="FA14" s="38">
        <f t="shared" si="196"/>
        <v>2238</v>
      </c>
      <c r="FB14" s="38">
        <f t="shared" si="196"/>
        <v>2276</v>
      </c>
      <c r="FC14" s="38">
        <f t="shared" si="196"/>
        <v>1976</v>
      </c>
      <c r="FD14" s="38">
        <f t="shared" si="196"/>
        <v>2167</v>
      </c>
      <c r="FE14" s="38">
        <f t="shared" si="196"/>
        <v>2106</v>
      </c>
      <c r="FF14" s="38">
        <f t="shared" si="196"/>
        <v>2168</v>
      </c>
      <c r="FG14" s="38">
        <f t="shared" si="196"/>
        <v>2121</v>
      </c>
      <c r="FH14" s="38">
        <f t="shared" si="196"/>
        <v>2351</v>
      </c>
      <c r="FI14" s="38">
        <f t="shared" si="196"/>
        <v>2295</v>
      </c>
      <c r="FJ14" s="38">
        <f t="shared" si="196"/>
        <v>2259</v>
      </c>
      <c r="FK14" s="38">
        <f t="shared" si="196"/>
        <v>2354</v>
      </c>
      <c r="FL14" s="38">
        <f t="shared" si="196"/>
        <v>2142</v>
      </c>
      <c r="FM14" s="38">
        <f t="shared" si="196"/>
        <v>2414</v>
      </c>
      <c r="FN14" s="38">
        <f t="shared" si="196"/>
        <v>2509</v>
      </c>
      <c r="FO14" s="38">
        <f t="shared" si="196"/>
        <v>2171.5825</v>
      </c>
      <c r="FP14" s="38">
        <f t="shared" si="196"/>
        <v>2410</v>
      </c>
      <c r="FQ14" s="38">
        <f t="shared" si="196"/>
        <v>2371</v>
      </c>
      <c r="FR14" s="38">
        <f t="shared" si="196"/>
        <v>2353</v>
      </c>
      <c r="FS14" s="38">
        <f t="shared" si="196"/>
        <v>2416.4174999999996</v>
      </c>
      <c r="FT14" s="38">
        <f t="shared" si="196"/>
        <v>2585</v>
      </c>
      <c r="FU14" s="38">
        <f t="shared" si="196"/>
        <v>2514</v>
      </c>
      <c r="FV14" s="38">
        <f t="shared" si="196"/>
        <v>2462</v>
      </c>
      <c r="FW14" s="38">
        <f t="shared" si="196"/>
        <v>2511</v>
      </c>
      <c r="FX14" s="38">
        <f t="shared" si="196"/>
        <v>2471</v>
      </c>
      <c r="FY14" s="38">
        <f t="shared" si="196"/>
        <v>2686</v>
      </c>
      <c r="FZ14" s="38">
        <f t="shared" si="196"/>
        <v>2628.848</v>
      </c>
      <c r="GA14" s="38">
        <f t="shared" si="196"/>
        <v>2497</v>
      </c>
      <c r="GB14" s="38">
        <f t="shared" si="196"/>
        <v>2560.2734999999998</v>
      </c>
      <c r="GC14" s="38">
        <f t="shared" si="196"/>
        <v>2505.7275</v>
      </c>
      <c r="GD14" s="38">
        <f t="shared" si="196"/>
        <v>2537.2950000000001</v>
      </c>
      <c r="GE14" s="38">
        <f t="shared" si="196"/>
        <v>2459.2454999999991</v>
      </c>
      <c r="GF14" s="38">
        <f t="shared" si="196"/>
        <v>2719.6105000000016</v>
      </c>
      <c r="GG14" s="38">
        <f t="shared" si="196"/>
        <v>2653.7062499999975</v>
      </c>
      <c r="GH14" s="38">
        <f t="shared" si="196"/>
        <v>2582.4327499999999</v>
      </c>
      <c r="GI14" s="38">
        <f t="shared" si="196"/>
        <v>2750.8610000000026</v>
      </c>
      <c r="GJ14" s="38">
        <f t="shared" si="196"/>
        <v>2590.0119999999997</v>
      </c>
      <c r="GK14" s="38">
        <f t="shared" si="196"/>
        <v>2756</v>
      </c>
      <c r="GL14" s="38">
        <f t="shared" si="196"/>
        <v>2769</v>
      </c>
      <c r="GM14" s="38">
        <f t="shared" si="196"/>
        <v>2383</v>
      </c>
      <c r="GN14" s="38">
        <f>SUM(GN15,GN16)</f>
        <v>2606</v>
      </c>
      <c r="GO14" s="38">
        <v>2550.1374999999998</v>
      </c>
      <c r="GP14" s="38">
        <f t="shared" ref="GP14:GV14" si="197">SUM(GP15,GP16)</f>
        <v>2654</v>
      </c>
      <c r="GQ14" s="38">
        <f t="shared" si="197"/>
        <v>2551</v>
      </c>
      <c r="GR14" s="38">
        <f t="shared" si="197"/>
        <v>2839</v>
      </c>
      <c r="GS14" s="38">
        <f t="shared" si="197"/>
        <v>2817</v>
      </c>
      <c r="GT14" s="38">
        <f t="shared" si="197"/>
        <v>2744</v>
      </c>
      <c r="GU14" s="38">
        <f t="shared" si="197"/>
        <v>2818</v>
      </c>
      <c r="GV14" s="38">
        <f t="shared" si="197"/>
        <v>2729</v>
      </c>
      <c r="GW14" s="38">
        <f t="shared" ref="GW14:HH14" si="198">SUM(GW15,GW16)</f>
        <v>2812</v>
      </c>
      <c r="GX14" s="38">
        <f t="shared" si="198"/>
        <v>2894</v>
      </c>
      <c r="GY14" s="38">
        <f t="shared" si="198"/>
        <v>2558</v>
      </c>
      <c r="GZ14" s="38">
        <f>SUM(GZ15,GZ16)</f>
        <v>2698</v>
      </c>
      <c r="HA14" s="38">
        <f t="shared" si="198"/>
        <v>2728</v>
      </c>
      <c r="HB14" s="38">
        <f t="shared" si="198"/>
        <v>2788</v>
      </c>
      <c r="HC14" s="38">
        <f t="shared" si="198"/>
        <v>2619</v>
      </c>
      <c r="HD14" s="38">
        <f t="shared" si="198"/>
        <v>2634</v>
      </c>
      <c r="HE14" s="38">
        <f t="shared" si="198"/>
        <v>2453</v>
      </c>
      <c r="HF14" s="38">
        <f t="shared" si="198"/>
        <v>2398</v>
      </c>
      <c r="HG14" s="38">
        <f t="shared" si="198"/>
        <v>2516</v>
      </c>
      <c r="HH14" s="38">
        <f t="shared" si="198"/>
        <v>2376</v>
      </c>
      <c r="HI14" s="38">
        <f t="shared" ref="HI14:HT14" si="199">SUM(HI15,HI16)</f>
        <v>2586</v>
      </c>
      <c r="HJ14" s="38">
        <f t="shared" si="199"/>
        <v>2556</v>
      </c>
      <c r="HK14" s="38">
        <f t="shared" si="199"/>
        <v>2116</v>
      </c>
      <c r="HL14" s="38">
        <f t="shared" si="199"/>
        <v>2283</v>
      </c>
      <c r="HM14" s="38">
        <f t="shared" si="199"/>
        <v>2291.9929999999999</v>
      </c>
      <c r="HN14" s="38">
        <f t="shared" si="199"/>
        <v>2267.2695000000003</v>
      </c>
      <c r="HO14" s="38">
        <f t="shared" si="199"/>
        <v>2167.9024999999997</v>
      </c>
      <c r="HP14" s="38">
        <f t="shared" si="199"/>
        <v>2397</v>
      </c>
      <c r="HQ14" s="38">
        <f t="shared" si="199"/>
        <v>2207.3649999999998</v>
      </c>
      <c r="HR14" s="38">
        <f t="shared" si="199"/>
        <v>2126</v>
      </c>
      <c r="HS14" s="38">
        <f t="shared" si="199"/>
        <v>2273.3879999999999</v>
      </c>
      <c r="HT14" s="38">
        <f t="shared" si="199"/>
        <v>2072</v>
      </c>
      <c r="HU14" s="38">
        <v>2272</v>
      </c>
      <c r="HV14" s="38">
        <f>SUM(HV15,HV16)</f>
        <v>2167</v>
      </c>
      <c r="HW14" s="38">
        <f>SUM(HW15,HW16)</f>
        <v>1958</v>
      </c>
      <c r="HX14" s="38">
        <f>SUM(HX15,HX16)</f>
        <v>2089</v>
      </c>
      <c r="HY14" s="38">
        <f>SUM(HY15,HY16)</f>
        <v>2035</v>
      </c>
      <c r="HZ14" s="38">
        <v>2072</v>
      </c>
      <c r="IA14" s="38">
        <f t="shared" ref="IA14:IG14" si="200">SUM(IA15:IA16)</f>
        <v>1984</v>
      </c>
      <c r="IB14" s="38">
        <f t="shared" si="200"/>
        <v>2149</v>
      </c>
      <c r="IC14" s="38">
        <f t="shared" si="200"/>
        <v>2056</v>
      </c>
      <c r="ID14" s="38">
        <f t="shared" si="200"/>
        <v>1934.7534999999998</v>
      </c>
      <c r="IE14" s="38">
        <f t="shared" si="200"/>
        <v>2032</v>
      </c>
      <c r="IF14" s="38">
        <f t="shared" si="200"/>
        <v>1924</v>
      </c>
      <c r="IG14" s="38">
        <f t="shared" si="200"/>
        <v>2141</v>
      </c>
      <c r="IH14" s="38">
        <f t="shared" ref="IH14:IY14" si="201">SUM(IH15:IH16)</f>
        <v>2184.7275</v>
      </c>
      <c r="II14" s="38">
        <f t="shared" si="201"/>
        <v>1785.1675</v>
      </c>
      <c r="IJ14" s="38">
        <f t="shared" si="201"/>
        <v>1969.771</v>
      </c>
      <c r="IK14" s="38">
        <f t="shared" si="201"/>
        <v>1909.0170000000001</v>
      </c>
      <c r="IL14" s="38">
        <f t="shared" si="201"/>
        <v>1922.6994999999999</v>
      </c>
      <c r="IM14" s="38">
        <f t="shared" si="201"/>
        <v>1909.39</v>
      </c>
      <c r="IN14" s="38">
        <f t="shared" si="201"/>
        <v>2058.9245000000001</v>
      </c>
      <c r="IO14" s="38">
        <f t="shared" si="201"/>
        <v>1915.2629999999999</v>
      </c>
      <c r="IP14" s="38">
        <f t="shared" si="201"/>
        <v>2014.4504999999999</v>
      </c>
      <c r="IQ14" s="38">
        <f t="shared" si="201"/>
        <v>2068.0074999999997</v>
      </c>
      <c r="IR14" s="38">
        <f t="shared" si="201"/>
        <v>1859.0709999999999</v>
      </c>
      <c r="IS14" s="38">
        <f t="shared" si="201"/>
        <v>2151.2155000000002</v>
      </c>
      <c r="IT14" s="38">
        <f t="shared" si="201"/>
        <v>2139.377</v>
      </c>
      <c r="IU14" s="38">
        <f t="shared" si="201"/>
        <v>1732.7995000000001</v>
      </c>
      <c r="IV14" s="38">
        <f t="shared" si="201"/>
        <v>1911.2570000000001</v>
      </c>
      <c r="IW14" s="38">
        <f t="shared" si="201"/>
        <v>1912.5059999999999</v>
      </c>
      <c r="IX14" s="38">
        <f t="shared" si="201"/>
        <v>1598.7234999999998</v>
      </c>
      <c r="IY14" s="38">
        <f t="shared" si="201"/>
        <v>1941.048</v>
      </c>
      <c r="IZ14" s="38">
        <f t="shared" ref="IZ14:JA14" si="202">SUM(IZ15:IZ16)</f>
        <v>2111.2860000000001</v>
      </c>
      <c r="JA14" s="38">
        <f t="shared" si="202"/>
        <v>1986.125</v>
      </c>
      <c r="JB14" s="38">
        <f t="shared" ref="JB14:JC14" si="203">SUM(JB15:JB16)</f>
        <v>1987.7874999999999</v>
      </c>
      <c r="JC14" s="38">
        <f t="shared" si="203"/>
        <v>2066.1585</v>
      </c>
      <c r="JD14" s="38">
        <f t="shared" ref="JD14:JE14" si="204">SUM(JD15:JD16)</f>
        <v>1991.7179999999998</v>
      </c>
      <c r="JE14" s="38">
        <f t="shared" si="204"/>
        <v>2218.1865000000003</v>
      </c>
      <c r="JF14" s="38">
        <f t="shared" ref="JF14" si="205">SUM(JF15:JF16)</f>
        <v>2250.7309999999998</v>
      </c>
      <c r="JG14" s="38">
        <f t="shared" ref="JG14:JH14" si="206">SUM(JG15:JG16)</f>
        <v>1764.298</v>
      </c>
      <c r="JH14" s="38">
        <f t="shared" si="206"/>
        <v>2019.931</v>
      </c>
      <c r="JI14" s="38">
        <f t="shared" ref="JI14:JJ14" si="207">SUM(JI15:JI16)</f>
        <v>1973.6264999999999</v>
      </c>
      <c r="JJ14" s="38">
        <f t="shared" si="207"/>
        <v>1981.2685000000001</v>
      </c>
      <c r="JK14" s="38">
        <f t="shared" ref="JK14:JL14" si="208">SUM(JK15:JK16)</f>
        <v>1964.923</v>
      </c>
      <c r="JL14" s="38">
        <f t="shared" si="208"/>
        <v>2138.4690000000001</v>
      </c>
      <c r="JM14" s="38">
        <f t="shared" ref="JM14:JN14" si="209">SUM(JM15:JM16)</f>
        <v>2007.0264999999999</v>
      </c>
      <c r="JN14" s="38">
        <f t="shared" si="209"/>
        <v>1987.1115</v>
      </c>
      <c r="JO14" s="38">
        <f t="shared" ref="JO14:JP14" si="210">SUM(JO15:JO16)</f>
        <v>2157.6120000000001</v>
      </c>
      <c r="JP14" s="38">
        <f t="shared" si="210"/>
        <v>2058.9520000000002</v>
      </c>
      <c r="JQ14" s="38">
        <f t="shared" ref="JQ14:JR14" si="211">SUM(JQ15:JQ16)</f>
        <v>2249.0330000000004</v>
      </c>
      <c r="JR14" s="38">
        <f t="shared" si="211"/>
        <v>2215.268</v>
      </c>
      <c r="JS14" s="38">
        <f t="shared" ref="JS14:JT14" si="212">SUM(JS15:JS16)</f>
        <v>1858.4075</v>
      </c>
      <c r="JT14" s="38">
        <f t="shared" si="212"/>
        <v>1637.9949999999999</v>
      </c>
      <c r="JU14" s="38">
        <f t="shared" ref="JU14:JW14" si="213">SUM(JU15:JU16)</f>
        <v>1109.6295</v>
      </c>
      <c r="JV14" s="38">
        <f t="shared" si="213"/>
        <v>1328.8795</v>
      </c>
      <c r="JW14" s="38">
        <f t="shared" si="213"/>
        <v>1510.66</v>
      </c>
      <c r="JX14" s="38">
        <f t="shared" ref="JX14:JY14" si="214">SUM(JX15:JX16)</f>
        <v>1776.1685</v>
      </c>
      <c r="JY14" s="38">
        <f t="shared" si="214"/>
        <v>1863.405</v>
      </c>
      <c r="JZ14" s="38">
        <f t="shared" ref="JZ14:KA14" si="215">SUM(JZ15:JZ16)</f>
        <v>1976.3490000000002</v>
      </c>
      <c r="KA14" s="38">
        <f t="shared" si="215"/>
        <v>2128.9070000000002</v>
      </c>
      <c r="KB14" s="38">
        <f t="shared" ref="KB14:KC14" si="216">SUM(KB15:KB16)</f>
        <v>1974.1514999999999</v>
      </c>
      <c r="KC14" s="38">
        <f t="shared" si="216"/>
        <v>2059.7224999999999</v>
      </c>
      <c r="KD14" s="38">
        <f t="shared" ref="KD14:KE14" si="217">SUM(KD15:KD16)</f>
        <v>1990.0826999999997</v>
      </c>
      <c r="KE14" s="38">
        <f t="shared" si="217"/>
        <v>1756.3058499999997</v>
      </c>
      <c r="KF14" s="38">
        <f t="shared" ref="KF14:KG14" si="218">SUM(KF15:KF16)</f>
        <v>1791.3426000000002</v>
      </c>
      <c r="KG14" s="38">
        <f t="shared" si="218"/>
        <v>1655.7465000000002</v>
      </c>
      <c r="KH14" s="38">
        <f t="shared" ref="KH14:KI14" si="219">SUM(KH15:KH16)</f>
        <v>1891.2381499999999</v>
      </c>
      <c r="KI14" s="38">
        <f t="shared" si="219"/>
        <v>1907.9645499999997</v>
      </c>
      <c r="KJ14" s="38">
        <f t="shared" ref="KJ14:KK14" si="220">SUM(KJ15:KJ16)</f>
        <v>2076.6361999999995</v>
      </c>
      <c r="KK14" s="38">
        <f t="shared" si="220"/>
        <v>1958.6225500000005</v>
      </c>
      <c r="KL14" s="38">
        <f t="shared" ref="KL14:KM14" si="221">SUM(KL15:KL16)</f>
        <v>1983.5973999999994</v>
      </c>
      <c r="KM14" s="38">
        <f t="shared" si="221"/>
        <v>2046.6652999999997</v>
      </c>
      <c r="KN14" s="38">
        <f t="shared" ref="KN14:KO14" si="222">SUM(KN15:KN16)</f>
        <v>1956.9612999999999</v>
      </c>
      <c r="KO14" s="38">
        <f t="shared" si="222"/>
        <v>2174.2651500000002</v>
      </c>
      <c r="KP14" s="38">
        <f t="shared" ref="KP14:KQ14" si="223">SUM(KP15:KP16)</f>
        <v>2022.17155</v>
      </c>
      <c r="KQ14" s="38">
        <f t="shared" si="223"/>
        <v>1717.6996999999997</v>
      </c>
      <c r="KR14" s="38">
        <f t="shared" ref="KR14:KS14" si="224">SUM(KR15:KR16)</f>
        <v>2004.7001086206901</v>
      </c>
      <c r="KS14" s="38">
        <f t="shared" si="224"/>
        <v>1993.3476474137935</v>
      </c>
      <c r="KT14" s="38">
        <f t="shared" ref="KT14:KU14" si="225">SUM(KT15:KT16)</f>
        <v>1963.1435810344828</v>
      </c>
      <c r="KU14" s="38">
        <f t="shared" si="225"/>
        <v>1901.9196750793649</v>
      </c>
      <c r="KV14" s="38">
        <f t="shared" ref="KV14:KW14" si="226">SUM(KV15:KV16)</f>
        <v>2082.7458500000002</v>
      </c>
      <c r="KW14" s="38">
        <f t="shared" si="226"/>
        <v>1979.9614999999994</v>
      </c>
      <c r="KX14" s="38">
        <f t="shared" ref="KX14:KY14" si="227">SUM(KX15:KX16)</f>
        <v>1965.3030500000002</v>
      </c>
      <c r="KY14" s="38">
        <f t="shared" si="227"/>
        <v>2037.6047353174599</v>
      </c>
      <c r="KZ14" s="38">
        <f t="shared" ref="KZ14:LA14" si="228">SUM(KZ15:KZ16)</f>
        <v>1952.4467222222222</v>
      </c>
      <c r="LA14" s="38">
        <f t="shared" si="228"/>
        <v>2143.8993499999997</v>
      </c>
      <c r="LB14" s="38">
        <f t="shared" ref="LB14:LC14" si="229">SUM(LB15:LB16)</f>
        <v>2204.8280999999997</v>
      </c>
      <c r="LC14" s="38">
        <f t="shared" si="229"/>
        <v>1822.8641500000003</v>
      </c>
      <c r="LD14" s="38">
        <f t="shared" ref="LD14:LE14" si="230">SUM(LD15:LD16)</f>
        <v>2068.7622499999998</v>
      </c>
      <c r="LE14" s="38">
        <f t="shared" si="230"/>
        <v>2065.3168626984125</v>
      </c>
      <c r="LF14" s="38">
        <f t="shared" ref="LF14:LG14" si="231">SUM(LF15:LF16)</f>
        <v>2017.6682000000001</v>
      </c>
      <c r="LG14" s="38">
        <f t="shared" si="231"/>
        <v>2009.6939</v>
      </c>
      <c r="LH14" s="38">
        <f t="shared" ref="LH14:LJ14" si="232">SUM(LH15:LH16)</f>
        <v>2218.4572499999999</v>
      </c>
      <c r="LI14" s="38">
        <f t="shared" si="232"/>
        <v>2073.8943500000005</v>
      </c>
      <c r="LJ14" s="38">
        <f t="shared" si="232"/>
        <v>2078.799</v>
      </c>
      <c r="LK14" s="38">
        <f t="shared" ref="LK14:LL14" si="233">SUM(LK15:LK16)</f>
        <v>2172.6745824603177</v>
      </c>
      <c r="LL14" s="38">
        <f t="shared" si="233"/>
        <v>2145.0063</v>
      </c>
      <c r="LM14" s="38">
        <f t="shared" ref="LM14:LN14" si="234">SUM(LM15:LM16)</f>
        <v>2289.8563764285718</v>
      </c>
      <c r="LN14" s="38">
        <f t="shared" si="234"/>
        <v>2293.3590000000004</v>
      </c>
      <c r="LO14" s="38">
        <f t="shared" ref="LO14:LP14" si="235">SUM(LO15:LO16)</f>
        <v>1956.92</v>
      </c>
      <c r="LP14" s="38">
        <f t="shared" si="235"/>
        <v>2031.7514999999999</v>
      </c>
      <c r="LQ14" s="38">
        <f t="shared" ref="LQ14:LR14" si="236">SUM(LQ15:LQ16)</f>
        <v>2060.5634999999997</v>
      </c>
      <c r="LR14" s="38">
        <f t="shared" si="236"/>
        <v>2139.0585000000001</v>
      </c>
      <c r="LS14" s="38">
        <f t="shared" ref="LS14:LT14" si="237">SUM(LS15:LS16)</f>
        <v>2119.942</v>
      </c>
      <c r="LT14" s="38">
        <f t="shared" si="237"/>
        <v>2355.4319999999998</v>
      </c>
      <c r="LU14" s="38">
        <f t="shared" ref="LU14:LV14" si="238">SUM(LU15:LU16)</f>
        <v>2186.835</v>
      </c>
      <c r="LV14" s="38">
        <f t="shared" si="238"/>
        <v>2122.3195000000001</v>
      </c>
      <c r="LW14" s="38">
        <f t="shared" ref="LW14:LX14" si="239">SUM(LW15:LW16)</f>
        <v>2188.0124999999998</v>
      </c>
      <c r="LX14" s="38">
        <f t="shared" si="239"/>
        <v>2138.8775000000001</v>
      </c>
      <c r="LY14" s="38">
        <f t="shared" ref="LY14:MK14" si="240">SUM(LY15:LY16)</f>
        <v>2313.7739999999999</v>
      </c>
      <c r="LZ14" s="38">
        <f t="shared" si="240"/>
        <v>2345.1489999999999</v>
      </c>
      <c r="MA14" s="38">
        <f t="shared" si="240"/>
        <v>1946.5510000000002</v>
      </c>
      <c r="MB14" s="38">
        <f t="shared" si="240"/>
        <v>2093.5434999999998</v>
      </c>
      <c r="MC14" s="38">
        <f t="shared" si="240"/>
        <v>2131.3599999999997</v>
      </c>
      <c r="MD14" s="38">
        <f t="shared" si="240"/>
        <v>2139.2130000000002</v>
      </c>
      <c r="ME14" s="38">
        <f t="shared" si="240"/>
        <v>2107.7214999999997</v>
      </c>
      <c r="MF14" s="38">
        <f t="shared" si="240"/>
        <v>2348.7714999999998</v>
      </c>
      <c r="MG14" s="38">
        <f t="shared" si="240"/>
        <v>2232.8164999999999</v>
      </c>
      <c r="MH14" s="38">
        <f t="shared" si="240"/>
        <v>2161.3755000000001</v>
      </c>
      <c r="MI14" s="38">
        <f t="shared" si="240"/>
        <v>2301.4549999999999</v>
      </c>
      <c r="MJ14" s="38">
        <f t="shared" si="240"/>
        <v>0</v>
      </c>
      <c r="MK14" s="38">
        <f t="shared" si="240"/>
        <v>0</v>
      </c>
      <c r="ML14" s="38">
        <f t="shared" ref="ML14" si="241">SUM(ML15:ML16)</f>
        <v>0</v>
      </c>
    </row>
    <row r="15" spans="1:350" s="104" customFormat="1" x14ac:dyDescent="0.35">
      <c r="A15" s="103" t="str">
        <f>IF(Por_Eng!$C$4=Por_Eng!$A$1,Por_Eng!A13,IF(Por_Eng!$C$4=Por_Eng!$B$1,Por_Eng!B13,"Check"))</f>
        <v>Veículo Pesado</v>
      </c>
      <c r="B15" s="56">
        <v>779</v>
      </c>
      <c r="C15" s="56">
        <v>887</v>
      </c>
      <c r="D15" s="56">
        <v>811</v>
      </c>
      <c r="E15" s="56">
        <v>693</v>
      </c>
      <c r="F15" s="56">
        <v>839</v>
      </c>
      <c r="G15" s="56">
        <v>813</v>
      </c>
      <c r="H15" s="56">
        <v>850</v>
      </c>
      <c r="I15" s="56">
        <v>833</v>
      </c>
      <c r="J15" s="56">
        <v>828</v>
      </c>
      <c r="K15" s="56">
        <v>845</v>
      </c>
      <c r="L15" s="56">
        <v>784</v>
      </c>
      <c r="M15" s="56">
        <v>826</v>
      </c>
      <c r="N15" s="56">
        <v>746</v>
      </c>
      <c r="O15" s="56">
        <v>674</v>
      </c>
      <c r="P15" s="56">
        <v>786</v>
      </c>
      <c r="Q15" s="56">
        <v>762</v>
      </c>
      <c r="R15" s="56">
        <v>790</v>
      </c>
      <c r="S15" s="56">
        <v>760</v>
      </c>
      <c r="T15" s="56">
        <v>827</v>
      </c>
      <c r="U15" s="56">
        <v>784</v>
      </c>
      <c r="V15" s="56">
        <v>797</v>
      </c>
      <c r="W15" s="56">
        <v>788</v>
      </c>
      <c r="X15" s="56">
        <v>766</v>
      </c>
      <c r="Y15" s="56">
        <v>815</v>
      </c>
      <c r="Z15" s="56">
        <v>754</v>
      </c>
      <c r="AA15" s="56">
        <v>674</v>
      </c>
      <c r="AB15" s="56">
        <v>840</v>
      </c>
      <c r="AC15" s="56">
        <v>782</v>
      </c>
      <c r="AD15" s="56">
        <v>813</v>
      </c>
      <c r="AE15" s="56">
        <v>813</v>
      </c>
      <c r="AF15" s="56">
        <v>814</v>
      </c>
      <c r="AG15" s="56">
        <v>872</v>
      </c>
      <c r="AH15" s="56">
        <v>820</v>
      </c>
      <c r="AI15" s="56">
        <v>839</v>
      </c>
      <c r="AJ15" s="56">
        <v>811</v>
      </c>
      <c r="AK15" s="56">
        <v>868</v>
      </c>
      <c r="AL15" s="56">
        <v>777</v>
      </c>
      <c r="AM15" s="56">
        <v>769</v>
      </c>
      <c r="AN15" s="56">
        <v>789</v>
      </c>
      <c r="AO15" s="56">
        <v>760</v>
      </c>
      <c r="AP15" s="56">
        <v>632</v>
      </c>
      <c r="AQ15" s="56">
        <v>788</v>
      </c>
      <c r="AR15" s="56">
        <v>844</v>
      </c>
      <c r="AS15" s="56">
        <v>885</v>
      </c>
      <c r="AT15" s="56">
        <v>828</v>
      </c>
      <c r="AU15" s="56">
        <v>833</v>
      </c>
      <c r="AV15" s="56">
        <v>807</v>
      </c>
      <c r="AW15" s="56">
        <v>847</v>
      </c>
      <c r="AX15" s="56">
        <v>834</v>
      </c>
      <c r="AY15" s="56">
        <v>720</v>
      </c>
      <c r="AZ15" s="56">
        <v>819</v>
      </c>
      <c r="BA15" s="56">
        <v>770</v>
      </c>
      <c r="BB15" s="56">
        <v>811</v>
      </c>
      <c r="BC15" s="56">
        <v>749</v>
      </c>
      <c r="BD15" s="56">
        <v>801</v>
      </c>
      <c r="BE15" s="56">
        <v>829</v>
      </c>
      <c r="BF15" s="56">
        <v>775</v>
      </c>
      <c r="BG15" s="56">
        <v>811</v>
      </c>
      <c r="BH15" s="56">
        <v>782</v>
      </c>
      <c r="BI15" s="56">
        <v>749</v>
      </c>
      <c r="BJ15" s="56">
        <v>776</v>
      </c>
      <c r="BK15" s="56">
        <v>690</v>
      </c>
      <c r="BL15" s="56">
        <v>782</v>
      </c>
      <c r="BM15" s="56">
        <v>780</v>
      </c>
      <c r="BN15" s="56">
        <v>804</v>
      </c>
      <c r="BO15" s="56">
        <v>730</v>
      </c>
      <c r="BP15" s="56">
        <v>828</v>
      </c>
      <c r="BQ15" s="56">
        <v>833.27500000000009</v>
      </c>
      <c r="BR15" s="56">
        <v>827.10300000000007</v>
      </c>
      <c r="BS15" s="56">
        <v>879.13499999999999</v>
      </c>
      <c r="BT15" s="56">
        <v>835.47600000000011</v>
      </c>
      <c r="BU15" s="56">
        <v>833.53600000000006</v>
      </c>
      <c r="BV15" s="56">
        <v>767.16499999999996</v>
      </c>
      <c r="BW15" s="56">
        <v>748.71799999999996</v>
      </c>
      <c r="BX15" s="56">
        <v>730.16200000000003</v>
      </c>
      <c r="BY15" s="56">
        <v>746.34399999999994</v>
      </c>
      <c r="BZ15" s="56">
        <v>732.65000000000009</v>
      </c>
      <c r="CA15" s="56">
        <v>746.44799999999998</v>
      </c>
      <c r="CB15" s="56">
        <v>844.61199999999985</v>
      </c>
      <c r="CC15" s="56">
        <v>811.15800000000002</v>
      </c>
      <c r="CD15" s="56">
        <v>822.83699999999999</v>
      </c>
      <c r="CE15" s="56">
        <v>845.95699999999988</v>
      </c>
      <c r="CF15" s="56">
        <v>777.07799999999997</v>
      </c>
      <c r="CG15" s="56">
        <v>830.18000000000006</v>
      </c>
      <c r="CH15" s="56">
        <v>780.41499999999996</v>
      </c>
      <c r="CI15" s="56">
        <v>725.87900000000002</v>
      </c>
      <c r="CJ15" s="56">
        <v>865.27800000000002</v>
      </c>
      <c r="CK15" s="56">
        <v>775.02</v>
      </c>
      <c r="CL15" s="56">
        <v>795.67899999999997</v>
      </c>
      <c r="CM15" s="56">
        <v>739.51</v>
      </c>
      <c r="CN15" s="56">
        <v>793.24299999999994</v>
      </c>
      <c r="CO15" s="56">
        <v>818.00800000000004</v>
      </c>
      <c r="CP15" s="56">
        <v>796.88200000000006</v>
      </c>
      <c r="CQ15" s="56">
        <v>800.43700000000013</v>
      </c>
      <c r="CR15" s="56">
        <v>794.88099999999997</v>
      </c>
      <c r="CS15" s="56">
        <v>895.8130000000001</v>
      </c>
      <c r="CT15" s="56">
        <v>804.29299999999989</v>
      </c>
      <c r="CU15" s="56">
        <v>741.67800000000011</v>
      </c>
      <c r="CV15" s="56">
        <v>880.46399999999994</v>
      </c>
      <c r="CW15" s="56">
        <v>831.76299999999992</v>
      </c>
      <c r="CX15" s="56">
        <v>868.90100000000007</v>
      </c>
      <c r="CY15" s="56">
        <v>850.72900000000004</v>
      </c>
      <c r="CZ15" s="56">
        <v>860.22800000000007</v>
      </c>
      <c r="DA15" s="56">
        <v>907.38800000000003</v>
      </c>
      <c r="DB15" s="56">
        <v>852.50199999999995</v>
      </c>
      <c r="DC15" s="56">
        <v>871.95500000000004</v>
      </c>
      <c r="DD15" s="56">
        <v>873.14599999999996</v>
      </c>
      <c r="DE15" s="56">
        <v>912.79</v>
      </c>
      <c r="DF15" s="56">
        <v>835.21100000000001</v>
      </c>
      <c r="DG15" s="56">
        <v>770.52600000000007</v>
      </c>
      <c r="DH15" s="56">
        <v>897.84699999999998</v>
      </c>
      <c r="DI15" s="56">
        <v>775.81099999999992</v>
      </c>
      <c r="DJ15" s="56">
        <v>871.36099999999999</v>
      </c>
      <c r="DK15" s="56">
        <v>828.77099999999996</v>
      </c>
      <c r="DL15" s="56">
        <v>880.50199999999995</v>
      </c>
      <c r="DM15" s="56">
        <v>897.35899999999992</v>
      </c>
      <c r="DN15" s="56">
        <v>849.53200000000004</v>
      </c>
      <c r="DO15" s="56">
        <v>874.41800000000001</v>
      </c>
      <c r="DP15" s="56">
        <v>891.75600000000009</v>
      </c>
      <c r="DQ15" s="56">
        <v>931.92200000000003</v>
      </c>
      <c r="DR15" s="56">
        <v>937.37800000000016</v>
      </c>
      <c r="DS15" s="56">
        <v>854.92200000000003</v>
      </c>
      <c r="DT15" s="56">
        <v>1017.21</v>
      </c>
      <c r="DU15" s="56">
        <v>938.55899999999997</v>
      </c>
      <c r="DV15" s="56">
        <v>1000.7729999999999</v>
      </c>
      <c r="DW15" s="56">
        <v>952.79899999999998</v>
      </c>
      <c r="DX15" s="56">
        <v>1002.5930000000001</v>
      </c>
      <c r="DY15" s="56">
        <v>1016.453</v>
      </c>
      <c r="DZ15" s="56">
        <v>955.49299999999994</v>
      </c>
      <c r="EA15" s="56">
        <v>1034.144</v>
      </c>
      <c r="EB15" s="56">
        <v>981.54099999999994</v>
      </c>
      <c r="EC15" s="56">
        <v>979.46600000000001</v>
      </c>
      <c r="ED15" s="56">
        <v>975.47900000000004</v>
      </c>
      <c r="EE15" s="56">
        <v>878.01600000000008</v>
      </c>
      <c r="EF15" s="56">
        <v>827.3845</v>
      </c>
      <c r="EG15" s="56">
        <v>948.37600000000009</v>
      </c>
      <c r="EH15" s="56">
        <v>996.83600000000001</v>
      </c>
      <c r="EI15" s="56">
        <v>1008.7850000000001</v>
      </c>
      <c r="EJ15" s="56">
        <v>1092</v>
      </c>
      <c r="EK15" s="56">
        <v>1058.08</v>
      </c>
      <c r="EL15" s="56">
        <v>1066.5909999999999</v>
      </c>
      <c r="EM15" s="56">
        <v>1093.9670000000001</v>
      </c>
      <c r="EN15" s="56">
        <v>963.46800000000007</v>
      </c>
      <c r="EO15" s="56">
        <v>941.33600000000001</v>
      </c>
      <c r="EP15" s="56">
        <v>867.5440000000001</v>
      </c>
      <c r="EQ15" s="56">
        <v>801.99300000000005</v>
      </c>
      <c r="ER15" s="56">
        <v>941.60199999999998</v>
      </c>
      <c r="ES15" s="56">
        <v>912.51099999999997</v>
      </c>
      <c r="ET15" s="56">
        <v>974.08199999999999</v>
      </c>
      <c r="EU15" s="56">
        <v>960</v>
      </c>
      <c r="EV15" s="56">
        <v>1041</v>
      </c>
      <c r="EW15" s="56">
        <v>1025</v>
      </c>
      <c r="EX15" s="56">
        <v>1031</v>
      </c>
      <c r="EY15" s="56">
        <v>1069</v>
      </c>
      <c r="EZ15" s="56">
        <v>1072</v>
      </c>
      <c r="FA15" s="56">
        <v>1045</v>
      </c>
      <c r="FB15" s="56">
        <v>1017</v>
      </c>
      <c r="FC15" s="56">
        <v>932</v>
      </c>
      <c r="FD15" s="56">
        <v>1145</v>
      </c>
      <c r="FE15" s="56">
        <v>1035</v>
      </c>
      <c r="FF15" s="56">
        <v>1108</v>
      </c>
      <c r="FG15" s="56">
        <v>1087</v>
      </c>
      <c r="FH15" s="56">
        <v>1161</v>
      </c>
      <c r="FI15" s="56">
        <v>1191</v>
      </c>
      <c r="FJ15" s="56">
        <v>1151</v>
      </c>
      <c r="FK15" s="56">
        <v>1178</v>
      </c>
      <c r="FL15" s="56">
        <v>1175</v>
      </c>
      <c r="FM15" s="56">
        <v>1260</v>
      </c>
      <c r="FN15" s="56">
        <v>1236</v>
      </c>
      <c r="FO15" s="56">
        <v>1158.1100000000001</v>
      </c>
      <c r="FP15" s="56">
        <v>1242</v>
      </c>
      <c r="FQ15" s="56">
        <v>1174</v>
      </c>
      <c r="FR15" s="56">
        <v>1251</v>
      </c>
      <c r="FS15" s="56">
        <v>1232.8899999999994</v>
      </c>
      <c r="FT15" s="56">
        <v>1296</v>
      </c>
      <c r="FU15" s="56">
        <v>1353</v>
      </c>
      <c r="FV15" s="56">
        <v>1319</v>
      </c>
      <c r="FW15" s="56">
        <v>1318</v>
      </c>
      <c r="FX15" s="56">
        <v>1310</v>
      </c>
      <c r="FY15" s="56">
        <v>1333</v>
      </c>
      <c r="FZ15" s="56">
        <v>1321.7560000000001</v>
      </c>
      <c r="GA15" s="56">
        <v>1281</v>
      </c>
      <c r="GB15" s="56">
        <v>1383.6469999999999</v>
      </c>
      <c r="GC15" s="56">
        <v>1253.3020000000001</v>
      </c>
      <c r="GD15" s="56">
        <v>1377.4360000000006</v>
      </c>
      <c r="GE15" s="56">
        <v>1278.0559999999996</v>
      </c>
      <c r="GF15" s="56">
        <v>1369.8030000000001</v>
      </c>
      <c r="GG15" s="56">
        <v>1439.66525</v>
      </c>
      <c r="GH15" s="56">
        <v>1327.9670000000006</v>
      </c>
      <c r="GI15" s="56">
        <v>1462.3677499999994</v>
      </c>
      <c r="GJ15" s="56">
        <v>1328.827</v>
      </c>
      <c r="GK15" s="56">
        <v>1295</v>
      </c>
      <c r="GL15" s="56">
        <v>1352</v>
      </c>
      <c r="GM15" s="56">
        <v>1156</v>
      </c>
      <c r="GN15" s="56">
        <v>1330</v>
      </c>
      <c r="GO15" s="56">
        <v>1362</v>
      </c>
      <c r="GP15" s="56">
        <v>1374</v>
      </c>
      <c r="GQ15" s="56">
        <v>1325</v>
      </c>
      <c r="GR15" s="56">
        <v>1436</v>
      </c>
      <c r="GS15" s="56">
        <v>1485</v>
      </c>
      <c r="GT15" s="56">
        <v>1448</v>
      </c>
      <c r="GU15" s="56">
        <v>1492</v>
      </c>
      <c r="GV15" s="56">
        <v>1363</v>
      </c>
      <c r="GW15" s="56">
        <v>1333</v>
      </c>
      <c r="GX15" s="56">
        <v>1349</v>
      </c>
      <c r="GY15" s="56">
        <v>1320</v>
      </c>
      <c r="GZ15" s="56">
        <v>1340</v>
      </c>
      <c r="HA15" s="56">
        <v>1327</v>
      </c>
      <c r="HB15" s="56">
        <v>1436</v>
      </c>
      <c r="HC15" s="56">
        <v>1317</v>
      </c>
      <c r="HD15" s="56">
        <v>1371</v>
      </c>
      <c r="HE15" s="56">
        <v>1249</v>
      </c>
      <c r="HF15" s="56">
        <v>1262</v>
      </c>
      <c r="HG15" s="56">
        <v>1316</v>
      </c>
      <c r="HH15" s="56">
        <v>1210</v>
      </c>
      <c r="HI15" s="56">
        <v>1191</v>
      </c>
      <c r="HJ15" s="56">
        <v>1141</v>
      </c>
      <c r="HK15" s="56">
        <v>1007</v>
      </c>
      <c r="HL15" s="56">
        <v>1199</v>
      </c>
      <c r="HM15" s="56">
        <v>1063.9929999999999</v>
      </c>
      <c r="HN15" s="56">
        <v>1114.847</v>
      </c>
      <c r="HO15" s="56">
        <v>1045.7759999999998</v>
      </c>
      <c r="HP15" s="56">
        <v>1133</v>
      </c>
      <c r="HQ15" s="56">
        <v>1063.6779999999999</v>
      </c>
      <c r="HR15" s="56">
        <v>1034</v>
      </c>
      <c r="HS15" s="56">
        <v>1060.6660000000002</v>
      </c>
      <c r="HT15" s="56">
        <v>1003</v>
      </c>
      <c r="HU15" s="56">
        <v>981</v>
      </c>
      <c r="HV15" s="56">
        <v>913</v>
      </c>
      <c r="HW15" s="56">
        <v>884</v>
      </c>
      <c r="HX15" s="56">
        <v>1009</v>
      </c>
      <c r="HY15" s="56">
        <v>955</v>
      </c>
      <c r="HZ15" s="56">
        <v>986</v>
      </c>
      <c r="IA15" s="56">
        <v>986</v>
      </c>
      <c r="IB15" s="56">
        <v>973</v>
      </c>
      <c r="IC15" s="56">
        <v>941</v>
      </c>
      <c r="ID15" s="56">
        <v>902.78499999999997</v>
      </c>
      <c r="IE15" s="56">
        <v>924</v>
      </c>
      <c r="IF15" s="56">
        <v>893</v>
      </c>
      <c r="IG15" s="56">
        <v>901</v>
      </c>
      <c r="IH15" s="56">
        <v>865.83100000000013</v>
      </c>
      <c r="II15" s="56">
        <v>789.98300000000006</v>
      </c>
      <c r="IJ15" s="56">
        <v>903.51</v>
      </c>
      <c r="IK15" s="56">
        <v>791.03600000000006</v>
      </c>
      <c r="IL15" s="56">
        <v>895.39499999999998</v>
      </c>
      <c r="IM15" s="56">
        <v>850.49900000000002</v>
      </c>
      <c r="IN15" s="56">
        <v>879.97299999999996</v>
      </c>
      <c r="IO15" s="56">
        <v>910.596</v>
      </c>
      <c r="IP15" s="56">
        <v>920.79700000000003</v>
      </c>
      <c r="IQ15" s="56">
        <v>964.79600000000005</v>
      </c>
      <c r="IR15" s="56">
        <v>845.82</v>
      </c>
      <c r="IS15" s="56">
        <v>907.80500000000006</v>
      </c>
      <c r="IT15" s="56">
        <v>879.553</v>
      </c>
      <c r="IU15" s="56">
        <v>771.54000000000008</v>
      </c>
      <c r="IV15" s="56">
        <v>893.65100000000007</v>
      </c>
      <c r="IW15" s="56">
        <v>872.05199999999991</v>
      </c>
      <c r="IX15" s="56">
        <v>690.65599999999995</v>
      </c>
      <c r="IY15" s="56">
        <v>983.27599999999995</v>
      </c>
      <c r="IZ15" s="56">
        <v>975.79899999999998</v>
      </c>
      <c r="JA15" s="56">
        <v>990.18100000000004</v>
      </c>
      <c r="JB15" s="56">
        <v>924.1</v>
      </c>
      <c r="JC15" s="56">
        <v>1001.877</v>
      </c>
      <c r="JD15" s="56">
        <v>932.75400000000002</v>
      </c>
      <c r="JE15" s="56">
        <v>943.07900000000006</v>
      </c>
      <c r="JF15" s="56">
        <v>942.14900000000011</v>
      </c>
      <c r="JG15" s="56">
        <v>864.66399999999999</v>
      </c>
      <c r="JH15" s="56">
        <v>935.51099999999997</v>
      </c>
      <c r="JI15" s="56">
        <v>927.60899999999992</v>
      </c>
      <c r="JJ15" s="56">
        <v>991.40000000000009</v>
      </c>
      <c r="JK15" s="56">
        <v>875.72299999999996</v>
      </c>
      <c r="JL15" s="56">
        <v>977.18399999999997</v>
      </c>
      <c r="JM15" s="56">
        <v>961.14300000000003</v>
      </c>
      <c r="JN15" s="56">
        <v>951.82199999999989</v>
      </c>
      <c r="JO15" s="56">
        <v>1041.58</v>
      </c>
      <c r="JP15" s="56">
        <v>964.14700000000005</v>
      </c>
      <c r="JQ15" s="56">
        <v>960.5440000000001</v>
      </c>
      <c r="JR15" s="56">
        <v>945.32299999999998</v>
      </c>
      <c r="JS15" s="56">
        <v>846.04</v>
      </c>
      <c r="JT15" s="56">
        <v>905.971</v>
      </c>
      <c r="JU15" s="56">
        <v>678.75</v>
      </c>
      <c r="JV15" s="56">
        <v>809.95499999999993</v>
      </c>
      <c r="JW15" s="56">
        <v>843.38600000000008</v>
      </c>
      <c r="JX15" s="56">
        <v>945.202</v>
      </c>
      <c r="JY15" s="56">
        <v>952.24299999999994</v>
      </c>
      <c r="JZ15" s="56">
        <v>990.33500000000004</v>
      </c>
      <c r="KA15" s="56">
        <v>1013.3630000000001</v>
      </c>
      <c r="KB15" s="56">
        <v>982.51499999999987</v>
      </c>
      <c r="KC15" s="56">
        <v>1000.635</v>
      </c>
      <c r="KD15" s="56">
        <v>933.7651999999996</v>
      </c>
      <c r="KE15" s="56">
        <v>874.59084999999982</v>
      </c>
      <c r="KF15" s="56">
        <v>991.41260000000011</v>
      </c>
      <c r="KG15" s="56">
        <v>886.09750000000008</v>
      </c>
      <c r="KH15" s="56">
        <v>961.35214999999994</v>
      </c>
      <c r="KI15" s="56">
        <v>934.4645499999998</v>
      </c>
      <c r="KJ15" s="56">
        <v>982.55519999999956</v>
      </c>
      <c r="KK15" s="56">
        <v>965.32655000000034</v>
      </c>
      <c r="KL15" s="56">
        <v>958.75889999999936</v>
      </c>
      <c r="KM15" s="56">
        <v>965.19179999999972</v>
      </c>
      <c r="KN15" s="56">
        <v>953.86180000000002</v>
      </c>
      <c r="KO15" s="56">
        <v>976.41165000000024</v>
      </c>
      <c r="KP15" s="56">
        <v>887.02105000000006</v>
      </c>
      <c r="KQ15" s="56">
        <v>851.73469999999986</v>
      </c>
      <c r="KR15" s="56">
        <v>973.6961086206901</v>
      </c>
      <c r="KS15" s="56">
        <v>896.71914741379373</v>
      </c>
      <c r="KT15" s="56">
        <v>994.44058103448288</v>
      </c>
      <c r="KU15" s="56">
        <v>941.83217507936502</v>
      </c>
      <c r="KV15" s="56">
        <v>934.24635000000012</v>
      </c>
      <c r="KW15" s="56">
        <v>964.10499999999956</v>
      </c>
      <c r="KX15" s="56">
        <v>939.91555000000039</v>
      </c>
      <c r="KY15" s="56">
        <v>943.28823531745991</v>
      </c>
      <c r="KZ15" s="56">
        <v>950.48272222222226</v>
      </c>
      <c r="LA15" s="56">
        <v>964.20534999999973</v>
      </c>
      <c r="LB15" s="56">
        <v>919.50409999999965</v>
      </c>
      <c r="LC15" s="56">
        <v>818.15015000000039</v>
      </c>
      <c r="LD15" s="56">
        <v>1021.78025</v>
      </c>
      <c r="LE15" s="56">
        <v>915.14786269841261</v>
      </c>
      <c r="LF15" s="56">
        <v>991.95569999999998</v>
      </c>
      <c r="LG15" s="56">
        <v>963.06089999999995</v>
      </c>
      <c r="LH15" s="56">
        <v>991.37974999999994</v>
      </c>
      <c r="LI15" s="56">
        <v>1038.6608500000004</v>
      </c>
      <c r="LJ15" s="56">
        <v>960.06649999999968</v>
      </c>
      <c r="LK15" s="56">
        <v>1029.4145824603177</v>
      </c>
      <c r="LL15" s="56">
        <v>1037.6932999999999</v>
      </c>
      <c r="LM15" s="56">
        <v>997.71987642857175</v>
      </c>
      <c r="LN15" s="56">
        <v>996.44800000000009</v>
      </c>
      <c r="LO15" s="56">
        <v>942.48700000000008</v>
      </c>
      <c r="LP15" s="56">
        <v>990.75400000000002</v>
      </c>
      <c r="LQ15" s="56">
        <v>1032.3519999999999</v>
      </c>
      <c r="LR15" s="56">
        <v>1057.7550000000001</v>
      </c>
      <c r="LS15" s="56">
        <v>1019.422</v>
      </c>
      <c r="LT15" s="56">
        <v>1103.345</v>
      </c>
      <c r="LU15" s="56">
        <v>1092.3200000000002</v>
      </c>
      <c r="LV15" s="56">
        <v>1043.585</v>
      </c>
      <c r="LW15" s="56">
        <v>1105.394</v>
      </c>
      <c r="LX15" s="56">
        <v>1011.3680000000001</v>
      </c>
      <c r="LY15" s="56">
        <v>1023.535</v>
      </c>
      <c r="LZ15" s="56">
        <v>1009.008</v>
      </c>
      <c r="MA15" s="56">
        <v>960.12800000000016</v>
      </c>
      <c r="MB15" s="56">
        <v>979.35400000000004</v>
      </c>
      <c r="MC15" s="56">
        <v>986.38499999999999</v>
      </c>
      <c r="MD15" s="56">
        <v>1048.027</v>
      </c>
      <c r="ME15" s="56">
        <v>1006.9069999999999</v>
      </c>
      <c r="MF15" s="56">
        <v>1100.318</v>
      </c>
      <c r="MG15" s="56">
        <v>1076.671</v>
      </c>
      <c r="MH15" s="56">
        <v>1092.6979999999999</v>
      </c>
      <c r="MI15" s="56">
        <v>1147.6799999999998</v>
      </c>
      <c r="MJ15" s="56">
        <v>0</v>
      </c>
      <c r="MK15" s="56">
        <v>0</v>
      </c>
      <c r="ML15" s="56">
        <v>0</v>
      </c>
    </row>
    <row r="16" spans="1:350" s="104" customFormat="1" x14ac:dyDescent="0.35">
      <c r="A16" s="105" t="str">
        <f>IF(Por_Eng!$C$4=Por_Eng!$A$1,Por_Eng!A14,IF(Por_Eng!$C$4=Por_Eng!$B$1,Por_Eng!B14,"Check"))</f>
        <v>Veículo Leve</v>
      </c>
      <c r="B16" s="57">
        <v>968</v>
      </c>
      <c r="C16" s="57">
        <v>944</v>
      </c>
      <c r="D16" s="57">
        <v>967</v>
      </c>
      <c r="E16" s="57">
        <v>777</v>
      </c>
      <c r="F16" s="57">
        <v>934</v>
      </c>
      <c r="G16" s="57">
        <v>872</v>
      </c>
      <c r="H16" s="57">
        <v>1002</v>
      </c>
      <c r="I16" s="57">
        <v>906</v>
      </c>
      <c r="J16" s="57">
        <v>845</v>
      </c>
      <c r="K16" s="57">
        <v>901</v>
      </c>
      <c r="L16" s="57">
        <v>848</v>
      </c>
      <c r="M16" s="57">
        <v>1086</v>
      </c>
      <c r="N16" s="57">
        <v>1039</v>
      </c>
      <c r="O16" s="57">
        <v>868</v>
      </c>
      <c r="P16" s="57">
        <v>873</v>
      </c>
      <c r="Q16" s="57">
        <v>953</v>
      </c>
      <c r="R16" s="57">
        <v>936</v>
      </c>
      <c r="S16" s="57">
        <v>853</v>
      </c>
      <c r="T16" s="57">
        <v>997</v>
      </c>
      <c r="U16" s="57">
        <v>957</v>
      </c>
      <c r="V16" s="57">
        <v>935</v>
      </c>
      <c r="W16" s="57">
        <v>978</v>
      </c>
      <c r="X16" s="57">
        <v>914</v>
      </c>
      <c r="Y16" s="57">
        <v>1118</v>
      </c>
      <c r="Z16" s="57">
        <v>1120</v>
      </c>
      <c r="AA16" s="57">
        <v>941</v>
      </c>
      <c r="AB16" s="57">
        <v>936</v>
      </c>
      <c r="AC16" s="57">
        <v>972</v>
      </c>
      <c r="AD16" s="57">
        <v>968</v>
      </c>
      <c r="AE16" s="57">
        <v>923</v>
      </c>
      <c r="AF16" s="57">
        <v>1029</v>
      </c>
      <c r="AG16" s="57">
        <v>917</v>
      </c>
      <c r="AH16" s="57">
        <v>889</v>
      </c>
      <c r="AI16" s="57">
        <v>942</v>
      </c>
      <c r="AJ16" s="57">
        <v>875</v>
      </c>
      <c r="AK16" s="57">
        <v>1061</v>
      </c>
      <c r="AL16" s="57">
        <v>1062</v>
      </c>
      <c r="AM16" s="57">
        <v>818</v>
      </c>
      <c r="AN16" s="57">
        <v>952</v>
      </c>
      <c r="AO16" s="57">
        <v>912</v>
      </c>
      <c r="AP16" s="57">
        <v>958</v>
      </c>
      <c r="AQ16" s="57">
        <v>888</v>
      </c>
      <c r="AR16" s="57">
        <v>973</v>
      </c>
      <c r="AS16" s="57">
        <v>825</v>
      </c>
      <c r="AT16" s="57">
        <v>835</v>
      </c>
      <c r="AU16" s="57">
        <v>886</v>
      </c>
      <c r="AV16" s="57">
        <v>853</v>
      </c>
      <c r="AW16" s="57">
        <v>1023</v>
      </c>
      <c r="AX16" s="57">
        <v>1039</v>
      </c>
      <c r="AY16" s="57">
        <v>855</v>
      </c>
      <c r="AZ16" s="57">
        <v>843</v>
      </c>
      <c r="BA16" s="57">
        <v>892</v>
      </c>
      <c r="BB16" s="57">
        <v>828</v>
      </c>
      <c r="BC16" s="57">
        <v>848</v>
      </c>
      <c r="BD16" s="57">
        <v>950</v>
      </c>
      <c r="BE16" s="57">
        <v>852</v>
      </c>
      <c r="BF16" s="57">
        <v>856</v>
      </c>
      <c r="BG16" s="57">
        <v>867</v>
      </c>
      <c r="BH16" s="57">
        <v>861</v>
      </c>
      <c r="BI16" s="57">
        <v>897</v>
      </c>
      <c r="BJ16" s="57">
        <v>945</v>
      </c>
      <c r="BK16" s="57">
        <v>823</v>
      </c>
      <c r="BL16" s="57">
        <v>911</v>
      </c>
      <c r="BM16" s="57">
        <v>810</v>
      </c>
      <c r="BN16" s="57">
        <v>870</v>
      </c>
      <c r="BO16" s="57">
        <v>798</v>
      </c>
      <c r="BP16" s="57">
        <v>946</v>
      </c>
      <c r="BQ16" s="57">
        <v>888.63800000000003</v>
      </c>
      <c r="BR16" s="57">
        <v>827.45550000000003</v>
      </c>
      <c r="BS16" s="57">
        <v>876.41699999999992</v>
      </c>
      <c r="BT16" s="57">
        <v>871.58749999999998</v>
      </c>
      <c r="BU16" s="57">
        <v>977.55100000000004</v>
      </c>
      <c r="BV16" s="57">
        <v>949.21199999999999</v>
      </c>
      <c r="BW16" s="57">
        <v>784.495</v>
      </c>
      <c r="BX16" s="57">
        <v>845.88650000000007</v>
      </c>
      <c r="BY16" s="57">
        <v>857.47550000000001</v>
      </c>
      <c r="BZ16" s="57">
        <v>763.19199999999989</v>
      </c>
      <c r="CA16" s="57">
        <v>818.58</v>
      </c>
      <c r="CB16" s="57">
        <v>907.62049999999999</v>
      </c>
      <c r="CC16" s="57">
        <v>833.17649999999992</v>
      </c>
      <c r="CD16" s="57">
        <v>775.84700000000009</v>
      </c>
      <c r="CE16" s="57">
        <v>822.53749999999991</v>
      </c>
      <c r="CF16" s="57">
        <v>787.40349999999989</v>
      </c>
      <c r="CG16" s="57">
        <v>981.18499999999995</v>
      </c>
      <c r="CH16" s="57">
        <v>956.66300000000001</v>
      </c>
      <c r="CI16" s="57">
        <v>843.60050000000001</v>
      </c>
      <c r="CJ16" s="57">
        <v>797.36500000000001</v>
      </c>
      <c r="CK16" s="57">
        <v>867.03250000000003</v>
      </c>
      <c r="CL16" s="57">
        <v>815.10199999999986</v>
      </c>
      <c r="CM16" s="57">
        <v>779.35850000000005</v>
      </c>
      <c r="CN16" s="57">
        <v>916.77700000000004</v>
      </c>
      <c r="CO16" s="57">
        <v>835.32600000000002</v>
      </c>
      <c r="CP16" s="57">
        <v>832.43599999999992</v>
      </c>
      <c r="CQ16" s="57">
        <v>889.89700000000016</v>
      </c>
      <c r="CR16" s="57">
        <v>827.95299999999997</v>
      </c>
      <c r="CS16" s="57">
        <v>986.87450000000001</v>
      </c>
      <c r="CT16" s="57">
        <v>982.07550000000003</v>
      </c>
      <c r="CU16" s="57">
        <v>833.21199999999999</v>
      </c>
      <c r="CV16" s="57">
        <v>887.827</v>
      </c>
      <c r="CW16" s="57">
        <v>835.27049999999997</v>
      </c>
      <c r="CX16" s="57">
        <v>871.846</v>
      </c>
      <c r="CY16" s="57">
        <v>840.39400000000001</v>
      </c>
      <c r="CZ16" s="57">
        <v>981.41500000000008</v>
      </c>
      <c r="DA16" s="57">
        <v>856.99900000000002</v>
      </c>
      <c r="DB16" s="57">
        <v>785.85550000000001</v>
      </c>
      <c r="DC16" s="57">
        <v>863.82500000000005</v>
      </c>
      <c r="DD16" s="57">
        <v>812</v>
      </c>
      <c r="DE16" s="57">
        <v>1003.595</v>
      </c>
      <c r="DF16" s="57">
        <v>1021.501</v>
      </c>
      <c r="DG16" s="57">
        <v>815.71750000000009</v>
      </c>
      <c r="DH16" s="57">
        <v>856.80550000000005</v>
      </c>
      <c r="DI16" s="57">
        <v>896.67899999999986</v>
      </c>
      <c r="DJ16" s="57">
        <v>830.875</v>
      </c>
      <c r="DK16" s="57">
        <v>791.63350000000003</v>
      </c>
      <c r="DL16" s="57">
        <v>938.82450000000006</v>
      </c>
      <c r="DM16" s="57">
        <v>820.43600000000004</v>
      </c>
      <c r="DN16" s="57">
        <v>833.82500000000005</v>
      </c>
      <c r="DO16" s="57">
        <v>859.20399999999995</v>
      </c>
      <c r="DP16" s="57">
        <v>851.2639999999999</v>
      </c>
      <c r="DQ16" s="57">
        <v>1031.6134999999999</v>
      </c>
      <c r="DR16" s="57">
        <v>968.75250000000005</v>
      </c>
      <c r="DS16" s="57">
        <v>841.75599999999986</v>
      </c>
      <c r="DT16" s="57">
        <v>850.56649999999991</v>
      </c>
      <c r="DU16" s="57">
        <v>917.72550000000001</v>
      </c>
      <c r="DV16" s="57">
        <v>853.15300000000002</v>
      </c>
      <c r="DW16" s="57">
        <v>892.0625</v>
      </c>
      <c r="DX16" s="57">
        <v>995.42349999999999</v>
      </c>
      <c r="DY16" s="57">
        <v>902.20449999999994</v>
      </c>
      <c r="DZ16" s="57">
        <v>931.34050000000002</v>
      </c>
      <c r="EA16" s="57">
        <v>951.37599999999998</v>
      </c>
      <c r="EB16" s="57">
        <v>943.27250000000004</v>
      </c>
      <c r="EC16" s="57">
        <v>1110.441</v>
      </c>
      <c r="ED16" s="57">
        <v>1093.9770000000001</v>
      </c>
      <c r="EE16" s="57">
        <v>899.79600000000005</v>
      </c>
      <c r="EF16" s="57">
        <v>1032.4110000000001</v>
      </c>
      <c r="EG16" s="57">
        <v>924.29549999999995</v>
      </c>
      <c r="EH16" s="57">
        <v>1007.926</v>
      </c>
      <c r="EI16" s="57">
        <v>929.76150000000007</v>
      </c>
      <c r="EJ16" s="57">
        <v>1091</v>
      </c>
      <c r="EK16" s="57">
        <v>1000.4055</v>
      </c>
      <c r="EL16" s="57">
        <v>932.08949999999993</v>
      </c>
      <c r="EM16" s="57">
        <v>994.38400000000001</v>
      </c>
      <c r="EN16" s="57">
        <v>971.27700000000004</v>
      </c>
      <c r="EO16" s="57">
        <v>1167.694</v>
      </c>
      <c r="EP16" s="57">
        <v>1143.9290000000001</v>
      </c>
      <c r="EQ16" s="57">
        <v>977.57899999999995</v>
      </c>
      <c r="ER16" s="57">
        <v>974.29099999999994</v>
      </c>
      <c r="ES16" s="57">
        <v>1051.8720000000001</v>
      </c>
      <c r="ET16" s="57">
        <v>1024.2065</v>
      </c>
      <c r="EU16" s="57">
        <v>1003</v>
      </c>
      <c r="EV16" s="57">
        <v>1137</v>
      </c>
      <c r="EW16" s="57">
        <v>1042</v>
      </c>
      <c r="EX16" s="57">
        <v>1030</v>
      </c>
      <c r="EY16" s="57">
        <v>1111</v>
      </c>
      <c r="EZ16" s="57">
        <v>1047</v>
      </c>
      <c r="FA16" s="57">
        <v>1193</v>
      </c>
      <c r="FB16" s="57">
        <v>1259</v>
      </c>
      <c r="FC16" s="57">
        <v>1044</v>
      </c>
      <c r="FD16" s="57">
        <v>1022</v>
      </c>
      <c r="FE16" s="57">
        <v>1071</v>
      </c>
      <c r="FF16" s="57">
        <v>1060</v>
      </c>
      <c r="FG16" s="57">
        <v>1034</v>
      </c>
      <c r="FH16" s="57">
        <v>1190</v>
      </c>
      <c r="FI16" s="57">
        <v>1104</v>
      </c>
      <c r="FJ16" s="57">
        <v>1108</v>
      </c>
      <c r="FK16" s="57">
        <v>1176</v>
      </c>
      <c r="FL16" s="57">
        <v>967</v>
      </c>
      <c r="FM16" s="57">
        <v>1154</v>
      </c>
      <c r="FN16" s="57">
        <v>1273</v>
      </c>
      <c r="FO16" s="57">
        <v>1013.4725</v>
      </c>
      <c r="FP16" s="57">
        <v>1168</v>
      </c>
      <c r="FQ16" s="57">
        <v>1197</v>
      </c>
      <c r="FR16" s="57">
        <v>1102</v>
      </c>
      <c r="FS16" s="57">
        <v>1183.5275000000001</v>
      </c>
      <c r="FT16" s="57">
        <v>1289</v>
      </c>
      <c r="FU16" s="57">
        <v>1161</v>
      </c>
      <c r="FV16" s="57">
        <v>1143</v>
      </c>
      <c r="FW16" s="57">
        <v>1193</v>
      </c>
      <c r="FX16" s="57">
        <v>1161</v>
      </c>
      <c r="FY16" s="57">
        <v>1353</v>
      </c>
      <c r="FZ16" s="57">
        <v>1307.0920000000001</v>
      </c>
      <c r="GA16" s="57">
        <v>1216</v>
      </c>
      <c r="GB16" s="57">
        <v>1176.6264999999999</v>
      </c>
      <c r="GC16" s="57">
        <v>1252.4254999999998</v>
      </c>
      <c r="GD16" s="57">
        <v>1159.8589999999995</v>
      </c>
      <c r="GE16" s="57">
        <v>1181.1894999999995</v>
      </c>
      <c r="GF16" s="57">
        <v>1349.8075000000017</v>
      </c>
      <c r="GG16" s="57">
        <v>1214.0409999999974</v>
      </c>
      <c r="GH16" s="57">
        <v>1254.4657499999994</v>
      </c>
      <c r="GI16" s="57">
        <v>1288.4932500000032</v>
      </c>
      <c r="GJ16" s="57">
        <v>1261.1849999999999</v>
      </c>
      <c r="GK16" s="57">
        <v>1461</v>
      </c>
      <c r="GL16" s="57">
        <v>1417</v>
      </c>
      <c r="GM16" s="57">
        <v>1227</v>
      </c>
      <c r="GN16" s="57">
        <v>1276</v>
      </c>
      <c r="GO16" s="57">
        <v>1188</v>
      </c>
      <c r="GP16" s="57">
        <v>1280</v>
      </c>
      <c r="GQ16" s="57">
        <v>1226</v>
      </c>
      <c r="GR16" s="57">
        <v>1403</v>
      </c>
      <c r="GS16" s="57">
        <v>1332</v>
      </c>
      <c r="GT16" s="57">
        <v>1296</v>
      </c>
      <c r="GU16" s="57">
        <v>1326</v>
      </c>
      <c r="GV16" s="57">
        <v>1366</v>
      </c>
      <c r="GW16" s="57">
        <v>1479</v>
      </c>
      <c r="GX16" s="57">
        <v>1545</v>
      </c>
      <c r="GY16" s="57">
        <v>1238</v>
      </c>
      <c r="GZ16" s="57">
        <v>1358</v>
      </c>
      <c r="HA16" s="57">
        <v>1401</v>
      </c>
      <c r="HB16" s="57">
        <v>1352</v>
      </c>
      <c r="HC16" s="57">
        <v>1302</v>
      </c>
      <c r="HD16" s="57">
        <v>1263</v>
      </c>
      <c r="HE16" s="57">
        <v>1204</v>
      </c>
      <c r="HF16" s="57">
        <v>1136</v>
      </c>
      <c r="HG16" s="57">
        <v>1200</v>
      </c>
      <c r="HH16" s="57">
        <v>1166</v>
      </c>
      <c r="HI16" s="57">
        <v>1395</v>
      </c>
      <c r="HJ16" s="57">
        <v>1415</v>
      </c>
      <c r="HK16" s="57">
        <v>1109</v>
      </c>
      <c r="HL16" s="57">
        <v>1084</v>
      </c>
      <c r="HM16" s="57">
        <v>1228</v>
      </c>
      <c r="HN16" s="57">
        <v>1152.4225000000001</v>
      </c>
      <c r="HO16" s="57">
        <v>1122.1264999999999</v>
      </c>
      <c r="HP16" s="57">
        <v>1264</v>
      </c>
      <c r="HQ16" s="57">
        <v>1143.6869999999999</v>
      </c>
      <c r="HR16" s="57">
        <v>1092</v>
      </c>
      <c r="HS16" s="57">
        <v>1212.722</v>
      </c>
      <c r="HT16" s="57">
        <v>1069</v>
      </c>
      <c r="HU16" s="57">
        <v>1292</v>
      </c>
      <c r="HV16" s="57">
        <v>1254</v>
      </c>
      <c r="HW16" s="57">
        <v>1074</v>
      </c>
      <c r="HX16" s="57">
        <v>1080</v>
      </c>
      <c r="HY16" s="57">
        <v>1080</v>
      </c>
      <c r="HZ16" s="57">
        <v>1086</v>
      </c>
      <c r="IA16" s="57">
        <v>998</v>
      </c>
      <c r="IB16" s="57">
        <v>1176</v>
      </c>
      <c r="IC16" s="57">
        <v>1115</v>
      </c>
      <c r="ID16" s="57">
        <v>1031.9684999999999</v>
      </c>
      <c r="IE16" s="57">
        <v>1108</v>
      </c>
      <c r="IF16" s="57">
        <v>1031</v>
      </c>
      <c r="IG16" s="57">
        <v>1240</v>
      </c>
      <c r="IH16" s="57">
        <v>1318.8965000000001</v>
      </c>
      <c r="II16" s="57">
        <v>995.18449999999996</v>
      </c>
      <c r="IJ16" s="57">
        <v>1066.261</v>
      </c>
      <c r="IK16" s="57">
        <v>1117.981</v>
      </c>
      <c r="IL16" s="57">
        <v>1027.3045</v>
      </c>
      <c r="IM16" s="57">
        <v>1058.8910000000001</v>
      </c>
      <c r="IN16" s="57">
        <v>1178.9514999999999</v>
      </c>
      <c r="IO16" s="57">
        <v>1004.667</v>
      </c>
      <c r="IP16" s="57">
        <v>1093.6534999999999</v>
      </c>
      <c r="IQ16" s="57">
        <v>1103.2114999999999</v>
      </c>
      <c r="IR16" s="57">
        <v>1013.251</v>
      </c>
      <c r="IS16" s="57">
        <v>1243.4105</v>
      </c>
      <c r="IT16" s="57">
        <v>1259.8240000000001</v>
      </c>
      <c r="IU16" s="57">
        <v>961.25949999999989</v>
      </c>
      <c r="IV16" s="57">
        <v>1017.606</v>
      </c>
      <c r="IW16" s="57">
        <v>1040.454</v>
      </c>
      <c r="IX16" s="57">
        <v>908.06749999999988</v>
      </c>
      <c r="IY16" s="57">
        <v>957.77200000000005</v>
      </c>
      <c r="IZ16" s="57">
        <v>1135.4870000000001</v>
      </c>
      <c r="JA16" s="57">
        <v>995.94399999999996</v>
      </c>
      <c r="JB16" s="57">
        <v>1063.6875</v>
      </c>
      <c r="JC16" s="57">
        <v>1064.2815000000001</v>
      </c>
      <c r="JD16" s="57">
        <v>1058.9639999999999</v>
      </c>
      <c r="JE16" s="57">
        <v>1275.1075000000001</v>
      </c>
      <c r="JF16" s="57">
        <v>1308.5819999999999</v>
      </c>
      <c r="JG16" s="57">
        <v>899.63400000000001</v>
      </c>
      <c r="JH16" s="57">
        <v>1084.42</v>
      </c>
      <c r="JI16" s="57">
        <v>1046.0174999999999</v>
      </c>
      <c r="JJ16" s="57">
        <v>989.86850000000004</v>
      </c>
      <c r="JK16" s="57">
        <v>1089.2</v>
      </c>
      <c r="JL16" s="57">
        <v>1161.2850000000001</v>
      </c>
      <c r="JM16" s="57">
        <v>1045.8834999999999</v>
      </c>
      <c r="JN16" s="57">
        <v>1035.2895000000001</v>
      </c>
      <c r="JO16" s="57">
        <v>1116.0319999999999</v>
      </c>
      <c r="JP16" s="57">
        <v>1094.8050000000001</v>
      </c>
      <c r="JQ16" s="57">
        <v>1288.489</v>
      </c>
      <c r="JR16" s="57">
        <v>1269.9450000000002</v>
      </c>
      <c r="JS16" s="57">
        <v>1012.3675000000001</v>
      </c>
      <c r="JT16" s="57">
        <v>732.024</v>
      </c>
      <c r="JU16" s="57">
        <v>430.87950000000001</v>
      </c>
      <c r="JV16" s="57">
        <v>518.92449999999997</v>
      </c>
      <c r="JW16" s="57">
        <v>667.274</v>
      </c>
      <c r="JX16" s="57">
        <v>830.9665</v>
      </c>
      <c r="JY16" s="57">
        <v>911.16200000000003</v>
      </c>
      <c r="JZ16" s="57">
        <v>986.01400000000001</v>
      </c>
      <c r="KA16" s="57">
        <v>1115.5439999999999</v>
      </c>
      <c r="KB16" s="57">
        <v>991.63649999999996</v>
      </c>
      <c r="KC16" s="57">
        <v>1059.0874999999999</v>
      </c>
      <c r="KD16" s="57">
        <v>1056.3175000000001</v>
      </c>
      <c r="KE16" s="57">
        <v>881.71500000000003</v>
      </c>
      <c r="KF16" s="57">
        <v>799.93000000000006</v>
      </c>
      <c r="KG16" s="57">
        <v>769.649</v>
      </c>
      <c r="KH16" s="57">
        <v>929.88599999999997</v>
      </c>
      <c r="KI16" s="57">
        <v>973.5</v>
      </c>
      <c r="KJ16" s="57">
        <v>1094.0809999999999</v>
      </c>
      <c r="KK16" s="57">
        <v>993.29600000000005</v>
      </c>
      <c r="KL16" s="57">
        <v>1024.8385000000001</v>
      </c>
      <c r="KM16" s="57">
        <v>1081.4735000000001</v>
      </c>
      <c r="KN16" s="57">
        <v>1003.0995</v>
      </c>
      <c r="KO16" s="57">
        <v>1197.8534999999999</v>
      </c>
      <c r="KP16" s="57">
        <v>1135.1505</v>
      </c>
      <c r="KQ16" s="57">
        <v>865.96499999999992</v>
      </c>
      <c r="KR16" s="57">
        <v>1031.0039999999999</v>
      </c>
      <c r="KS16" s="57">
        <v>1096.6284999999998</v>
      </c>
      <c r="KT16" s="57">
        <v>968.70299999999997</v>
      </c>
      <c r="KU16" s="57">
        <v>960.08749999999998</v>
      </c>
      <c r="KV16" s="57">
        <v>1148.4994999999999</v>
      </c>
      <c r="KW16" s="57">
        <v>1015.8565</v>
      </c>
      <c r="KX16" s="57">
        <v>1025.3874999999998</v>
      </c>
      <c r="KY16" s="57">
        <v>1094.3164999999999</v>
      </c>
      <c r="KZ16" s="57">
        <v>1001.9639999999999</v>
      </c>
      <c r="LA16" s="57">
        <v>1179.694</v>
      </c>
      <c r="LB16" s="57">
        <v>1285.3240000000001</v>
      </c>
      <c r="LC16" s="57">
        <v>1004.7140000000001</v>
      </c>
      <c r="LD16" s="57">
        <v>1046.982</v>
      </c>
      <c r="LE16" s="57">
        <v>1150.1690000000001</v>
      </c>
      <c r="LF16" s="57">
        <v>1025.7125000000001</v>
      </c>
      <c r="LG16" s="57">
        <v>1046.633</v>
      </c>
      <c r="LH16" s="57">
        <v>1227.0774999999999</v>
      </c>
      <c r="LI16" s="57">
        <v>1035.2335</v>
      </c>
      <c r="LJ16" s="57">
        <v>1118.7325000000001</v>
      </c>
      <c r="LK16" s="57">
        <v>1143.26</v>
      </c>
      <c r="LL16" s="57">
        <v>1107.3130000000001</v>
      </c>
      <c r="LM16" s="57">
        <v>1292.1365000000001</v>
      </c>
      <c r="LN16" s="57">
        <v>1296.9110000000001</v>
      </c>
      <c r="LO16" s="57">
        <v>1014.433</v>
      </c>
      <c r="LP16" s="57">
        <v>1040.9974999999999</v>
      </c>
      <c r="LQ16" s="57">
        <v>1028.2114999999999</v>
      </c>
      <c r="LR16" s="57">
        <v>1081.3035</v>
      </c>
      <c r="LS16" s="57">
        <v>1100.52</v>
      </c>
      <c r="LT16" s="57">
        <v>1252.087</v>
      </c>
      <c r="LU16" s="57">
        <v>1094.5149999999999</v>
      </c>
      <c r="LV16" s="57">
        <v>1078.7345</v>
      </c>
      <c r="LW16" s="57">
        <v>1082.6185</v>
      </c>
      <c r="LX16" s="57">
        <v>1127.5094999999999</v>
      </c>
      <c r="LY16" s="57">
        <v>1290.239</v>
      </c>
      <c r="LZ16" s="57">
        <v>1336.1409999999998</v>
      </c>
      <c r="MA16" s="57">
        <v>986.423</v>
      </c>
      <c r="MB16" s="57">
        <v>1114.1895</v>
      </c>
      <c r="MC16" s="57">
        <v>1144.9749999999999</v>
      </c>
      <c r="MD16" s="57">
        <v>1091.1860000000001</v>
      </c>
      <c r="ME16" s="57">
        <v>1100.8145</v>
      </c>
      <c r="MF16" s="57">
        <v>1248.4535000000001</v>
      </c>
      <c r="MG16" s="57">
        <v>1156.1455000000001</v>
      </c>
      <c r="MH16" s="57">
        <v>1068.6775</v>
      </c>
      <c r="MI16" s="57">
        <v>1153.7750000000001</v>
      </c>
      <c r="MJ16" s="57">
        <v>0</v>
      </c>
      <c r="MK16" s="57">
        <v>0</v>
      </c>
      <c r="ML16" s="57">
        <v>0</v>
      </c>
    </row>
    <row r="17" spans="1:350" s="6" customFormat="1" x14ac:dyDescent="0.35">
      <c r="A17" s="20" t="str">
        <f>IF(Por_Eng!$C$4=Por_Eng!$A$1,Por_Eng!A15,IF(Por_Eng!$C$4=Por_Eng!$B$1,Por_Eng!B15,"Check"))</f>
        <v>Concepa</v>
      </c>
      <c r="B17" s="38">
        <f>SUM(B18,B19)</f>
        <v>0</v>
      </c>
      <c r="C17" s="38">
        <f t="shared" ref="C17:BN17" si="242">SUM(C18,C19)</f>
        <v>0</v>
      </c>
      <c r="D17" s="38">
        <f t="shared" si="242"/>
        <v>0</v>
      </c>
      <c r="E17" s="38">
        <f t="shared" si="242"/>
        <v>0</v>
      </c>
      <c r="F17" s="38">
        <f t="shared" si="242"/>
        <v>0</v>
      </c>
      <c r="G17" s="38">
        <f t="shared" si="242"/>
        <v>0</v>
      </c>
      <c r="H17" s="38">
        <f t="shared" si="242"/>
        <v>0</v>
      </c>
      <c r="I17" s="38">
        <f t="shared" si="242"/>
        <v>0</v>
      </c>
      <c r="J17" s="38">
        <f t="shared" si="242"/>
        <v>0</v>
      </c>
      <c r="K17" s="38">
        <f t="shared" si="242"/>
        <v>139</v>
      </c>
      <c r="L17" s="38">
        <f t="shared" si="242"/>
        <v>736</v>
      </c>
      <c r="M17" s="38">
        <f t="shared" si="242"/>
        <v>1239</v>
      </c>
      <c r="N17" s="38">
        <f t="shared" si="242"/>
        <v>2434</v>
      </c>
      <c r="O17" s="38">
        <f t="shared" si="242"/>
        <v>2221</v>
      </c>
      <c r="P17" s="38">
        <f t="shared" si="242"/>
        <v>1770</v>
      </c>
      <c r="Q17" s="38">
        <f t="shared" si="242"/>
        <v>1677</v>
      </c>
      <c r="R17" s="38">
        <f t="shared" si="242"/>
        <v>1654</v>
      </c>
      <c r="S17" s="38">
        <f t="shared" si="242"/>
        <v>1555</v>
      </c>
      <c r="T17" s="38">
        <f t="shared" si="242"/>
        <v>1642</v>
      </c>
      <c r="U17" s="38">
        <f t="shared" si="242"/>
        <v>1616</v>
      </c>
      <c r="V17" s="38">
        <f t="shared" si="242"/>
        <v>1693</v>
      </c>
      <c r="W17" s="38">
        <f t="shared" si="242"/>
        <v>1958</v>
      </c>
      <c r="X17" s="38">
        <f t="shared" si="242"/>
        <v>1781</v>
      </c>
      <c r="Y17" s="38">
        <f t="shared" si="242"/>
        <v>2157</v>
      </c>
      <c r="Z17" s="38">
        <f t="shared" si="242"/>
        <v>2588</v>
      </c>
      <c r="AA17" s="38">
        <f t="shared" si="242"/>
        <v>2279</v>
      </c>
      <c r="AB17" s="38">
        <f t="shared" si="242"/>
        <v>1787</v>
      </c>
      <c r="AC17" s="38">
        <f t="shared" si="242"/>
        <v>1550</v>
      </c>
      <c r="AD17" s="38">
        <f t="shared" si="242"/>
        <v>1567</v>
      </c>
      <c r="AE17" s="38">
        <f t="shared" si="242"/>
        <v>1481</v>
      </c>
      <c r="AF17" s="38">
        <f t="shared" si="242"/>
        <v>1533</v>
      </c>
      <c r="AG17" s="38">
        <f t="shared" si="242"/>
        <v>1563</v>
      </c>
      <c r="AH17" s="38">
        <f t="shared" si="242"/>
        <v>1624</v>
      </c>
      <c r="AI17" s="38">
        <f t="shared" si="242"/>
        <v>1742</v>
      </c>
      <c r="AJ17" s="38">
        <f t="shared" si="242"/>
        <v>1804</v>
      </c>
      <c r="AK17" s="38">
        <f t="shared" si="242"/>
        <v>2203</v>
      </c>
      <c r="AL17" s="38">
        <f t="shared" si="242"/>
        <v>2654</v>
      </c>
      <c r="AM17" s="38">
        <f t="shared" si="242"/>
        <v>2333</v>
      </c>
      <c r="AN17" s="38">
        <f t="shared" si="242"/>
        <v>1880</v>
      </c>
      <c r="AO17" s="38">
        <f t="shared" si="242"/>
        <v>1615</v>
      </c>
      <c r="AP17" s="38">
        <f t="shared" si="242"/>
        <v>1568</v>
      </c>
      <c r="AQ17" s="38">
        <f t="shared" si="242"/>
        <v>1485</v>
      </c>
      <c r="AR17" s="38">
        <f t="shared" si="242"/>
        <v>1575</v>
      </c>
      <c r="AS17" s="38">
        <f t="shared" si="242"/>
        <v>1544</v>
      </c>
      <c r="AT17" s="38">
        <f t="shared" si="242"/>
        <v>1564</v>
      </c>
      <c r="AU17" s="38">
        <f t="shared" si="242"/>
        <v>1661</v>
      </c>
      <c r="AV17" s="38">
        <f t="shared" si="242"/>
        <v>1775</v>
      </c>
      <c r="AW17" s="38">
        <f t="shared" si="242"/>
        <v>2156</v>
      </c>
      <c r="AX17" s="38">
        <f t="shared" si="242"/>
        <v>2572</v>
      </c>
      <c r="AY17" s="38">
        <f t="shared" si="242"/>
        <v>2408</v>
      </c>
      <c r="AZ17" s="38">
        <f t="shared" si="242"/>
        <v>1783</v>
      </c>
      <c r="BA17" s="38">
        <f t="shared" si="242"/>
        <v>1631</v>
      </c>
      <c r="BB17" s="38">
        <f t="shared" si="242"/>
        <v>1583</v>
      </c>
      <c r="BC17" s="38">
        <f t="shared" si="242"/>
        <v>1556</v>
      </c>
      <c r="BD17" s="38">
        <f t="shared" si="242"/>
        <v>1600</v>
      </c>
      <c r="BE17" s="38">
        <f t="shared" si="242"/>
        <v>1629</v>
      </c>
      <c r="BF17" s="38">
        <f t="shared" si="242"/>
        <v>1579</v>
      </c>
      <c r="BG17" s="38">
        <f t="shared" si="242"/>
        <v>1729</v>
      </c>
      <c r="BH17" s="38">
        <f t="shared" si="242"/>
        <v>1830</v>
      </c>
      <c r="BI17" s="38">
        <f t="shared" si="242"/>
        <v>2099</v>
      </c>
      <c r="BJ17" s="38">
        <f t="shared" si="242"/>
        <v>2438</v>
      </c>
      <c r="BK17" s="38">
        <f t="shared" si="242"/>
        <v>2176</v>
      </c>
      <c r="BL17" s="38">
        <f t="shared" si="242"/>
        <v>1824</v>
      </c>
      <c r="BM17" s="38">
        <f t="shared" si="242"/>
        <v>1439</v>
      </c>
      <c r="BN17" s="38">
        <f t="shared" si="242"/>
        <v>1498</v>
      </c>
      <c r="BO17" s="38">
        <f t="shared" ref="BO17:DZ17" si="243">SUM(BO18,BO19)</f>
        <v>1346</v>
      </c>
      <c r="BP17" s="38">
        <f t="shared" si="243"/>
        <v>1490</v>
      </c>
      <c r="BQ17" s="38">
        <f t="shared" si="243"/>
        <v>1481</v>
      </c>
      <c r="BR17" s="38">
        <f t="shared" si="243"/>
        <v>1554</v>
      </c>
      <c r="BS17" s="38">
        <f t="shared" si="243"/>
        <v>1603</v>
      </c>
      <c r="BT17" s="38">
        <f t="shared" si="243"/>
        <v>1785</v>
      </c>
      <c r="BU17" s="38">
        <f t="shared" si="243"/>
        <v>2074</v>
      </c>
      <c r="BV17" s="38">
        <f t="shared" si="243"/>
        <v>2406</v>
      </c>
      <c r="BW17" s="38">
        <f t="shared" si="243"/>
        <v>2149</v>
      </c>
      <c r="BX17" s="38">
        <f t="shared" si="243"/>
        <v>1710</v>
      </c>
      <c r="BY17" s="38">
        <f t="shared" si="243"/>
        <v>1565</v>
      </c>
      <c r="BZ17" s="38">
        <f t="shared" si="243"/>
        <v>1471</v>
      </c>
      <c r="CA17" s="38">
        <f t="shared" si="243"/>
        <v>1385</v>
      </c>
      <c r="CB17" s="38">
        <f t="shared" si="243"/>
        <v>1508</v>
      </c>
      <c r="CC17" s="38">
        <f t="shared" si="243"/>
        <v>1493</v>
      </c>
      <c r="CD17" s="38">
        <f t="shared" si="243"/>
        <v>1525</v>
      </c>
      <c r="CE17" s="38">
        <f t="shared" si="243"/>
        <v>1676</v>
      </c>
      <c r="CF17" s="38">
        <f t="shared" si="243"/>
        <v>1721</v>
      </c>
      <c r="CG17" s="38">
        <f t="shared" si="243"/>
        <v>2120</v>
      </c>
      <c r="CH17" s="38">
        <f t="shared" si="243"/>
        <v>2504</v>
      </c>
      <c r="CI17" s="38">
        <f t="shared" si="243"/>
        <v>2341</v>
      </c>
      <c r="CJ17" s="38">
        <f t="shared" si="243"/>
        <v>1689</v>
      </c>
      <c r="CK17" s="38">
        <f t="shared" si="243"/>
        <v>1636</v>
      </c>
      <c r="CL17" s="38">
        <f t="shared" si="243"/>
        <v>1531</v>
      </c>
      <c r="CM17" s="38">
        <f t="shared" si="243"/>
        <v>1509</v>
      </c>
      <c r="CN17" s="38">
        <f t="shared" si="243"/>
        <v>1650</v>
      </c>
      <c r="CO17" s="38">
        <f t="shared" si="243"/>
        <v>1601</v>
      </c>
      <c r="CP17" s="38">
        <f t="shared" si="243"/>
        <v>1717</v>
      </c>
      <c r="CQ17" s="38">
        <f t="shared" si="243"/>
        <v>1768</v>
      </c>
      <c r="CR17" s="38">
        <f t="shared" si="243"/>
        <v>1752</v>
      </c>
      <c r="CS17" s="38">
        <f t="shared" si="243"/>
        <v>2182</v>
      </c>
      <c r="CT17" s="38">
        <f t="shared" si="243"/>
        <v>2580</v>
      </c>
      <c r="CU17" s="38">
        <f t="shared" si="243"/>
        <v>2232</v>
      </c>
      <c r="CV17" s="38">
        <f t="shared" si="243"/>
        <v>1821</v>
      </c>
      <c r="CW17" s="38">
        <f t="shared" si="243"/>
        <v>1517</v>
      </c>
      <c r="CX17" s="38">
        <f t="shared" si="243"/>
        <v>1548</v>
      </c>
      <c r="CY17" s="38">
        <f t="shared" si="243"/>
        <v>1489</v>
      </c>
      <c r="CZ17" s="38">
        <f t="shared" si="243"/>
        <v>1640</v>
      </c>
      <c r="DA17" s="38">
        <f t="shared" si="243"/>
        <v>1572</v>
      </c>
      <c r="DB17" s="38">
        <f t="shared" si="243"/>
        <v>1519</v>
      </c>
      <c r="DC17" s="38">
        <f t="shared" si="243"/>
        <v>1680</v>
      </c>
      <c r="DD17" s="38">
        <f t="shared" si="243"/>
        <v>1849</v>
      </c>
      <c r="DE17" s="38">
        <f t="shared" si="243"/>
        <v>2252</v>
      </c>
      <c r="DF17" s="38">
        <f t="shared" si="243"/>
        <v>2628</v>
      </c>
      <c r="DG17" s="38">
        <f t="shared" si="243"/>
        <v>2427</v>
      </c>
      <c r="DH17" s="38">
        <f t="shared" si="243"/>
        <v>1833</v>
      </c>
      <c r="DI17" s="38">
        <f t="shared" si="243"/>
        <v>1700</v>
      </c>
      <c r="DJ17" s="38">
        <f t="shared" si="243"/>
        <v>1603</v>
      </c>
      <c r="DK17" s="38">
        <f t="shared" si="243"/>
        <v>1513</v>
      </c>
      <c r="DL17" s="38">
        <f t="shared" si="243"/>
        <v>1675</v>
      </c>
      <c r="DM17" s="38">
        <f t="shared" si="243"/>
        <v>1629</v>
      </c>
      <c r="DN17" s="38">
        <f t="shared" si="243"/>
        <v>1664</v>
      </c>
      <c r="DO17" s="38">
        <f t="shared" si="243"/>
        <v>1823</v>
      </c>
      <c r="DP17" s="38">
        <f t="shared" si="243"/>
        <v>1843</v>
      </c>
      <c r="DQ17" s="38">
        <f t="shared" si="243"/>
        <v>2374</v>
      </c>
      <c r="DR17" s="38">
        <f t="shared" si="243"/>
        <v>2648</v>
      </c>
      <c r="DS17" s="38">
        <f t="shared" si="243"/>
        <v>2451</v>
      </c>
      <c r="DT17" s="38">
        <f t="shared" si="243"/>
        <v>1894</v>
      </c>
      <c r="DU17" s="38">
        <f t="shared" si="243"/>
        <v>1846</v>
      </c>
      <c r="DV17" s="38">
        <f t="shared" si="243"/>
        <v>1738</v>
      </c>
      <c r="DW17" s="38">
        <f t="shared" si="243"/>
        <v>1660</v>
      </c>
      <c r="DX17" s="38">
        <f t="shared" si="243"/>
        <v>1799</v>
      </c>
      <c r="DY17" s="38">
        <f t="shared" si="243"/>
        <v>1806</v>
      </c>
      <c r="DZ17" s="38">
        <f t="shared" si="243"/>
        <v>1918</v>
      </c>
      <c r="EA17" s="38">
        <f t="shared" ref="EA17:GM17" si="244">SUM(EA18,EA19)</f>
        <v>2075</v>
      </c>
      <c r="EB17" s="38">
        <f t="shared" si="244"/>
        <v>2179</v>
      </c>
      <c r="EC17" s="38">
        <f t="shared" si="244"/>
        <v>2583</v>
      </c>
      <c r="ED17" s="38">
        <f t="shared" si="244"/>
        <v>2941</v>
      </c>
      <c r="EE17" s="38">
        <f t="shared" si="244"/>
        <v>2672</v>
      </c>
      <c r="EF17" s="38">
        <f t="shared" si="244"/>
        <v>2216</v>
      </c>
      <c r="EG17" s="38">
        <f t="shared" si="244"/>
        <v>1993</v>
      </c>
      <c r="EH17" s="38">
        <f t="shared" si="244"/>
        <v>1989</v>
      </c>
      <c r="EI17" s="38">
        <f t="shared" si="244"/>
        <v>1883</v>
      </c>
      <c r="EJ17" s="38">
        <f t="shared" si="244"/>
        <v>2116</v>
      </c>
      <c r="EK17" s="38">
        <f t="shared" si="244"/>
        <v>2039</v>
      </c>
      <c r="EL17" s="38">
        <f t="shared" si="244"/>
        <v>2059</v>
      </c>
      <c r="EM17" s="38">
        <f t="shared" si="244"/>
        <v>2168</v>
      </c>
      <c r="EN17" s="38">
        <f t="shared" si="244"/>
        <v>2116</v>
      </c>
      <c r="EO17" s="38">
        <f t="shared" si="244"/>
        <v>2668</v>
      </c>
      <c r="EP17" s="38">
        <f t="shared" si="244"/>
        <v>2870.79</v>
      </c>
      <c r="EQ17" s="38">
        <f t="shared" si="244"/>
        <v>2667.9070000000002</v>
      </c>
      <c r="ER17" s="38">
        <f t="shared" si="244"/>
        <v>2123.0105000000003</v>
      </c>
      <c r="ES17" s="38">
        <f t="shared" si="244"/>
        <v>2085.0174999999999</v>
      </c>
      <c r="ET17" s="38">
        <f t="shared" si="244"/>
        <v>1979.4319999999998</v>
      </c>
      <c r="EU17" s="38">
        <f t="shared" si="244"/>
        <v>1860</v>
      </c>
      <c r="EV17" s="38">
        <f t="shared" si="244"/>
        <v>2015</v>
      </c>
      <c r="EW17" s="38">
        <f t="shared" si="244"/>
        <v>2041</v>
      </c>
      <c r="EX17" s="38">
        <f t="shared" si="244"/>
        <v>2109</v>
      </c>
      <c r="EY17" s="38">
        <f t="shared" si="244"/>
        <v>2392</v>
      </c>
      <c r="EZ17" s="38">
        <f t="shared" si="244"/>
        <v>2202</v>
      </c>
      <c r="FA17" s="38">
        <f t="shared" si="244"/>
        <v>2855</v>
      </c>
      <c r="FB17" s="38">
        <f t="shared" si="244"/>
        <v>3216</v>
      </c>
      <c r="FC17" s="38">
        <f t="shared" si="244"/>
        <v>2925</v>
      </c>
      <c r="FD17" s="38">
        <f t="shared" si="244"/>
        <v>2388</v>
      </c>
      <c r="FE17" s="38">
        <f t="shared" si="244"/>
        <v>2274</v>
      </c>
      <c r="FF17" s="38">
        <f t="shared" si="244"/>
        <v>2215</v>
      </c>
      <c r="FG17" s="38">
        <f t="shared" si="244"/>
        <v>2115</v>
      </c>
      <c r="FH17" s="38">
        <f t="shared" si="244"/>
        <v>2275</v>
      </c>
      <c r="FI17" s="38">
        <f t="shared" si="244"/>
        <v>2290</v>
      </c>
      <c r="FJ17" s="38">
        <f t="shared" si="244"/>
        <v>2421</v>
      </c>
      <c r="FK17" s="38">
        <f t="shared" si="244"/>
        <v>2568</v>
      </c>
      <c r="FL17" s="38">
        <f t="shared" si="244"/>
        <v>2618</v>
      </c>
      <c r="FM17" s="38">
        <f t="shared" si="244"/>
        <v>3110</v>
      </c>
      <c r="FN17" s="38">
        <f t="shared" si="244"/>
        <v>3455</v>
      </c>
      <c r="FO17" s="38">
        <f t="shared" si="244"/>
        <v>3023.3284999999996</v>
      </c>
      <c r="FP17" s="38">
        <f t="shared" si="244"/>
        <v>2785</v>
      </c>
      <c r="FQ17" s="38">
        <f t="shared" si="244"/>
        <v>2498</v>
      </c>
      <c r="FR17" s="38">
        <f t="shared" si="244"/>
        <v>2428</v>
      </c>
      <c r="FS17" s="38">
        <f t="shared" si="244"/>
        <v>2340.6714999999995</v>
      </c>
      <c r="FT17" s="38">
        <f t="shared" si="244"/>
        <v>2434</v>
      </c>
      <c r="FU17" s="38">
        <f t="shared" si="244"/>
        <v>2478</v>
      </c>
      <c r="FV17" s="38">
        <f t="shared" si="244"/>
        <v>2582</v>
      </c>
      <c r="FW17" s="38">
        <f t="shared" si="244"/>
        <v>2729.0000000000009</v>
      </c>
      <c r="FX17" s="38">
        <f t="shared" si="244"/>
        <v>2860</v>
      </c>
      <c r="FY17" s="38">
        <f t="shared" si="244"/>
        <v>3288</v>
      </c>
      <c r="FZ17" s="38">
        <f t="shared" si="244"/>
        <v>3698.2200000000003</v>
      </c>
      <c r="GA17" s="38">
        <f t="shared" si="244"/>
        <v>3426</v>
      </c>
      <c r="GB17" s="38">
        <f t="shared" si="244"/>
        <v>2869.6774999999998</v>
      </c>
      <c r="GC17" s="38">
        <f t="shared" si="244"/>
        <v>2635.0889999999999</v>
      </c>
      <c r="GD17" s="38">
        <f t="shared" si="244"/>
        <v>2655.7379999999994</v>
      </c>
      <c r="GE17" s="38">
        <f t="shared" si="244"/>
        <v>2511.1094999999996</v>
      </c>
      <c r="GF17" s="38">
        <f t="shared" si="244"/>
        <v>2662.1660000000011</v>
      </c>
      <c r="GG17" s="38">
        <f t="shared" si="244"/>
        <v>2795.1434999999983</v>
      </c>
      <c r="GH17" s="38">
        <f t="shared" si="244"/>
        <v>2763.1124999999993</v>
      </c>
      <c r="GI17" s="38">
        <f t="shared" si="244"/>
        <v>2955.7440000000024</v>
      </c>
      <c r="GJ17" s="38">
        <f t="shared" si="244"/>
        <v>3127.85</v>
      </c>
      <c r="GK17" s="38">
        <f t="shared" si="244"/>
        <v>3456</v>
      </c>
      <c r="GL17" s="38">
        <f t="shared" si="244"/>
        <v>3896</v>
      </c>
      <c r="GM17" s="38">
        <f t="shared" si="244"/>
        <v>3447</v>
      </c>
      <c r="GN17" s="38">
        <f>SUM(GN18,GN19)</f>
        <v>3057</v>
      </c>
      <c r="GO17" s="38">
        <v>2854.2919999999999</v>
      </c>
      <c r="GP17" s="38">
        <f t="shared" ref="GP17:GV17" si="245">SUM(GP18,GP19)</f>
        <v>2858</v>
      </c>
      <c r="GQ17" s="38">
        <f t="shared" si="245"/>
        <v>2696</v>
      </c>
      <c r="GR17" s="38">
        <f t="shared" si="245"/>
        <v>2920</v>
      </c>
      <c r="GS17" s="38">
        <f t="shared" si="245"/>
        <v>2907</v>
      </c>
      <c r="GT17" s="38">
        <f t="shared" si="245"/>
        <v>3026</v>
      </c>
      <c r="GU17" s="38">
        <f t="shared" si="245"/>
        <v>3203.538</v>
      </c>
      <c r="GV17" s="38">
        <f t="shared" si="245"/>
        <v>3298.1080000000002</v>
      </c>
      <c r="GW17" s="38">
        <f t="shared" ref="GW17:HH17" si="246">SUM(GW18,GW19)</f>
        <v>3784</v>
      </c>
      <c r="GX17" s="38">
        <f t="shared" si="246"/>
        <v>4178</v>
      </c>
      <c r="GY17" s="38">
        <f t="shared" si="246"/>
        <v>3765</v>
      </c>
      <c r="GZ17" s="38">
        <f>SUM(GZ18,GZ19)</f>
        <v>3282</v>
      </c>
      <c r="HA17" s="38">
        <f>SUM(HA18,HA19)</f>
        <v>3094</v>
      </c>
      <c r="HB17" s="38">
        <f t="shared" si="246"/>
        <v>3039</v>
      </c>
      <c r="HC17" s="38">
        <f t="shared" si="246"/>
        <v>2755</v>
      </c>
      <c r="HD17" s="38">
        <f t="shared" si="246"/>
        <v>3095</v>
      </c>
      <c r="HE17" s="38">
        <f t="shared" si="246"/>
        <v>3185</v>
      </c>
      <c r="HF17" s="38">
        <f t="shared" si="246"/>
        <v>3167</v>
      </c>
      <c r="HG17" s="38">
        <f t="shared" si="246"/>
        <v>3317</v>
      </c>
      <c r="HH17" s="38">
        <f t="shared" si="246"/>
        <v>3426</v>
      </c>
      <c r="HI17" s="38">
        <f t="shared" ref="HI17:HT17" si="247">SUM(HI18,HI19)</f>
        <v>3944</v>
      </c>
      <c r="HJ17" s="38">
        <f t="shared" si="247"/>
        <v>4256</v>
      </c>
      <c r="HK17" s="38">
        <f t="shared" si="247"/>
        <v>3613</v>
      </c>
      <c r="HL17" s="38">
        <f t="shared" si="247"/>
        <v>3308</v>
      </c>
      <c r="HM17" s="38">
        <f t="shared" si="247"/>
        <v>3049.0880000000002</v>
      </c>
      <c r="HN17" s="38">
        <f t="shared" si="247"/>
        <v>2834.7729999999997</v>
      </c>
      <c r="HO17" s="38">
        <f t="shared" si="247"/>
        <v>2741.8384999999998</v>
      </c>
      <c r="HP17" s="38">
        <f t="shared" si="247"/>
        <v>2891.7574999999997</v>
      </c>
      <c r="HQ17" s="38">
        <f t="shared" si="247"/>
        <v>2966.163</v>
      </c>
      <c r="HR17" s="38">
        <f t="shared" si="247"/>
        <v>2870</v>
      </c>
      <c r="HS17" s="38">
        <f t="shared" si="247"/>
        <v>3061.1845000000003</v>
      </c>
      <c r="HT17" s="38">
        <f t="shared" si="247"/>
        <v>2985</v>
      </c>
      <c r="HU17" s="38">
        <v>3687</v>
      </c>
      <c r="HV17" s="38">
        <f>SUM(HV18,HV19)</f>
        <v>4170</v>
      </c>
      <c r="HW17" s="38">
        <f>SUM(HW18,HW19)</f>
        <v>3678</v>
      </c>
      <c r="HX17" s="38">
        <f>SUM(HX18,HX19)</f>
        <v>3046</v>
      </c>
      <c r="HY17" s="38">
        <f>SUM(HY18,HY19)</f>
        <v>2718</v>
      </c>
      <c r="HZ17" s="38">
        <v>2700</v>
      </c>
      <c r="IA17" s="38">
        <f t="shared" ref="IA17:IG17" si="248">SUM(IA18:IA19)</f>
        <v>2599</v>
      </c>
      <c r="IB17" s="38">
        <f t="shared" si="248"/>
        <v>2840</v>
      </c>
      <c r="IC17" s="38">
        <f t="shared" si="248"/>
        <v>2795</v>
      </c>
      <c r="ID17" s="38">
        <f t="shared" si="248"/>
        <v>2774.2494999999999</v>
      </c>
      <c r="IE17" s="38">
        <f t="shared" si="248"/>
        <v>2820</v>
      </c>
      <c r="IF17" s="38">
        <f t="shared" si="248"/>
        <v>2998</v>
      </c>
      <c r="IG17" s="38">
        <f t="shared" si="248"/>
        <v>3566</v>
      </c>
      <c r="IH17" s="38">
        <f t="shared" ref="IH17:IY17" si="249">SUM(IH18:IH19)</f>
        <v>4140.5315000000001</v>
      </c>
      <c r="II17" s="38">
        <f t="shared" si="249"/>
        <v>3719.6009999999997</v>
      </c>
      <c r="IJ17" s="38">
        <f t="shared" si="249"/>
        <v>3060.8425000000002</v>
      </c>
      <c r="IK17" s="38">
        <f t="shared" si="249"/>
        <v>2828.393</v>
      </c>
      <c r="IL17" s="38">
        <f t="shared" si="249"/>
        <v>2662.8834999999999</v>
      </c>
      <c r="IM17" s="38">
        <f t="shared" si="249"/>
        <v>2661.317</v>
      </c>
      <c r="IN17" s="38">
        <f t="shared" si="249"/>
        <v>3118.8490000000002</v>
      </c>
      <c r="IO17" s="38">
        <f t="shared" si="249"/>
        <v>3053.7030000000004</v>
      </c>
      <c r="IP17" s="38">
        <f t="shared" si="249"/>
        <v>3100.1329999999998</v>
      </c>
      <c r="IQ17" s="38">
        <f t="shared" si="249"/>
        <v>3183.4525000000003</v>
      </c>
      <c r="IR17" s="38">
        <f t="shared" si="249"/>
        <v>3340.3715000000002</v>
      </c>
      <c r="IS17" s="38">
        <f t="shared" si="249"/>
        <v>4019.74</v>
      </c>
      <c r="IT17" s="38">
        <f t="shared" si="249"/>
        <v>4471.5028000000002</v>
      </c>
      <c r="IU17" s="38">
        <f t="shared" si="249"/>
        <v>3949.5479999999998</v>
      </c>
      <c r="IV17" s="38">
        <f t="shared" si="249"/>
        <v>3511.5420999999997</v>
      </c>
      <c r="IW17" s="38">
        <f t="shared" si="249"/>
        <v>3240.9571999999998</v>
      </c>
      <c r="IX17" s="38">
        <f t="shared" si="249"/>
        <v>2557.1615000000002</v>
      </c>
      <c r="IY17" s="38">
        <f t="shared" si="249"/>
        <v>2993.7860000000001</v>
      </c>
      <c r="IZ17" s="38">
        <f t="shared" ref="IZ17:JA17" si="250">SUM(IZ18:IZ19)</f>
        <v>240.62950000000001</v>
      </c>
      <c r="JA17" s="38">
        <f t="shared" si="250"/>
        <v>0</v>
      </c>
      <c r="JB17" s="38">
        <f t="shared" ref="JB17:JC17" si="251">SUM(JB18:JB19)</f>
        <v>0</v>
      </c>
      <c r="JC17" s="38">
        <f t="shared" si="251"/>
        <v>0</v>
      </c>
      <c r="JD17" s="38">
        <f t="shared" ref="JD17:JE17" si="252">SUM(JD18:JD19)</f>
        <v>0</v>
      </c>
      <c r="JE17" s="38">
        <f t="shared" si="252"/>
        <v>0</v>
      </c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8"/>
      <c r="KI17" s="38"/>
      <c r="KJ17" s="38"/>
      <c r="KK17" s="38"/>
      <c r="KL17" s="38"/>
      <c r="KM17" s="38"/>
      <c r="KN17" s="38"/>
      <c r="KO17" s="38"/>
      <c r="KP17" s="38"/>
      <c r="KQ17" s="38"/>
      <c r="KR17" s="38"/>
      <c r="KS17" s="38"/>
      <c r="KT17" s="38"/>
      <c r="KU17" s="38"/>
      <c r="KV17" s="38"/>
      <c r="KW17" s="38"/>
      <c r="KX17" s="38"/>
      <c r="KY17" s="38"/>
      <c r="KZ17" s="38"/>
      <c r="LA17" s="38"/>
      <c r="LB17" s="38"/>
      <c r="LC17" s="38"/>
      <c r="LD17" s="38"/>
      <c r="LE17" s="38"/>
      <c r="LF17" s="38"/>
      <c r="LG17" s="38"/>
      <c r="LH17" s="38"/>
      <c r="LI17" s="38"/>
      <c r="LJ17" s="38"/>
      <c r="LK17" s="38"/>
      <c r="LL17" s="38"/>
      <c r="LM17" s="38"/>
      <c r="LN17" s="38"/>
      <c r="LO17" s="38"/>
      <c r="LP17" s="38"/>
      <c r="LQ17" s="38"/>
      <c r="LR17" s="38"/>
      <c r="LS17" s="38"/>
      <c r="LT17" s="38"/>
      <c r="LU17" s="38"/>
      <c r="LV17" s="38"/>
      <c r="LW17" s="38"/>
    </row>
    <row r="18" spans="1:350" s="104" customFormat="1" x14ac:dyDescent="0.35">
      <c r="A18" s="103" t="str">
        <f>IF(Por_Eng!$C$4=Por_Eng!$A$1,Por_Eng!A16,IF(Por_Eng!$C$4=Por_Eng!$B$1,Por_Eng!B16,"Check"))</f>
        <v>Veículo Pesado</v>
      </c>
      <c r="B18" s="56"/>
      <c r="C18" s="56"/>
      <c r="D18" s="56"/>
      <c r="E18" s="56"/>
      <c r="F18" s="56"/>
      <c r="G18" s="56"/>
      <c r="H18" s="56"/>
      <c r="I18" s="56"/>
      <c r="J18" s="56"/>
      <c r="K18" s="56">
        <v>83</v>
      </c>
      <c r="L18" s="56">
        <v>378</v>
      </c>
      <c r="M18" s="56">
        <v>469</v>
      </c>
      <c r="N18" s="56">
        <v>810</v>
      </c>
      <c r="O18" s="56">
        <v>608</v>
      </c>
      <c r="P18" s="56">
        <v>774</v>
      </c>
      <c r="Q18" s="56">
        <v>729</v>
      </c>
      <c r="R18" s="56">
        <v>771</v>
      </c>
      <c r="S18" s="56">
        <v>729</v>
      </c>
      <c r="T18" s="56">
        <v>756</v>
      </c>
      <c r="U18" s="56">
        <v>751</v>
      </c>
      <c r="V18" s="56">
        <v>788</v>
      </c>
      <c r="W18" s="56">
        <v>796</v>
      </c>
      <c r="X18" s="56">
        <v>739</v>
      </c>
      <c r="Y18" s="56">
        <v>759</v>
      </c>
      <c r="Z18" s="56">
        <v>750</v>
      </c>
      <c r="AA18" s="56">
        <v>661</v>
      </c>
      <c r="AB18" s="56">
        <v>726</v>
      </c>
      <c r="AC18" s="56">
        <v>660</v>
      </c>
      <c r="AD18" s="56">
        <v>726</v>
      </c>
      <c r="AE18" s="56">
        <v>691</v>
      </c>
      <c r="AF18" s="56">
        <v>678</v>
      </c>
      <c r="AG18" s="56">
        <v>753</v>
      </c>
      <c r="AH18" s="56">
        <v>730</v>
      </c>
      <c r="AI18" s="56">
        <v>767</v>
      </c>
      <c r="AJ18" s="56">
        <v>776</v>
      </c>
      <c r="AK18" s="56">
        <v>829</v>
      </c>
      <c r="AL18" s="56">
        <v>792</v>
      </c>
      <c r="AM18" s="56">
        <v>747</v>
      </c>
      <c r="AN18" s="56">
        <v>752</v>
      </c>
      <c r="AO18" s="56">
        <v>691</v>
      </c>
      <c r="AP18" s="56">
        <v>763</v>
      </c>
      <c r="AQ18" s="56">
        <v>712</v>
      </c>
      <c r="AR18" s="56">
        <v>748</v>
      </c>
      <c r="AS18" s="56">
        <v>774</v>
      </c>
      <c r="AT18" s="56">
        <v>721</v>
      </c>
      <c r="AU18" s="56">
        <v>795</v>
      </c>
      <c r="AV18" s="56">
        <v>809</v>
      </c>
      <c r="AW18" s="56">
        <v>817</v>
      </c>
      <c r="AX18" s="56">
        <v>825</v>
      </c>
      <c r="AY18" s="56">
        <v>758</v>
      </c>
      <c r="AZ18" s="56">
        <v>800</v>
      </c>
      <c r="BA18" s="56">
        <v>769</v>
      </c>
      <c r="BB18" s="56">
        <v>834</v>
      </c>
      <c r="BC18" s="56">
        <v>776</v>
      </c>
      <c r="BD18" s="56">
        <v>812</v>
      </c>
      <c r="BE18" s="56">
        <v>833</v>
      </c>
      <c r="BF18" s="56">
        <v>763</v>
      </c>
      <c r="BG18" s="56">
        <v>829</v>
      </c>
      <c r="BH18" s="56">
        <v>807</v>
      </c>
      <c r="BI18" s="56">
        <v>825</v>
      </c>
      <c r="BJ18" s="56">
        <v>835</v>
      </c>
      <c r="BK18" s="56">
        <v>735</v>
      </c>
      <c r="BL18" s="56">
        <v>762</v>
      </c>
      <c r="BM18" s="56">
        <v>729</v>
      </c>
      <c r="BN18" s="56">
        <v>737</v>
      </c>
      <c r="BO18" s="56">
        <v>690</v>
      </c>
      <c r="BP18" s="56">
        <v>740</v>
      </c>
      <c r="BQ18" s="56">
        <v>738</v>
      </c>
      <c r="BR18" s="56">
        <v>731</v>
      </c>
      <c r="BS18" s="56">
        <v>814</v>
      </c>
      <c r="BT18" s="56">
        <v>789</v>
      </c>
      <c r="BU18" s="56">
        <v>813</v>
      </c>
      <c r="BV18" s="56">
        <v>813</v>
      </c>
      <c r="BW18" s="56">
        <v>762</v>
      </c>
      <c r="BX18" s="56">
        <v>754</v>
      </c>
      <c r="BY18" s="56">
        <v>770</v>
      </c>
      <c r="BZ18" s="56">
        <v>770</v>
      </c>
      <c r="CA18" s="56">
        <v>711</v>
      </c>
      <c r="CB18" s="56">
        <v>776</v>
      </c>
      <c r="CC18" s="56">
        <v>768</v>
      </c>
      <c r="CD18" s="56">
        <v>785</v>
      </c>
      <c r="CE18" s="56">
        <v>848</v>
      </c>
      <c r="CF18" s="56">
        <v>816</v>
      </c>
      <c r="CG18" s="56">
        <v>838</v>
      </c>
      <c r="CH18" s="56">
        <v>849</v>
      </c>
      <c r="CI18" s="56">
        <v>809</v>
      </c>
      <c r="CJ18" s="56">
        <v>870</v>
      </c>
      <c r="CK18" s="56">
        <v>809</v>
      </c>
      <c r="CL18" s="56">
        <v>835</v>
      </c>
      <c r="CM18" s="56">
        <v>819</v>
      </c>
      <c r="CN18" s="56">
        <v>875</v>
      </c>
      <c r="CO18" s="56">
        <v>879</v>
      </c>
      <c r="CP18" s="56">
        <v>870</v>
      </c>
      <c r="CQ18" s="56">
        <v>890</v>
      </c>
      <c r="CR18" s="56">
        <v>861</v>
      </c>
      <c r="CS18" s="56">
        <v>894</v>
      </c>
      <c r="CT18" s="56">
        <v>879</v>
      </c>
      <c r="CU18" s="56">
        <v>791</v>
      </c>
      <c r="CV18" s="56">
        <v>867</v>
      </c>
      <c r="CW18" s="56">
        <v>799</v>
      </c>
      <c r="CX18" s="56">
        <v>813</v>
      </c>
      <c r="CY18" s="56">
        <v>806</v>
      </c>
      <c r="CZ18" s="56">
        <v>808</v>
      </c>
      <c r="DA18" s="56">
        <v>844</v>
      </c>
      <c r="DB18" s="56">
        <v>810</v>
      </c>
      <c r="DC18" s="56">
        <v>906</v>
      </c>
      <c r="DD18" s="56">
        <v>930</v>
      </c>
      <c r="DE18" s="56">
        <v>971</v>
      </c>
      <c r="DF18" s="56">
        <v>935</v>
      </c>
      <c r="DG18" s="56">
        <v>890</v>
      </c>
      <c r="DH18" s="56">
        <v>944</v>
      </c>
      <c r="DI18" s="56">
        <v>841</v>
      </c>
      <c r="DJ18" s="56">
        <v>909</v>
      </c>
      <c r="DK18" s="56">
        <v>843</v>
      </c>
      <c r="DL18" s="56">
        <v>888</v>
      </c>
      <c r="DM18" s="56">
        <v>923</v>
      </c>
      <c r="DN18" s="56">
        <v>900</v>
      </c>
      <c r="DO18" s="56">
        <v>968</v>
      </c>
      <c r="DP18" s="56">
        <v>954</v>
      </c>
      <c r="DQ18" s="56">
        <v>981</v>
      </c>
      <c r="DR18" s="56">
        <v>980</v>
      </c>
      <c r="DS18" s="56">
        <v>896</v>
      </c>
      <c r="DT18" s="56">
        <v>1000</v>
      </c>
      <c r="DU18" s="56">
        <v>922</v>
      </c>
      <c r="DV18" s="56">
        <v>975</v>
      </c>
      <c r="DW18" s="56">
        <v>913</v>
      </c>
      <c r="DX18" s="56">
        <v>976</v>
      </c>
      <c r="DY18" s="56">
        <v>1026</v>
      </c>
      <c r="DZ18" s="56">
        <v>984</v>
      </c>
      <c r="EA18" s="56">
        <v>1122</v>
      </c>
      <c r="EB18" s="56">
        <v>1094</v>
      </c>
      <c r="EC18" s="56">
        <v>1092</v>
      </c>
      <c r="ED18" s="56">
        <v>1138</v>
      </c>
      <c r="EE18" s="56">
        <v>1035</v>
      </c>
      <c r="EF18" s="56">
        <v>1080</v>
      </c>
      <c r="EG18" s="56">
        <v>1067</v>
      </c>
      <c r="EH18" s="56">
        <v>1078</v>
      </c>
      <c r="EI18" s="56">
        <v>1067</v>
      </c>
      <c r="EJ18" s="56">
        <v>1130</v>
      </c>
      <c r="EK18" s="56">
        <v>1106</v>
      </c>
      <c r="EL18" s="56">
        <v>1137</v>
      </c>
      <c r="EM18" s="56">
        <v>1187</v>
      </c>
      <c r="EN18" s="56">
        <v>998</v>
      </c>
      <c r="EO18" s="56">
        <v>1050</v>
      </c>
      <c r="EP18" s="56">
        <v>1006.96</v>
      </c>
      <c r="EQ18" s="56">
        <v>945.86699999999996</v>
      </c>
      <c r="ER18" s="56">
        <v>1062.777</v>
      </c>
      <c r="ES18" s="56">
        <v>1007.9300000000001</v>
      </c>
      <c r="ET18" s="56">
        <v>1025.9949999999999</v>
      </c>
      <c r="EU18" s="56">
        <v>981</v>
      </c>
      <c r="EV18" s="56">
        <v>1046</v>
      </c>
      <c r="EW18" s="56">
        <v>1060</v>
      </c>
      <c r="EX18" s="56">
        <v>1093</v>
      </c>
      <c r="EY18" s="56">
        <v>1146</v>
      </c>
      <c r="EZ18" s="56">
        <v>1124</v>
      </c>
      <c r="FA18" s="56">
        <v>1177</v>
      </c>
      <c r="FB18" s="56">
        <v>1193</v>
      </c>
      <c r="FC18" s="56">
        <v>1097</v>
      </c>
      <c r="FD18" s="56">
        <v>1258</v>
      </c>
      <c r="FE18" s="56">
        <v>1149</v>
      </c>
      <c r="FF18" s="56">
        <v>1190</v>
      </c>
      <c r="FG18" s="56">
        <v>1142</v>
      </c>
      <c r="FH18" s="56">
        <v>1171</v>
      </c>
      <c r="FI18" s="56">
        <v>1222</v>
      </c>
      <c r="FJ18" s="56">
        <v>1222</v>
      </c>
      <c r="FK18" s="56">
        <v>1309</v>
      </c>
      <c r="FL18" s="56">
        <v>1267</v>
      </c>
      <c r="FM18" s="56">
        <v>1298</v>
      </c>
      <c r="FN18" s="56">
        <v>1220</v>
      </c>
      <c r="FO18" s="56">
        <v>1191.654</v>
      </c>
      <c r="FP18" s="56">
        <v>1239</v>
      </c>
      <c r="FQ18" s="56">
        <v>1212</v>
      </c>
      <c r="FR18" s="56">
        <v>1282</v>
      </c>
      <c r="FS18" s="56">
        <v>1209.3459999999995</v>
      </c>
      <c r="FT18" s="56">
        <v>1246</v>
      </c>
      <c r="FU18" s="56">
        <v>1317</v>
      </c>
      <c r="FV18" s="56">
        <v>1296</v>
      </c>
      <c r="FW18" s="56">
        <v>1357</v>
      </c>
      <c r="FX18" s="56">
        <v>1365</v>
      </c>
      <c r="FY18" s="56">
        <v>1351</v>
      </c>
      <c r="FZ18" s="56">
        <v>1334.9219999999998</v>
      </c>
      <c r="GA18" s="56">
        <v>1226</v>
      </c>
      <c r="GB18" s="56">
        <v>1403.2829999999999</v>
      </c>
      <c r="GC18" s="56">
        <v>1194.4430000000002</v>
      </c>
      <c r="GD18" s="56">
        <v>1386.63</v>
      </c>
      <c r="GE18" s="56">
        <v>1283.3890000000001</v>
      </c>
      <c r="GF18" s="56">
        <v>1334.3329999999999</v>
      </c>
      <c r="GG18" s="56">
        <v>1466.9110000000001</v>
      </c>
      <c r="GH18" s="56">
        <v>1327.8549999999996</v>
      </c>
      <c r="GI18" s="56">
        <v>1505.2340000000004</v>
      </c>
      <c r="GJ18" s="56">
        <v>1451.683</v>
      </c>
      <c r="GK18" s="56">
        <v>1363</v>
      </c>
      <c r="GL18" s="56">
        <v>1452</v>
      </c>
      <c r="GM18" s="56">
        <v>1306</v>
      </c>
      <c r="GN18" s="56">
        <v>1431</v>
      </c>
      <c r="GO18" s="56">
        <v>1505</v>
      </c>
      <c r="GP18" s="56">
        <v>1470</v>
      </c>
      <c r="GQ18" s="56">
        <v>1406</v>
      </c>
      <c r="GR18" s="56">
        <v>1491</v>
      </c>
      <c r="GS18" s="56">
        <v>1528</v>
      </c>
      <c r="GT18" s="56">
        <v>1540</v>
      </c>
      <c r="GU18" s="56">
        <v>1665.952</v>
      </c>
      <c r="GV18" s="56">
        <v>1524.2359999999999</v>
      </c>
      <c r="GW18" s="56">
        <v>1495</v>
      </c>
      <c r="GX18" s="56">
        <v>1535</v>
      </c>
      <c r="GY18" s="56">
        <v>1472</v>
      </c>
      <c r="GZ18" s="56">
        <v>1515</v>
      </c>
      <c r="HA18" s="56">
        <v>1493</v>
      </c>
      <c r="HB18" s="56">
        <v>1576</v>
      </c>
      <c r="HC18" s="56">
        <v>1406</v>
      </c>
      <c r="HD18" s="56">
        <v>1578</v>
      </c>
      <c r="HE18" s="56">
        <v>1593</v>
      </c>
      <c r="HF18" s="56">
        <v>1622</v>
      </c>
      <c r="HG18" s="56">
        <v>1699</v>
      </c>
      <c r="HH18" s="56">
        <v>1591</v>
      </c>
      <c r="HI18" s="56">
        <v>1520</v>
      </c>
      <c r="HJ18" s="56">
        <v>1469</v>
      </c>
      <c r="HK18" s="56">
        <v>1288</v>
      </c>
      <c r="HL18" s="56">
        <v>1664</v>
      </c>
      <c r="HM18" s="56">
        <v>1398.7660000000001</v>
      </c>
      <c r="HN18" s="56">
        <v>1388.0529999999999</v>
      </c>
      <c r="HO18" s="56">
        <v>1333.681</v>
      </c>
      <c r="HP18" s="56">
        <v>1367.9449999999999</v>
      </c>
      <c r="HQ18" s="56">
        <v>1467.308</v>
      </c>
      <c r="HR18" s="56">
        <v>1422</v>
      </c>
      <c r="HS18" s="56">
        <v>1484.018</v>
      </c>
      <c r="HT18" s="56">
        <v>1474</v>
      </c>
      <c r="HU18" s="56">
        <v>1431</v>
      </c>
      <c r="HV18" s="56">
        <v>1379</v>
      </c>
      <c r="HW18" s="56">
        <v>1340</v>
      </c>
      <c r="HX18" s="56">
        <v>1448</v>
      </c>
      <c r="HY18" s="56">
        <v>1348</v>
      </c>
      <c r="HZ18" s="56">
        <v>1371</v>
      </c>
      <c r="IA18" s="56">
        <v>1370</v>
      </c>
      <c r="IB18" s="56">
        <v>1374</v>
      </c>
      <c r="IC18" s="56">
        <v>1444</v>
      </c>
      <c r="ID18" s="56">
        <v>1378.039</v>
      </c>
      <c r="IE18" s="56">
        <v>1389</v>
      </c>
      <c r="IF18" s="56">
        <v>1402</v>
      </c>
      <c r="IG18" s="56">
        <v>1408</v>
      </c>
      <c r="IH18" s="56">
        <v>1359.075</v>
      </c>
      <c r="II18" s="56">
        <v>1263.0540000000001</v>
      </c>
      <c r="IJ18" s="56">
        <v>1448.633</v>
      </c>
      <c r="IK18" s="56">
        <v>1268.2530000000002</v>
      </c>
      <c r="IL18" s="56">
        <v>1370.8989999999999</v>
      </c>
      <c r="IM18" s="56">
        <v>1321.1579999999999</v>
      </c>
      <c r="IN18" s="56">
        <v>1439.9370000000001</v>
      </c>
      <c r="IO18" s="56">
        <v>1493.242</v>
      </c>
      <c r="IP18" s="56">
        <v>1427.087</v>
      </c>
      <c r="IQ18" s="56">
        <v>1525.1260000000002</v>
      </c>
      <c r="IR18" s="56">
        <v>1534.9370000000001</v>
      </c>
      <c r="IS18" s="56">
        <v>1501.7939999999999</v>
      </c>
      <c r="IT18" s="56">
        <v>1439.8868000000002</v>
      </c>
      <c r="IU18" s="56">
        <v>1309.693</v>
      </c>
      <c r="IV18" s="56">
        <v>1474.7851000000001</v>
      </c>
      <c r="IW18" s="56">
        <v>1448.1991999999998</v>
      </c>
      <c r="IX18" s="56">
        <v>1081.2175</v>
      </c>
      <c r="IY18" s="56">
        <v>1508.3575000000001</v>
      </c>
      <c r="IZ18" s="56">
        <v>113.89600000000002</v>
      </c>
      <c r="JA18" s="56">
        <v>0</v>
      </c>
      <c r="JB18" s="56">
        <v>0</v>
      </c>
      <c r="JC18" s="56">
        <v>0</v>
      </c>
      <c r="JD18" s="56">
        <v>0</v>
      </c>
      <c r="JE18" s="56">
        <v>0</v>
      </c>
      <c r="JF18" s="56"/>
      <c r="JG18" s="56"/>
      <c r="JH18" s="56"/>
      <c r="JI18" s="56"/>
      <c r="JJ18" s="56"/>
      <c r="JK18" s="56"/>
      <c r="JL18" s="56"/>
      <c r="JM18" s="56"/>
      <c r="JN18" s="56"/>
      <c r="JO18" s="56"/>
      <c r="JP18" s="56"/>
      <c r="JQ18" s="56"/>
      <c r="JR18" s="56"/>
      <c r="JS18" s="56"/>
      <c r="JT18" s="56"/>
      <c r="JU18" s="56"/>
      <c r="JV18" s="56"/>
      <c r="JW18" s="56"/>
      <c r="JX18" s="56"/>
      <c r="JY18" s="56"/>
      <c r="JZ18" s="56"/>
      <c r="KA18" s="56"/>
      <c r="KB18" s="56"/>
      <c r="KC18" s="56"/>
      <c r="KD18" s="56"/>
      <c r="KE18" s="56"/>
      <c r="KF18" s="56"/>
      <c r="KG18" s="56"/>
      <c r="KH18" s="56"/>
      <c r="KI18" s="56"/>
      <c r="KJ18" s="56"/>
      <c r="KK18" s="56"/>
      <c r="KL18" s="56"/>
      <c r="KM18" s="56"/>
      <c r="KN18" s="56"/>
      <c r="KO18" s="56"/>
      <c r="KP18" s="56"/>
      <c r="KQ18" s="56"/>
      <c r="KR18" s="56"/>
      <c r="KS18" s="56"/>
      <c r="KT18" s="56"/>
      <c r="KU18" s="56"/>
      <c r="KV18" s="56"/>
      <c r="KW18" s="56"/>
      <c r="KX18" s="56"/>
      <c r="KY18" s="56"/>
      <c r="KZ18" s="56"/>
      <c r="LA18" s="56"/>
      <c r="LB18" s="56"/>
      <c r="LC18" s="56"/>
      <c r="LD18" s="56"/>
      <c r="LE18" s="56"/>
      <c r="LF18" s="56"/>
      <c r="LG18" s="56"/>
      <c r="LH18" s="56"/>
      <c r="LI18" s="56"/>
      <c r="LJ18" s="56"/>
      <c r="LK18" s="56"/>
      <c r="LL18" s="56"/>
      <c r="LM18" s="56"/>
      <c r="LN18" s="56"/>
      <c r="LO18" s="56"/>
      <c r="LP18" s="56"/>
      <c r="LQ18" s="56"/>
      <c r="LR18" s="56"/>
      <c r="LS18" s="56"/>
      <c r="LT18" s="56"/>
      <c r="LU18" s="56"/>
      <c r="LV18" s="56"/>
      <c r="LW18" s="56"/>
    </row>
    <row r="19" spans="1:350" s="104" customFormat="1" x14ac:dyDescent="0.35">
      <c r="A19" s="105" t="str">
        <f>IF(Por_Eng!$C$4=Por_Eng!$A$1,Por_Eng!A17,IF(Por_Eng!$C$4=Por_Eng!$B$1,Por_Eng!B17,"Check"))</f>
        <v>Veículo Leve</v>
      </c>
      <c r="B19" s="57"/>
      <c r="C19" s="57"/>
      <c r="D19" s="57"/>
      <c r="E19" s="57"/>
      <c r="F19" s="57"/>
      <c r="G19" s="57"/>
      <c r="H19" s="57"/>
      <c r="I19" s="57"/>
      <c r="J19" s="57"/>
      <c r="K19" s="57">
        <v>56</v>
      </c>
      <c r="L19" s="57">
        <v>358</v>
      </c>
      <c r="M19" s="57">
        <v>770</v>
      </c>
      <c r="N19" s="57">
        <v>1624</v>
      </c>
      <c r="O19" s="57">
        <v>1613</v>
      </c>
      <c r="P19" s="57">
        <v>996</v>
      </c>
      <c r="Q19" s="57">
        <v>948</v>
      </c>
      <c r="R19" s="57">
        <v>883</v>
      </c>
      <c r="S19" s="57">
        <v>826</v>
      </c>
      <c r="T19" s="57">
        <v>886</v>
      </c>
      <c r="U19" s="57">
        <v>865</v>
      </c>
      <c r="V19" s="57">
        <v>905</v>
      </c>
      <c r="W19" s="57">
        <v>1162</v>
      </c>
      <c r="X19" s="57">
        <v>1042</v>
      </c>
      <c r="Y19" s="57">
        <v>1398</v>
      </c>
      <c r="Z19" s="57">
        <v>1838</v>
      </c>
      <c r="AA19" s="57">
        <v>1618</v>
      </c>
      <c r="AB19" s="57">
        <v>1061</v>
      </c>
      <c r="AC19" s="57">
        <v>890</v>
      </c>
      <c r="AD19" s="57">
        <v>841</v>
      </c>
      <c r="AE19" s="57">
        <v>790</v>
      </c>
      <c r="AF19" s="57">
        <v>855</v>
      </c>
      <c r="AG19" s="57">
        <v>810</v>
      </c>
      <c r="AH19" s="57">
        <v>894</v>
      </c>
      <c r="AI19" s="57">
        <v>975</v>
      </c>
      <c r="AJ19" s="57">
        <v>1028</v>
      </c>
      <c r="AK19" s="57">
        <v>1374</v>
      </c>
      <c r="AL19" s="57">
        <v>1862</v>
      </c>
      <c r="AM19" s="57">
        <v>1586</v>
      </c>
      <c r="AN19" s="57">
        <v>1128</v>
      </c>
      <c r="AO19" s="57">
        <v>924</v>
      </c>
      <c r="AP19" s="57">
        <v>805</v>
      </c>
      <c r="AQ19" s="57">
        <v>773</v>
      </c>
      <c r="AR19" s="57">
        <v>827</v>
      </c>
      <c r="AS19" s="57">
        <v>770</v>
      </c>
      <c r="AT19" s="57">
        <v>843</v>
      </c>
      <c r="AU19" s="57">
        <v>866</v>
      </c>
      <c r="AV19" s="57">
        <v>966</v>
      </c>
      <c r="AW19" s="57">
        <v>1339</v>
      </c>
      <c r="AX19" s="57">
        <v>1747</v>
      </c>
      <c r="AY19" s="57">
        <v>1650</v>
      </c>
      <c r="AZ19" s="57">
        <v>983</v>
      </c>
      <c r="BA19" s="57">
        <v>862</v>
      </c>
      <c r="BB19" s="57">
        <v>749</v>
      </c>
      <c r="BC19" s="57">
        <v>780</v>
      </c>
      <c r="BD19" s="57">
        <v>788</v>
      </c>
      <c r="BE19" s="57">
        <v>796</v>
      </c>
      <c r="BF19" s="57">
        <v>816</v>
      </c>
      <c r="BG19" s="57">
        <v>900</v>
      </c>
      <c r="BH19" s="57">
        <v>1023</v>
      </c>
      <c r="BI19" s="57">
        <v>1274</v>
      </c>
      <c r="BJ19" s="57">
        <v>1603</v>
      </c>
      <c r="BK19" s="57">
        <v>1441</v>
      </c>
      <c r="BL19" s="57">
        <v>1062</v>
      </c>
      <c r="BM19" s="57">
        <v>710</v>
      </c>
      <c r="BN19" s="57">
        <v>761</v>
      </c>
      <c r="BO19" s="57">
        <v>656</v>
      </c>
      <c r="BP19" s="57">
        <v>750</v>
      </c>
      <c r="BQ19" s="57">
        <v>743</v>
      </c>
      <c r="BR19" s="57">
        <v>823</v>
      </c>
      <c r="BS19" s="57">
        <v>789</v>
      </c>
      <c r="BT19" s="57">
        <v>996</v>
      </c>
      <c r="BU19" s="57">
        <v>1261</v>
      </c>
      <c r="BV19" s="57">
        <v>1593</v>
      </c>
      <c r="BW19" s="57">
        <v>1387</v>
      </c>
      <c r="BX19" s="57">
        <v>956</v>
      </c>
      <c r="BY19" s="57">
        <v>795</v>
      </c>
      <c r="BZ19" s="57">
        <v>701</v>
      </c>
      <c r="CA19" s="57">
        <v>674</v>
      </c>
      <c r="CB19" s="57">
        <v>732</v>
      </c>
      <c r="CC19" s="57">
        <v>725</v>
      </c>
      <c r="CD19" s="57">
        <v>740</v>
      </c>
      <c r="CE19" s="57">
        <v>828</v>
      </c>
      <c r="CF19" s="57">
        <v>905</v>
      </c>
      <c r="CG19" s="57">
        <v>1282</v>
      </c>
      <c r="CH19" s="57">
        <v>1655</v>
      </c>
      <c r="CI19" s="57">
        <v>1532</v>
      </c>
      <c r="CJ19" s="57">
        <v>819</v>
      </c>
      <c r="CK19" s="57">
        <v>827</v>
      </c>
      <c r="CL19" s="57">
        <v>696</v>
      </c>
      <c r="CM19" s="57">
        <v>690</v>
      </c>
      <c r="CN19" s="57">
        <v>775</v>
      </c>
      <c r="CO19" s="57">
        <v>722</v>
      </c>
      <c r="CP19" s="57">
        <v>847</v>
      </c>
      <c r="CQ19" s="57">
        <v>878</v>
      </c>
      <c r="CR19" s="57">
        <v>891</v>
      </c>
      <c r="CS19" s="57">
        <v>1288</v>
      </c>
      <c r="CT19" s="57">
        <v>1701</v>
      </c>
      <c r="CU19" s="57">
        <v>1441</v>
      </c>
      <c r="CV19" s="57">
        <v>954</v>
      </c>
      <c r="CW19" s="57">
        <v>718</v>
      </c>
      <c r="CX19" s="57">
        <v>735</v>
      </c>
      <c r="CY19" s="57">
        <v>683</v>
      </c>
      <c r="CZ19" s="57">
        <v>832</v>
      </c>
      <c r="DA19" s="57">
        <v>728</v>
      </c>
      <c r="DB19" s="57">
        <v>709</v>
      </c>
      <c r="DC19" s="57">
        <v>774</v>
      </c>
      <c r="DD19" s="57">
        <v>919</v>
      </c>
      <c r="DE19" s="57">
        <v>1281</v>
      </c>
      <c r="DF19" s="57">
        <v>1693</v>
      </c>
      <c r="DG19" s="57">
        <v>1537</v>
      </c>
      <c r="DH19" s="57">
        <v>889</v>
      </c>
      <c r="DI19" s="57">
        <v>859</v>
      </c>
      <c r="DJ19" s="57">
        <v>694</v>
      </c>
      <c r="DK19" s="57">
        <v>670</v>
      </c>
      <c r="DL19" s="57">
        <v>787</v>
      </c>
      <c r="DM19" s="57">
        <v>706</v>
      </c>
      <c r="DN19" s="57">
        <v>764</v>
      </c>
      <c r="DO19" s="57">
        <v>855</v>
      </c>
      <c r="DP19" s="57">
        <v>889</v>
      </c>
      <c r="DQ19" s="57">
        <v>1393</v>
      </c>
      <c r="DR19" s="57">
        <v>1668</v>
      </c>
      <c r="DS19" s="57">
        <v>1555</v>
      </c>
      <c r="DT19" s="57">
        <v>894</v>
      </c>
      <c r="DU19" s="57">
        <v>924</v>
      </c>
      <c r="DV19" s="57">
        <v>763</v>
      </c>
      <c r="DW19" s="57">
        <v>747</v>
      </c>
      <c r="DX19" s="57">
        <v>823</v>
      </c>
      <c r="DY19" s="57">
        <v>780</v>
      </c>
      <c r="DZ19" s="57">
        <v>934</v>
      </c>
      <c r="EA19" s="57">
        <v>953</v>
      </c>
      <c r="EB19" s="57">
        <v>1085</v>
      </c>
      <c r="EC19" s="57">
        <v>1491</v>
      </c>
      <c r="ED19" s="57">
        <v>1803</v>
      </c>
      <c r="EE19" s="57">
        <v>1637</v>
      </c>
      <c r="EF19" s="57">
        <v>1136</v>
      </c>
      <c r="EG19" s="57">
        <v>926</v>
      </c>
      <c r="EH19" s="57">
        <v>911</v>
      </c>
      <c r="EI19" s="57">
        <v>816</v>
      </c>
      <c r="EJ19" s="57">
        <v>986</v>
      </c>
      <c r="EK19" s="57">
        <v>933</v>
      </c>
      <c r="EL19" s="57">
        <v>922</v>
      </c>
      <c r="EM19" s="57">
        <v>981</v>
      </c>
      <c r="EN19" s="57">
        <v>1118</v>
      </c>
      <c r="EO19" s="57">
        <v>1618</v>
      </c>
      <c r="EP19" s="57">
        <v>1863.8300000000002</v>
      </c>
      <c r="EQ19" s="57">
        <v>1722.04</v>
      </c>
      <c r="ER19" s="57">
        <v>1060.2335</v>
      </c>
      <c r="ES19" s="57">
        <v>1077.0874999999999</v>
      </c>
      <c r="ET19" s="57">
        <v>953.43700000000001</v>
      </c>
      <c r="EU19" s="57">
        <v>879</v>
      </c>
      <c r="EV19" s="57">
        <v>969</v>
      </c>
      <c r="EW19" s="57">
        <v>981</v>
      </c>
      <c r="EX19" s="57">
        <v>1016</v>
      </c>
      <c r="EY19" s="57">
        <v>1246</v>
      </c>
      <c r="EZ19" s="57">
        <v>1078</v>
      </c>
      <c r="FA19" s="57">
        <v>1678</v>
      </c>
      <c r="FB19" s="57">
        <v>2023</v>
      </c>
      <c r="FC19" s="57">
        <v>1828</v>
      </c>
      <c r="FD19" s="57">
        <v>1130</v>
      </c>
      <c r="FE19" s="57">
        <v>1125</v>
      </c>
      <c r="FF19" s="57">
        <v>1025</v>
      </c>
      <c r="FG19" s="57">
        <v>973</v>
      </c>
      <c r="FH19" s="57">
        <v>1104</v>
      </c>
      <c r="FI19" s="57">
        <v>1068</v>
      </c>
      <c r="FJ19" s="57">
        <v>1199</v>
      </c>
      <c r="FK19" s="57">
        <v>1259</v>
      </c>
      <c r="FL19" s="57">
        <v>1351</v>
      </c>
      <c r="FM19" s="57">
        <v>1812</v>
      </c>
      <c r="FN19" s="57">
        <v>2235</v>
      </c>
      <c r="FO19" s="57">
        <v>1831.6744999999999</v>
      </c>
      <c r="FP19" s="57">
        <v>1546</v>
      </c>
      <c r="FQ19" s="57">
        <v>1286</v>
      </c>
      <c r="FR19" s="57">
        <v>1146</v>
      </c>
      <c r="FS19" s="57">
        <v>1131.3254999999999</v>
      </c>
      <c r="FT19" s="57">
        <v>1188</v>
      </c>
      <c r="FU19" s="57">
        <v>1161</v>
      </c>
      <c r="FV19" s="57">
        <v>1286</v>
      </c>
      <c r="FW19" s="57">
        <v>1372.0000000000009</v>
      </c>
      <c r="FX19" s="57">
        <v>1495</v>
      </c>
      <c r="FY19" s="57">
        <v>1937</v>
      </c>
      <c r="FZ19" s="57">
        <v>2363.2980000000002</v>
      </c>
      <c r="GA19" s="57">
        <v>2200</v>
      </c>
      <c r="GB19" s="57">
        <v>1466.3944999999999</v>
      </c>
      <c r="GC19" s="57">
        <v>1440.646</v>
      </c>
      <c r="GD19" s="57">
        <v>1269.1079999999993</v>
      </c>
      <c r="GE19" s="57">
        <v>1227.7204999999994</v>
      </c>
      <c r="GF19" s="57">
        <v>1327.833000000001</v>
      </c>
      <c r="GG19" s="57">
        <v>1328.2324999999983</v>
      </c>
      <c r="GH19" s="57">
        <v>1435.2574999999997</v>
      </c>
      <c r="GI19" s="57">
        <v>1450.510000000002</v>
      </c>
      <c r="GJ19" s="57">
        <v>1676.1669999999999</v>
      </c>
      <c r="GK19" s="57">
        <v>2093</v>
      </c>
      <c r="GL19" s="57">
        <v>2444</v>
      </c>
      <c r="GM19" s="57">
        <v>2141</v>
      </c>
      <c r="GN19" s="57">
        <v>1626</v>
      </c>
      <c r="GO19" s="57">
        <v>1349</v>
      </c>
      <c r="GP19" s="57">
        <v>1388</v>
      </c>
      <c r="GQ19" s="57">
        <v>1290</v>
      </c>
      <c r="GR19" s="57">
        <v>1429</v>
      </c>
      <c r="GS19" s="57">
        <v>1379</v>
      </c>
      <c r="GT19" s="57">
        <v>1486</v>
      </c>
      <c r="GU19" s="57">
        <v>1537.586</v>
      </c>
      <c r="GV19" s="57">
        <v>1773.8720000000003</v>
      </c>
      <c r="GW19" s="57">
        <v>2289</v>
      </c>
      <c r="GX19" s="57">
        <v>2643</v>
      </c>
      <c r="GY19" s="57">
        <v>2293</v>
      </c>
      <c r="GZ19" s="57">
        <v>1767</v>
      </c>
      <c r="HA19" s="57">
        <v>1601</v>
      </c>
      <c r="HB19" s="57">
        <v>1463</v>
      </c>
      <c r="HC19" s="57">
        <v>1349</v>
      </c>
      <c r="HD19" s="57">
        <v>1517</v>
      </c>
      <c r="HE19" s="57">
        <v>1592</v>
      </c>
      <c r="HF19" s="57">
        <v>1545</v>
      </c>
      <c r="HG19" s="57">
        <v>1618</v>
      </c>
      <c r="HH19" s="57">
        <v>1835</v>
      </c>
      <c r="HI19" s="57">
        <v>2424</v>
      </c>
      <c r="HJ19" s="57">
        <v>2787</v>
      </c>
      <c r="HK19" s="57">
        <v>2325</v>
      </c>
      <c r="HL19" s="57">
        <v>1644</v>
      </c>
      <c r="HM19" s="57">
        <v>1650.3220000000001</v>
      </c>
      <c r="HN19" s="57">
        <v>1446.7199999999998</v>
      </c>
      <c r="HO19" s="57">
        <v>1408.1575</v>
      </c>
      <c r="HP19" s="57">
        <v>1523.8125</v>
      </c>
      <c r="HQ19" s="57">
        <v>1498.855</v>
      </c>
      <c r="HR19" s="57">
        <v>1448</v>
      </c>
      <c r="HS19" s="57">
        <v>1577.1665</v>
      </c>
      <c r="HT19" s="57">
        <v>1511</v>
      </c>
      <c r="HU19" s="57">
        <v>2256</v>
      </c>
      <c r="HV19" s="57">
        <v>2791</v>
      </c>
      <c r="HW19" s="57">
        <v>2338</v>
      </c>
      <c r="HX19" s="57">
        <v>1598</v>
      </c>
      <c r="HY19" s="57">
        <v>1370</v>
      </c>
      <c r="HZ19" s="57">
        <v>1329</v>
      </c>
      <c r="IA19" s="57">
        <v>1229</v>
      </c>
      <c r="IB19" s="57">
        <v>1466</v>
      </c>
      <c r="IC19" s="57">
        <v>1351</v>
      </c>
      <c r="ID19" s="57">
        <v>1396.2105000000001</v>
      </c>
      <c r="IE19" s="57">
        <v>1431</v>
      </c>
      <c r="IF19" s="57">
        <v>1596</v>
      </c>
      <c r="IG19" s="57">
        <v>2158</v>
      </c>
      <c r="IH19" s="57">
        <v>2781.4565000000002</v>
      </c>
      <c r="II19" s="57">
        <v>2456.5469999999996</v>
      </c>
      <c r="IJ19" s="57">
        <v>1612.2095000000002</v>
      </c>
      <c r="IK19" s="57">
        <v>1560.14</v>
      </c>
      <c r="IL19" s="57">
        <v>1291.9845</v>
      </c>
      <c r="IM19" s="57">
        <v>1340.1590000000001</v>
      </c>
      <c r="IN19" s="57">
        <v>1678.9119999999998</v>
      </c>
      <c r="IO19" s="57">
        <v>1560.4610000000002</v>
      </c>
      <c r="IP19" s="57">
        <v>1673.0459999999998</v>
      </c>
      <c r="IQ19" s="57">
        <v>1658.3265000000001</v>
      </c>
      <c r="IR19" s="57">
        <v>1805.4345000000001</v>
      </c>
      <c r="IS19" s="57">
        <v>2517.9459999999999</v>
      </c>
      <c r="IT19" s="57">
        <v>3031.616</v>
      </c>
      <c r="IU19" s="57">
        <v>2639.855</v>
      </c>
      <c r="IV19" s="57">
        <v>2036.7569999999998</v>
      </c>
      <c r="IW19" s="57">
        <v>1792.7579999999998</v>
      </c>
      <c r="IX19" s="57">
        <v>1475.944</v>
      </c>
      <c r="IY19" s="57">
        <v>1485.4285</v>
      </c>
      <c r="IZ19" s="57">
        <v>126.73350000000001</v>
      </c>
      <c r="JA19" s="57">
        <v>0</v>
      </c>
      <c r="JB19" s="56">
        <v>0</v>
      </c>
      <c r="JC19" s="56">
        <v>0</v>
      </c>
      <c r="JD19" s="56">
        <v>0</v>
      </c>
      <c r="JE19" s="56">
        <v>0</v>
      </c>
      <c r="JF19" s="56"/>
      <c r="JG19" s="56"/>
      <c r="JH19" s="56"/>
      <c r="JI19" s="56"/>
      <c r="JJ19" s="56"/>
      <c r="JK19" s="56"/>
      <c r="JL19" s="56"/>
      <c r="JM19" s="56"/>
      <c r="JN19" s="56"/>
      <c r="JO19" s="56"/>
      <c r="JP19" s="56"/>
      <c r="JQ19" s="56"/>
      <c r="JR19" s="56"/>
      <c r="JS19" s="56"/>
      <c r="JT19" s="56"/>
      <c r="JU19" s="56"/>
      <c r="JV19" s="56"/>
      <c r="JW19" s="56"/>
      <c r="JX19" s="56"/>
      <c r="JY19" s="56"/>
      <c r="JZ19" s="56"/>
      <c r="KA19" s="56"/>
      <c r="KB19" s="56"/>
      <c r="KC19" s="56"/>
      <c r="KD19" s="56"/>
      <c r="KE19" s="56"/>
      <c r="KF19" s="56"/>
      <c r="KG19" s="56"/>
      <c r="KH19" s="56"/>
      <c r="KI19" s="56"/>
      <c r="KJ19" s="56"/>
      <c r="KK19" s="56"/>
      <c r="KL19" s="56"/>
      <c r="KM19" s="56"/>
      <c r="KN19" s="56"/>
      <c r="KO19" s="56"/>
      <c r="KP19" s="56"/>
      <c r="KQ19" s="56"/>
      <c r="KR19" s="56"/>
      <c r="KS19" s="56"/>
      <c r="KT19" s="56"/>
      <c r="KU19" s="56"/>
      <c r="KV19" s="56"/>
      <c r="KW19" s="56"/>
      <c r="KX19" s="56"/>
      <c r="KY19" s="56"/>
      <c r="KZ19" s="56"/>
      <c r="LA19" s="56"/>
      <c r="LB19" s="56"/>
      <c r="LC19" s="56"/>
      <c r="LD19" s="56"/>
      <c r="LE19" s="56"/>
      <c r="LF19" s="56"/>
      <c r="LG19" s="56"/>
      <c r="LH19" s="56"/>
      <c r="LI19" s="56"/>
      <c r="LJ19" s="56"/>
      <c r="LK19" s="56"/>
      <c r="LL19" s="56"/>
      <c r="LM19" s="56"/>
      <c r="LN19" s="56"/>
      <c r="LO19" s="56"/>
      <c r="LP19" s="56"/>
      <c r="LQ19" s="56"/>
      <c r="LR19" s="56"/>
      <c r="LS19" s="56"/>
      <c r="LT19" s="56"/>
      <c r="LU19" s="56"/>
      <c r="LV19" s="56"/>
      <c r="LW19" s="56"/>
    </row>
    <row r="20" spans="1:350" s="6" customFormat="1" x14ac:dyDescent="0.35">
      <c r="A20" s="20" t="str">
        <f>IF(Por_Eng!$C$4=Por_Eng!$A$1,Por_Eng!A18,IF(Por_Eng!$C$4=Por_Eng!$B$1,Por_Eng!B18,"Check"))</f>
        <v>Econorte</v>
      </c>
      <c r="B20" s="38">
        <f>SUM(B21,B22)</f>
        <v>0</v>
      </c>
      <c r="C20" s="38">
        <f t="shared" ref="C20:BN20" si="253">SUM(C21,C22)</f>
        <v>0</v>
      </c>
      <c r="D20" s="38">
        <f t="shared" si="253"/>
        <v>0</v>
      </c>
      <c r="E20" s="38">
        <f t="shared" si="253"/>
        <v>0</v>
      </c>
      <c r="F20" s="38">
        <f t="shared" si="253"/>
        <v>0</v>
      </c>
      <c r="G20" s="38">
        <f t="shared" si="253"/>
        <v>0</v>
      </c>
      <c r="H20" s="38">
        <f t="shared" si="253"/>
        <v>0</v>
      </c>
      <c r="I20" s="38">
        <f t="shared" si="253"/>
        <v>0</v>
      </c>
      <c r="J20" s="38">
        <f t="shared" si="253"/>
        <v>0</v>
      </c>
      <c r="K20" s="38">
        <f t="shared" si="253"/>
        <v>0</v>
      </c>
      <c r="L20" s="38">
        <f t="shared" si="253"/>
        <v>0</v>
      </c>
      <c r="M20" s="38">
        <f t="shared" si="253"/>
        <v>0</v>
      </c>
      <c r="N20" s="38">
        <f t="shared" si="253"/>
        <v>0</v>
      </c>
      <c r="O20" s="38">
        <f t="shared" si="253"/>
        <v>0</v>
      </c>
      <c r="P20" s="38">
        <f t="shared" si="253"/>
        <v>0</v>
      </c>
      <c r="Q20" s="38">
        <f t="shared" si="253"/>
        <v>0</v>
      </c>
      <c r="R20" s="38">
        <f t="shared" si="253"/>
        <v>0</v>
      </c>
      <c r="S20" s="38">
        <f t="shared" si="253"/>
        <v>467</v>
      </c>
      <c r="T20" s="38">
        <f t="shared" si="253"/>
        <v>705</v>
      </c>
      <c r="U20" s="38">
        <f t="shared" si="253"/>
        <v>730</v>
      </c>
      <c r="V20" s="38">
        <f t="shared" si="253"/>
        <v>743</v>
      </c>
      <c r="W20" s="38">
        <f t="shared" si="253"/>
        <v>781</v>
      </c>
      <c r="X20" s="38">
        <f t="shared" si="253"/>
        <v>745</v>
      </c>
      <c r="Y20" s="38">
        <f t="shared" si="253"/>
        <v>864</v>
      </c>
      <c r="Z20" s="38">
        <f t="shared" si="253"/>
        <v>771</v>
      </c>
      <c r="AA20" s="38">
        <f t="shared" si="253"/>
        <v>652</v>
      </c>
      <c r="AB20" s="38">
        <f t="shared" si="253"/>
        <v>718</v>
      </c>
      <c r="AC20" s="38">
        <f t="shared" si="253"/>
        <v>733</v>
      </c>
      <c r="AD20" s="38">
        <f t="shared" si="253"/>
        <v>765</v>
      </c>
      <c r="AE20" s="38">
        <f t="shared" si="253"/>
        <v>724</v>
      </c>
      <c r="AF20" s="38">
        <f t="shared" si="253"/>
        <v>763</v>
      </c>
      <c r="AG20" s="38">
        <f t="shared" si="253"/>
        <v>771</v>
      </c>
      <c r="AH20" s="38">
        <f t="shared" si="253"/>
        <v>759</v>
      </c>
      <c r="AI20" s="38">
        <f t="shared" si="253"/>
        <v>826</v>
      </c>
      <c r="AJ20" s="38">
        <f t="shared" si="253"/>
        <v>778</v>
      </c>
      <c r="AK20" s="38">
        <f t="shared" si="253"/>
        <v>875</v>
      </c>
      <c r="AL20" s="38">
        <f t="shared" si="253"/>
        <v>784</v>
      </c>
      <c r="AM20" s="38">
        <f t="shared" si="253"/>
        <v>723</v>
      </c>
      <c r="AN20" s="38">
        <f t="shared" si="253"/>
        <v>741</v>
      </c>
      <c r="AO20" s="38">
        <f t="shared" si="253"/>
        <v>707</v>
      </c>
      <c r="AP20" s="38">
        <f t="shared" si="253"/>
        <v>676</v>
      </c>
      <c r="AQ20" s="38">
        <f t="shared" si="253"/>
        <v>662</v>
      </c>
      <c r="AR20" s="38">
        <f t="shared" si="253"/>
        <v>710</v>
      </c>
      <c r="AS20" s="38">
        <f t="shared" si="253"/>
        <v>650</v>
      </c>
      <c r="AT20" s="38">
        <f t="shared" si="253"/>
        <v>653</v>
      </c>
      <c r="AU20" s="38">
        <f t="shared" si="253"/>
        <v>709</v>
      </c>
      <c r="AV20" s="38">
        <f t="shared" si="253"/>
        <v>663</v>
      </c>
      <c r="AW20" s="38">
        <f t="shared" si="253"/>
        <v>740</v>
      </c>
      <c r="AX20" s="38">
        <f t="shared" si="253"/>
        <v>673</v>
      </c>
      <c r="AY20" s="38">
        <f t="shared" si="253"/>
        <v>573</v>
      </c>
      <c r="AZ20" s="38">
        <f t="shared" si="253"/>
        <v>653</v>
      </c>
      <c r="BA20" s="38">
        <f t="shared" si="253"/>
        <v>659</v>
      </c>
      <c r="BB20" s="38">
        <f t="shared" si="253"/>
        <v>635</v>
      </c>
      <c r="BC20" s="38">
        <f t="shared" si="253"/>
        <v>615</v>
      </c>
      <c r="BD20" s="38">
        <f t="shared" si="253"/>
        <v>699</v>
      </c>
      <c r="BE20" s="38">
        <f t="shared" si="253"/>
        <v>643</v>
      </c>
      <c r="BF20" s="38">
        <f t="shared" si="253"/>
        <v>641</v>
      </c>
      <c r="BG20" s="38">
        <f t="shared" si="253"/>
        <v>671</v>
      </c>
      <c r="BH20" s="38">
        <f t="shared" si="253"/>
        <v>648</v>
      </c>
      <c r="BI20" s="38">
        <f t="shared" si="253"/>
        <v>698</v>
      </c>
      <c r="BJ20" s="38">
        <f t="shared" si="253"/>
        <v>651</v>
      </c>
      <c r="BK20" s="38">
        <f t="shared" si="253"/>
        <v>554</v>
      </c>
      <c r="BL20" s="38">
        <f t="shared" si="253"/>
        <v>626</v>
      </c>
      <c r="BM20" s="38">
        <f t="shared" si="253"/>
        <v>628</v>
      </c>
      <c r="BN20" s="38">
        <f t="shared" si="253"/>
        <v>624</v>
      </c>
      <c r="BO20" s="38">
        <f t="shared" ref="BO20:DZ20" si="254">SUM(BO21,BO22)</f>
        <v>582</v>
      </c>
      <c r="BP20" s="38">
        <f t="shared" si="254"/>
        <v>676</v>
      </c>
      <c r="BQ20" s="38">
        <f t="shared" si="254"/>
        <v>650</v>
      </c>
      <c r="BR20" s="38">
        <f t="shared" si="254"/>
        <v>644</v>
      </c>
      <c r="BS20" s="38">
        <f t="shared" si="254"/>
        <v>687</v>
      </c>
      <c r="BT20" s="38">
        <f t="shared" si="254"/>
        <v>929</v>
      </c>
      <c r="BU20" s="38">
        <f t="shared" si="254"/>
        <v>969</v>
      </c>
      <c r="BV20" s="38">
        <f t="shared" si="254"/>
        <v>890</v>
      </c>
      <c r="BW20" s="38">
        <f t="shared" si="254"/>
        <v>789.22</v>
      </c>
      <c r="BX20" s="38">
        <f t="shared" si="254"/>
        <v>858</v>
      </c>
      <c r="BY20" s="38">
        <f t="shared" si="254"/>
        <v>872</v>
      </c>
      <c r="BZ20" s="38">
        <f t="shared" si="254"/>
        <v>889.58</v>
      </c>
      <c r="CA20" s="38">
        <f t="shared" si="254"/>
        <v>840</v>
      </c>
      <c r="CB20" s="38">
        <f t="shared" si="254"/>
        <v>954</v>
      </c>
      <c r="CC20" s="38">
        <f t="shared" si="254"/>
        <v>927</v>
      </c>
      <c r="CD20" s="38">
        <f t="shared" si="254"/>
        <v>920</v>
      </c>
      <c r="CE20" s="38">
        <f t="shared" si="254"/>
        <v>996</v>
      </c>
      <c r="CF20" s="38">
        <f t="shared" si="254"/>
        <v>925</v>
      </c>
      <c r="CG20" s="38">
        <f t="shared" si="254"/>
        <v>981</v>
      </c>
      <c r="CH20" s="38">
        <f t="shared" si="254"/>
        <v>941</v>
      </c>
      <c r="CI20" s="38">
        <f t="shared" si="254"/>
        <v>822.62</v>
      </c>
      <c r="CJ20" s="38">
        <f t="shared" si="254"/>
        <v>925</v>
      </c>
      <c r="CK20" s="38">
        <f t="shared" si="254"/>
        <v>927</v>
      </c>
      <c r="CL20" s="38">
        <f t="shared" si="254"/>
        <v>925</v>
      </c>
      <c r="CM20" s="38">
        <f t="shared" si="254"/>
        <v>889</v>
      </c>
      <c r="CN20" s="38">
        <f t="shared" si="254"/>
        <v>970</v>
      </c>
      <c r="CO20" s="38">
        <f t="shared" si="254"/>
        <v>944</v>
      </c>
      <c r="CP20" s="38">
        <f t="shared" si="254"/>
        <v>926</v>
      </c>
      <c r="CQ20" s="38">
        <f t="shared" si="254"/>
        <v>936</v>
      </c>
      <c r="CR20" s="38">
        <f t="shared" si="254"/>
        <v>891</v>
      </c>
      <c r="CS20" s="38">
        <f t="shared" si="254"/>
        <v>982</v>
      </c>
      <c r="CT20" s="38">
        <f t="shared" si="254"/>
        <v>908</v>
      </c>
      <c r="CU20" s="38">
        <f t="shared" si="254"/>
        <v>792</v>
      </c>
      <c r="CV20" s="38">
        <f t="shared" si="254"/>
        <v>929</v>
      </c>
      <c r="CW20" s="38">
        <f t="shared" si="254"/>
        <v>867</v>
      </c>
      <c r="CX20" s="38">
        <f t="shared" si="254"/>
        <v>909</v>
      </c>
      <c r="CY20" s="38">
        <f t="shared" si="254"/>
        <v>857</v>
      </c>
      <c r="CZ20" s="38">
        <f t="shared" si="254"/>
        <v>944</v>
      </c>
      <c r="DA20" s="38">
        <f t="shared" si="254"/>
        <v>938</v>
      </c>
      <c r="DB20" s="38">
        <f t="shared" si="254"/>
        <v>868</v>
      </c>
      <c r="DC20" s="38">
        <f t="shared" si="254"/>
        <v>898</v>
      </c>
      <c r="DD20" s="38">
        <f t="shared" si="254"/>
        <v>874</v>
      </c>
      <c r="DE20" s="38">
        <f t="shared" si="254"/>
        <v>956</v>
      </c>
      <c r="DF20" s="38">
        <f t="shared" si="254"/>
        <v>875</v>
      </c>
      <c r="DG20" s="38">
        <f t="shared" si="254"/>
        <v>759</v>
      </c>
      <c r="DH20" s="38">
        <f t="shared" si="254"/>
        <v>859</v>
      </c>
      <c r="DI20" s="38">
        <f t="shared" si="254"/>
        <v>854</v>
      </c>
      <c r="DJ20" s="38">
        <f t="shared" si="254"/>
        <v>874</v>
      </c>
      <c r="DK20" s="38">
        <f t="shared" si="254"/>
        <v>858</v>
      </c>
      <c r="DL20" s="38">
        <f t="shared" si="254"/>
        <v>947</v>
      </c>
      <c r="DM20" s="38">
        <f t="shared" si="254"/>
        <v>947</v>
      </c>
      <c r="DN20" s="38">
        <f t="shared" si="254"/>
        <v>909</v>
      </c>
      <c r="DO20" s="38">
        <f t="shared" si="254"/>
        <v>941</v>
      </c>
      <c r="DP20" s="38">
        <f t="shared" si="254"/>
        <v>915</v>
      </c>
      <c r="DQ20" s="38">
        <f t="shared" si="254"/>
        <v>979</v>
      </c>
      <c r="DR20" s="38">
        <f t="shared" si="254"/>
        <v>902</v>
      </c>
      <c r="DS20" s="38">
        <f t="shared" si="254"/>
        <v>808.72</v>
      </c>
      <c r="DT20" s="38">
        <f t="shared" si="254"/>
        <v>910</v>
      </c>
      <c r="DU20" s="38">
        <f t="shared" si="254"/>
        <v>855</v>
      </c>
      <c r="DV20" s="38">
        <f t="shared" si="254"/>
        <v>915</v>
      </c>
      <c r="DW20" s="38">
        <f t="shared" si="254"/>
        <v>894</v>
      </c>
      <c r="DX20" s="38">
        <f t="shared" si="254"/>
        <v>974</v>
      </c>
      <c r="DY20" s="38">
        <f t="shared" si="254"/>
        <v>977</v>
      </c>
      <c r="DZ20" s="38">
        <f t="shared" si="254"/>
        <v>984</v>
      </c>
      <c r="EA20" s="38">
        <f t="shared" ref="EA20:GM20" si="255">SUM(EA21,EA22)</f>
        <v>1044</v>
      </c>
      <c r="EB20" s="38">
        <f t="shared" si="255"/>
        <v>991</v>
      </c>
      <c r="EC20" s="38">
        <f t="shared" si="255"/>
        <v>1048</v>
      </c>
      <c r="ED20" s="38">
        <f t="shared" si="255"/>
        <v>999</v>
      </c>
      <c r="EE20" s="38">
        <f t="shared" si="255"/>
        <v>910</v>
      </c>
      <c r="EF20" s="38">
        <f t="shared" si="255"/>
        <v>991</v>
      </c>
      <c r="EG20" s="38">
        <f t="shared" si="255"/>
        <v>975</v>
      </c>
      <c r="EH20" s="38">
        <f t="shared" si="255"/>
        <v>1017</v>
      </c>
      <c r="EI20" s="38">
        <f t="shared" si="255"/>
        <v>991</v>
      </c>
      <c r="EJ20" s="38">
        <f t="shared" si="255"/>
        <v>1137</v>
      </c>
      <c r="EK20" s="38">
        <f t="shared" si="255"/>
        <v>1052</v>
      </c>
      <c r="EL20" s="38">
        <f t="shared" si="255"/>
        <v>1064</v>
      </c>
      <c r="EM20" s="38">
        <f t="shared" si="255"/>
        <v>1091</v>
      </c>
      <c r="EN20" s="38">
        <f t="shared" si="255"/>
        <v>985</v>
      </c>
      <c r="EO20" s="38">
        <f t="shared" si="255"/>
        <v>979</v>
      </c>
      <c r="EP20" s="38">
        <f t="shared" si="255"/>
        <v>1005</v>
      </c>
      <c r="EQ20" s="38">
        <f t="shared" si="255"/>
        <v>907</v>
      </c>
      <c r="ER20" s="38">
        <f t="shared" si="255"/>
        <v>1022</v>
      </c>
      <c r="ES20" s="38">
        <f t="shared" si="255"/>
        <v>1026</v>
      </c>
      <c r="ET20" s="38">
        <f t="shared" si="255"/>
        <v>1017</v>
      </c>
      <c r="EU20" s="38">
        <f t="shared" si="255"/>
        <v>985</v>
      </c>
      <c r="EV20" s="38">
        <f t="shared" si="255"/>
        <v>1073</v>
      </c>
      <c r="EW20" s="38">
        <f t="shared" si="255"/>
        <v>1034</v>
      </c>
      <c r="EX20" s="38">
        <f t="shared" si="255"/>
        <v>1037</v>
      </c>
      <c r="EY20" s="38">
        <f t="shared" si="255"/>
        <v>1073</v>
      </c>
      <c r="EZ20" s="38">
        <f t="shared" si="255"/>
        <v>1036</v>
      </c>
      <c r="FA20" s="38">
        <f t="shared" si="255"/>
        <v>1195</v>
      </c>
      <c r="FB20" s="38">
        <f t="shared" si="255"/>
        <v>1095</v>
      </c>
      <c r="FC20" s="38">
        <f t="shared" si="255"/>
        <v>997</v>
      </c>
      <c r="FD20" s="38">
        <f t="shared" si="255"/>
        <v>1148</v>
      </c>
      <c r="FE20" s="38">
        <f t="shared" si="255"/>
        <v>1101</v>
      </c>
      <c r="FF20" s="38">
        <f t="shared" si="255"/>
        <v>1147</v>
      </c>
      <c r="FG20" s="38">
        <f t="shared" si="255"/>
        <v>1111</v>
      </c>
      <c r="FH20" s="38">
        <f t="shared" si="255"/>
        <v>1243</v>
      </c>
      <c r="FI20" s="38">
        <f t="shared" si="255"/>
        <v>1249</v>
      </c>
      <c r="FJ20" s="38">
        <f t="shared" si="255"/>
        <v>1175</v>
      </c>
      <c r="FK20" s="38">
        <f t="shared" si="255"/>
        <v>1206</v>
      </c>
      <c r="FL20" s="38">
        <f t="shared" si="255"/>
        <v>1187</v>
      </c>
      <c r="FM20" s="38">
        <f t="shared" si="255"/>
        <v>1281</v>
      </c>
      <c r="FN20" s="38">
        <f t="shared" si="255"/>
        <v>1190</v>
      </c>
      <c r="FO20" s="38">
        <f t="shared" si="255"/>
        <v>1036</v>
      </c>
      <c r="FP20" s="38">
        <f t="shared" si="255"/>
        <v>1213</v>
      </c>
      <c r="FQ20" s="38">
        <f t="shared" si="255"/>
        <v>1176</v>
      </c>
      <c r="FR20" s="38">
        <f t="shared" si="255"/>
        <v>1209</v>
      </c>
      <c r="FS20" s="38">
        <f t="shared" si="255"/>
        <v>1178</v>
      </c>
      <c r="FT20" s="38">
        <f t="shared" si="255"/>
        <v>1269</v>
      </c>
      <c r="FU20" s="38">
        <f t="shared" si="255"/>
        <v>1249</v>
      </c>
      <c r="FV20" s="38">
        <f t="shared" si="255"/>
        <v>1250</v>
      </c>
      <c r="FW20" s="38">
        <f t="shared" si="255"/>
        <v>1249</v>
      </c>
      <c r="FX20" s="38">
        <f t="shared" si="255"/>
        <v>1238</v>
      </c>
      <c r="FY20" s="38">
        <f t="shared" si="255"/>
        <v>1322</v>
      </c>
      <c r="FZ20" s="38">
        <f t="shared" si="255"/>
        <v>1238</v>
      </c>
      <c r="GA20" s="38">
        <f t="shared" si="255"/>
        <v>1142</v>
      </c>
      <c r="GB20" s="38">
        <f t="shared" si="255"/>
        <v>1230</v>
      </c>
      <c r="GC20" s="38">
        <f t="shared" si="255"/>
        <v>1201</v>
      </c>
      <c r="GD20" s="38">
        <f t="shared" si="255"/>
        <v>1232</v>
      </c>
      <c r="GE20" s="38">
        <f t="shared" si="255"/>
        <v>1163</v>
      </c>
      <c r="GF20" s="38">
        <f t="shared" si="255"/>
        <v>1349</v>
      </c>
      <c r="GG20" s="38">
        <f t="shared" si="255"/>
        <v>1330</v>
      </c>
      <c r="GH20" s="38">
        <f t="shared" si="255"/>
        <v>1299</v>
      </c>
      <c r="GI20" s="38">
        <f t="shared" si="255"/>
        <v>1348</v>
      </c>
      <c r="GJ20" s="38">
        <f t="shared" si="255"/>
        <v>1318</v>
      </c>
      <c r="GK20" s="38">
        <f t="shared" si="255"/>
        <v>1350</v>
      </c>
      <c r="GL20" s="38">
        <f t="shared" si="255"/>
        <v>1321</v>
      </c>
      <c r="GM20" s="38">
        <f t="shared" si="255"/>
        <v>1170</v>
      </c>
      <c r="GN20" s="38">
        <f>SUM(GN21,GN22)</f>
        <v>1323</v>
      </c>
      <c r="GO20" s="38">
        <v>1270</v>
      </c>
      <c r="GP20" s="38">
        <f t="shared" ref="GP20:GV20" si="256">SUM(GP21,GP22)</f>
        <v>1307</v>
      </c>
      <c r="GQ20" s="38">
        <f t="shared" si="256"/>
        <v>1217</v>
      </c>
      <c r="GR20" s="38">
        <f t="shared" si="256"/>
        <v>1372</v>
      </c>
      <c r="GS20" s="38">
        <f t="shared" si="256"/>
        <v>1365</v>
      </c>
      <c r="GT20" s="38">
        <f t="shared" si="256"/>
        <v>1323</v>
      </c>
      <c r="GU20" s="38">
        <f t="shared" si="256"/>
        <v>1378</v>
      </c>
      <c r="GV20" s="38">
        <f t="shared" si="256"/>
        <v>1347</v>
      </c>
      <c r="GW20" s="38">
        <f t="shared" ref="GW20:HH20" si="257">SUM(GW21,GW22)</f>
        <v>1416</v>
      </c>
      <c r="GX20" s="38">
        <f t="shared" si="257"/>
        <v>1349</v>
      </c>
      <c r="GY20" s="38">
        <f t="shared" si="257"/>
        <v>1214</v>
      </c>
      <c r="GZ20" s="38">
        <f>SUM(GZ21,GZ22)</f>
        <v>1271</v>
      </c>
      <c r="HA20" s="38">
        <f t="shared" si="257"/>
        <v>1274</v>
      </c>
      <c r="HB20" s="38">
        <f t="shared" si="257"/>
        <v>1289</v>
      </c>
      <c r="HC20" s="38">
        <f t="shared" si="257"/>
        <v>1240</v>
      </c>
      <c r="HD20" s="38">
        <f t="shared" si="257"/>
        <v>1323</v>
      </c>
      <c r="HE20" s="38">
        <f t="shared" si="257"/>
        <v>1332</v>
      </c>
      <c r="HF20" s="38">
        <f t="shared" si="257"/>
        <v>1286</v>
      </c>
      <c r="HG20" s="38">
        <f t="shared" si="257"/>
        <v>1346</v>
      </c>
      <c r="HH20" s="38">
        <f t="shared" si="257"/>
        <v>1299</v>
      </c>
      <c r="HI20" s="38">
        <f t="shared" ref="HI20:HR20" si="258">SUM(HI21,HI22)</f>
        <v>1372</v>
      </c>
      <c r="HJ20" s="38">
        <f t="shared" si="258"/>
        <v>1286</v>
      </c>
      <c r="HK20" s="38">
        <f t="shared" si="258"/>
        <v>1073</v>
      </c>
      <c r="HL20" s="38">
        <f t="shared" si="258"/>
        <v>1305</v>
      </c>
      <c r="HM20" s="38">
        <f t="shared" si="258"/>
        <v>1229.6750000000002</v>
      </c>
      <c r="HN20" s="38">
        <f t="shared" si="258"/>
        <v>1200</v>
      </c>
      <c r="HO20" s="38">
        <f t="shared" si="258"/>
        <v>1181</v>
      </c>
      <c r="HP20" s="38">
        <f t="shared" si="258"/>
        <v>1271</v>
      </c>
      <c r="HQ20" s="38">
        <f t="shared" si="258"/>
        <v>1260</v>
      </c>
      <c r="HR20" s="38">
        <f t="shared" si="258"/>
        <v>1284</v>
      </c>
      <c r="HS20" s="151">
        <v>1307.0527670807455</v>
      </c>
      <c r="HT20" s="38">
        <f>SUM(HT21,HT22)</f>
        <v>1241</v>
      </c>
      <c r="HU20" s="38">
        <v>1337</v>
      </c>
      <c r="HV20" s="38">
        <f>SUM(HV21,HV22)</f>
        <v>1195</v>
      </c>
      <c r="HW20" s="38">
        <f>SUM(HW21,HW22)</f>
        <v>1120</v>
      </c>
      <c r="HX20" s="38">
        <f>SUM(HX21,HX22)</f>
        <v>1269</v>
      </c>
      <c r="HY20" s="38">
        <f>SUM(HY21,HY22)</f>
        <v>1191</v>
      </c>
      <c r="HZ20" s="38">
        <v>1190</v>
      </c>
      <c r="IA20" s="38">
        <f t="shared" ref="IA20:IG20" si="259">SUM(IA21:IA22)</f>
        <v>1164</v>
      </c>
      <c r="IB20" s="38">
        <f t="shared" si="259"/>
        <v>1273</v>
      </c>
      <c r="IC20" s="38">
        <f t="shared" si="259"/>
        <v>1212</v>
      </c>
      <c r="ID20" s="38">
        <f t="shared" si="259"/>
        <v>1181</v>
      </c>
      <c r="IE20" s="38">
        <f t="shared" si="259"/>
        <v>1181</v>
      </c>
      <c r="IF20" s="38">
        <f t="shared" si="259"/>
        <v>1154</v>
      </c>
      <c r="IG20" s="38">
        <f t="shared" si="259"/>
        <v>1263</v>
      </c>
      <c r="IH20" s="38">
        <f t="shared" ref="IH20:IY20" si="260">SUM(IH21,IH22)</f>
        <v>1162</v>
      </c>
      <c r="II20" s="38">
        <f t="shared" si="260"/>
        <v>1050</v>
      </c>
      <c r="IJ20" s="38">
        <f t="shared" si="260"/>
        <v>1183</v>
      </c>
      <c r="IK20" s="38">
        <f t="shared" si="260"/>
        <v>1136</v>
      </c>
      <c r="IL20" s="38">
        <f t="shared" si="260"/>
        <v>1179</v>
      </c>
      <c r="IM20" s="38">
        <f t="shared" si="260"/>
        <v>1150</v>
      </c>
      <c r="IN20" s="38">
        <f t="shared" si="260"/>
        <v>1301</v>
      </c>
      <c r="IO20" s="38">
        <f t="shared" si="260"/>
        <v>1246</v>
      </c>
      <c r="IP20" s="38">
        <f t="shared" si="260"/>
        <v>1234</v>
      </c>
      <c r="IQ20" s="38">
        <f t="shared" si="260"/>
        <v>1229</v>
      </c>
      <c r="IR20" s="38">
        <f t="shared" si="260"/>
        <v>1197</v>
      </c>
      <c r="IS20" s="38">
        <f t="shared" si="260"/>
        <v>1283</v>
      </c>
      <c r="IT20" s="38">
        <f t="shared" si="260"/>
        <v>1214</v>
      </c>
      <c r="IU20" s="38">
        <f t="shared" si="260"/>
        <v>1072</v>
      </c>
      <c r="IV20" s="38">
        <f t="shared" si="260"/>
        <v>1199</v>
      </c>
      <c r="IW20" s="38">
        <f t="shared" si="260"/>
        <v>1201</v>
      </c>
      <c r="IX20" s="38">
        <f t="shared" si="260"/>
        <v>968</v>
      </c>
      <c r="IY20" s="38">
        <f t="shared" si="260"/>
        <v>1219</v>
      </c>
      <c r="IZ20" s="38">
        <f t="shared" ref="IZ20:JA20" si="261">SUM(IZ21,IZ22)</f>
        <v>1303</v>
      </c>
      <c r="JA20" s="38">
        <f t="shared" si="261"/>
        <v>1224</v>
      </c>
      <c r="JB20" s="38">
        <f t="shared" ref="JB20:JC20" si="262">SUM(JB21,JB22)</f>
        <v>1207</v>
      </c>
      <c r="JC20" s="38">
        <f t="shared" si="262"/>
        <v>1220</v>
      </c>
      <c r="JD20" s="38">
        <f t="shared" ref="JD20:JE20" si="263">SUM(JD21,JD22)</f>
        <v>1068</v>
      </c>
      <c r="JE20" s="38">
        <f t="shared" si="263"/>
        <v>774</v>
      </c>
      <c r="JF20" s="38">
        <f t="shared" ref="JF20" si="264">SUM(JF21,JF22)</f>
        <v>642</v>
      </c>
      <c r="JG20" s="38">
        <f t="shared" ref="JG20:JH20" si="265">SUM(JG21,JG22)</f>
        <v>563</v>
      </c>
      <c r="JH20" s="38">
        <f t="shared" si="265"/>
        <v>600</v>
      </c>
      <c r="JI20" s="38">
        <f t="shared" ref="JI20:JJ20" si="266">SUM(JI21,JI22)</f>
        <v>586</v>
      </c>
      <c r="JJ20" s="38">
        <f t="shared" si="266"/>
        <v>588</v>
      </c>
      <c r="JK20" s="38">
        <f t="shared" ref="JK20:JL20" si="267">SUM(JK21,JK22)</f>
        <v>723</v>
      </c>
      <c r="JL20" s="38">
        <f t="shared" si="267"/>
        <v>824</v>
      </c>
      <c r="JM20" s="38">
        <f t="shared" ref="JM20:JN20" si="268">SUM(JM21,JM22)</f>
        <v>1160</v>
      </c>
      <c r="JN20" s="38">
        <f t="shared" si="268"/>
        <v>1300.8125</v>
      </c>
      <c r="JO20" s="38">
        <f t="shared" ref="JO20:JP20" si="269">SUM(JO21,JO22)</f>
        <v>1394</v>
      </c>
      <c r="JP20" s="38">
        <f t="shared" si="269"/>
        <v>1319</v>
      </c>
      <c r="JQ20" s="38">
        <f t="shared" ref="JQ20:JR20" si="270">SUM(JQ21,JQ22)</f>
        <v>1369</v>
      </c>
      <c r="JR20" s="38">
        <f t="shared" si="270"/>
        <v>1327</v>
      </c>
      <c r="JS20" s="38">
        <f t="shared" ref="JS20:JT20" si="271">SUM(JS21,JS22)</f>
        <v>1222</v>
      </c>
      <c r="JT20" s="38">
        <f t="shared" si="271"/>
        <v>1179</v>
      </c>
      <c r="JU20" s="38">
        <f t="shared" ref="JU20:JW20" si="272">SUM(JU21,JU22)</f>
        <v>940.33799999999997</v>
      </c>
      <c r="JV20" s="38">
        <f t="shared" si="272"/>
        <v>1090</v>
      </c>
      <c r="JW20" s="38">
        <f t="shared" si="272"/>
        <v>1121.3</v>
      </c>
      <c r="JX20" s="38">
        <f t="shared" ref="JX20:JY20" si="273">SUM(JX21,JX22)</f>
        <v>1286.549</v>
      </c>
      <c r="JY20" s="38">
        <f t="shared" si="273"/>
        <v>1299</v>
      </c>
      <c r="JZ20" s="38">
        <f t="shared" ref="JZ20:KA20" si="274">SUM(JZ21,JZ22)</f>
        <v>1364</v>
      </c>
      <c r="KA20" s="38">
        <f t="shared" si="274"/>
        <v>1430</v>
      </c>
      <c r="KB20" s="38">
        <f t="shared" ref="KB20:KC20" si="275">SUM(KB21,KB22)</f>
        <v>1362</v>
      </c>
      <c r="KC20" s="38">
        <f t="shared" si="275"/>
        <v>1400</v>
      </c>
      <c r="KD20" s="38">
        <f t="shared" ref="KD20:KE20" si="276">SUM(KD21,KD22)</f>
        <v>1289</v>
      </c>
      <c r="KE20" s="38">
        <f t="shared" si="276"/>
        <v>1191</v>
      </c>
      <c r="KF20" s="38">
        <f t="shared" ref="KF20:KG20" si="277">SUM(KF21,KF22)</f>
        <v>1256</v>
      </c>
      <c r="KG20" s="38">
        <f t="shared" si="277"/>
        <v>1224</v>
      </c>
      <c r="KH20" s="38">
        <f t="shared" ref="KH20:KI20" si="278">SUM(KH21,KH22)</f>
        <v>1352</v>
      </c>
      <c r="KI20" s="38">
        <f t="shared" si="278"/>
        <v>1319</v>
      </c>
      <c r="KJ20" s="38">
        <f t="shared" ref="KJ20:KK20" si="279">SUM(KJ21,KJ22)</f>
        <v>1447</v>
      </c>
      <c r="KK20" s="38">
        <f t="shared" si="279"/>
        <v>1467</v>
      </c>
      <c r="KL20" s="38">
        <f t="shared" ref="KL20:KM20" si="280">SUM(KL21,KL22)</f>
        <v>1437</v>
      </c>
      <c r="KM20" s="38">
        <f t="shared" si="280"/>
        <v>1523</v>
      </c>
      <c r="KN20" s="38">
        <f t="shared" ref="KN20:KO20" si="281">SUM(KN21,KN22)</f>
        <v>1257</v>
      </c>
      <c r="KO20" s="38">
        <f t="shared" si="281"/>
        <v>0</v>
      </c>
      <c r="KP20" s="38">
        <f t="shared" ref="KP20:KQ20" si="282">SUM(KP21,KP22)</f>
        <v>0</v>
      </c>
      <c r="KQ20" s="38">
        <f t="shared" si="282"/>
        <v>0</v>
      </c>
      <c r="KR20" s="38">
        <f t="shared" ref="KR20:KS20" si="283">SUM(KR21,KR22)</f>
        <v>0</v>
      </c>
      <c r="KS20" s="38">
        <f t="shared" si="283"/>
        <v>0</v>
      </c>
      <c r="KT20" s="38">
        <f t="shared" ref="KT20:KU20" si="284">SUM(KT21,KT22)</f>
        <v>0</v>
      </c>
      <c r="KU20" s="38">
        <f t="shared" si="284"/>
        <v>0</v>
      </c>
      <c r="KV20" s="38">
        <f t="shared" ref="KV20:KW20" si="285">SUM(KV21,KV22)</f>
        <v>0</v>
      </c>
      <c r="KW20" s="38">
        <f t="shared" si="285"/>
        <v>0</v>
      </c>
      <c r="KX20" s="38">
        <f t="shared" ref="KX20:KY20" si="286">SUM(KX21,KX22)</f>
        <v>0</v>
      </c>
      <c r="KY20" s="38">
        <f t="shared" si="286"/>
        <v>0</v>
      </c>
      <c r="KZ20" s="38">
        <f t="shared" ref="KZ20:LA20" si="287">SUM(KZ21,KZ22)</f>
        <v>0</v>
      </c>
      <c r="LA20" s="38">
        <f t="shared" si="287"/>
        <v>0</v>
      </c>
      <c r="LB20" s="38">
        <f t="shared" ref="LB20:LC20" si="288">SUM(LB21,LB22)</f>
        <v>0</v>
      </c>
      <c r="LC20" s="38">
        <f t="shared" si="288"/>
        <v>0</v>
      </c>
      <c r="LD20" s="38">
        <f t="shared" ref="LD20:LE20" si="289">SUM(LD21,LD22)</f>
        <v>0</v>
      </c>
      <c r="LE20" s="38">
        <f t="shared" si="289"/>
        <v>0</v>
      </c>
      <c r="LF20" s="38">
        <f t="shared" ref="LF20:LG20" si="290">SUM(LF21,LF22)</f>
        <v>0</v>
      </c>
      <c r="LG20" s="38">
        <f t="shared" si="290"/>
        <v>0</v>
      </c>
      <c r="LH20" s="38">
        <f t="shared" ref="LH20:LJ20" si="291">SUM(LH21,LH22)</f>
        <v>0</v>
      </c>
      <c r="LI20" s="38">
        <f t="shared" si="291"/>
        <v>0</v>
      </c>
      <c r="LJ20" s="38">
        <f t="shared" si="291"/>
        <v>0</v>
      </c>
      <c r="LK20" s="38">
        <f t="shared" ref="LK20:LL20" si="292">SUM(LK21,LK22)</f>
        <v>0</v>
      </c>
      <c r="LL20" s="38">
        <f t="shared" si="292"/>
        <v>0</v>
      </c>
      <c r="LM20" s="38">
        <f t="shared" ref="LM20:LN20" si="293">SUM(LM21,LM22)</f>
        <v>0</v>
      </c>
      <c r="LN20" s="38">
        <f t="shared" si="293"/>
        <v>0</v>
      </c>
      <c r="LO20" s="38">
        <f t="shared" ref="LO20:LP20" si="294">SUM(LO21,LO22)</f>
        <v>0</v>
      </c>
      <c r="LP20" s="38">
        <f t="shared" si="294"/>
        <v>0</v>
      </c>
      <c r="LQ20" s="38">
        <f t="shared" ref="LQ20:LR20" si="295">SUM(LQ21,LQ22)</f>
        <v>0</v>
      </c>
      <c r="LR20" s="38">
        <f t="shared" si="295"/>
        <v>0</v>
      </c>
      <c r="LS20" s="38">
        <f t="shared" ref="LS20:LT20" si="296">SUM(LS21,LS22)</f>
        <v>0</v>
      </c>
      <c r="LT20" s="38">
        <f t="shared" si="296"/>
        <v>0</v>
      </c>
      <c r="LU20" s="38">
        <f t="shared" ref="LU20:LV20" si="297">SUM(LU21,LU22)</f>
        <v>0</v>
      </c>
      <c r="LV20" s="38">
        <f t="shared" si="297"/>
        <v>0</v>
      </c>
      <c r="LW20" s="38">
        <f t="shared" ref="LW20:LX20" si="298">SUM(LW21,LW22)</f>
        <v>0</v>
      </c>
      <c r="LX20" s="38">
        <f t="shared" si="298"/>
        <v>0</v>
      </c>
      <c r="LY20" s="38">
        <f t="shared" ref="LY20:MK20" si="299">SUM(LY21,LY22)</f>
        <v>0</v>
      </c>
      <c r="LZ20" s="38">
        <f t="shared" si="299"/>
        <v>0</v>
      </c>
      <c r="MA20" s="38">
        <f t="shared" si="299"/>
        <v>0</v>
      </c>
      <c r="MB20" s="38">
        <f t="shared" si="299"/>
        <v>0</v>
      </c>
      <c r="MC20" s="38">
        <f t="shared" si="299"/>
        <v>0</v>
      </c>
      <c r="MD20" s="38">
        <f t="shared" si="299"/>
        <v>0</v>
      </c>
      <c r="ME20" s="38">
        <f t="shared" si="299"/>
        <v>0</v>
      </c>
      <c r="MF20" s="38">
        <f t="shared" si="299"/>
        <v>0</v>
      </c>
      <c r="MG20" s="38">
        <f t="shared" si="299"/>
        <v>0</v>
      </c>
      <c r="MH20" s="38">
        <f t="shared" si="299"/>
        <v>0</v>
      </c>
      <c r="MI20" s="38">
        <f t="shared" si="299"/>
        <v>0</v>
      </c>
      <c r="MJ20" s="38">
        <f t="shared" si="299"/>
        <v>0</v>
      </c>
      <c r="MK20" s="38">
        <f t="shared" si="299"/>
        <v>0</v>
      </c>
      <c r="ML20" s="38">
        <f t="shared" ref="ML20" si="300">SUM(ML21,ML22)</f>
        <v>0</v>
      </c>
    </row>
    <row r="21" spans="1:350" s="104" customFormat="1" x14ac:dyDescent="0.35">
      <c r="A21" s="103" t="str">
        <f>IF(Por_Eng!$C$4=Por_Eng!$A$1,Por_Eng!A19,IF(Por_Eng!$C$4=Por_Eng!$B$1,Por_Eng!B19,"Check"))</f>
        <v>Veículo Pesado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>
        <v>284</v>
      </c>
      <c r="T21" s="56">
        <v>401</v>
      </c>
      <c r="U21" s="56">
        <v>431</v>
      </c>
      <c r="V21" s="56">
        <v>434</v>
      </c>
      <c r="W21" s="56">
        <v>454</v>
      </c>
      <c r="X21" s="56">
        <v>441</v>
      </c>
      <c r="Y21" s="56">
        <v>457</v>
      </c>
      <c r="Z21" s="56">
        <v>400</v>
      </c>
      <c r="AA21" s="56">
        <v>353</v>
      </c>
      <c r="AB21" s="56">
        <v>419</v>
      </c>
      <c r="AC21" s="56">
        <v>398</v>
      </c>
      <c r="AD21" s="56">
        <v>441</v>
      </c>
      <c r="AE21" s="56">
        <v>414</v>
      </c>
      <c r="AF21" s="56">
        <v>393</v>
      </c>
      <c r="AG21" s="56">
        <v>465</v>
      </c>
      <c r="AH21" s="56">
        <v>451</v>
      </c>
      <c r="AI21" s="56">
        <v>491</v>
      </c>
      <c r="AJ21" s="56">
        <v>461</v>
      </c>
      <c r="AK21" s="56">
        <v>472</v>
      </c>
      <c r="AL21" s="56">
        <v>408</v>
      </c>
      <c r="AM21" s="56">
        <v>419</v>
      </c>
      <c r="AN21" s="56">
        <v>420</v>
      </c>
      <c r="AO21" s="56">
        <v>394</v>
      </c>
      <c r="AP21" s="56">
        <v>389</v>
      </c>
      <c r="AQ21" s="56">
        <v>387</v>
      </c>
      <c r="AR21" s="56">
        <v>398</v>
      </c>
      <c r="AS21" s="56">
        <v>392</v>
      </c>
      <c r="AT21" s="56">
        <v>388</v>
      </c>
      <c r="AU21" s="56">
        <v>433</v>
      </c>
      <c r="AV21" s="56">
        <v>400</v>
      </c>
      <c r="AW21" s="56">
        <v>395</v>
      </c>
      <c r="AX21" s="56">
        <v>358</v>
      </c>
      <c r="AY21" s="56">
        <v>317</v>
      </c>
      <c r="AZ21" s="56">
        <v>398</v>
      </c>
      <c r="BA21" s="56">
        <v>375</v>
      </c>
      <c r="BB21" s="56">
        <v>380</v>
      </c>
      <c r="BC21" s="56">
        <v>363</v>
      </c>
      <c r="BD21" s="56">
        <v>395</v>
      </c>
      <c r="BE21" s="56">
        <v>393</v>
      </c>
      <c r="BF21" s="56">
        <v>388</v>
      </c>
      <c r="BG21" s="56">
        <v>413</v>
      </c>
      <c r="BH21" s="56">
        <v>390</v>
      </c>
      <c r="BI21" s="56">
        <v>367</v>
      </c>
      <c r="BJ21" s="56">
        <v>350</v>
      </c>
      <c r="BK21" s="56">
        <v>307</v>
      </c>
      <c r="BL21" s="56">
        <v>356</v>
      </c>
      <c r="BM21" s="56">
        <v>376</v>
      </c>
      <c r="BN21" s="56">
        <v>371</v>
      </c>
      <c r="BO21" s="56">
        <v>344</v>
      </c>
      <c r="BP21" s="56">
        <v>388</v>
      </c>
      <c r="BQ21" s="56">
        <v>393</v>
      </c>
      <c r="BR21" s="56">
        <v>391</v>
      </c>
      <c r="BS21" s="56">
        <v>424</v>
      </c>
      <c r="BT21" s="56">
        <v>616</v>
      </c>
      <c r="BU21" s="56">
        <v>580</v>
      </c>
      <c r="BV21" s="56">
        <v>540</v>
      </c>
      <c r="BW21" s="56">
        <v>525.22</v>
      </c>
      <c r="BX21" s="56">
        <v>583</v>
      </c>
      <c r="BY21" s="56">
        <v>562</v>
      </c>
      <c r="BZ21" s="56">
        <v>608.58000000000004</v>
      </c>
      <c r="CA21" s="56">
        <v>566</v>
      </c>
      <c r="CB21" s="56">
        <v>632</v>
      </c>
      <c r="CC21" s="56">
        <v>642</v>
      </c>
      <c r="CD21" s="56">
        <v>650</v>
      </c>
      <c r="CE21" s="56">
        <v>702</v>
      </c>
      <c r="CF21" s="56">
        <v>641</v>
      </c>
      <c r="CG21" s="56">
        <v>597</v>
      </c>
      <c r="CH21" s="56">
        <v>572</v>
      </c>
      <c r="CI21" s="56">
        <v>539</v>
      </c>
      <c r="CJ21" s="56">
        <v>636</v>
      </c>
      <c r="CK21" s="56">
        <v>606</v>
      </c>
      <c r="CL21" s="56">
        <v>632</v>
      </c>
      <c r="CM21" s="56">
        <v>599</v>
      </c>
      <c r="CN21" s="56">
        <v>627</v>
      </c>
      <c r="CO21" s="56">
        <v>650</v>
      </c>
      <c r="CP21" s="56">
        <v>633</v>
      </c>
      <c r="CQ21" s="56">
        <v>631</v>
      </c>
      <c r="CR21" s="56">
        <v>599</v>
      </c>
      <c r="CS21" s="56">
        <v>595</v>
      </c>
      <c r="CT21" s="56">
        <v>548</v>
      </c>
      <c r="CU21" s="56">
        <v>509</v>
      </c>
      <c r="CV21" s="56">
        <v>627</v>
      </c>
      <c r="CW21" s="56">
        <v>585</v>
      </c>
      <c r="CX21" s="56">
        <v>620</v>
      </c>
      <c r="CY21" s="56">
        <v>592</v>
      </c>
      <c r="CZ21" s="56">
        <v>607</v>
      </c>
      <c r="DA21" s="56">
        <v>648</v>
      </c>
      <c r="DB21" s="56">
        <v>589</v>
      </c>
      <c r="DC21" s="56">
        <v>617</v>
      </c>
      <c r="DD21" s="56">
        <v>591</v>
      </c>
      <c r="DE21" s="56">
        <v>586</v>
      </c>
      <c r="DF21" s="56">
        <v>533</v>
      </c>
      <c r="DG21" s="56">
        <v>492</v>
      </c>
      <c r="DH21" s="56">
        <v>575</v>
      </c>
      <c r="DI21" s="56">
        <v>526</v>
      </c>
      <c r="DJ21" s="56">
        <v>573</v>
      </c>
      <c r="DK21" s="56">
        <v>563</v>
      </c>
      <c r="DL21" s="56">
        <v>598</v>
      </c>
      <c r="DM21" s="56">
        <v>644</v>
      </c>
      <c r="DN21" s="56">
        <v>594</v>
      </c>
      <c r="DO21" s="56">
        <v>620</v>
      </c>
      <c r="DP21" s="56">
        <v>595</v>
      </c>
      <c r="DQ21" s="56">
        <v>556</v>
      </c>
      <c r="DR21" s="56">
        <v>520</v>
      </c>
      <c r="DS21" s="56">
        <v>500</v>
      </c>
      <c r="DT21" s="56">
        <v>601</v>
      </c>
      <c r="DU21" s="56">
        <v>531</v>
      </c>
      <c r="DV21" s="56">
        <v>602</v>
      </c>
      <c r="DW21" s="56">
        <v>577</v>
      </c>
      <c r="DX21" s="56">
        <v>600</v>
      </c>
      <c r="DY21" s="56">
        <v>648</v>
      </c>
      <c r="DZ21" s="56">
        <v>639</v>
      </c>
      <c r="EA21" s="56">
        <v>695</v>
      </c>
      <c r="EB21" s="56">
        <v>637</v>
      </c>
      <c r="EC21" s="56">
        <v>592</v>
      </c>
      <c r="ED21" s="56">
        <v>584</v>
      </c>
      <c r="EE21" s="56">
        <v>569</v>
      </c>
      <c r="EF21" s="56">
        <v>633</v>
      </c>
      <c r="EG21" s="56">
        <v>634</v>
      </c>
      <c r="EH21" s="56">
        <v>657</v>
      </c>
      <c r="EI21" s="56">
        <v>659</v>
      </c>
      <c r="EJ21" s="56">
        <v>724</v>
      </c>
      <c r="EK21" s="56">
        <v>694</v>
      </c>
      <c r="EL21" s="56">
        <v>712</v>
      </c>
      <c r="EM21" s="56">
        <v>715</v>
      </c>
      <c r="EN21" s="56">
        <v>605</v>
      </c>
      <c r="EO21" s="56">
        <v>508</v>
      </c>
      <c r="EP21" s="56">
        <v>574</v>
      </c>
      <c r="EQ21" s="56">
        <v>556</v>
      </c>
      <c r="ER21" s="56">
        <v>672</v>
      </c>
      <c r="ES21" s="56">
        <v>642</v>
      </c>
      <c r="ET21" s="56">
        <v>657</v>
      </c>
      <c r="EU21" s="56">
        <v>633</v>
      </c>
      <c r="EV21" s="56">
        <v>664</v>
      </c>
      <c r="EW21" s="56">
        <v>679</v>
      </c>
      <c r="EX21" s="56">
        <v>666</v>
      </c>
      <c r="EY21" s="56">
        <v>680</v>
      </c>
      <c r="EZ21" s="56">
        <v>666</v>
      </c>
      <c r="FA21" s="56">
        <v>688</v>
      </c>
      <c r="FB21" s="56">
        <v>638</v>
      </c>
      <c r="FC21" s="56">
        <v>632</v>
      </c>
      <c r="FD21" s="56">
        <v>779</v>
      </c>
      <c r="FE21" s="56">
        <v>694</v>
      </c>
      <c r="FF21" s="56">
        <v>765</v>
      </c>
      <c r="FG21" s="56">
        <v>730</v>
      </c>
      <c r="FH21" s="56">
        <v>785</v>
      </c>
      <c r="FI21" s="56">
        <v>846</v>
      </c>
      <c r="FJ21" s="56">
        <v>782</v>
      </c>
      <c r="FK21" s="56">
        <v>795</v>
      </c>
      <c r="FL21" s="56">
        <v>781</v>
      </c>
      <c r="FM21" s="56">
        <v>758</v>
      </c>
      <c r="FN21" s="56">
        <v>711</v>
      </c>
      <c r="FO21" s="56">
        <v>695</v>
      </c>
      <c r="FP21" s="56">
        <v>808</v>
      </c>
      <c r="FQ21" s="56">
        <v>739</v>
      </c>
      <c r="FR21" s="56">
        <v>826</v>
      </c>
      <c r="FS21" s="56">
        <v>782</v>
      </c>
      <c r="FT21" s="56">
        <v>823</v>
      </c>
      <c r="FU21" s="56">
        <v>855</v>
      </c>
      <c r="FV21" s="56">
        <v>854</v>
      </c>
      <c r="FW21" s="56">
        <v>849</v>
      </c>
      <c r="FX21" s="56">
        <v>829</v>
      </c>
      <c r="FY21" s="56">
        <v>799</v>
      </c>
      <c r="FZ21" s="56">
        <v>752</v>
      </c>
      <c r="GA21" s="56">
        <v>730</v>
      </c>
      <c r="GB21" s="56">
        <v>840</v>
      </c>
      <c r="GC21" s="56">
        <v>768</v>
      </c>
      <c r="GD21" s="56">
        <v>837</v>
      </c>
      <c r="GE21" s="56">
        <v>769</v>
      </c>
      <c r="GF21" s="56">
        <v>876</v>
      </c>
      <c r="GG21" s="56">
        <v>926</v>
      </c>
      <c r="GH21" s="56">
        <v>874</v>
      </c>
      <c r="GI21" s="56">
        <v>918</v>
      </c>
      <c r="GJ21" s="56">
        <v>874</v>
      </c>
      <c r="GK21" s="56">
        <v>792</v>
      </c>
      <c r="GL21" s="56">
        <v>810</v>
      </c>
      <c r="GM21" s="56">
        <v>764</v>
      </c>
      <c r="GN21" s="56">
        <v>871</v>
      </c>
      <c r="GO21" s="56">
        <v>863</v>
      </c>
      <c r="GP21" s="56">
        <v>875</v>
      </c>
      <c r="GQ21" s="56">
        <v>814</v>
      </c>
      <c r="GR21" s="56">
        <v>891</v>
      </c>
      <c r="GS21" s="56">
        <v>935</v>
      </c>
      <c r="GT21" s="56">
        <v>900</v>
      </c>
      <c r="GU21" s="56">
        <v>941</v>
      </c>
      <c r="GV21" s="56">
        <v>887</v>
      </c>
      <c r="GW21" s="56">
        <v>849</v>
      </c>
      <c r="GX21" s="56">
        <v>829</v>
      </c>
      <c r="GY21" s="56">
        <v>819</v>
      </c>
      <c r="GZ21" s="56">
        <v>835</v>
      </c>
      <c r="HA21" s="56">
        <v>792</v>
      </c>
      <c r="HB21" s="56">
        <v>865</v>
      </c>
      <c r="HC21" s="56">
        <v>821</v>
      </c>
      <c r="HD21" s="56">
        <v>869</v>
      </c>
      <c r="HE21" s="56">
        <v>891</v>
      </c>
      <c r="HF21" s="56">
        <v>866</v>
      </c>
      <c r="HG21" s="56">
        <v>905</v>
      </c>
      <c r="HH21" s="56">
        <v>848</v>
      </c>
      <c r="HI21" s="56">
        <v>791</v>
      </c>
      <c r="HJ21" s="56">
        <v>766</v>
      </c>
      <c r="HK21" s="56">
        <v>669</v>
      </c>
      <c r="HL21" s="56">
        <v>887</v>
      </c>
      <c r="HM21" s="56">
        <v>759.03300000000002</v>
      </c>
      <c r="HN21" s="56">
        <v>778</v>
      </c>
      <c r="HO21" s="56">
        <v>748</v>
      </c>
      <c r="HP21" s="56">
        <v>792</v>
      </c>
      <c r="HQ21" s="56">
        <v>830</v>
      </c>
      <c r="HR21" s="56">
        <v>790</v>
      </c>
      <c r="HS21" s="56">
        <v>794.66800000000001</v>
      </c>
      <c r="HT21" s="56">
        <v>769</v>
      </c>
      <c r="HU21" s="56">
        <v>722</v>
      </c>
      <c r="HV21" s="56">
        <v>657</v>
      </c>
      <c r="HW21" s="56">
        <v>673</v>
      </c>
      <c r="HX21" s="56">
        <v>787</v>
      </c>
      <c r="HY21" s="56">
        <v>730</v>
      </c>
      <c r="HZ21" s="56">
        <v>721</v>
      </c>
      <c r="IA21" s="56">
        <v>734</v>
      </c>
      <c r="IB21" s="56">
        <v>743</v>
      </c>
      <c r="IC21" s="56">
        <v>749</v>
      </c>
      <c r="ID21" s="56">
        <v>721</v>
      </c>
      <c r="IE21" s="56">
        <v>698</v>
      </c>
      <c r="IF21" s="56">
        <v>675</v>
      </c>
      <c r="IG21" s="56">
        <v>669</v>
      </c>
      <c r="IH21" s="56">
        <v>616</v>
      </c>
      <c r="II21" s="56">
        <v>603</v>
      </c>
      <c r="IJ21" s="56">
        <v>711</v>
      </c>
      <c r="IK21" s="56">
        <v>626</v>
      </c>
      <c r="IL21" s="56">
        <v>706</v>
      </c>
      <c r="IM21" s="56">
        <v>673</v>
      </c>
      <c r="IN21" s="56">
        <v>750</v>
      </c>
      <c r="IO21" s="56">
        <v>766</v>
      </c>
      <c r="IP21" s="56">
        <v>732</v>
      </c>
      <c r="IQ21" s="56">
        <v>719</v>
      </c>
      <c r="IR21" s="56">
        <v>697</v>
      </c>
      <c r="IS21" s="56">
        <v>657</v>
      </c>
      <c r="IT21" s="56">
        <v>643</v>
      </c>
      <c r="IU21" s="56">
        <v>609</v>
      </c>
      <c r="IV21" s="56">
        <v>703</v>
      </c>
      <c r="IW21" s="56">
        <v>700</v>
      </c>
      <c r="IX21" s="56">
        <v>527</v>
      </c>
      <c r="IY21" s="56">
        <v>764</v>
      </c>
      <c r="IZ21" s="56">
        <v>750</v>
      </c>
      <c r="JA21" s="56">
        <v>734</v>
      </c>
      <c r="JB21" s="56">
        <v>693</v>
      </c>
      <c r="JC21" s="56">
        <v>706</v>
      </c>
      <c r="JD21" s="56">
        <v>598</v>
      </c>
      <c r="JE21" s="56">
        <v>364</v>
      </c>
      <c r="JF21" s="56">
        <v>301</v>
      </c>
      <c r="JG21" s="56">
        <v>298</v>
      </c>
      <c r="JH21" s="56">
        <v>302</v>
      </c>
      <c r="JI21" s="56">
        <v>294</v>
      </c>
      <c r="JJ21" s="56">
        <v>313</v>
      </c>
      <c r="JK21" s="56">
        <v>373</v>
      </c>
      <c r="JL21" s="56">
        <v>413</v>
      </c>
      <c r="JM21" s="56">
        <v>698</v>
      </c>
      <c r="JN21" s="56">
        <v>795.07999999999993</v>
      </c>
      <c r="JO21" s="56">
        <v>849</v>
      </c>
      <c r="JP21" s="56">
        <v>759</v>
      </c>
      <c r="JQ21" s="56">
        <v>695</v>
      </c>
      <c r="JR21" s="56">
        <v>709</v>
      </c>
      <c r="JS21" s="56">
        <v>699</v>
      </c>
      <c r="JT21" s="56">
        <v>767</v>
      </c>
      <c r="JU21" s="56">
        <v>670.71100000000001</v>
      </c>
      <c r="JV21" s="56">
        <v>754</v>
      </c>
      <c r="JW21" s="56">
        <v>762.80799999999999</v>
      </c>
      <c r="JX21" s="56">
        <v>883.74200000000008</v>
      </c>
      <c r="JY21" s="56">
        <v>867</v>
      </c>
      <c r="JZ21" s="56">
        <v>895</v>
      </c>
      <c r="KA21" s="56">
        <v>909</v>
      </c>
      <c r="KB21" s="56">
        <v>863</v>
      </c>
      <c r="KC21" s="56">
        <v>808</v>
      </c>
      <c r="KD21" s="56">
        <v>774</v>
      </c>
      <c r="KE21" s="56">
        <v>750</v>
      </c>
      <c r="KF21" s="56">
        <v>854</v>
      </c>
      <c r="KG21" s="56">
        <v>803</v>
      </c>
      <c r="KH21" s="56">
        <v>878</v>
      </c>
      <c r="KI21" s="56">
        <v>860</v>
      </c>
      <c r="KJ21" s="56">
        <v>926</v>
      </c>
      <c r="KK21" s="56">
        <v>960</v>
      </c>
      <c r="KL21" s="56">
        <v>926</v>
      </c>
      <c r="KM21" s="56">
        <v>981</v>
      </c>
      <c r="KN21" s="56">
        <v>801</v>
      </c>
      <c r="KO21" s="56">
        <v>0</v>
      </c>
      <c r="KP21" s="56">
        <v>0</v>
      </c>
      <c r="KQ21" s="56">
        <v>0</v>
      </c>
      <c r="KR21" s="56">
        <v>0</v>
      </c>
      <c r="KS21" s="56">
        <v>0</v>
      </c>
      <c r="KT21" s="56">
        <v>0</v>
      </c>
      <c r="KU21" s="56">
        <v>0</v>
      </c>
      <c r="KV21" s="56">
        <v>0</v>
      </c>
      <c r="KW21" s="56">
        <v>0</v>
      </c>
      <c r="KX21" s="56">
        <v>0</v>
      </c>
      <c r="KY21" s="56">
        <v>0</v>
      </c>
      <c r="KZ21" s="56">
        <v>0</v>
      </c>
      <c r="LA21" s="56">
        <v>0</v>
      </c>
      <c r="LB21" s="56">
        <v>0</v>
      </c>
      <c r="LC21" s="56">
        <v>0</v>
      </c>
      <c r="LD21" s="56">
        <v>0</v>
      </c>
      <c r="LE21" s="56">
        <v>0</v>
      </c>
      <c r="LF21" s="56">
        <v>0</v>
      </c>
      <c r="LG21" s="56">
        <v>0</v>
      </c>
      <c r="LH21" s="56">
        <v>0</v>
      </c>
      <c r="LI21" s="56">
        <v>0</v>
      </c>
      <c r="LJ21" s="56">
        <v>0</v>
      </c>
      <c r="LK21" s="56">
        <v>0</v>
      </c>
      <c r="LL21" s="56">
        <v>0</v>
      </c>
      <c r="LM21" s="56">
        <v>0</v>
      </c>
      <c r="LN21" s="56">
        <v>0</v>
      </c>
      <c r="LO21" s="56">
        <v>0</v>
      </c>
      <c r="LP21" s="56">
        <v>0</v>
      </c>
      <c r="LQ21" s="56">
        <v>0</v>
      </c>
      <c r="LR21" s="56">
        <v>0</v>
      </c>
      <c r="LS21" s="56">
        <v>0</v>
      </c>
      <c r="LT21" s="56">
        <v>0</v>
      </c>
      <c r="LU21" s="56">
        <v>0</v>
      </c>
      <c r="LV21" s="56">
        <v>0</v>
      </c>
      <c r="LW21" s="56">
        <v>0</v>
      </c>
      <c r="LX21" s="56">
        <v>0</v>
      </c>
      <c r="LY21" s="56">
        <v>0</v>
      </c>
      <c r="LZ21" s="56">
        <v>0</v>
      </c>
      <c r="MA21" s="56">
        <v>0</v>
      </c>
      <c r="MB21" s="56">
        <v>0</v>
      </c>
      <c r="MC21" s="56">
        <v>0</v>
      </c>
      <c r="MD21" s="56">
        <v>0</v>
      </c>
      <c r="ME21" s="56">
        <v>0</v>
      </c>
      <c r="MF21" s="56">
        <v>0</v>
      </c>
      <c r="MG21" s="56">
        <v>0</v>
      </c>
      <c r="MH21" s="56">
        <v>0</v>
      </c>
      <c r="MI21" s="56">
        <v>0</v>
      </c>
      <c r="MJ21" s="56">
        <v>0</v>
      </c>
      <c r="MK21" s="56">
        <v>0</v>
      </c>
      <c r="ML21" s="56">
        <v>0</v>
      </c>
    </row>
    <row r="22" spans="1:350" s="104" customFormat="1" x14ac:dyDescent="0.35">
      <c r="A22" s="105" t="str">
        <f>IF(Por_Eng!$C$4=Por_Eng!$A$1,Por_Eng!A20,IF(Por_Eng!$C$4=Por_Eng!$B$1,Por_Eng!B20,"Check"))</f>
        <v>Veículo Leve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>
        <v>183</v>
      </c>
      <c r="T22" s="57">
        <v>304</v>
      </c>
      <c r="U22" s="57">
        <v>299</v>
      </c>
      <c r="V22" s="57">
        <v>309</v>
      </c>
      <c r="W22" s="57">
        <v>327</v>
      </c>
      <c r="X22" s="57">
        <v>304</v>
      </c>
      <c r="Y22" s="57">
        <v>407</v>
      </c>
      <c r="Z22" s="57">
        <v>371</v>
      </c>
      <c r="AA22" s="57">
        <v>299</v>
      </c>
      <c r="AB22" s="57">
        <v>299</v>
      </c>
      <c r="AC22" s="57">
        <v>335</v>
      </c>
      <c r="AD22" s="57">
        <v>324</v>
      </c>
      <c r="AE22" s="57">
        <v>310</v>
      </c>
      <c r="AF22" s="57">
        <v>370</v>
      </c>
      <c r="AG22" s="57">
        <v>306</v>
      </c>
      <c r="AH22" s="57">
        <v>308</v>
      </c>
      <c r="AI22" s="57">
        <v>335</v>
      </c>
      <c r="AJ22" s="57">
        <v>317</v>
      </c>
      <c r="AK22" s="57">
        <v>403</v>
      </c>
      <c r="AL22" s="57">
        <v>376</v>
      </c>
      <c r="AM22" s="57">
        <v>304</v>
      </c>
      <c r="AN22" s="57">
        <v>321</v>
      </c>
      <c r="AO22" s="57">
        <v>313</v>
      </c>
      <c r="AP22" s="57">
        <v>287</v>
      </c>
      <c r="AQ22" s="57">
        <v>275</v>
      </c>
      <c r="AR22" s="57">
        <v>312</v>
      </c>
      <c r="AS22" s="57">
        <v>258</v>
      </c>
      <c r="AT22" s="57">
        <v>265</v>
      </c>
      <c r="AU22" s="57">
        <v>276</v>
      </c>
      <c r="AV22" s="57">
        <v>263</v>
      </c>
      <c r="AW22" s="57">
        <v>345</v>
      </c>
      <c r="AX22" s="57">
        <v>315</v>
      </c>
      <c r="AY22" s="57">
        <v>256</v>
      </c>
      <c r="AZ22" s="57">
        <v>255</v>
      </c>
      <c r="BA22" s="57">
        <v>284</v>
      </c>
      <c r="BB22" s="57">
        <v>255</v>
      </c>
      <c r="BC22" s="57">
        <v>252</v>
      </c>
      <c r="BD22" s="57">
        <v>304</v>
      </c>
      <c r="BE22" s="57">
        <v>250</v>
      </c>
      <c r="BF22" s="57">
        <v>253</v>
      </c>
      <c r="BG22" s="57">
        <v>258</v>
      </c>
      <c r="BH22" s="57">
        <v>258</v>
      </c>
      <c r="BI22" s="57">
        <v>331</v>
      </c>
      <c r="BJ22" s="57">
        <v>301</v>
      </c>
      <c r="BK22" s="57">
        <v>247</v>
      </c>
      <c r="BL22" s="57">
        <v>270</v>
      </c>
      <c r="BM22" s="57">
        <v>252</v>
      </c>
      <c r="BN22" s="57">
        <v>253</v>
      </c>
      <c r="BO22" s="57">
        <v>238</v>
      </c>
      <c r="BP22" s="57">
        <v>288</v>
      </c>
      <c r="BQ22" s="57">
        <v>257</v>
      </c>
      <c r="BR22" s="57">
        <v>253</v>
      </c>
      <c r="BS22" s="57">
        <v>263</v>
      </c>
      <c r="BT22" s="57">
        <v>313</v>
      </c>
      <c r="BU22" s="57">
        <v>389</v>
      </c>
      <c r="BV22" s="57">
        <v>350</v>
      </c>
      <c r="BW22" s="57">
        <v>264</v>
      </c>
      <c r="BX22" s="57">
        <v>275</v>
      </c>
      <c r="BY22" s="57">
        <v>310</v>
      </c>
      <c r="BZ22" s="57">
        <v>281</v>
      </c>
      <c r="CA22" s="57">
        <v>274</v>
      </c>
      <c r="CB22" s="57">
        <v>322</v>
      </c>
      <c r="CC22" s="57">
        <v>285</v>
      </c>
      <c r="CD22" s="57">
        <v>270</v>
      </c>
      <c r="CE22" s="57">
        <v>294</v>
      </c>
      <c r="CF22" s="57">
        <v>284</v>
      </c>
      <c r="CG22" s="57">
        <v>384</v>
      </c>
      <c r="CH22" s="57">
        <v>369</v>
      </c>
      <c r="CI22" s="57">
        <v>283.62</v>
      </c>
      <c r="CJ22" s="57">
        <v>289</v>
      </c>
      <c r="CK22" s="57">
        <v>321</v>
      </c>
      <c r="CL22" s="57">
        <v>293</v>
      </c>
      <c r="CM22" s="57">
        <v>290</v>
      </c>
      <c r="CN22" s="57">
        <v>343</v>
      </c>
      <c r="CO22" s="57">
        <v>294</v>
      </c>
      <c r="CP22" s="57">
        <v>293</v>
      </c>
      <c r="CQ22" s="57">
        <v>305</v>
      </c>
      <c r="CR22" s="57">
        <v>292</v>
      </c>
      <c r="CS22" s="57">
        <v>387</v>
      </c>
      <c r="CT22" s="57">
        <v>360</v>
      </c>
      <c r="CU22" s="57">
        <v>283</v>
      </c>
      <c r="CV22" s="57">
        <v>302</v>
      </c>
      <c r="CW22" s="57">
        <v>282</v>
      </c>
      <c r="CX22" s="57">
        <v>289</v>
      </c>
      <c r="CY22" s="57">
        <v>265</v>
      </c>
      <c r="CZ22" s="57">
        <v>337</v>
      </c>
      <c r="DA22" s="57">
        <v>290</v>
      </c>
      <c r="DB22" s="57">
        <v>279</v>
      </c>
      <c r="DC22" s="57">
        <v>281</v>
      </c>
      <c r="DD22" s="57">
        <v>283</v>
      </c>
      <c r="DE22" s="57">
        <v>370</v>
      </c>
      <c r="DF22" s="57">
        <v>342</v>
      </c>
      <c r="DG22" s="57">
        <v>267</v>
      </c>
      <c r="DH22" s="57">
        <v>284</v>
      </c>
      <c r="DI22" s="57">
        <v>328</v>
      </c>
      <c r="DJ22" s="57">
        <v>301</v>
      </c>
      <c r="DK22" s="57">
        <v>295</v>
      </c>
      <c r="DL22" s="57">
        <v>349</v>
      </c>
      <c r="DM22" s="57">
        <v>303</v>
      </c>
      <c r="DN22" s="57">
        <v>315</v>
      </c>
      <c r="DO22" s="57">
        <v>321</v>
      </c>
      <c r="DP22" s="57">
        <v>320</v>
      </c>
      <c r="DQ22" s="57">
        <v>423</v>
      </c>
      <c r="DR22" s="57">
        <v>382</v>
      </c>
      <c r="DS22" s="57">
        <v>308.72000000000003</v>
      </c>
      <c r="DT22" s="57">
        <v>309</v>
      </c>
      <c r="DU22" s="57">
        <v>324</v>
      </c>
      <c r="DV22" s="57">
        <v>313</v>
      </c>
      <c r="DW22" s="57">
        <v>317</v>
      </c>
      <c r="DX22" s="57">
        <v>374</v>
      </c>
      <c r="DY22" s="57">
        <v>329</v>
      </c>
      <c r="DZ22" s="57">
        <v>345</v>
      </c>
      <c r="EA22" s="57">
        <v>349</v>
      </c>
      <c r="EB22" s="57">
        <v>354</v>
      </c>
      <c r="EC22" s="57">
        <v>456</v>
      </c>
      <c r="ED22" s="57">
        <v>415</v>
      </c>
      <c r="EE22" s="57">
        <v>341</v>
      </c>
      <c r="EF22" s="57">
        <v>358</v>
      </c>
      <c r="EG22" s="57">
        <v>341</v>
      </c>
      <c r="EH22" s="57">
        <v>360</v>
      </c>
      <c r="EI22" s="57">
        <v>332</v>
      </c>
      <c r="EJ22" s="57">
        <v>413</v>
      </c>
      <c r="EK22" s="57">
        <v>358</v>
      </c>
      <c r="EL22" s="57">
        <v>352</v>
      </c>
      <c r="EM22" s="57">
        <v>376</v>
      </c>
      <c r="EN22" s="57">
        <v>380</v>
      </c>
      <c r="EO22" s="57">
        <v>471</v>
      </c>
      <c r="EP22" s="57">
        <v>431</v>
      </c>
      <c r="EQ22" s="57">
        <v>351</v>
      </c>
      <c r="ER22" s="57">
        <v>350</v>
      </c>
      <c r="ES22" s="57">
        <v>384</v>
      </c>
      <c r="ET22" s="57">
        <v>360</v>
      </c>
      <c r="EU22" s="57">
        <v>352</v>
      </c>
      <c r="EV22" s="57">
        <v>409</v>
      </c>
      <c r="EW22" s="57">
        <v>355</v>
      </c>
      <c r="EX22" s="57">
        <v>371</v>
      </c>
      <c r="EY22" s="57">
        <v>393</v>
      </c>
      <c r="EZ22" s="57">
        <v>370</v>
      </c>
      <c r="FA22" s="57">
        <v>507</v>
      </c>
      <c r="FB22" s="57">
        <v>457</v>
      </c>
      <c r="FC22" s="57">
        <v>365</v>
      </c>
      <c r="FD22" s="57">
        <v>369</v>
      </c>
      <c r="FE22" s="57">
        <v>407</v>
      </c>
      <c r="FF22" s="57">
        <v>382</v>
      </c>
      <c r="FG22" s="57">
        <v>381</v>
      </c>
      <c r="FH22" s="57">
        <v>458</v>
      </c>
      <c r="FI22" s="57">
        <v>403</v>
      </c>
      <c r="FJ22" s="57">
        <v>393</v>
      </c>
      <c r="FK22" s="57">
        <v>411</v>
      </c>
      <c r="FL22" s="57">
        <v>406</v>
      </c>
      <c r="FM22" s="57">
        <v>523</v>
      </c>
      <c r="FN22" s="57">
        <v>479</v>
      </c>
      <c r="FO22" s="57">
        <v>341</v>
      </c>
      <c r="FP22" s="57">
        <v>405</v>
      </c>
      <c r="FQ22" s="57">
        <v>437</v>
      </c>
      <c r="FR22" s="57">
        <v>383</v>
      </c>
      <c r="FS22" s="57">
        <v>396</v>
      </c>
      <c r="FT22" s="57">
        <v>446</v>
      </c>
      <c r="FU22" s="57">
        <v>394</v>
      </c>
      <c r="FV22" s="57">
        <v>396</v>
      </c>
      <c r="FW22" s="57">
        <v>400</v>
      </c>
      <c r="FX22" s="57">
        <v>409</v>
      </c>
      <c r="FY22" s="57">
        <v>523</v>
      </c>
      <c r="FZ22" s="57">
        <v>486</v>
      </c>
      <c r="GA22" s="57">
        <v>412</v>
      </c>
      <c r="GB22" s="57">
        <v>390</v>
      </c>
      <c r="GC22" s="57">
        <v>433</v>
      </c>
      <c r="GD22" s="57">
        <v>395</v>
      </c>
      <c r="GE22" s="57">
        <v>394</v>
      </c>
      <c r="GF22" s="57">
        <v>473</v>
      </c>
      <c r="GG22" s="57">
        <v>404</v>
      </c>
      <c r="GH22" s="57">
        <v>425</v>
      </c>
      <c r="GI22" s="57">
        <v>430</v>
      </c>
      <c r="GJ22" s="57">
        <v>444</v>
      </c>
      <c r="GK22" s="57">
        <v>558</v>
      </c>
      <c r="GL22" s="57">
        <v>511</v>
      </c>
      <c r="GM22" s="57">
        <v>406</v>
      </c>
      <c r="GN22" s="57">
        <v>452</v>
      </c>
      <c r="GO22" s="57">
        <v>407</v>
      </c>
      <c r="GP22" s="57">
        <v>432</v>
      </c>
      <c r="GQ22" s="57">
        <v>403</v>
      </c>
      <c r="GR22" s="57">
        <v>481</v>
      </c>
      <c r="GS22" s="57">
        <v>430</v>
      </c>
      <c r="GT22" s="57">
        <v>423</v>
      </c>
      <c r="GU22" s="57">
        <v>437</v>
      </c>
      <c r="GV22" s="57">
        <v>460</v>
      </c>
      <c r="GW22" s="57">
        <v>567</v>
      </c>
      <c r="GX22" s="57">
        <v>520</v>
      </c>
      <c r="GY22" s="57">
        <v>395</v>
      </c>
      <c r="GZ22" s="57">
        <v>436</v>
      </c>
      <c r="HA22" s="57">
        <v>482</v>
      </c>
      <c r="HB22" s="57">
        <v>424</v>
      </c>
      <c r="HC22" s="57">
        <v>419</v>
      </c>
      <c r="HD22" s="57">
        <v>454</v>
      </c>
      <c r="HE22" s="57">
        <v>441</v>
      </c>
      <c r="HF22" s="57">
        <v>420</v>
      </c>
      <c r="HG22" s="57">
        <v>441</v>
      </c>
      <c r="HH22" s="57">
        <v>451</v>
      </c>
      <c r="HI22" s="57">
        <v>581</v>
      </c>
      <c r="HJ22" s="57">
        <v>520</v>
      </c>
      <c r="HK22" s="57">
        <v>404</v>
      </c>
      <c r="HL22" s="57">
        <v>418</v>
      </c>
      <c r="HM22" s="57">
        <v>470.64200000000005</v>
      </c>
      <c r="HN22" s="57">
        <v>422</v>
      </c>
      <c r="HO22" s="57">
        <v>433</v>
      </c>
      <c r="HP22" s="57">
        <v>479</v>
      </c>
      <c r="HQ22" s="57">
        <v>430</v>
      </c>
      <c r="HR22" s="57">
        <v>494</v>
      </c>
      <c r="HS22" s="57">
        <v>512.38476708074541</v>
      </c>
      <c r="HT22" s="57">
        <v>472</v>
      </c>
      <c r="HU22" s="57">
        <v>615</v>
      </c>
      <c r="HV22" s="57">
        <v>538</v>
      </c>
      <c r="HW22" s="57">
        <v>447</v>
      </c>
      <c r="HX22" s="57">
        <v>482</v>
      </c>
      <c r="HY22" s="57">
        <v>461</v>
      </c>
      <c r="HZ22" s="57">
        <v>469</v>
      </c>
      <c r="IA22" s="57">
        <v>430</v>
      </c>
      <c r="IB22" s="57">
        <v>530</v>
      </c>
      <c r="IC22" s="57">
        <v>463</v>
      </c>
      <c r="ID22" s="57">
        <v>460</v>
      </c>
      <c r="IE22" s="57">
        <v>483</v>
      </c>
      <c r="IF22" s="57">
        <v>479</v>
      </c>
      <c r="IG22" s="57">
        <v>594</v>
      </c>
      <c r="IH22" s="57">
        <v>546</v>
      </c>
      <c r="II22" s="57">
        <v>447</v>
      </c>
      <c r="IJ22" s="57">
        <v>472</v>
      </c>
      <c r="IK22" s="57">
        <v>510</v>
      </c>
      <c r="IL22" s="57">
        <v>473</v>
      </c>
      <c r="IM22" s="57">
        <v>477</v>
      </c>
      <c r="IN22" s="57">
        <v>551</v>
      </c>
      <c r="IO22" s="57">
        <v>480</v>
      </c>
      <c r="IP22" s="57">
        <v>502</v>
      </c>
      <c r="IQ22" s="57">
        <v>510</v>
      </c>
      <c r="IR22" s="57">
        <v>500</v>
      </c>
      <c r="IS22" s="57">
        <v>626</v>
      </c>
      <c r="IT22" s="57">
        <v>571</v>
      </c>
      <c r="IU22" s="57">
        <v>463</v>
      </c>
      <c r="IV22" s="57">
        <v>496</v>
      </c>
      <c r="IW22" s="57">
        <v>501</v>
      </c>
      <c r="IX22" s="57">
        <v>441</v>
      </c>
      <c r="IY22" s="57">
        <v>455</v>
      </c>
      <c r="IZ22" s="57">
        <v>553</v>
      </c>
      <c r="JA22" s="57">
        <v>490</v>
      </c>
      <c r="JB22" s="57">
        <v>514</v>
      </c>
      <c r="JC22" s="57">
        <v>514</v>
      </c>
      <c r="JD22" s="57">
        <v>470</v>
      </c>
      <c r="JE22" s="57">
        <v>410</v>
      </c>
      <c r="JF22" s="57">
        <v>341</v>
      </c>
      <c r="JG22" s="57">
        <v>265</v>
      </c>
      <c r="JH22" s="57">
        <v>298</v>
      </c>
      <c r="JI22" s="57">
        <v>292</v>
      </c>
      <c r="JJ22" s="57">
        <v>275</v>
      </c>
      <c r="JK22" s="57">
        <v>350</v>
      </c>
      <c r="JL22" s="57">
        <v>411</v>
      </c>
      <c r="JM22" s="57">
        <v>462</v>
      </c>
      <c r="JN22" s="57">
        <v>505.73250000000002</v>
      </c>
      <c r="JO22" s="57">
        <v>545</v>
      </c>
      <c r="JP22" s="57">
        <v>560</v>
      </c>
      <c r="JQ22" s="57">
        <v>674</v>
      </c>
      <c r="JR22" s="57">
        <v>618</v>
      </c>
      <c r="JS22" s="57">
        <v>523</v>
      </c>
      <c r="JT22" s="57">
        <v>412</v>
      </c>
      <c r="JU22" s="57">
        <v>269.62700000000001</v>
      </c>
      <c r="JV22" s="57">
        <v>336</v>
      </c>
      <c r="JW22" s="57">
        <v>358.49199999999996</v>
      </c>
      <c r="JX22" s="57">
        <v>402.80700000000002</v>
      </c>
      <c r="JY22" s="57">
        <v>432</v>
      </c>
      <c r="JZ22" s="57">
        <v>469</v>
      </c>
      <c r="KA22" s="57">
        <v>521</v>
      </c>
      <c r="KB22" s="57">
        <v>499</v>
      </c>
      <c r="KC22" s="57">
        <v>592</v>
      </c>
      <c r="KD22" s="57">
        <v>515</v>
      </c>
      <c r="KE22" s="57">
        <v>441</v>
      </c>
      <c r="KF22" s="57">
        <v>402</v>
      </c>
      <c r="KG22" s="57">
        <v>421</v>
      </c>
      <c r="KH22" s="57">
        <v>474</v>
      </c>
      <c r="KI22" s="57">
        <v>459</v>
      </c>
      <c r="KJ22" s="57">
        <v>521</v>
      </c>
      <c r="KK22" s="57">
        <v>507</v>
      </c>
      <c r="KL22" s="57">
        <v>511</v>
      </c>
      <c r="KM22" s="57">
        <v>542</v>
      </c>
      <c r="KN22" s="57">
        <v>456</v>
      </c>
      <c r="KO22" s="57">
        <v>0</v>
      </c>
      <c r="KP22" s="57">
        <v>0</v>
      </c>
      <c r="KQ22" s="57">
        <v>0</v>
      </c>
      <c r="KR22" s="57">
        <v>0</v>
      </c>
      <c r="KS22" s="57">
        <v>0</v>
      </c>
      <c r="KT22" s="57">
        <v>0</v>
      </c>
      <c r="KU22" s="57">
        <v>0</v>
      </c>
      <c r="KV22" s="57">
        <v>0</v>
      </c>
      <c r="KW22" s="57">
        <v>0</v>
      </c>
      <c r="KX22" s="57">
        <v>0</v>
      </c>
      <c r="KY22" s="57">
        <v>0</v>
      </c>
      <c r="KZ22" s="57">
        <v>0</v>
      </c>
      <c r="LA22" s="57">
        <v>0</v>
      </c>
      <c r="LB22" s="57">
        <v>0</v>
      </c>
      <c r="LC22" s="57">
        <v>0</v>
      </c>
      <c r="LD22" s="57">
        <v>0</v>
      </c>
      <c r="LE22" s="57">
        <v>0</v>
      </c>
      <c r="LF22" s="57">
        <v>0</v>
      </c>
      <c r="LG22" s="57">
        <v>0</v>
      </c>
      <c r="LH22" s="57">
        <v>0</v>
      </c>
      <c r="LI22" s="57">
        <v>0</v>
      </c>
      <c r="LJ22" s="57">
        <v>0</v>
      </c>
      <c r="LK22" s="57">
        <v>0</v>
      </c>
      <c r="LL22" s="57">
        <v>0</v>
      </c>
      <c r="LM22" s="57">
        <v>0</v>
      </c>
      <c r="LN22" s="57">
        <v>0</v>
      </c>
      <c r="LO22" s="57">
        <v>0</v>
      </c>
      <c r="LP22" s="57">
        <v>0</v>
      </c>
      <c r="LQ22" s="57">
        <v>0</v>
      </c>
      <c r="LR22" s="57">
        <v>0</v>
      </c>
      <c r="LS22" s="57">
        <v>0</v>
      </c>
      <c r="LT22" s="57">
        <v>0</v>
      </c>
      <c r="LU22" s="57">
        <v>0</v>
      </c>
      <c r="LV22" s="57">
        <v>0</v>
      </c>
      <c r="LW22" s="57">
        <v>0</v>
      </c>
      <c r="LX22" s="57">
        <v>0</v>
      </c>
      <c r="LY22" s="57">
        <v>0</v>
      </c>
      <c r="LZ22" s="57">
        <v>0</v>
      </c>
      <c r="MA22" s="57">
        <v>0</v>
      </c>
      <c r="MB22" s="57">
        <v>0</v>
      </c>
      <c r="MC22" s="57">
        <v>0</v>
      </c>
      <c r="MD22" s="57">
        <v>0</v>
      </c>
      <c r="ME22" s="57">
        <v>0</v>
      </c>
      <c r="MF22" s="57">
        <v>0</v>
      </c>
      <c r="MG22" s="57">
        <v>0</v>
      </c>
      <c r="MH22" s="57">
        <v>0</v>
      </c>
      <c r="MI22" s="57">
        <v>0</v>
      </c>
      <c r="MJ22" s="57">
        <v>0</v>
      </c>
      <c r="MK22" s="57">
        <v>0</v>
      </c>
      <c r="ML22" s="57">
        <v>0</v>
      </c>
    </row>
    <row r="23" spans="1:350" s="104" customFormat="1" x14ac:dyDescent="0.35">
      <c r="A23" s="20" t="str">
        <f>IF(Por_Eng!$C$4=Por_Eng!$A$1,Por_Eng!A21,IF(Por_Eng!$C$4=Por_Eng!$B$1,Por_Eng!B21,"Check"))</f>
        <v>Transbrasiliana</v>
      </c>
      <c r="B23" s="38">
        <f t="shared" ref="B23:BM23" si="301">SUM(B24,B25)</f>
        <v>0</v>
      </c>
      <c r="C23" s="38">
        <f t="shared" si="301"/>
        <v>0</v>
      </c>
      <c r="D23" s="38">
        <f t="shared" si="301"/>
        <v>0</v>
      </c>
      <c r="E23" s="38">
        <f t="shared" si="301"/>
        <v>0</v>
      </c>
      <c r="F23" s="38">
        <f t="shared" si="301"/>
        <v>0</v>
      </c>
      <c r="G23" s="38">
        <f t="shared" si="301"/>
        <v>0</v>
      </c>
      <c r="H23" s="38">
        <f t="shared" si="301"/>
        <v>0</v>
      </c>
      <c r="I23" s="38">
        <f t="shared" si="301"/>
        <v>0</v>
      </c>
      <c r="J23" s="38">
        <f t="shared" si="301"/>
        <v>0</v>
      </c>
      <c r="K23" s="38">
        <f t="shared" si="301"/>
        <v>0</v>
      </c>
      <c r="L23" s="38">
        <f t="shared" si="301"/>
        <v>0</v>
      </c>
      <c r="M23" s="38">
        <f t="shared" si="301"/>
        <v>0</v>
      </c>
      <c r="N23" s="38">
        <f t="shared" si="301"/>
        <v>0</v>
      </c>
      <c r="O23" s="38">
        <f t="shared" si="301"/>
        <v>0</v>
      </c>
      <c r="P23" s="38">
        <f t="shared" si="301"/>
        <v>0</v>
      </c>
      <c r="Q23" s="38">
        <f t="shared" si="301"/>
        <v>0</v>
      </c>
      <c r="R23" s="38">
        <f t="shared" si="301"/>
        <v>0</v>
      </c>
      <c r="S23" s="38">
        <f t="shared" si="301"/>
        <v>0</v>
      </c>
      <c r="T23" s="38">
        <f t="shared" si="301"/>
        <v>0</v>
      </c>
      <c r="U23" s="38">
        <f t="shared" si="301"/>
        <v>0</v>
      </c>
      <c r="V23" s="38">
        <f t="shared" si="301"/>
        <v>0</v>
      </c>
      <c r="W23" s="38">
        <f t="shared" si="301"/>
        <v>0</v>
      </c>
      <c r="X23" s="38">
        <f t="shared" si="301"/>
        <v>0</v>
      </c>
      <c r="Y23" s="38">
        <f t="shared" si="301"/>
        <v>0</v>
      </c>
      <c r="Z23" s="38">
        <f t="shared" si="301"/>
        <v>0</v>
      </c>
      <c r="AA23" s="38">
        <f t="shared" si="301"/>
        <v>0</v>
      </c>
      <c r="AB23" s="38">
        <f t="shared" si="301"/>
        <v>0</v>
      </c>
      <c r="AC23" s="38">
        <f t="shared" si="301"/>
        <v>0</v>
      </c>
      <c r="AD23" s="38">
        <f t="shared" si="301"/>
        <v>0</v>
      </c>
      <c r="AE23" s="38">
        <f t="shared" si="301"/>
        <v>0</v>
      </c>
      <c r="AF23" s="38">
        <f t="shared" si="301"/>
        <v>0</v>
      </c>
      <c r="AG23" s="38">
        <f t="shared" si="301"/>
        <v>0</v>
      </c>
      <c r="AH23" s="38">
        <f t="shared" si="301"/>
        <v>0</v>
      </c>
      <c r="AI23" s="38">
        <f t="shared" si="301"/>
        <v>0</v>
      </c>
      <c r="AJ23" s="38">
        <f t="shared" si="301"/>
        <v>0</v>
      </c>
      <c r="AK23" s="38">
        <f t="shared" si="301"/>
        <v>0</v>
      </c>
      <c r="AL23" s="38">
        <f t="shared" si="301"/>
        <v>0</v>
      </c>
      <c r="AM23" s="38">
        <f t="shared" si="301"/>
        <v>0</v>
      </c>
      <c r="AN23" s="38">
        <f t="shared" si="301"/>
        <v>0</v>
      </c>
      <c r="AO23" s="38">
        <f t="shared" si="301"/>
        <v>0</v>
      </c>
      <c r="AP23" s="38">
        <f t="shared" si="301"/>
        <v>0</v>
      </c>
      <c r="AQ23" s="38">
        <f t="shared" si="301"/>
        <v>0</v>
      </c>
      <c r="AR23" s="38">
        <f t="shared" si="301"/>
        <v>0</v>
      </c>
      <c r="AS23" s="38">
        <f t="shared" si="301"/>
        <v>0</v>
      </c>
      <c r="AT23" s="38">
        <f t="shared" si="301"/>
        <v>0</v>
      </c>
      <c r="AU23" s="38">
        <f t="shared" si="301"/>
        <v>0</v>
      </c>
      <c r="AV23" s="38">
        <f t="shared" si="301"/>
        <v>0</v>
      </c>
      <c r="AW23" s="38">
        <f t="shared" si="301"/>
        <v>0</v>
      </c>
      <c r="AX23" s="38">
        <f t="shared" si="301"/>
        <v>0</v>
      </c>
      <c r="AY23" s="38">
        <f t="shared" si="301"/>
        <v>0</v>
      </c>
      <c r="AZ23" s="38">
        <f t="shared" si="301"/>
        <v>0</v>
      </c>
      <c r="BA23" s="38">
        <f t="shared" si="301"/>
        <v>0</v>
      </c>
      <c r="BB23" s="38">
        <f t="shared" si="301"/>
        <v>0</v>
      </c>
      <c r="BC23" s="38">
        <f t="shared" si="301"/>
        <v>0</v>
      </c>
      <c r="BD23" s="38">
        <f t="shared" si="301"/>
        <v>0</v>
      </c>
      <c r="BE23" s="38">
        <f t="shared" si="301"/>
        <v>0</v>
      </c>
      <c r="BF23" s="38">
        <f t="shared" si="301"/>
        <v>0</v>
      </c>
      <c r="BG23" s="38">
        <f t="shared" si="301"/>
        <v>0</v>
      </c>
      <c r="BH23" s="38">
        <f t="shared" si="301"/>
        <v>0</v>
      </c>
      <c r="BI23" s="38">
        <f t="shared" si="301"/>
        <v>0</v>
      </c>
      <c r="BJ23" s="38">
        <f t="shared" si="301"/>
        <v>0</v>
      </c>
      <c r="BK23" s="38">
        <f t="shared" si="301"/>
        <v>0</v>
      </c>
      <c r="BL23" s="38">
        <f t="shared" si="301"/>
        <v>0</v>
      </c>
      <c r="BM23" s="38">
        <f t="shared" si="301"/>
        <v>0</v>
      </c>
      <c r="BN23" s="38">
        <f t="shared" ref="BN23:DY23" si="302">SUM(BN24,BN25)</f>
        <v>0</v>
      </c>
      <c r="BO23" s="38">
        <f t="shared" si="302"/>
        <v>0</v>
      </c>
      <c r="BP23" s="38">
        <f t="shared" si="302"/>
        <v>0</v>
      </c>
      <c r="BQ23" s="38">
        <f t="shared" si="302"/>
        <v>0</v>
      </c>
      <c r="BR23" s="38">
        <f t="shared" si="302"/>
        <v>0</v>
      </c>
      <c r="BS23" s="38">
        <f t="shared" si="302"/>
        <v>0</v>
      </c>
      <c r="BT23" s="38">
        <f t="shared" si="302"/>
        <v>0</v>
      </c>
      <c r="BU23" s="38">
        <f t="shared" si="302"/>
        <v>0</v>
      </c>
      <c r="BV23" s="38">
        <f t="shared" si="302"/>
        <v>0</v>
      </c>
      <c r="BW23" s="38">
        <f t="shared" si="302"/>
        <v>0</v>
      </c>
      <c r="BX23" s="38">
        <f t="shared" si="302"/>
        <v>0</v>
      </c>
      <c r="BY23" s="38">
        <f t="shared" si="302"/>
        <v>0</v>
      </c>
      <c r="BZ23" s="38">
        <f t="shared" si="302"/>
        <v>0</v>
      </c>
      <c r="CA23" s="38">
        <f t="shared" si="302"/>
        <v>0</v>
      </c>
      <c r="CB23" s="38">
        <f t="shared" si="302"/>
        <v>0</v>
      </c>
      <c r="CC23" s="38">
        <f t="shared" si="302"/>
        <v>0</v>
      </c>
      <c r="CD23" s="38">
        <f t="shared" si="302"/>
        <v>0</v>
      </c>
      <c r="CE23" s="38">
        <f t="shared" si="302"/>
        <v>0</v>
      </c>
      <c r="CF23" s="38">
        <f t="shared" si="302"/>
        <v>0</v>
      </c>
      <c r="CG23" s="38">
        <f t="shared" si="302"/>
        <v>0</v>
      </c>
      <c r="CH23" s="38">
        <f t="shared" si="302"/>
        <v>0</v>
      </c>
      <c r="CI23" s="38">
        <f t="shared" si="302"/>
        <v>0</v>
      </c>
      <c r="CJ23" s="38">
        <f t="shared" si="302"/>
        <v>0</v>
      </c>
      <c r="CK23" s="38">
        <f t="shared" si="302"/>
        <v>0</v>
      </c>
      <c r="CL23" s="38">
        <f t="shared" si="302"/>
        <v>0</v>
      </c>
      <c r="CM23" s="38">
        <f t="shared" si="302"/>
        <v>0</v>
      </c>
      <c r="CN23" s="38">
        <f t="shared" si="302"/>
        <v>0</v>
      </c>
      <c r="CO23" s="38">
        <f t="shared" si="302"/>
        <v>0</v>
      </c>
      <c r="CP23" s="38">
        <f t="shared" si="302"/>
        <v>0</v>
      </c>
      <c r="CQ23" s="38">
        <f t="shared" si="302"/>
        <v>0</v>
      </c>
      <c r="CR23" s="38">
        <f t="shared" si="302"/>
        <v>0</v>
      </c>
      <c r="CS23" s="38">
        <f t="shared" si="302"/>
        <v>0</v>
      </c>
      <c r="CT23" s="38">
        <f t="shared" si="302"/>
        <v>0</v>
      </c>
      <c r="CU23" s="38">
        <f t="shared" si="302"/>
        <v>0</v>
      </c>
      <c r="CV23" s="38">
        <f t="shared" si="302"/>
        <v>0</v>
      </c>
      <c r="CW23" s="38">
        <f t="shared" si="302"/>
        <v>0</v>
      </c>
      <c r="CX23" s="38">
        <f t="shared" si="302"/>
        <v>0</v>
      </c>
      <c r="CY23" s="38">
        <f t="shared" si="302"/>
        <v>0</v>
      </c>
      <c r="CZ23" s="38">
        <f t="shared" si="302"/>
        <v>0</v>
      </c>
      <c r="DA23" s="38">
        <f t="shared" si="302"/>
        <v>0</v>
      </c>
      <c r="DB23" s="38">
        <f t="shared" si="302"/>
        <v>0</v>
      </c>
      <c r="DC23" s="38">
        <f t="shared" si="302"/>
        <v>0</v>
      </c>
      <c r="DD23" s="38">
        <f t="shared" si="302"/>
        <v>0</v>
      </c>
      <c r="DE23" s="38">
        <f t="shared" si="302"/>
        <v>0</v>
      </c>
      <c r="DF23" s="38">
        <f t="shared" si="302"/>
        <v>0</v>
      </c>
      <c r="DG23" s="38">
        <f t="shared" si="302"/>
        <v>0</v>
      </c>
      <c r="DH23" s="38">
        <f t="shared" si="302"/>
        <v>0</v>
      </c>
      <c r="DI23" s="38">
        <f t="shared" si="302"/>
        <v>0</v>
      </c>
      <c r="DJ23" s="38">
        <f t="shared" si="302"/>
        <v>0</v>
      </c>
      <c r="DK23" s="38">
        <f t="shared" si="302"/>
        <v>0</v>
      </c>
      <c r="DL23" s="38">
        <f t="shared" si="302"/>
        <v>0</v>
      </c>
      <c r="DM23" s="38">
        <f t="shared" si="302"/>
        <v>0</v>
      </c>
      <c r="DN23" s="38">
        <f t="shared" si="302"/>
        <v>0</v>
      </c>
      <c r="DO23" s="38">
        <f t="shared" si="302"/>
        <v>0</v>
      </c>
      <c r="DP23" s="38">
        <f t="shared" si="302"/>
        <v>0</v>
      </c>
      <c r="DQ23" s="38">
        <f t="shared" si="302"/>
        <v>0</v>
      </c>
      <c r="DR23" s="38">
        <f t="shared" si="302"/>
        <v>0</v>
      </c>
      <c r="DS23" s="38">
        <f t="shared" si="302"/>
        <v>0</v>
      </c>
      <c r="DT23" s="38">
        <f t="shared" si="302"/>
        <v>0</v>
      </c>
      <c r="DU23" s="38">
        <f t="shared" si="302"/>
        <v>0</v>
      </c>
      <c r="DV23" s="38">
        <f t="shared" si="302"/>
        <v>0</v>
      </c>
      <c r="DW23" s="38">
        <f t="shared" si="302"/>
        <v>0</v>
      </c>
      <c r="DX23" s="38">
        <f t="shared" si="302"/>
        <v>0</v>
      </c>
      <c r="DY23" s="38">
        <f t="shared" si="302"/>
        <v>0</v>
      </c>
      <c r="DZ23" s="38">
        <f t="shared" ref="DZ23:GK23" si="303">SUM(DZ24,DZ25)</f>
        <v>0</v>
      </c>
      <c r="EA23" s="38">
        <f t="shared" si="303"/>
        <v>0</v>
      </c>
      <c r="EB23" s="38">
        <f t="shared" si="303"/>
        <v>0</v>
      </c>
      <c r="EC23" s="38">
        <f t="shared" si="303"/>
        <v>0</v>
      </c>
      <c r="ED23" s="38">
        <f t="shared" si="303"/>
        <v>0</v>
      </c>
      <c r="EE23" s="38">
        <f t="shared" si="303"/>
        <v>0</v>
      </c>
      <c r="EF23" s="38">
        <f t="shared" si="303"/>
        <v>0</v>
      </c>
      <c r="EG23" s="38">
        <f t="shared" si="303"/>
        <v>0</v>
      </c>
      <c r="EH23" s="38">
        <f t="shared" si="303"/>
        <v>0</v>
      </c>
      <c r="EI23" s="38">
        <f t="shared" si="303"/>
        <v>0</v>
      </c>
      <c r="EJ23" s="38">
        <f t="shared" si="303"/>
        <v>0</v>
      </c>
      <c r="EK23" s="38">
        <f t="shared" si="303"/>
        <v>0</v>
      </c>
      <c r="EL23" s="38">
        <f t="shared" si="303"/>
        <v>0</v>
      </c>
      <c r="EM23" s="38">
        <f t="shared" si="303"/>
        <v>0</v>
      </c>
      <c r="EN23" s="38">
        <f t="shared" si="303"/>
        <v>0</v>
      </c>
      <c r="EO23" s="38">
        <f t="shared" si="303"/>
        <v>0</v>
      </c>
      <c r="EP23" s="38">
        <f t="shared" si="303"/>
        <v>0</v>
      </c>
      <c r="EQ23" s="38">
        <f t="shared" si="303"/>
        <v>0</v>
      </c>
      <c r="ER23" s="38">
        <f t="shared" si="303"/>
        <v>0</v>
      </c>
      <c r="ES23" s="38">
        <f t="shared" si="303"/>
        <v>0</v>
      </c>
      <c r="ET23" s="38">
        <f t="shared" si="303"/>
        <v>0</v>
      </c>
      <c r="EU23" s="38">
        <f t="shared" si="303"/>
        <v>0</v>
      </c>
      <c r="EV23" s="38">
        <f t="shared" si="303"/>
        <v>0</v>
      </c>
      <c r="EW23" s="38">
        <f t="shared" si="303"/>
        <v>0</v>
      </c>
      <c r="EX23" s="38">
        <f t="shared" si="303"/>
        <v>0</v>
      </c>
      <c r="EY23" s="38">
        <f t="shared" si="303"/>
        <v>0</v>
      </c>
      <c r="EZ23" s="38">
        <f t="shared" si="303"/>
        <v>0</v>
      </c>
      <c r="FA23" s="38">
        <f t="shared" si="303"/>
        <v>0</v>
      </c>
      <c r="FB23" s="38">
        <f t="shared" si="303"/>
        <v>0</v>
      </c>
      <c r="FC23" s="38">
        <f t="shared" si="303"/>
        <v>0</v>
      </c>
      <c r="FD23" s="38">
        <f t="shared" si="303"/>
        <v>0</v>
      </c>
      <c r="FE23" s="38">
        <f t="shared" si="303"/>
        <v>0</v>
      </c>
      <c r="FF23" s="38">
        <f t="shared" si="303"/>
        <v>0</v>
      </c>
      <c r="FG23" s="38">
        <f t="shared" si="303"/>
        <v>0</v>
      </c>
      <c r="FH23" s="38">
        <f t="shared" si="303"/>
        <v>0</v>
      </c>
      <c r="FI23" s="38">
        <f t="shared" si="303"/>
        <v>0</v>
      </c>
      <c r="FJ23" s="38">
        <f t="shared" si="303"/>
        <v>0</v>
      </c>
      <c r="FK23" s="38">
        <f t="shared" si="303"/>
        <v>0</v>
      </c>
      <c r="FL23" s="38">
        <f t="shared" si="303"/>
        <v>0</v>
      </c>
      <c r="FM23" s="38">
        <f t="shared" si="303"/>
        <v>0</v>
      </c>
      <c r="FN23" s="38">
        <f t="shared" si="303"/>
        <v>0</v>
      </c>
      <c r="FO23" s="38">
        <f t="shared" si="303"/>
        <v>0</v>
      </c>
      <c r="FP23" s="38">
        <f t="shared" si="303"/>
        <v>0</v>
      </c>
      <c r="FQ23" s="38">
        <f t="shared" si="303"/>
        <v>0</v>
      </c>
      <c r="FR23" s="38">
        <f t="shared" si="303"/>
        <v>0</v>
      </c>
      <c r="FS23" s="38">
        <f t="shared" si="303"/>
        <v>0</v>
      </c>
      <c r="FT23" s="38">
        <f t="shared" si="303"/>
        <v>0</v>
      </c>
      <c r="FU23" s="38">
        <f t="shared" si="303"/>
        <v>0</v>
      </c>
      <c r="FV23" s="38">
        <f t="shared" si="303"/>
        <v>0</v>
      </c>
      <c r="FW23" s="38">
        <f t="shared" si="303"/>
        <v>0</v>
      </c>
      <c r="FX23" s="38">
        <f t="shared" si="303"/>
        <v>0</v>
      </c>
      <c r="FY23" s="38">
        <f t="shared" si="303"/>
        <v>0</v>
      </c>
      <c r="FZ23" s="38">
        <f t="shared" si="303"/>
        <v>0</v>
      </c>
      <c r="GA23" s="38">
        <f t="shared" si="303"/>
        <v>0</v>
      </c>
      <c r="GB23" s="38">
        <f t="shared" si="303"/>
        <v>0</v>
      </c>
      <c r="GC23" s="38">
        <f t="shared" si="303"/>
        <v>0</v>
      </c>
      <c r="GD23" s="38">
        <f t="shared" si="303"/>
        <v>0</v>
      </c>
      <c r="GE23" s="38">
        <f t="shared" si="303"/>
        <v>0</v>
      </c>
      <c r="GF23" s="38">
        <f t="shared" si="303"/>
        <v>0</v>
      </c>
      <c r="GG23" s="38">
        <f t="shared" si="303"/>
        <v>0</v>
      </c>
      <c r="GH23" s="38">
        <f t="shared" si="303"/>
        <v>0</v>
      </c>
      <c r="GI23" s="38">
        <f t="shared" si="303"/>
        <v>0</v>
      </c>
      <c r="GJ23" s="38">
        <f t="shared" si="303"/>
        <v>0</v>
      </c>
      <c r="GK23" s="38">
        <f t="shared" si="303"/>
        <v>0</v>
      </c>
      <c r="GL23" s="38">
        <f t="shared" ref="GL23:GW23" si="304">SUM(GL24,GL25)</f>
        <v>0</v>
      </c>
      <c r="GM23" s="38">
        <f t="shared" si="304"/>
        <v>0</v>
      </c>
      <c r="GN23" s="38">
        <f t="shared" si="304"/>
        <v>0</v>
      </c>
      <c r="GO23" s="38">
        <f t="shared" si="304"/>
        <v>0</v>
      </c>
      <c r="GP23" s="38">
        <f t="shared" si="304"/>
        <v>0</v>
      </c>
      <c r="GQ23" s="38">
        <f t="shared" si="304"/>
        <v>0</v>
      </c>
      <c r="GR23" s="38">
        <f t="shared" si="304"/>
        <v>0</v>
      </c>
      <c r="GS23" s="38">
        <f t="shared" si="304"/>
        <v>0</v>
      </c>
      <c r="GT23" s="38">
        <f t="shared" si="304"/>
        <v>0</v>
      </c>
      <c r="GU23" s="38">
        <f t="shared" si="304"/>
        <v>0</v>
      </c>
      <c r="GV23" s="38">
        <f t="shared" si="304"/>
        <v>0</v>
      </c>
      <c r="GW23" s="38">
        <f t="shared" si="304"/>
        <v>0</v>
      </c>
      <c r="GX23" s="38">
        <f t="shared" ref="GX23:HI23" si="305">SUM(GX24,GX25)</f>
        <v>2280</v>
      </c>
      <c r="GY23" s="38">
        <f t="shared" si="305"/>
        <v>2082</v>
      </c>
      <c r="GZ23" s="38">
        <f t="shared" si="305"/>
        <v>2225</v>
      </c>
      <c r="HA23" s="38">
        <f t="shared" si="305"/>
        <v>2226</v>
      </c>
      <c r="HB23" s="38">
        <f t="shared" si="305"/>
        <v>2343</v>
      </c>
      <c r="HC23" s="38">
        <f t="shared" si="305"/>
        <v>2197</v>
      </c>
      <c r="HD23" s="38">
        <f t="shared" si="305"/>
        <v>2350</v>
      </c>
      <c r="HE23" s="38">
        <f t="shared" si="305"/>
        <v>2390</v>
      </c>
      <c r="HF23" s="38">
        <f t="shared" si="305"/>
        <v>2327</v>
      </c>
      <c r="HG23" s="38">
        <f t="shared" si="305"/>
        <v>2494</v>
      </c>
      <c r="HH23" s="38">
        <f t="shared" si="305"/>
        <v>2333</v>
      </c>
      <c r="HI23" s="38">
        <f t="shared" si="305"/>
        <v>2310</v>
      </c>
      <c r="HJ23" s="38">
        <f t="shared" ref="HJ23:HR23" si="306">SUM(HJ24,HJ25)</f>
        <v>2210.1979999999999</v>
      </c>
      <c r="HK23" s="38">
        <f t="shared" si="306"/>
        <v>1899.3944999999999</v>
      </c>
      <c r="HL23" s="38">
        <f t="shared" si="306"/>
        <v>2268.7705000000001</v>
      </c>
      <c r="HM23" s="38">
        <f t="shared" si="306"/>
        <v>2117.2915000000003</v>
      </c>
      <c r="HN23" s="38">
        <f t="shared" si="306"/>
        <v>2120.0650000000001</v>
      </c>
      <c r="HO23" s="38">
        <f t="shared" si="306"/>
        <v>2040.1615270270272</v>
      </c>
      <c r="HP23" s="38">
        <f t="shared" si="306"/>
        <v>2148.2685000000001</v>
      </c>
      <c r="HQ23" s="38">
        <f t="shared" si="306"/>
        <v>2155.5884999999998</v>
      </c>
      <c r="HR23" s="38">
        <f t="shared" si="306"/>
        <v>2137</v>
      </c>
      <c r="HS23" s="151">
        <v>2206.5814999999998</v>
      </c>
      <c r="HT23" s="38">
        <f>SUM(HT24,HT25)</f>
        <v>2065</v>
      </c>
      <c r="HU23" s="38">
        <v>2127</v>
      </c>
      <c r="HV23" s="38">
        <f>SUM(HV24,HV25)</f>
        <v>1948</v>
      </c>
      <c r="HW23" s="38">
        <f>SUM(HW24,HW25)</f>
        <v>1890</v>
      </c>
      <c r="HX23" s="38">
        <f>SUM(HX24,HX25)</f>
        <v>2149</v>
      </c>
      <c r="HY23" s="38">
        <f>SUM(HY24,HY25)</f>
        <v>2072</v>
      </c>
      <c r="HZ23" s="38">
        <v>2077</v>
      </c>
      <c r="IA23" s="38">
        <f t="shared" ref="IA23:IG23" si="307">SUM(IA24:IA25)</f>
        <v>2039</v>
      </c>
      <c r="IB23" s="38">
        <f t="shared" si="307"/>
        <v>2145</v>
      </c>
      <c r="IC23" s="38">
        <f t="shared" si="307"/>
        <v>2059</v>
      </c>
      <c r="ID23" s="38">
        <f t="shared" si="307"/>
        <v>2000.6979999999999</v>
      </c>
      <c r="IE23" s="38">
        <f t="shared" si="307"/>
        <v>2078</v>
      </c>
      <c r="IF23" s="38">
        <f t="shared" si="307"/>
        <v>1953</v>
      </c>
      <c r="IG23" s="38">
        <f t="shared" si="307"/>
        <v>2051</v>
      </c>
      <c r="IH23" s="38">
        <f t="shared" ref="IH23:IY23" si="308">SUM(IH24,IH25)</f>
        <v>1897.08</v>
      </c>
      <c r="II23" s="38">
        <f t="shared" si="308"/>
        <v>1779.5615</v>
      </c>
      <c r="IJ23" s="38">
        <f t="shared" si="308"/>
        <v>1999.9985000000001</v>
      </c>
      <c r="IK23" s="38">
        <f t="shared" si="308"/>
        <v>1836.9099999999999</v>
      </c>
      <c r="IL23" s="38">
        <f t="shared" si="308"/>
        <v>1990.4974999999999</v>
      </c>
      <c r="IM23" s="38">
        <f t="shared" si="308"/>
        <v>1978.5645000000004</v>
      </c>
      <c r="IN23" s="38">
        <f t="shared" si="308"/>
        <v>2107.3254999999999</v>
      </c>
      <c r="IO23" s="38">
        <f t="shared" si="308"/>
        <v>2069.2060000000001</v>
      </c>
      <c r="IP23" s="38">
        <f t="shared" si="308"/>
        <v>2034.0774999999999</v>
      </c>
      <c r="IQ23" s="38">
        <f t="shared" si="308"/>
        <v>2086.2930000000001</v>
      </c>
      <c r="IR23" s="38">
        <f t="shared" si="308"/>
        <v>1963.4369999999999</v>
      </c>
      <c r="IS23" s="38">
        <f t="shared" si="308"/>
        <v>1990.92</v>
      </c>
      <c r="IT23" s="38">
        <f t="shared" si="308"/>
        <v>1902.4279999999999</v>
      </c>
      <c r="IU23" s="38">
        <f t="shared" si="308"/>
        <v>1727.4069999999997</v>
      </c>
      <c r="IV23" s="38">
        <f t="shared" si="308"/>
        <v>1988.9099999999999</v>
      </c>
      <c r="IW23" s="38">
        <f t="shared" si="308"/>
        <v>1949.1619999999998</v>
      </c>
      <c r="IX23" s="38">
        <f t="shared" si="308"/>
        <v>1584.395</v>
      </c>
      <c r="IY23" s="38">
        <f t="shared" si="308"/>
        <v>1971.0309999999999</v>
      </c>
      <c r="IZ23" s="38">
        <f t="shared" ref="IZ23:JA23" si="309">SUM(IZ24,IZ25)</f>
        <v>2094.4110000000001</v>
      </c>
      <c r="JA23" s="38">
        <f t="shared" si="309"/>
        <v>2101.1379999999999</v>
      </c>
      <c r="JB23" s="38">
        <f t="shared" ref="JB23:JC23" si="310">SUM(JB24,JB25)</f>
        <v>2013.817</v>
      </c>
      <c r="JC23" s="38">
        <f t="shared" si="310"/>
        <v>2037.4929999999999</v>
      </c>
      <c r="JD23" s="38">
        <f t="shared" ref="JD23:JE23" si="311">SUM(JD24,JD25)</f>
        <v>1866.9235000000001</v>
      </c>
      <c r="JE23" s="38">
        <f t="shared" si="311"/>
        <v>1935.6934999999999</v>
      </c>
      <c r="JF23" s="38">
        <f t="shared" ref="JF23" si="312">SUM(JF24,JF25)</f>
        <v>1923.203</v>
      </c>
      <c r="JG23" s="38">
        <f t="shared" ref="JG23:JH23" si="313">SUM(JG24,JG25)</f>
        <v>1774.2089999999998</v>
      </c>
      <c r="JH23" s="38">
        <f t="shared" si="313"/>
        <v>1908.5925</v>
      </c>
      <c r="JI23" s="38">
        <f t="shared" ref="JI23:JJ23" si="314">SUM(JI24,JI25)</f>
        <v>1885.2884999999997</v>
      </c>
      <c r="JJ23" s="38">
        <f t="shared" si="314"/>
        <v>1990.1605000000002</v>
      </c>
      <c r="JK23" s="38">
        <f t="shared" ref="JK23:JL23" si="315">SUM(JK24,JK25)</f>
        <v>1955.0409999999999</v>
      </c>
      <c r="JL23" s="38">
        <f t="shared" si="315"/>
        <v>2175.6945000000001</v>
      </c>
      <c r="JM23" s="38">
        <f t="shared" ref="JM23:JN23" si="316">SUM(JM24,JM25)</f>
        <v>2196.3554999999997</v>
      </c>
      <c r="JN23" s="38">
        <f t="shared" si="316"/>
        <v>2123.7574999999997</v>
      </c>
      <c r="JO23" s="38">
        <f t="shared" ref="JO23:JP23" si="317">SUM(JO24,JO25)</f>
        <v>2227.357</v>
      </c>
      <c r="JP23" s="38">
        <f t="shared" si="317"/>
        <v>2006.748</v>
      </c>
      <c r="JQ23" s="38">
        <f t="shared" ref="JQ23:JR23" si="318">SUM(JQ24,JQ25)</f>
        <v>1972.674</v>
      </c>
      <c r="JR23" s="38">
        <f t="shared" si="318"/>
        <v>1950.4745000000003</v>
      </c>
      <c r="JS23" s="38">
        <f t="shared" ref="JS23:JT23" si="319">SUM(JS24,JS25)</f>
        <v>1893.4225000000001</v>
      </c>
      <c r="JT23" s="38">
        <f t="shared" si="319"/>
        <v>1916.5535</v>
      </c>
      <c r="JU23" s="38">
        <f t="shared" ref="JU23:JW23" si="320">SUM(JU24,JU25)</f>
        <v>1602.9465</v>
      </c>
      <c r="JV23" s="38">
        <f t="shared" si="320"/>
        <v>1806.606</v>
      </c>
      <c r="JW23" s="38">
        <f t="shared" si="320"/>
        <v>1890.4459999999999</v>
      </c>
      <c r="JX23" s="38">
        <f t="shared" ref="JX23:JY23" si="321">SUM(JX24,JX25)</f>
        <v>2072.9794999999999</v>
      </c>
      <c r="JY23" s="38">
        <f t="shared" si="321"/>
        <v>2133.3860769230769</v>
      </c>
      <c r="JZ23" s="38">
        <f t="shared" ref="JZ23:KA23" si="322">SUM(JZ24,JZ25)</f>
        <v>2144.3765000000003</v>
      </c>
      <c r="KA23" s="38">
        <f t="shared" si="322"/>
        <v>2279.8065000000001</v>
      </c>
      <c r="KB23" s="38">
        <f t="shared" ref="KB23:KC23" si="323">SUM(KB24,KB25)</f>
        <v>2134.7690000000002</v>
      </c>
      <c r="KC23" s="38">
        <f t="shared" si="323"/>
        <v>2092.3940000000002</v>
      </c>
      <c r="KD23" s="38">
        <f t="shared" ref="KD23:KE23" si="324">SUM(KD24,KD25)</f>
        <v>2018.7314999999999</v>
      </c>
      <c r="KE23" s="38">
        <f t="shared" si="324"/>
        <v>1880.5860000000002</v>
      </c>
      <c r="KF23" s="38">
        <f t="shared" ref="KF23:KG23" si="325">SUM(KF24,KF25)</f>
        <v>1923.5784999999998</v>
      </c>
      <c r="KG23" s="38">
        <f t="shared" si="325"/>
        <v>1860.0358412643664</v>
      </c>
      <c r="KH23" s="38">
        <f t="shared" ref="KH23:KI23" si="326">SUM(KH24,KH25)</f>
        <v>2065.1635000000001</v>
      </c>
      <c r="KI23" s="38">
        <f t="shared" si="326"/>
        <v>1942.972987012987</v>
      </c>
      <c r="KJ23" s="38">
        <f t="shared" ref="KJ23:KK23" si="327">SUM(KJ24,KJ25)</f>
        <v>2106.6304999999998</v>
      </c>
      <c r="KK23" s="38">
        <f t="shared" si="327"/>
        <v>2159.123</v>
      </c>
      <c r="KL23" s="38">
        <f t="shared" ref="KL23:KM23" si="328">SUM(KL24,KL25)</f>
        <v>2056.9095000000002</v>
      </c>
      <c r="KM23" s="38">
        <f t="shared" si="328"/>
        <v>2191.6835000000001</v>
      </c>
      <c r="KN23" s="38">
        <f t="shared" ref="KN23:KO23" si="329">SUM(KN24,KN25)</f>
        <v>2039.7815000000001</v>
      </c>
      <c r="KO23" s="38">
        <f t="shared" si="329"/>
        <v>2147.0129999999999</v>
      </c>
      <c r="KP23" s="38">
        <f t="shared" ref="KP23:KQ23" si="330">SUM(KP24,KP25)</f>
        <v>2017.635</v>
      </c>
      <c r="KQ23" s="38">
        <f t="shared" si="330"/>
        <v>1905.0865077922081</v>
      </c>
      <c r="KR23" s="38">
        <f t="shared" ref="KR23:KS23" si="331">SUM(KR24,KR25)</f>
        <v>2174.8040000000001</v>
      </c>
      <c r="KS23" s="38">
        <f t="shared" si="331"/>
        <v>2008.8450000000003</v>
      </c>
      <c r="KT23" s="38">
        <f t="shared" ref="KT23:KU23" si="332">SUM(KT24,KT25)</f>
        <v>2156.2389999999996</v>
      </c>
      <c r="KU23" s="38">
        <f t="shared" si="332"/>
        <v>2083.9874999999997</v>
      </c>
      <c r="KV23" s="38">
        <f t="shared" ref="KV23:KW23" si="333">SUM(KV24,KV25)</f>
        <v>2278.114</v>
      </c>
      <c r="KW23" s="38">
        <f t="shared" si="333"/>
        <v>2258.0694999999996</v>
      </c>
      <c r="KX23" s="38">
        <f t="shared" ref="KX23:KY23" si="334">SUM(KX24,KX25)</f>
        <v>2181.442</v>
      </c>
      <c r="KY23" s="38">
        <f t="shared" si="334"/>
        <v>2205.3779999999997</v>
      </c>
      <c r="KZ23" s="38">
        <f t="shared" ref="KZ23:LA23" si="335">SUM(KZ24,KZ25)</f>
        <v>2098.2179999999998</v>
      </c>
      <c r="LA23" s="38">
        <f t="shared" si="335"/>
        <v>2122.1190000000001</v>
      </c>
      <c r="LB23" s="38">
        <f t="shared" ref="LB23:LC23" si="336">SUM(LB24,LB25)</f>
        <v>2090.4059999999999</v>
      </c>
      <c r="LC23" s="38">
        <f t="shared" si="336"/>
        <v>1863.3330000000001</v>
      </c>
      <c r="LD23" s="38">
        <f t="shared" ref="LD23:LE23" si="337">SUM(LD24,LD25)</f>
        <v>2154.779</v>
      </c>
      <c r="LE23" s="38">
        <f t="shared" si="337"/>
        <v>1954.1210000000001</v>
      </c>
      <c r="LF23" s="38">
        <f t="shared" ref="LF23:LG23" si="338">SUM(LF24,LF25)</f>
        <v>2105.1529999999998</v>
      </c>
      <c r="LG23" s="38">
        <f t="shared" si="338"/>
        <v>2026.402</v>
      </c>
      <c r="LH23" s="38">
        <f t="shared" ref="LH23:LJ23" si="339">SUM(LH24,LH25)</f>
        <v>2257.87</v>
      </c>
      <c r="LI23" s="38">
        <f t="shared" si="339"/>
        <v>2288.5169999999998</v>
      </c>
      <c r="LJ23" s="38">
        <f t="shared" si="339"/>
        <v>2231.3645000000001</v>
      </c>
      <c r="LK23" s="38">
        <f t="shared" ref="LK23:LL23" si="340">SUM(LK24,LK25)</f>
        <v>2236.7529999999997</v>
      </c>
      <c r="LL23" s="38">
        <f t="shared" si="340"/>
        <v>2078.7559999999999</v>
      </c>
      <c r="LM23" s="38">
        <f t="shared" ref="LM23:LN23" si="341">SUM(LM24,LM25)</f>
        <v>2021.0650000000001</v>
      </c>
      <c r="LN23" s="38">
        <f t="shared" si="341"/>
        <v>2027.883</v>
      </c>
      <c r="LO23" s="38">
        <f t="shared" ref="LO23:LP23" si="342">SUM(LO24,LO25)</f>
        <v>1919.1250000000002</v>
      </c>
      <c r="LP23" s="38">
        <f t="shared" si="342"/>
        <v>2066.9594999999999</v>
      </c>
      <c r="LQ23" s="38">
        <f t="shared" ref="LQ23:LR23" si="343">SUM(LQ24,LQ25)</f>
        <v>2016.7954999999999</v>
      </c>
      <c r="LR23" s="38">
        <f t="shared" si="343"/>
        <v>2168.5675000000001</v>
      </c>
      <c r="LS23" s="38">
        <f t="shared" ref="LS23:LT23" si="344">SUM(LS24,LS25)</f>
        <v>2163.6935000000003</v>
      </c>
      <c r="LT23" s="38">
        <f t="shared" si="344"/>
        <v>2239.7135000000003</v>
      </c>
      <c r="LU23" s="38">
        <f t="shared" ref="LU23:LV23" si="345">SUM(LU24,LU25)</f>
        <v>2224.6790000000001</v>
      </c>
      <c r="LV23" s="38">
        <f t="shared" si="345"/>
        <v>2158.7804999999998</v>
      </c>
      <c r="LW23" s="38">
        <f t="shared" ref="LW23:LX23" si="346">SUM(LW24,LW25)</f>
        <v>2178.3849999999998</v>
      </c>
      <c r="LX23" s="38">
        <f t="shared" si="346"/>
        <v>1940.7804999999998</v>
      </c>
      <c r="LY23" s="38">
        <f t="shared" ref="LY23:MK23" si="347">SUM(LY24,LY25)</f>
        <v>2006.4005000000002</v>
      </c>
      <c r="LZ23" s="38">
        <f t="shared" si="347"/>
        <v>2073.0249999999996</v>
      </c>
      <c r="MA23" s="38">
        <f t="shared" si="347"/>
        <v>1970.367</v>
      </c>
      <c r="MB23" s="38">
        <f t="shared" si="347"/>
        <v>2184.9494999999997</v>
      </c>
      <c r="MC23" s="38">
        <f t="shared" si="347"/>
        <v>1995.6120000000001</v>
      </c>
      <c r="MD23" s="38">
        <f t="shared" si="347"/>
        <v>2125.8829999999998</v>
      </c>
      <c r="ME23" s="38">
        <f t="shared" si="347"/>
        <v>2022.5190000000002</v>
      </c>
      <c r="MF23" s="38">
        <f t="shared" si="347"/>
        <v>2248.9715000000001</v>
      </c>
      <c r="MG23" s="38">
        <f t="shared" si="347"/>
        <v>2215.0279999999998</v>
      </c>
      <c r="MH23" s="38">
        <f t="shared" si="347"/>
        <v>2176.9059999999999</v>
      </c>
      <c r="MI23" s="38">
        <f t="shared" si="347"/>
        <v>2291.2435</v>
      </c>
      <c r="MJ23" s="38">
        <f t="shared" si="347"/>
        <v>2085.7039999999997</v>
      </c>
      <c r="MK23" s="38">
        <f t="shared" si="347"/>
        <v>2035.6954999999998</v>
      </c>
      <c r="ML23" s="38">
        <f t="shared" ref="ML23" si="348">SUM(ML24,ML25)</f>
        <v>2014.8685000000003</v>
      </c>
    </row>
    <row r="24" spans="1:350" s="104" customFormat="1" x14ac:dyDescent="0.35">
      <c r="A24" s="103" t="str">
        <f>IF(Por_Eng!$C$4=Por_Eng!$A$1,Por_Eng!A22,IF(Por_Eng!$C$4=Por_Eng!$B$1,Por_Eng!B22,"Check"))</f>
        <v>Veículo Pesado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>
        <v>1554</v>
      </c>
      <c r="GY24" s="56">
        <v>1490</v>
      </c>
      <c r="GZ24" s="56">
        <v>1578</v>
      </c>
      <c r="HA24" s="56">
        <v>1560</v>
      </c>
      <c r="HB24" s="56">
        <v>1705</v>
      </c>
      <c r="HC24" s="56">
        <v>1577</v>
      </c>
      <c r="HD24" s="56">
        <v>1699</v>
      </c>
      <c r="HE24" s="56">
        <v>1720</v>
      </c>
      <c r="HF24" s="56">
        <v>1688</v>
      </c>
      <c r="HG24" s="56">
        <v>1814</v>
      </c>
      <c r="HH24" s="56">
        <v>1678</v>
      </c>
      <c r="HI24" s="56">
        <v>1519</v>
      </c>
      <c r="HJ24" s="56">
        <v>1456.1569999999999</v>
      </c>
      <c r="HK24" s="56">
        <v>1285.0119999999999</v>
      </c>
      <c r="HL24" s="56">
        <v>1604.0609999999999</v>
      </c>
      <c r="HM24" s="56">
        <v>1435.3040000000001</v>
      </c>
      <c r="HN24" s="56">
        <v>1452.9570000000001</v>
      </c>
      <c r="HO24" s="56">
        <v>1387.9000270270271</v>
      </c>
      <c r="HP24" s="56">
        <v>1448.73</v>
      </c>
      <c r="HQ24" s="56">
        <v>1483.01</v>
      </c>
      <c r="HR24" s="56">
        <v>1478</v>
      </c>
      <c r="HS24" s="56">
        <v>1511.5739999999998</v>
      </c>
      <c r="HT24" s="56">
        <v>1431</v>
      </c>
      <c r="HU24" s="56">
        <v>1365</v>
      </c>
      <c r="HV24" s="56">
        <v>1236</v>
      </c>
      <c r="HW24" s="56">
        <v>1264</v>
      </c>
      <c r="HX24" s="56">
        <v>1481</v>
      </c>
      <c r="HY24" s="56">
        <v>1431</v>
      </c>
      <c r="HZ24" s="56">
        <v>1432</v>
      </c>
      <c r="IA24" s="56">
        <v>1433</v>
      </c>
      <c r="IB24" s="56">
        <v>1452</v>
      </c>
      <c r="IC24" s="56">
        <v>1412</v>
      </c>
      <c r="ID24" s="56">
        <v>1369.26</v>
      </c>
      <c r="IE24" s="56">
        <v>1413</v>
      </c>
      <c r="IF24" s="56">
        <v>1322</v>
      </c>
      <c r="IG24" s="56">
        <v>1298</v>
      </c>
      <c r="IH24" s="56">
        <v>1201.729</v>
      </c>
      <c r="II24" s="56">
        <v>1176.672</v>
      </c>
      <c r="IJ24" s="56">
        <v>1340.636</v>
      </c>
      <c r="IK24" s="56">
        <v>1179.93</v>
      </c>
      <c r="IL24" s="56">
        <v>1338.748</v>
      </c>
      <c r="IM24" s="56">
        <v>1342.7790000000002</v>
      </c>
      <c r="IN24" s="56">
        <v>1408.614</v>
      </c>
      <c r="IO24" s="56">
        <v>1421.06</v>
      </c>
      <c r="IP24" s="56">
        <v>1378.914</v>
      </c>
      <c r="IQ24" s="56">
        <v>1417.921</v>
      </c>
      <c r="IR24" s="56">
        <v>1326.4169999999999</v>
      </c>
      <c r="IS24" s="56">
        <v>1229.213</v>
      </c>
      <c r="IT24" s="56">
        <v>1200.6869999999999</v>
      </c>
      <c r="IU24" s="56">
        <v>1135.2239999999999</v>
      </c>
      <c r="IV24" s="56">
        <v>1321.7749999999999</v>
      </c>
      <c r="IW24" s="56">
        <v>1302.6369999999999</v>
      </c>
      <c r="IX24" s="56">
        <v>984.64200000000005</v>
      </c>
      <c r="IY24" s="56">
        <v>1374.9929999999999</v>
      </c>
      <c r="IZ24" s="56">
        <v>1418.8229999999999</v>
      </c>
      <c r="JA24" s="56">
        <v>1456.4650000000001</v>
      </c>
      <c r="JB24" s="56">
        <v>1377.432</v>
      </c>
      <c r="JC24" s="56">
        <v>1380.0439999999999</v>
      </c>
      <c r="JD24" s="56">
        <v>1251.019</v>
      </c>
      <c r="JE24" s="56">
        <v>1194.309</v>
      </c>
      <c r="JF24" s="56">
        <v>1223.0339999999999</v>
      </c>
      <c r="JG24" s="56">
        <v>1191.943</v>
      </c>
      <c r="JH24" s="56">
        <v>1247.57</v>
      </c>
      <c r="JI24" s="56">
        <v>1237.5299999999997</v>
      </c>
      <c r="JJ24" s="56">
        <v>1350.1680000000001</v>
      </c>
      <c r="JK24" s="56">
        <v>1330.356</v>
      </c>
      <c r="JL24" s="56">
        <v>1486.721</v>
      </c>
      <c r="JM24" s="56">
        <v>1538.769</v>
      </c>
      <c r="JN24" s="56">
        <v>1473.6130000000001</v>
      </c>
      <c r="JO24" s="56">
        <v>1539.723</v>
      </c>
      <c r="JP24" s="56">
        <v>1343.8690000000001</v>
      </c>
      <c r="JQ24" s="56">
        <v>1211.03</v>
      </c>
      <c r="JR24" s="56">
        <v>1237.4870000000001</v>
      </c>
      <c r="JS24" s="56">
        <v>1273.221</v>
      </c>
      <c r="JT24" s="56">
        <v>1363.0229999999999</v>
      </c>
      <c r="JU24" s="56">
        <v>1179.4100000000001</v>
      </c>
      <c r="JV24" s="56">
        <v>1323.771</v>
      </c>
      <c r="JW24" s="56">
        <v>1375.3340000000001</v>
      </c>
      <c r="JX24" s="56">
        <v>1526.1379999999999</v>
      </c>
      <c r="JY24" s="56">
        <v>1562.8200769230771</v>
      </c>
      <c r="JZ24" s="56">
        <v>1536.009</v>
      </c>
      <c r="KA24" s="56">
        <v>1618.9159999999999</v>
      </c>
      <c r="KB24" s="56">
        <v>1505.0070000000001</v>
      </c>
      <c r="KC24" s="56">
        <v>1379.0700000000002</v>
      </c>
      <c r="KD24" s="56">
        <v>1375.432</v>
      </c>
      <c r="KE24" s="56">
        <v>1314.1100000000001</v>
      </c>
      <c r="KF24" s="56">
        <v>1441.1589999999999</v>
      </c>
      <c r="KG24" s="56">
        <v>1338.6323412643665</v>
      </c>
      <c r="KH24" s="56">
        <v>1493.481</v>
      </c>
      <c r="KI24" s="56">
        <v>1403.616987012987</v>
      </c>
      <c r="KJ24" s="56">
        <v>1518.4759999999999</v>
      </c>
      <c r="KK24" s="56">
        <v>1570.6510000000001</v>
      </c>
      <c r="KL24" s="56">
        <v>1473.8630000000001</v>
      </c>
      <c r="KM24" s="56">
        <v>1583.7360000000001</v>
      </c>
      <c r="KN24" s="56">
        <v>1453.963</v>
      </c>
      <c r="KO24" s="56">
        <v>1459.0720000000001</v>
      </c>
      <c r="KP24" s="56">
        <v>1421.5129999999999</v>
      </c>
      <c r="KQ24" s="56">
        <v>1371.392007792208</v>
      </c>
      <c r="KR24" s="56">
        <v>1581.7069999999999</v>
      </c>
      <c r="KS24" s="56">
        <v>1422.7580000000003</v>
      </c>
      <c r="KT24" s="56">
        <v>1582.0529999999999</v>
      </c>
      <c r="KU24" s="56">
        <v>1528.1069999999997</v>
      </c>
      <c r="KV24" s="56">
        <v>1640.1759999999999</v>
      </c>
      <c r="KW24" s="56">
        <v>1655.6959999999999</v>
      </c>
      <c r="KX24" s="56">
        <v>1582.5590000000002</v>
      </c>
      <c r="KY24" s="56">
        <v>1586.4229999999998</v>
      </c>
      <c r="KZ24" s="56">
        <v>1509.5230000000001</v>
      </c>
      <c r="LA24" s="56">
        <v>1432.662</v>
      </c>
      <c r="LB24" s="56">
        <v>1429.4969999999998</v>
      </c>
      <c r="LC24" s="56">
        <v>1302.4939999999999</v>
      </c>
      <c r="LD24" s="56">
        <v>1529.8789999999999</v>
      </c>
      <c r="LE24" s="56">
        <v>1343</v>
      </c>
      <c r="LF24" s="56">
        <v>1488.7779999999998</v>
      </c>
      <c r="LG24" s="56">
        <v>1440.2750000000001</v>
      </c>
      <c r="LH24" s="56">
        <v>1593.2559999999999</v>
      </c>
      <c r="LI24" s="56">
        <v>1669.117</v>
      </c>
      <c r="LJ24" s="56">
        <v>1624.6980000000001</v>
      </c>
      <c r="LK24" s="56">
        <v>1610.4349999999999</v>
      </c>
      <c r="LL24" s="56">
        <v>1482.702</v>
      </c>
      <c r="LM24" s="56">
        <v>1313.066</v>
      </c>
      <c r="LN24" s="56">
        <v>1364.7950000000001</v>
      </c>
      <c r="LO24" s="56">
        <v>1335.7220000000002</v>
      </c>
      <c r="LP24" s="56">
        <v>1432.7240000000002</v>
      </c>
      <c r="LQ24" s="56">
        <v>1403.33</v>
      </c>
      <c r="LR24" s="56">
        <v>1536.643</v>
      </c>
      <c r="LS24" s="56">
        <v>1544.8810000000001</v>
      </c>
      <c r="LT24" s="56">
        <v>1568.8270000000002</v>
      </c>
      <c r="LU24" s="56">
        <v>1595.7450000000001</v>
      </c>
      <c r="LV24" s="56">
        <v>1547.097</v>
      </c>
      <c r="LW24" s="56">
        <v>1567.4849999999999</v>
      </c>
      <c r="LX24" s="56">
        <v>1350.3879999999999</v>
      </c>
      <c r="LY24" s="56">
        <v>1308.4190000000001</v>
      </c>
      <c r="LZ24" s="56">
        <v>1404.3409999999999</v>
      </c>
      <c r="MA24" s="56">
        <v>1403.606</v>
      </c>
      <c r="MB24" s="56">
        <v>1543.3159999999998</v>
      </c>
      <c r="MC24" s="56">
        <v>1361.9</v>
      </c>
      <c r="MD24" s="56">
        <v>1493.472</v>
      </c>
      <c r="ME24" s="56">
        <v>1410.5640000000001</v>
      </c>
      <c r="MF24" s="56">
        <v>1568.279</v>
      </c>
      <c r="MG24" s="56">
        <v>1555.9219999999998</v>
      </c>
      <c r="MH24" s="56">
        <v>1531.7649999999999</v>
      </c>
      <c r="MI24" s="56">
        <v>1614.27</v>
      </c>
      <c r="MJ24" s="56">
        <v>1432.98</v>
      </c>
      <c r="MK24" s="56">
        <v>1287.0179999999998</v>
      </c>
      <c r="ML24" s="56">
        <v>1316.4760000000001</v>
      </c>
    </row>
    <row r="25" spans="1:350" s="104" customFormat="1" x14ac:dyDescent="0.35">
      <c r="A25" s="105" t="str">
        <f>IF(Por_Eng!$C$4=Por_Eng!$A$1,Por_Eng!A23,IF(Por_Eng!$C$4=Por_Eng!$B$1,Por_Eng!B23,"Check"))</f>
        <v>Veículo Leve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>
        <v>726</v>
      </c>
      <c r="GY25" s="57">
        <v>592</v>
      </c>
      <c r="GZ25" s="57">
        <v>647</v>
      </c>
      <c r="HA25" s="57">
        <v>666</v>
      </c>
      <c r="HB25" s="57">
        <v>638</v>
      </c>
      <c r="HC25" s="57">
        <v>620</v>
      </c>
      <c r="HD25" s="57">
        <v>651</v>
      </c>
      <c r="HE25" s="57">
        <v>670</v>
      </c>
      <c r="HF25" s="57">
        <v>639</v>
      </c>
      <c r="HG25" s="57">
        <v>680</v>
      </c>
      <c r="HH25" s="57">
        <v>655</v>
      </c>
      <c r="HI25" s="57">
        <v>791</v>
      </c>
      <c r="HJ25" s="57">
        <v>754.04100000000005</v>
      </c>
      <c r="HK25" s="57">
        <v>614.38250000000005</v>
      </c>
      <c r="HL25" s="57">
        <v>664.70950000000005</v>
      </c>
      <c r="HM25" s="57">
        <v>681.98749999999995</v>
      </c>
      <c r="HN25" s="57">
        <v>667.10799999999995</v>
      </c>
      <c r="HO25" s="57">
        <v>652.26149999999996</v>
      </c>
      <c r="HP25" s="57">
        <v>699.5385</v>
      </c>
      <c r="HQ25" s="57">
        <v>672.57849999999996</v>
      </c>
      <c r="HR25" s="57">
        <v>659</v>
      </c>
      <c r="HS25" s="57">
        <v>695.00749999999994</v>
      </c>
      <c r="HT25" s="57">
        <v>634</v>
      </c>
      <c r="HU25" s="57">
        <v>762</v>
      </c>
      <c r="HV25" s="57">
        <v>712</v>
      </c>
      <c r="HW25" s="57">
        <v>626</v>
      </c>
      <c r="HX25" s="57">
        <v>668</v>
      </c>
      <c r="HY25" s="57">
        <v>641</v>
      </c>
      <c r="HZ25" s="57">
        <v>645</v>
      </c>
      <c r="IA25" s="57">
        <v>606</v>
      </c>
      <c r="IB25" s="57">
        <v>693</v>
      </c>
      <c r="IC25" s="57">
        <v>647</v>
      </c>
      <c r="ID25" s="57">
        <v>631.43799999999999</v>
      </c>
      <c r="IE25" s="57">
        <v>665</v>
      </c>
      <c r="IF25" s="57">
        <v>631</v>
      </c>
      <c r="IG25" s="57">
        <v>753</v>
      </c>
      <c r="IH25" s="57">
        <v>695.351</v>
      </c>
      <c r="II25" s="57">
        <v>602.8895</v>
      </c>
      <c r="IJ25" s="57">
        <v>659.36250000000007</v>
      </c>
      <c r="IK25" s="57">
        <v>656.9799999999999</v>
      </c>
      <c r="IL25" s="57">
        <v>651.74950000000001</v>
      </c>
      <c r="IM25" s="57">
        <v>635.78550000000007</v>
      </c>
      <c r="IN25" s="57">
        <v>698.7115</v>
      </c>
      <c r="IO25" s="57">
        <v>648.14600000000007</v>
      </c>
      <c r="IP25" s="57">
        <v>655.1635</v>
      </c>
      <c r="IQ25" s="57">
        <v>668.37199999999996</v>
      </c>
      <c r="IR25" s="57">
        <v>637.02</v>
      </c>
      <c r="IS25" s="57">
        <v>761.70699999999999</v>
      </c>
      <c r="IT25" s="57">
        <v>701.74099999999999</v>
      </c>
      <c r="IU25" s="57">
        <v>592.18299999999988</v>
      </c>
      <c r="IV25" s="57">
        <v>667.13499999999999</v>
      </c>
      <c r="IW25" s="57">
        <v>646.52499999999998</v>
      </c>
      <c r="IX25" s="57">
        <v>599.75299999999993</v>
      </c>
      <c r="IY25" s="57">
        <v>596.03800000000001</v>
      </c>
      <c r="IZ25" s="57">
        <v>675.58799999999997</v>
      </c>
      <c r="JA25" s="57">
        <v>644.67299999999989</v>
      </c>
      <c r="JB25" s="57">
        <v>636.38499999999999</v>
      </c>
      <c r="JC25" s="57">
        <v>657.44899999999996</v>
      </c>
      <c r="JD25" s="57">
        <v>615.9045000000001</v>
      </c>
      <c r="JE25" s="57">
        <v>741.3845</v>
      </c>
      <c r="JF25" s="57">
        <v>700.16899999999998</v>
      </c>
      <c r="JG25" s="57">
        <v>582.26599999999996</v>
      </c>
      <c r="JH25" s="57">
        <v>661.02250000000004</v>
      </c>
      <c r="JI25" s="57">
        <v>647.75849999999991</v>
      </c>
      <c r="JJ25" s="57">
        <v>639.99250000000006</v>
      </c>
      <c r="JK25" s="57">
        <v>624.68499999999995</v>
      </c>
      <c r="JL25" s="57">
        <v>688.97350000000006</v>
      </c>
      <c r="JM25" s="57">
        <v>657.58649999999989</v>
      </c>
      <c r="JN25" s="57">
        <v>650.14449999999988</v>
      </c>
      <c r="JO25" s="57">
        <v>687.63400000000001</v>
      </c>
      <c r="JP25" s="57">
        <v>662.87900000000002</v>
      </c>
      <c r="JQ25" s="57">
        <v>761.64400000000001</v>
      </c>
      <c r="JR25" s="57">
        <v>712.98750000000007</v>
      </c>
      <c r="JS25" s="57">
        <v>620.20150000000001</v>
      </c>
      <c r="JT25" s="57">
        <v>553.53049999999996</v>
      </c>
      <c r="JU25" s="57">
        <v>423.53649999999999</v>
      </c>
      <c r="JV25" s="57">
        <v>482.83500000000004</v>
      </c>
      <c r="JW25" s="57">
        <v>515.11199999999997</v>
      </c>
      <c r="JX25" s="57">
        <v>546.8415</v>
      </c>
      <c r="JY25" s="57">
        <v>570.56600000000003</v>
      </c>
      <c r="JZ25" s="57">
        <v>608.36750000000006</v>
      </c>
      <c r="KA25" s="57">
        <v>660.89050000000009</v>
      </c>
      <c r="KB25" s="57">
        <v>629.76200000000006</v>
      </c>
      <c r="KC25" s="57">
        <v>713.32399999999996</v>
      </c>
      <c r="KD25" s="57">
        <v>643.29949999999997</v>
      </c>
      <c r="KE25" s="57">
        <v>566.476</v>
      </c>
      <c r="KF25" s="57">
        <v>482.41949999999997</v>
      </c>
      <c r="KG25" s="57">
        <v>521.40350000000001</v>
      </c>
      <c r="KH25" s="57">
        <v>571.6825</v>
      </c>
      <c r="KI25" s="57">
        <v>539.35599999999999</v>
      </c>
      <c r="KJ25" s="57">
        <v>588.15449999999998</v>
      </c>
      <c r="KK25" s="57">
        <v>588.47199999999998</v>
      </c>
      <c r="KL25" s="57">
        <v>583.04650000000004</v>
      </c>
      <c r="KM25" s="57">
        <v>607.94749999999999</v>
      </c>
      <c r="KN25" s="57">
        <v>585.81849999999997</v>
      </c>
      <c r="KO25" s="57">
        <v>687.94100000000003</v>
      </c>
      <c r="KP25" s="57">
        <v>596.12200000000007</v>
      </c>
      <c r="KQ25" s="57">
        <v>533.69450000000006</v>
      </c>
      <c r="KR25" s="57">
        <v>593.09699999999998</v>
      </c>
      <c r="KS25" s="57">
        <v>586.08699999999999</v>
      </c>
      <c r="KT25" s="57">
        <v>574.18599999999992</v>
      </c>
      <c r="KU25" s="57">
        <v>555.8805000000001</v>
      </c>
      <c r="KV25" s="57">
        <v>637.93799999999999</v>
      </c>
      <c r="KW25" s="57">
        <v>602.37349999999992</v>
      </c>
      <c r="KX25" s="57">
        <v>598.88300000000004</v>
      </c>
      <c r="KY25" s="57">
        <v>618.95500000000004</v>
      </c>
      <c r="KZ25" s="57">
        <v>588.69499999999994</v>
      </c>
      <c r="LA25" s="57">
        <v>689.45699999999999</v>
      </c>
      <c r="LB25" s="57">
        <v>660.90899999999988</v>
      </c>
      <c r="LC25" s="57">
        <v>560.83900000000006</v>
      </c>
      <c r="LD25" s="57">
        <v>624.9</v>
      </c>
      <c r="LE25" s="57">
        <v>611.12099999999998</v>
      </c>
      <c r="LF25" s="57">
        <v>616.375</v>
      </c>
      <c r="LG25" s="57">
        <v>586.12700000000007</v>
      </c>
      <c r="LH25" s="57">
        <v>664.61400000000003</v>
      </c>
      <c r="LI25" s="57">
        <v>619.4</v>
      </c>
      <c r="LJ25" s="57">
        <v>606.66649999999993</v>
      </c>
      <c r="LK25" s="57">
        <v>626.31799999999998</v>
      </c>
      <c r="LL25" s="57">
        <v>596.05399999999997</v>
      </c>
      <c r="LM25" s="57">
        <v>707.99900000000002</v>
      </c>
      <c r="LN25" s="57">
        <v>663.08799999999997</v>
      </c>
      <c r="LO25" s="57">
        <v>583.40300000000002</v>
      </c>
      <c r="LP25" s="57">
        <v>634.2355</v>
      </c>
      <c r="LQ25" s="57">
        <v>613.46550000000002</v>
      </c>
      <c r="LR25" s="57">
        <v>631.92449999999997</v>
      </c>
      <c r="LS25" s="57">
        <v>618.8125</v>
      </c>
      <c r="LT25" s="57">
        <v>670.88649999999996</v>
      </c>
      <c r="LU25" s="57">
        <v>628.93399999999997</v>
      </c>
      <c r="LV25" s="57">
        <v>611.68350000000009</v>
      </c>
      <c r="LW25" s="57">
        <v>610.9</v>
      </c>
      <c r="LX25" s="57">
        <v>590.39249999999993</v>
      </c>
      <c r="LY25" s="57">
        <v>697.98149999999998</v>
      </c>
      <c r="LZ25" s="57">
        <v>668.68399999999997</v>
      </c>
      <c r="MA25" s="57">
        <v>566.76099999999997</v>
      </c>
      <c r="MB25" s="57">
        <v>641.63350000000003</v>
      </c>
      <c r="MC25" s="57">
        <v>633.71199999999999</v>
      </c>
      <c r="MD25" s="57">
        <v>632.41100000000006</v>
      </c>
      <c r="ME25" s="57">
        <v>611.95500000000004</v>
      </c>
      <c r="MF25" s="57">
        <v>680.6925</v>
      </c>
      <c r="MG25" s="57">
        <v>659.10599999999999</v>
      </c>
      <c r="MH25" s="57">
        <v>645.14100000000008</v>
      </c>
      <c r="MI25" s="57">
        <v>676.97349999999994</v>
      </c>
      <c r="MJ25" s="57">
        <v>652.72399999999993</v>
      </c>
      <c r="MK25" s="57">
        <v>748.67750000000001</v>
      </c>
      <c r="ML25" s="57">
        <v>698.39250000000015</v>
      </c>
    </row>
    <row r="26" spans="1:350" s="104" customFormat="1" x14ac:dyDescent="0.35">
      <c r="A26" s="20" t="str">
        <f>IF(Por_Eng!$C$4=Por_Eng!$A$1,Por_Eng!A24,IF(Por_Eng!$C$4=Por_Eng!$B$1,Por_Eng!B24,"Check"))</f>
        <v>Concebra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>
        <f>SUM(HO27,HO28)</f>
        <v>882.32449999999994</v>
      </c>
      <c r="HP26" s="38">
        <f>SUM(HP27,HP28)</f>
        <v>7618.765928571429</v>
      </c>
      <c r="HQ26" s="38">
        <f>SUM(HQ27,HQ28)</f>
        <v>7407.73</v>
      </c>
      <c r="HR26" s="38">
        <f>SUM(HR27,HR28)</f>
        <v>7313</v>
      </c>
      <c r="HS26" s="38">
        <v>7621.2249999999995</v>
      </c>
      <c r="HT26" s="38">
        <f>SUM(HT27,HT28)</f>
        <v>7050</v>
      </c>
      <c r="HU26" s="38">
        <v>7342</v>
      </c>
      <c r="HV26" s="38">
        <f>SUM(HV27,HV28)</f>
        <v>6784</v>
      </c>
      <c r="HW26" s="38">
        <f>SUM(HW27,HW28)</f>
        <v>6502</v>
      </c>
      <c r="HX26" s="38">
        <f>SUM(HX27,HX28)</f>
        <v>7132</v>
      </c>
      <c r="HY26" s="38">
        <f>SUM(HY27,HY28)</f>
        <v>6910</v>
      </c>
      <c r="HZ26" s="38">
        <v>7067</v>
      </c>
      <c r="IA26" s="38">
        <f t="shared" ref="IA26:IG26" si="349">SUM(IA27:IA28)</f>
        <v>6962</v>
      </c>
      <c r="IB26" s="38">
        <f t="shared" si="349"/>
        <v>7598</v>
      </c>
      <c r="IC26" s="38">
        <f t="shared" si="349"/>
        <v>7324</v>
      </c>
      <c r="ID26" s="38">
        <f t="shared" si="349"/>
        <v>7099.6154999999999</v>
      </c>
      <c r="IE26" s="38">
        <f t="shared" si="349"/>
        <v>7282</v>
      </c>
      <c r="IF26" s="38">
        <f t="shared" si="349"/>
        <v>6863</v>
      </c>
      <c r="IG26" s="38">
        <f t="shared" si="349"/>
        <v>7366</v>
      </c>
      <c r="IH26" s="38">
        <f t="shared" ref="IH26:IY26" si="350">SUM(IH27,IH28)</f>
        <v>6849.1229999999996</v>
      </c>
      <c r="II26" s="38">
        <f t="shared" si="350"/>
        <v>6303.0164999999997</v>
      </c>
      <c r="IJ26" s="38">
        <f t="shared" si="350"/>
        <v>7018.5625</v>
      </c>
      <c r="IK26" s="38">
        <f t="shared" si="350"/>
        <v>6686.5589999999993</v>
      </c>
      <c r="IL26" s="38">
        <f t="shared" si="350"/>
        <v>7199.8160000000007</v>
      </c>
      <c r="IM26" s="38">
        <f t="shared" si="350"/>
        <v>7032.9279999999999</v>
      </c>
      <c r="IN26" s="38">
        <f t="shared" si="350"/>
        <v>7613.2055</v>
      </c>
      <c r="IO26" s="38">
        <f t="shared" si="350"/>
        <v>7451.7574999999997</v>
      </c>
      <c r="IP26" s="38">
        <f t="shared" si="350"/>
        <v>7188.3430000000008</v>
      </c>
      <c r="IQ26" s="38">
        <f t="shared" si="350"/>
        <v>7463.9</v>
      </c>
      <c r="IR26" s="38">
        <f t="shared" si="350"/>
        <v>7116.4435000000003</v>
      </c>
      <c r="IS26" s="38">
        <f t="shared" si="350"/>
        <v>7294.7309999999998</v>
      </c>
      <c r="IT26" s="38">
        <f t="shared" si="350"/>
        <v>6992.3274999999994</v>
      </c>
      <c r="IU26" s="38">
        <f t="shared" si="350"/>
        <v>6179.4665000000005</v>
      </c>
      <c r="IV26" s="38">
        <f t="shared" si="350"/>
        <v>7038.4635000000007</v>
      </c>
      <c r="IW26" s="38">
        <f t="shared" si="350"/>
        <v>6911.19</v>
      </c>
      <c r="IX26" s="38">
        <f t="shared" si="350"/>
        <v>5646.5434999999998</v>
      </c>
      <c r="IY26" s="38">
        <f t="shared" si="350"/>
        <v>7254.7250000000004</v>
      </c>
      <c r="IZ26" s="38">
        <f t="shared" ref="IZ26:JA26" si="351">SUM(IZ27,IZ28)</f>
        <v>7680.6105714285704</v>
      </c>
      <c r="JA26" s="38">
        <f t="shared" si="351"/>
        <v>7556.0809081632651</v>
      </c>
      <c r="JB26" s="38">
        <f t="shared" ref="JB26:JC26" si="352">SUM(JB27,JB28)</f>
        <v>7303.5870401791281</v>
      </c>
      <c r="JC26" s="38">
        <f t="shared" si="352"/>
        <v>7407.1590476190486</v>
      </c>
      <c r="JD26" s="38">
        <f t="shared" ref="JD26:JE26" si="353">SUM(JD27,JD28)</f>
        <v>6916.3010000000013</v>
      </c>
      <c r="JE26" s="38">
        <f t="shared" si="353"/>
        <v>7222.009</v>
      </c>
      <c r="JF26" s="38">
        <f t="shared" ref="JF26" si="354">SUM(JF27,JF28)</f>
        <v>7055.25</v>
      </c>
      <c r="JG26" s="38">
        <f t="shared" ref="JG26:JH26" si="355">SUM(JG27,JG28)</f>
        <v>6384.1610000000001</v>
      </c>
      <c r="JH26" s="38">
        <f t="shared" si="355"/>
        <v>6876.307499999999</v>
      </c>
      <c r="JI26" s="38">
        <f t="shared" ref="JI26:JJ26" si="356">SUM(JI27,JI28)</f>
        <v>6850.2694999999994</v>
      </c>
      <c r="JJ26" s="38">
        <f t="shared" si="356"/>
        <v>7129.9855909090911</v>
      </c>
      <c r="JK26" s="38">
        <f t="shared" ref="JK26:JL26" si="357">SUM(JK27,JK28)</f>
        <v>6992.7719999999999</v>
      </c>
      <c r="JL26" s="38">
        <f t="shared" si="357"/>
        <v>7785.6644999999999</v>
      </c>
      <c r="JM26" s="38">
        <f t="shared" ref="JM26:JN26" si="358">SUM(JM27,JM28)</f>
        <v>7681.1759999999995</v>
      </c>
      <c r="JN26" s="38">
        <f t="shared" si="358"/>
        <v>7515.0730000000003</v>
      </c>
      <c r="JO26" s="38">
        <f t="shared" ref="JO26:JP26" si="359">SUM(JO27,JO28)</f>
        <v>7872.5679999999993</v>
      </c>
      <c r="JP26" s="38">
        <f t="shared" si="359"/>
        <v>7307.196491525423</v>
      </c>
      <c r="JQ26" s="38">
        <f t="shared" ref="JQ26:JR26" si="360">SUM(JQ27,JQ28)</f>
        <v>7383.3335000000006</v>
      </c>
      <c r="JR26" s="38">
        <f t="shared" si="360"/>
        <v>7070.4875000000002</v>
      </c>
      <c r="JS26" s="38">
        <f t="shared" ref="JS26:JT26" si="361">SUM(JS27,JS28)</f>
        <v>6670.8489999999993</v>
      </c>
      <c r="JT26" s="38">
        <f t="shared" si="361"/>
        <v>6665.7510000000002</v>
      </c>
      <c r="JU26" s="38">
        <f t="shared" ref="JU26:JW26" si="362">SUM(JU27,JU28)</f>
        <v>5442.7354999999989</v>
      </c>
      <c r="JV26" s="38">
        <f t="shared" si="362"/>
        <v>6462.5530000000008</v>
      </c>
      <c r="JW26" s="38">
        <f t="shared" si="362"/>
        <v>6745.5748194993412</v>
      </c>
      <c r="JX26" s="38">
        <f t="shared" ref="JX26:JY26" si="363">SUM(JX27,JX28)</f>
        <v>7453.4967758620678</v>
      </c>
      <c r="JY26" s="38">
        <f t="shared" si="363"/>
        <v>7681.5751724137936</v>
      </c>
      <c r="JZ26" s="38">
        <f t="shared" ref="JZ26:KA26" si="364">SUM(JZ27,JZ28)</f>
        <v>7909.6130789473682</v>
      </c>
      <c r="KA26" s="38">
        <f t="shared" si="364"/>
        <v>8267.5752894736834</v>
      </c>
      <c r="KB26" s="38">
        <f t="shared" ref="KB26:KC26" si="365">SUM(KB27,KB28)</f>
        <v>7920.0846296296295</v>
      </c>
      <c r="KC26" s="38">
        <f t="shared" si="365"/>
        <v>7954.2539622844824</v>
      </c>
      <c r="KD26" s="38">
        <f t="shared" ref="KD26:KE26" si="366">SUM(KD27,KD28)</f>
        <v>7653.1369999999997</v>
      </c>
      <c r="KE26" s="38">
        <f t="shared" si="366"/>
        <v>6945.3294999999998</v>
      </c>
      <c r="KF26" s="38">
        <f t="shared" ref="KF26:KG26" si="367">SUM(KF27,KF28)</f>
        <v>7267.8517999999995</v>
      </c>
      <c r="KG26" s="38">
        <f t="shared" si="367"/>
        <v>7324.3744999999999</v>
      </c>
      <c r="KH26" s="38">
        <f t="shared" ref="KH26:KI26" si="368">SUM(KH27,KH28)</f>
        <v>7958.3436000000002</v>
      </c>
      <c r="KI26" s="38">
        <f t="shared" si="368"/>
        <v>7718.8524999999991</v>
      </c>
      <c r="KJ26" s="38">
        <f t="shared" ref="KJ26:KK26" si="369">SUM(KJ27,KJ28)</f>
        <v>8325.9313999999995</v>
      </c>
      <c r="KK26" s="38">
        <f t="shared" si="369"/>
        <v>8416.2414999999983</v>
      </c>
      <c r="KL26" s="38">
        <f t="shared" ref="KL26:KM26" si="370">SUM(KL27,KL28)</f>
        <v>8040.0250999999989</v>
      </c>
      <c r="KM26" s="38">
        <f t="shared" si="370"/>
        <v>8268.6924999999992</v>
      </c>
      <c r="KN26" s="38">
        <f t="shared" ref="KN26:KO26" si="371">SUM(KN27,KN28)</f>
        <v>7701.4650000000001</v>
      </c>
      <c r="KO26" s="38">
        <f t="shared" si="371"/>
        <v>7976.6514999999999</v>
      </c>
      <c r="KP26" s="38">
        <f t="shared" ref="KP26:KQ26" si="372">SUM(KP27,KP28)</f>
        <v>7072.0757999999987</v>
      </c>
      <c r="KQ26" s="38">
        <f t="shared" si="372"/>
        <v>6827.7113000000008</v>
      </c>
      <c r="KR26" s="38">
        <f t="shared" ref="KR26:KS26" si="373">SUM(KR27,KR28)</f>
        <v>7951.4089999999997</v>
      </c>
      <c r="KS26" s="38">
        <f t="shared" si="373"/>
        <v>7469.8954999999996</v>
      </c>
      <c r="KT26" s="38">
        <f t="shared" ref="KT26:KU26" si="374">SUM(KT27,KT28)</f>
        <v>7855.9804999999988</v>
      </c>
      <c r="KU26" s="38">
        <f t="shared" si="374"/>
        <v>7635.7014000000008</v>
      </c>
      <c r="KV26" s="38">
        <f t="shared" ref="KV26:KW26" si="375">SUM(KV27,KV28)</f>
        <v>8229.5251000000007</v>
      </c>
      <c r="KW26" s="38">
        <f t="shared" si="375"/>
        <v>8115.9125000000004</v>
      </c>
      <c r="KX26" s="38">
        <f t="shared" ref="KX26:KY26" si="376">SUM(KX27,KX28)</f>
        <v>7960.6029999999992</v>
      </c>
      <c r="KY26" s="38">
        <f t="shared" si="376"/>
        <v>7904.9120000000003</v>
      </c>
      <c r="KZ26" s="38">
        <f t="shared" ref="KZ26:LA26" si="377">SUM(KZ27,KZ28)</f>
        <v>7498.7385000000004</v>
      </c>
      <c r="LA26" s="38">
        <f t="shared" si="377"/>
        <v>7768.1327999999994</v>
      </c>
      <c r="LB26" s="38">
        <f t="shared" ref="LB26:LC26" si="378">SUM(LB27,LB28)</f>
        <v>7482.7194999999992</v>
      </c>
      <c r="LC26" s="38">
        <f t="shared" si="378"/>
        <v>6937.5800000000008</v>
      </c>
      <c r="LD26" s="38">
        <f t="shared" ref="LD26:LE26" si="379">SUM(LD27,LD28)</f>
        <v>7979.2494999999999</v>
      </c>
      <c r="LE26" s="38">
        <f t="shared" si="379"/>
        <v>7461.3410999999996</v>
      </c>
      <c r="LF26" s="38">
        <f t="shared" ref="LF26:LG26" si="380">SUM(LF27,LF28)</f>
        <v>8019.5660000000007</v>
      </c>
      <c r="LG26" s="38">
        <f t="shared" si="380"/>
        <v>7886.540500000001</v>
      </c>
      <c r="LH26" s="38">
        <f t="shared" ref="LH26:LJ26" si="381">SUM(LH27,LH28)</f>
        <v>8582.3605000000007</v>
      </c>
      <c r="LI26" s="38">
        <f t="shared" si="381"/>
        <v>8552.3654999999999</v>
      </c>
      <c r="LJ26" s="38">
        <f t="shared" si="381"/>
        <v>8238.1954999999998</v>
      </c>
      <c r="LK26" s="38">
        <f t="shared" ref="LK26:LL26" si="382">SUM(LK27,LK28)</f>
        <v>8421.3557999999994</v>
      </c>
      <c r="LL26" s="38">
        <f t="shared" si="382"/>
        <v>7985.8010000000013</v>
      </c>
      <c r="LM26" s="38">
        <f t="shared" ref="LM26:LN26" si="383">SUM(LM27,LM28)</f>
        <v>8016.3374000000003</v>
      </c>
      <c r="LN26" s="38">
        <f t="shared" si="383"/>
        <v>7910.5494999999992</v>
      </c>
      <c r="LO26" s="38">
        <f t="shared" ref="LO26:LP26" si="384">SUM(LO27,LO28)</f>
        <v>7410.8936999999996</v>
      </c>
      <c r="LP26" s="38">
        <f t="shared" si="384"/>
        <v>7976.3613000000005</v>
      </c>
      <c r="LQ26" s="38">
        <f t="shared" ref="LQ26:LR26" si="385">SUM(LQ27,LQ28)</f>
        <v>7817.4426000000003</v>
      </c>
      <c r="LR26" s="38">
        <f t="shared" si="385"/>
        <v>8129.6049999999996</v>
      </c>
      <c r="LS26" s="38">
        <f t="shared" ref="LS26:LT26" si="386">SUM(LS27,LS28)</f>
        <v>8146.5485000000008</v>
      </c>
      <c r="LT26" s="38">
        <f t="shared" si="386"/>
        <v>8838.9125000000004</v>
      </c>
      <c r="LU26" s="38">
        <f t="shared" ref="LU26:LV26" si="387">SUM(LU27,LU28)</f>
        <v>8657.3000000000029</v>
      </c>
      <c r="LV26" s="38">
        <f t="shared" si="387"/>
        <v>8527.7204999999994</v>
      </c>
      <c r="LW26" s="38">
        <f t="shared" ref="LW26:LX26" si="388">SUM(LW27,LW28)</f>
        <v>8761.1483000000007</v>
      </c>
      <c r="LX26" s="38">
        <f t="shared" si="388"/>
        <v>8050.6862000000001</v>
      </c>
      <c r="LY26" s="38">
        <f t="shared" ref="LY26:MK26" si="389">SUM(LY27,LY28)</f>
        <v>8227.7019999999993</v>
      </c>
      <c r="LZ26" s="38">
        <f t="shared" si="389"/>
        <v>8013.5576000000001</v>
      </c>
      <c r="MA26" s="38">
        <f t="shared" si="389"/>
        <v>7633.9714999999997</v>
      </c>
      <c r="MB26" s="38">
        <f t="shared" si="389"/>
        <v>7536.3080000000009</v>
      </c>
      <c r="MC26" s="38">
        <f t="shared" si="389"/>
        <v>5894.9340000000002</v>
      </c>
      <c r="MD26" s="38">
        <f t="shared" si="389"/>
        <v>6189.3220999999994</v>
      </c>
      <c r="ME26" s="38">
        <f t="shared" si="389"/>
        <v>6080.8055000000004</v>
      </c>
      <c r="MF26" s="38">
        <f t="shared" si="389"/>
        <v>6743.9390000000003</v>
      </c>
      <c r="MG26" s="38">
        <f t="shared" si="389"/>
        <v>6486.9089999999997</v>
      </c>
      <c r="MH26" s="38">
        <f t="shared" si="389"/>
        <v>6314.3777</v>
      </c>
      <c r="MI26" s="38">
        <f t="shared" si="389"/>
        <v>6587.6684999999998</v>
      </c>
      <c r="MJ26" s="38">
        <f t="shared" si="389"/>
        <v>6020.8527999999997</v>
      </c>
      <c r="MK26" s="38">
        <f t="shared" si="389"/>
        <v>6063.0380999999998</v>
      </c>
      <c r="ML26" s="38">
        <f t="shared" ref="ML26" si="390">SUM(ML27,ML28)</f>
        <v>5773.9065000000001</v>
      </c>
    </row>
    <row r="27" spans="1:350" s="104" customFormat="1" x14ac:dyDescent="0.35">
      <c r="A27" s="103" t="str">
        <f>IF(Por_Eng!$C$4=Por_Eng!$A$1,Por_Eng!A25,IF(Por_Eng!$C$4=Por_Eng!$B$1,Por_Eng!B25,"Check"))</f>
        <v>Veículo Pesado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>
        <v>518.19399999999996</v>
      </c>
      <c r="HP27" s="56">
        <v>4445.0678571428571</v>
      </c>
      <c r="HQ27" s="56">
        <v>4368.8709999999992</v>
      </c>
      <c r="HR27" s="56">
        <v>4370</v>
      </c>
      <c r="HS27" s="56">
        <v>4527.9449999999997</v>
      </c>
      <c r="HT27" s="56">
        <v>4207</v>
      </c>
      <c r="HU27" s="56">
        <v>4010</v>
      </c>
      <c r="HV27" s="56">
        <v>3758</v>
      </c>
      <c r="HW27" s="56">
        <v>3753</v>
      </c>
      <c r="HX27" s="56">
        <v>4237</v>
      </c>
      <c r="HY27" s="56">
        <v>4135</v>
      </c>
      <c r="HZ27" s="56">
        <v>4162</v>
      </c>
      <c r="IA27" s="56">
        <v>4211</v>
      </c>
      <c r="IB27" s="56">
        <v>4344</v>
      </c>
      <c r="IC27" s="56">
        <v>4426</v>
      </c>
      <c r="ID27" s="56">
        <v>4299.8280000000004</v>
      </c>
      <c r="IE27" s="56">
        <v>4354</v>
      </c>
      <c r="IF27" s="56">
        <v>4084</v>
      </c>
      <c r="IG27" s="56">
        <v>4080</v>
      </c>
      <c r="IH27" s="56">
        <v>3764.6279999999992</v>
      </c>
      <c r="II27" s="56">
        <v>3658.7249999999999</v>
      </c>
      <c r="IJ27" s="56">
        <v>4176.8119999999999</v>
      </c>
      <c r="IK27" s="56">
        <v>3764.5540000000001</v>
      </c>
      <c r="IL27" s="56">
        <v>4282.9670000000006</v>
      </c>
      <c r="IM27" s="56">
        <v>4132.4440000000004</v>
      </c>
      <c r="IN27" s="56">
        <v>4335.4615000000003</v>
      </c>
      <c r="IO27" s="56">
        <v>4518.4915000000001</v>
      </c>
      <c r="IP27" s="56">
        <v>4298.5675000000001</v>
      </c>
      <c r="IQ27" s="56">
        <v>4510.1965</v>
      </c>
      <c r="IR27" s="56">
        <v>4326.2815000000001</v>
      </c>
      <c r="IS27" s="56">
        <v>4020.0284999999999</v>
      </c>
      <c r="IT27" s="56">
        <v>3936.576</v>
      </c>
      <c r="IU27" s="56">
        <v>3590.9330000000009</v>
      </c>
      <c r="IV27" s="56">
        <v>4186.2875000000004</v>
      </c>
      <c r="IW27" s="56">
        <v>4098.5279999999993</v>
      </c>
      <c r="IX27" s="56">
        <v>3093.2330000000002</v>
      </c>
      <c r="IY27" s="56">
        <v>4525.5884999999998</v>
      </c>
      <c r="IZ27" s="56">
        <v>4515.41657142857</v>
      </c>
      <c r="JA27" s="56">
        <v>4600.0779081632654</v>
      </c>
      <c r="JB27" s="56">
        <v>4383.0820401791279</v>
      </c>
      <c r="JC27" s="56">
        <v>4485.7480476190476</v>
      </c>
      <c r="JD27" s="56">
        <v>4082.1740000000004</v>
      </c>
      <c r="JE27" s="56">
        <v>3954.3874999999998</v>
      </c>
      <c r="JF27" s="56">
        <v>3973.7515000000003</v>
      </c>
      <c r="JG27" s="56">
        <v>3811.8224999999998</v>
      </c>
      <c r="JH27" s="56">
        <v>3993.2919999999995</v>
      </c>
      <c r="JI27" s="56">
        <v>4002.1129999999994</v>
      </c>
      <c r="JJ27" s="56">
        <v>4253.0330909090908</v>
      </c>
      <c r="JK27" s="56">
        <v>4159.009</v>
      </c>
      <c r="JL27" s="56">
        <v>4520.0934999999999</v>
      </c>
      <c r="JM27" s="56">
        <v>4667.5004999999992</v>
      </c>
      <c r="JN27" s="56">
        <v>4608.0640000000003</v>
      </c>
      <c r="JO27" s="56">
        <v>4843.3975</v>
      </c>
      <c r="JP27" s="56">
        <v>4357.5599915254234</v>
      </c>
      <c r="JQ27" s="56">
        <v>4080.3790000000004</v>
      </c>
      <c r="JR27" s="56">
        <v>3990.6815000000006</v>
      </c>
      <c r="JS27" s="56">
        <v>3956.5785000000001</v>
      </c>
      <c r="JT27" s="56">
        <v>4373.1395000000002</v>
      </c>
      <c r="JU27" s="56">
        <v>3709.6859999999992</v>
      </c>
      <c r="JV27" s="56">
        <v>4314.2160000000003</v>
      </c>
      <c r="JW27" s="56">
        <v>4469.4723194993412</v>
      </c>
      <c r="JX27" s="56">
        <v>4953.8087758620677</v>
      </c>
      <c r="JY27" s="56">
        <v>5063.8161724137935</v>
      </c>
      <c r="JZ27" s="56">
        <v>5149.5110789473692</v>
      </c>
      <c r="KA27" s="56">
        <v>5283.9607894736846</v>
      </c>
      <c r="KB27" s="56">
        <v>5046.3721296296289</v>
      </c>
      <c r="KC27" s="56">
        <v>4691.5319622844827</v>
      </c>
      <c r="KD27" s="56">
        <v>5234.0669999999991</v>
      </c>
      <c r="KE27" s="56">
        <v>4968.3244999999997</v>
      </c>
      <c r="KF27" s="56">
        <v>5533.0277999999998</v>
      </c>
      <c r="KG27" s="56">
        <v>5394.1670000000004</v>
      </c>
      <c r="KH27" s="56">
        <v>5731.0046000000002</v>
      </c>
      <c r="KI27" s="56">
        <v>5563.6679999999997</v>
      </c>
      <c r="KJ27" s="56">
        <v>5883.7479000000003</v>
      </c>
      <c r="KK27" s="56">
        <v>6094.7814999999991</v>
      </c>
      <c r="KL27" s="56">
        <v>5779.6690999999992</v>
      </c>
      <c r="KM27" s="56">
        <v>5891.4299999999994</v>
      </c>
      <c r="KN27" s="56">
        <v>5493.1450000000004</v>
      </c>
      <c r="KO27" s="56">
        <v>5356.3349999999991</v>
      </c>
      <c r="KP27" s="56">
        <v>4888.3912999999993</v>
      </c>
      <c r="KQ27" s="56">
        <v>4890.4178000000002</v>
      </c>
      <c r="KR27" s="56">
        <v>5758.5574999999999</v>
      </c>
      <c r="KS27" s="56">
        <v>5239.5129999999999</v>
      </c>
      <c r="KT27" s="56">
        <v>5688.5489999999991</v>
      </c>
      <c r="KU27" s="56">
        <v>5498.3444000000009</v>
      </c>
      <c r="KV27" s="56">
        <v>5637.3876</v>
      </c>
      <c r="KW27" s="56">
        <v>5786.2830000000004</v>
      </c>
      <c r="KX27" s="56">
        <v>5656.3794999999991</v>
      </c>
      <c r="KY27" s="56">
        <v>5552.7719999999999</v>
      </c>
      <c r="KZ27" s="56">
        <v>5330.7660000000005</v>
      </c>
      <c r="LA27" s="56">
        <v>5122.4557999999997</v>
      </c>
      <c r="LB27" s="56">
        <v>4954.5910000000003</v>
      </c>
      <c r="LC27" s="56">
        <v>4786.1235000000006</v>
      </c>
      <c r="LD27" s="56">
        <v>5716.7955000000002</v>
      </c>
      <c r="LE27" s="56">
        <v>5061.2715999999991</v>
      </c>
      <c r="LF27" s="56">
        <v>5660.6920000000009</v>
      </c>
      <c r="LG27" s="56">
        <v>5520.7815000000001</v>
      </c>
      <c r="LH27" s="56">
        <v>5827.4165000000003</v>
      </c>
      <c r="LI27" s="56">
        <v>6136.8735000000006</v>
      </c>
      <c r="LJ27" s="56">
        <v>5837.8865000000005</v>
      </c>
      <c r="LK27" s="56">
        <v>5969.3148000000001</v>
      </c>
      <c r="LL27" s="56">
        <v>5639.1905000000006</v>
      </c>
      <c r="LM27" s="56">
        <v>5204.7869000000001</v>
      </c>
      <c r="LN27" s="56">
        <v>5328.0654999999997</v>
      </c>
      <c r="LO27" s="56">
        <v>5218.2661999999991</v>
      </c>
      <c r="LP27" s="56">
        <v>5576.1228000000001</v>
      </c>
      <c r="LQ27" s="56">
        <v>5548.2995999999994</v>
      </c>
      <c r="LR27" s="56">
        <v>5689.9659999999994</v>
      </c>
      <c r="LS27" s="56">
        <v>5718.8370000000004</v>
      </c>
      <c r="LT27" s="56">
        <v>6018.9795000000004</v>
      </c>
      <c r="LU27" s="56">
        <v>6143.6740000000018</v>
      </c>
      <c r="LV27" s="56">
        <v>6089.6224999999995</v>
      </c>
      <c r="LW27" s="56">
        <v>6294.2118</v>
      </c>
      <c r="LX27" s="56">
        <v>5623.1242000000002</v>
      </c>
      <c r="LY27" s="56">
        <v>5369.7869999999994</v>
      </c>
      <c r="LZ27" s="56">
        <v>5369.9461000000001</v>
      </c>
      <c r="MA27" s="56">
        <v>5415.9014999999999</v>
      </c>
      <c r="MB27" s="56">
        <v>5247.5830000000014</v>
      </c>
      <c r="MC27" s="56">
        <v>3911.3319999999999</v>
      </c>
      <c r="MD27" s="56">
        <v>4193.8625999999995</v>
      </c>
      <c r="ME27" s="56">
        <v>4114.4579999999996</v>
      </c>
      <c r="MF27" s="56">
        <v>4472.7365</v>
      </c>
      <c r="MG27" s="56">
        <v>4391.7515000000003</v>
      </c>
      <c r="MH27" s="56">
        <v>4345.9227000000001</v>
      </c>
      <c r="MI27" s="56">
        <v>4492.7089999999998</v>
      </c>
      <c r="MJ27" s="56">
        <v>4012.6832999999997</v>
      </c>
      <c r="MK27" s="56">
        <v>3746.5550999999996</v>
      </c>
      <c r="ML27" s="56">
        <v>3633.8334999999997</v>
      </c>
    </row>
    <row r="28" spans="1:350" s="104" customFormat="1" x14ac:dyDescent="0.35">
      <c r="A28" s="105" t="str">
        <f>IF(Por_Eng!$C$4=Por_Eng!$A$1,Por_Eng!A26,IF(Por_Eng!$C$4=Por_Eng!$B$1,Por_Eng!B26,"Check"))</f>
        <v>Veículo Leve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>
        <v>364.13050000000004</v>
      </c>
      <c r="HP28" s="57">
        <v>3173.6980714285714</v>
      </c>
      <c r="HQ28" s="56">
        <v>3038.8589999999999</v>
      </c>
      <c r="HR28" s="56">
        <v>2943</v>
      </c>
      <c r="HS28" s="56">
        <v>3093.2799999999997</v>
      </c>
      <c r="HT28" s="56">
        <v>2843</v>
      </c>
      <c r="HU28" s="56">
        <v>3332</v>
      </c>
      <c r="HV28" s="56">
        <v>3026</v>
      </c>
      <c r="HW28" s="56">
        <v>2749</v>
      </c>
      <c r="HX28" s="56">
        <v>2895</v>
      </c>
      <c r="HY28" s="56">
        <v>2775</v>
      </c>
      <c r="HZ28" s="56">
        <v>2905</v>
      </c>
      <c r="IA28" s="56">
        <v>2751</v>
      </c>
      <c r="IB28" s="56">
        <v>3254</v>
      </c>
      <c r="IC28" s="56">
        <v>2898</v>
      </c>
      <c r="ID28" s="56">
        <v>2799.7874999999999</v>
      </c>
      <c r="IE28" s="56">
        <v>2928</v>
      </c>
      <c r="IF28" s="56">
        <v>2779</v>
      </c>
      <c r="IG28" s="56">
        <v>3286</v>
      </c>
      <c r="IH28" s="57">
        <v>3084.4950000000008</v>
      </c>
      <c r="II28" s="57">
        <v>2644.2914999999994</v>
      </c>
      <c r="IJ28" s="57">
        <v>2841.7504999999996</v>
      </c>
      <c r="IK28" s="57">
        <v>2922.0049999999997</v>
      </c>
      <c r="IL28" s="57">
        <v>2916.8490000000002</v>
      </c>
      <c r="IM28" s="57">
        <v>2900.4839999999995</v>
      </c>
      <c r="IN28" s="57">
        <v>3277.7440000000001</v>
      </c>
      <c r="IO28" s="57">
        <v>2933.2660000000001</v>
      </c>
      <c r="IP28" s="57">
        <v>2889.7755000000006</v>
      </c>
      <c r="IQ28" s="57">
        <v>2953.7034999999996</v>
      </c>
      <c r="IR28" s="57">
        <v>2790.1620000000003</v>
      </c>
      <c r="IS28" s="57">
        <v>3274.7025000000003</v>
      </c>
      <c r="IT28" s="57">
        <v>3055.7514999999999</v>
      </c>
      <c r="IU28" s="57">
        <v>2588.5335</v>
      </c>
      <c r="IV28" s="57">
        <v>2852.1760000000004</v>
      </c>
      <c r="IW28" s="57">
        <v>2812.6620000000003</v>
      </c>
      <c r="IX28" s="57">
        <v>2553.3105</v>
      </c>
      <c r="IY28" s="57">
        <v>2729.1365000000001</v>
      </c>
      <c r="IZ28" s="57">
        <v>3165.1940000000004</v>
      </c>
      <c r="JA28" s="57">
        <v>2956.0030000000002</v>
      </c>
      <c r="JB28" s="57">
        <v>2920.5050000000001</v>
      </c>
      <c r="JC28" s="57">
        <v>2921.4110000000005</v>
      </c>
      <c r="JD28" s="57">
        <v>2834.1270000000004</v>
      </c>
      <c r="JE28" s="57">
        <v>3267.6215000000002</v>
      </c>
      <c r="JF28" s="57">
        <v>3081.4985000000001</v>
      </c>
      <c r="JG28" s="57">
        <v>2572.3385000000003</v>
      </c>
      <c r="JH28" s="57">
        <v>2883.0155</v>
      </c>
      <c r="JI28" s="57">
        <v>2848.1565000000001</v>
      </c>
      <c r="JJ28" s="57">
        <v>2876.9524999999999</v>
      </c>
      <c r="JK28" s="57">
        <v>2833.7629999999999</v>
      </c>
      <c r="JL28" s="57">
        <v>3265.5709999999999</v>
      </c>
      <c r="JM28" s="57">
        <v>3013.6754999999998</v>
      </c>
      <c r="JN28" s="57">
        <v>2907.0089999999996</v>
      </c>
      <c r="JO28" s="57">
        <v>3029.1704999999997</v>
      </c>
      <c r="JP28" s="57">
        <v>2949.6365000000001</v>
      </c>
      <c r="JQ28" s="57">
        <v>3302.9545000000003</v>
      </c>
      <c r="JR28" s="57">
        <v>3079.8059999999996</v>
      </c>
      <c r="JS28" s="57">
        <v>2714.2704999999992</v>
      </c>
      <c r="JT28" s="57">
        <v>2292.6115</v>
      </c>
      <c r="JU28" s="57">
        <v>1733.0494999999999</v>
      </c>
      <c r="JV28" s="57">
        <v>2148.3370000000004</v>
      </c>
      <c r="JW28" s="57">
        <v>2276.1025000000004</v>
      </c>
      <c r="JX28" s="57">
        <v>2499.6880000000006</v>
      </c>
      <c r="JY28" s="57">
        <v>2617.7589999999996</v>
      </c>
      <c r="JZ28" s="57">
        <v>2760.101999999999</v>
      </c>
      <c r="KA28" s="57">
        <v>2983.6144999999997</v>
      </c>
      <c r="KB28" s="57">
        <v>2873.7125000000001</v>
      </c>
      <c r="KC28" s="57">
        <v>3262.7219999999998</v>
      </c>
      <c r="KD28" s="57">
        <v>2419.0700000000006</v>
      </c>
      <c r="KE28" s="57">
        <v>1977.0050000000003</v>
      </c>
      <c r="KF28" s="57">
        <v>1734.8239999999998</v>
      </c>
      <c r="KG28" s="57">
        <v>1930.2074999999998</v>
      </c>
      <c r="KH28" s="57">
        <v>2227.3389999999995</v>
      </c>
      <c r="KI28" s="57">
        <v>2155.1844999999998</v>
      </c>
      <c r="KJ28" s="57">
        <v>2442.1834999999996</v>
      </c>
      <c r="KK28" s="57">
        <v>2321.4599999999996</v>
      </c>
      <c r="KL28" s="57">
        <v>2260.3560000000002</v>
      </c>
      <c r="KM28" s="57">
        <v>2377.2625000000003</v>
      </c>
      <c r="KN28" s="57">
        <v>2208.3200000000002</v>
      </c>
      <c r="KO28" s="57">
        <v>2620.3165000000004</v>
      </c>
      <c r="KP28" s="57">
        <v>2183.6844999999998</v>
      </c>
      <c r="KQ28" s="57">
        <v>1937.2935000000002</v>
      </c>
      <c r="KR28" s="57">
        <v>2192.8514999999998</v>
      </c>
      <c r="KS28" s="57">
        <v>2230.3824999999997</v>
      </c>
      <c r="KT28" s="57">
        <v>2167.4314999999997</v>
      </c>
      <c r="KU28" s="57">
        <v>2137.357</v>
      </c>
      <c r="KV28" s="57">
        <v>2592.1375000000003</v>
      </c>
      <c r="KW28" s="57">
        <v>2329.6295000000005</v>
      </c>
      <c r="KX28" s="57">
        <v>2304.2234999999996</v>
      </c>
      <c r="KY28" s="57">
        <v>2352.14</v>
      </c>
      <c r="KZ28" s="57">
        <v>2167.9724999999999</v>
      </c>
      <c r="LA28" s="57">
        <v>2645.6769999999997</v>
      </c>
      <c r="LB28" s="57">
        <v>2528.1284999999993</v>
      </c>
      <c r="LC28" s="57">
        <v>2151.4565000000002</v>
      </c>
      <c r="LD28" s="57">
        <v>2262.4540000000002</v>
      </c>
      <c r="LE28" s="57">
        <v>2400.0695000000001</v>
      </c>
      <c r="LF28" s="57">
        <v>2358.8740000000003</v>
      </c>
      <c r="LG28" s="57">
        <v>2365.7590000000005</v>
      </c>
      <c r="LH28" s="57">
        <v>2754.9440000000004</v>
      </c>
      <c r="LI28" s="57">
        <v>2415.4920000000002</v>
      </c>
      <c r="LJ28" s="57">
        <v>2400.3089999999997</v>
      </c>
      <c r="LK28" s="57">
        <v>2452.0409999999997</v>
      </c>
      <c r="LL28" s="57">
        <v>2346.6105000000002</v>
      </c>
      <c r="LM28" s="57">
        <v>2811.5504999999998</v>
      </c>
      <c r="LN28" s="57">
        <v>2582.4839999999995</v>
      </c>
      <c r="LO28" s="57">
        <v>2192.6275000000005</v>
      </c>
      <c r="LP28" s="57">
        <v>2400.2385000000004</v>
      </c>
      <c r="LQ28" s="57">
        <v>2269.1430000000005</v>
      </c>
      <c r="LR28" s="57">
        <v>2439.6390000000001</v>
      </c>
      <c r="LS28" s="57">
        <v>2427.7115000000008</v>
      </c>
      <c r="LT28" s="57">
        <v>2819.933</v>
      </c>
      <c r="LU28" s="57">
        <v>2513.6260000000002</v>
      </c>
      <c r="LV28" s="57">
        <v>2438.098</v>
      </c>
      <c r="LW28" s="57">
        <v>2466.9365000000003</v>
      </c>
      <c r="LX28" s="57">
        <v>2427.5620000000004</v>
      </c>
      <c r="LY28" s="57">
        <v>2857.9149999999995</v>
      </c>
      <c r="LZ28" s="57">
        <v>2643.6114999999995</v>
      </c>
      <c r="MA28" s="57">
        <v>2218.0699999999997</v>
      </c>
      <c r="MB28" s="57">
        <v>2288.7249999999995</v>
      </c>
      <c r="MC28" s="57">
        <v>1983.6020000000001</v>
      </c>
      <c r="MD28" s="57">
        <v>1995.4594999999999</v>
      </c>
      <c r="ME28" s="57">
        <v>1966.3475000000003</v>
      </c>
      <c r="MF28" s="57">
        <v>2271.2025000000003</v>
      </c>
      <c r="MG28" s="57">
        <v>2095.1574999999998</v>
      </c>
      <c r="MH28" s="57">
        <v>1968.4549999999999</v>
      </c>
      <c r="MI28" s="57">
        <v>2094.9594999999999</v>
      </c>
      <c r="MJ28" s="57">
        <v>2008.1695000000002</v>
      </c>
      <c r="MK28" s="57">
        <v>2316.4829999999997</v>
      </c>
      <c r="ML28" s="57">
        <v>2140.0730000000003</v>
      </c>
    </row>
    <row r="29" spans="1:350" s="6" customFormat="1" hidden="1" x14ac:dyDescent="0.35">
      <c r="A29" s="11" t="str">
        <f>IF(Por_Eng!$C$4=Por_Eng!$A$1,Por_Eng!A27,IF(Por_Eng!$C$4=Por_Eng!$B$1,Por_Eng!B27,"Check"))</f>
        <v>Energia Elétrica (MWh)</v>
      </c>
      <c r="B29" s="39">
        <f t="shared" ref="B29:BM29" si="391">SUM(B30,B31,B34)</f>
        <v>0</v>
      </c>
      <c r="C29" s="39">
        <f t="shared" si="391"/>
        <v>0</v>
      </c>
      <c r="D29" s="39">
        <f t="shared" si="391"/>
        <v>0</v>
      </c>
      <c r="E29" s="39">
        <f t="shared" si="391"/>
        <v>0</v>
      </c>
      <c r="F29" s="39">
        <f t="shared" si="391"/>
        <v>0</v>
      </c>
      <c r="G29" s="39">
        <f t="shared" si="391"/>
        <v>0</v>
      </c>
      <c r="H29" s="39">
        <f t="shared" si="391"/>
        <v>0</v>
      </c>
      <c r="I29" s="39">
        <f t="shared" si="391"/>
        <v>0</v>
      </c>
      <c r="J29" s="39">
        <f t="shared" si="391"/>
        <v>0</v>
      </c>
      <c r="K29" s="39">
        <f t="shared" si="391"/>
        <v>0</v>
      </c>
      <c r="L29" s="39">
        <f t="shared" si="391"/>
        <v>0</v>
      </c>
      <c r="M29" s="39">
        <f t="shared" si="391"/>
        <v>0</v>
      </c>
      <c r="N29" s="39">
        <f t="shared" si="391"/>
        <v>0</v>
      </c>
      <c r="O29" s="39">
        <f t="shared" si="391"/>
        <v>0</v>
      </c>
      <c r="P29" s="39">
        <f t="shared" si="391"/>
        <v>0</v>
      </c>
      <c r="Q29" s="39">
        <f t="shared" si="391"/>
        <v>0</v>
      </c>
      <c r="R29" s="39">
        <f t="shared" si="391"/>
        <v>0</v>
      </c>
      <c r="S29" s="39">
        <f t="shared" si="391"/>
        <v>0</v>
      </c>
      <c r="T29" s="39">
        <f t="shared" si="391"/>
        <v>0</v>
      </c>
      <c r="U29" s="39">
        <f t="shared" si="391"/>
        <v>0</v>
      </c>
      <c r="V29" s="39">
        <f t="shared" si="391"/>
        <v>0</v>
      </c>
      <c r="W29" s="39">
        <f t="shared" si="391"/>
        <v>0</v>
      </c>
      <c r="X29" s="39">
        <f t="shared" si="391"/>
        <v>0</v>
      </c>
      <c r="Y29" s="39">
        <f t="shared" si="391"/>
        <v>0</v>
      </c>
      <c r="Z29" s="39">
        <f t="shared" si="391"/>
        <v>0</v>
      </c>
      <c r="AA29" s="39">
        <f t="shared" si="391"/>
        <v>0</v>
      </c>
      <c r="AB29" s="39">
        <f t="shared" si="391"/>
        <v>0</v>
      </c>
      <c r="AC29" s="39">
        <f t="shared" si="391"/>
        <v>0</v>
      </c>
      <c r="AD29" s="39">
        <f t="shared" si="391"/>
        <v>0</v>
      </c>
      <c r="AE29" s="39">
        <f t="shared" si="391"/>
        <v>0</v>
      </c>
      <c r="AF29" s="39">
        <f t="shared" si="391"/>
        <v>0</v>
      </c>
      <c r="AG29" s="39">
        <f t="shared" si="391"/>
        <v>0</v>
      </c>
      <c r="AH29" s="39">
        <f t="shared" si="391"/>
        <v>0</v>
      </c>
      <c r="AI29" s="39">
        <f t="shared" si="391"/>
        <v>0</v>
      </c>
      <c r="AJ29" s="39">
        <f t="shared" si="391"/>
        <v>0</v>
      </c>
      <c r="AK29" s="39">
        <f t="shared" si="391"/>
        <v>0</v>
      </c>
      <c r="AL29" s="39">
        <f t="shared" si="391"/>
        <v>0</v>
      </c>
      <c r="AM29" s="39">
        <f t="shared" si="391"/>
        <v>0</v>
      </c>
      <c r="AN29" s="39">
        <f t="shared" si="391"/>
        <v>0</v>
      </c>
      <c r="AO29" s="39">
        <f t="shared" si="391"/>
        <v>0</v>
      </c>
      <c r="AP29" s="39">
        <f t="shared" si="391"/>
        <v>0</v>
      </c>
      <c r="AQ29" s="39">
        <f t="shared" si="391"/>
        <v>0</v>
      </c>
      <c r="AR29" s="39">
        <f t="shared" si="391"/>
        <v>0</v>
      </c>
      <c r="AS29" s="39">
        <f t="shared" si="391"/>
        <v>0</v>
      </c>
      <c r="AT29" s="39">
        <f t="shared" si="391"/>
        <v>0</v>
      </c>
      <c r="AU29" s="39">
        <f t="shared" si="391"/>
        <v>0</v>
      </c>
      <c r="AV29" s="39">
        <f t="shared" si="391"/>
        <v>0</v>
      </c>
      <c r="AW29" s="39">
        <f t="shared" si="391"/>
        <v>0</v>
      </c>
      <c r="AX29" s="39">
        <f t="shared" si="391"/>
        <v>0</v>
      </c>
      <c r="AY29" s="39">
        <f t="shared" si="391"/>
        <v>0</v>
      </c>
      <c r="AZ29" s="39">
        <f t="shared" si="391"/>
        <v>0</v>
      </c>
      <c r="BA29" s="39">
        <f t="shared" si="391"/>
        <v>0</v>
      </c>
      <c r="BB29" s="39">
        <f t="shared" si="391"/>
        <v>0</v>
      </c>
      <c r="BC29" s="39">
        <f t="shared" si="391"/>
        <v>0</v>
      </c>
      <c r="BD29" s="39">
        <f t="shared" si="391"/>
        <v>0</v>
      </c>
      <c r="BE29" s="39">
        <f t="shared" si="391"/>
        <v>0</v>
      </c>
      <c r="BF29" s="39">
        <f t="shared" si="391"/>
        <v>0</v>
      </c>
      <c r="BG29" s="39">
        <f t="shared" si="391"/>
        <v>0</v>
      </c>
      <c r="BH29" s="39">
        <f t="shared" si="391"/>
        <v>0</v>
      </c>
      <c r="BI29" s="39">
        <f t="shared" si="391"/>
        <v>0</v>
      </c>
      <c r="BJ29" s="39">
        <f t="shared" si="391"/>
        <v>0</v>
      </c>
      <c r="BK29" s="39">
        <f t="shared" si="391"/>
        <v>0</v>
      </c>
      <c r="BL29" s="39">
        <f t="shared" si="391"/>
        <v>0</v>
      </c>
      <c r="BM29" s="39">
        <f t="shared" si="391"/>
        <v>0</v>
      </c>
      <c r="BN29" s="39">
        <f t="shared" ref="BN29:DY29" si="392">SUM(BN30,BN31,BN34)</f>
        <v>0</v>
      </c>
      <c r="BO29" s="39">
        <f t="shared" si="392"/>
        <v>0</v>
      </c>
      <c r="BP29" s="39">
        <f t="shared" si="392"/>
        <v>0</v>
      </c>
      <c r="BQ29" s="39">
        <f t="shared" si="392"/>
        <v>0</v>
      </c>
      <c r="BR29" s="39">
        <f t="shared" si="392"/>
        <v>0</v>
      </c>
      <c r="BS29" s="39">
        <f t="shared" si="392"/>
        <v>0</v>
      </c>
      <c r="BT29" s="39">
        <f t="shared" si="392"/>
        <v>0</v>
      </c>
      <c r="BU29" s="39">
        <f t="shared" si="392"/>
        <v>0</v>
      </c>
      <c r="BV29" s="39">
        <f t="shared" si="392"/>
        <v>0</v>
      </c>
      <c r="BW29" s="39">
        <f t="shared" si="392"/>
        <v>0</v>
      </c>
      <c r="BX29" s="39">
        <f t="shared" si="392"/>
        <v>0</v>
      </c>
      <c r="BY29" s="39">
        <f t="shared" si="392"/>
        <v>0</v>
      </c>
      <c r="BZ29" s="39">
        <f t="shared" si="392"/>
        <v>0</v>
      </c>
      <c r="CA29" s="39">
        <f t="shared" si="392"/>
        <v>0</v>
      </c>
      <c r="CB29" s="39">
        <f t="shared" si="392"/>
        <v>0</v>
      </c>
      <c r="CC29" s="39">
        <f t="shared" si="392"/>
        <v>0</v>
      </c>
      <c r="CD29" s="39">
        <f t="shared" si="392"/>
        <v>0</v>
      </c>
      <c r="CE29" s="39">
        <f t="shared" si="392"/>
        <v>0</v>
      </c>
      <c r="CF29" s="39">
        <f t="shared" si="392"/>
        <v>0</v>
      </c>
      <c r="CG29" s="39">
        <f t="shared" si="392"/>
        <v>0</v>
      </c>
      <c r="CH29" s="39">
        <f t="shared" si="392"/>
        <v>0</v>
      </c>
      <c r="CI29" s="39">
        <f t="shared" si="392"/>
        <v>0</v>
      </c>
      <c r="CJ29" s="39">
        <f t="shared" si="392"/>
        <v>0</v>
      </c>
      <c r="CK29" s="39">
        <f t="shared" si="392"/>
        <v>0</v>
      </c>
      <c r="CL29" s="39">
        <f t="shared" si="392"/>
        <v>0</v>
      </c>
      <c r="CM29" s="39">
        <f t="shared" si="392"/>
        <v>0</v>
      </c>
      <c r="CN29" s="39">
        <f t="shared" si="392"/>
        <v>0</v>
      </c>
      <c r="CO29" s="39">
        <f t="shared" si="392"/>
        <v>0</v>
      </c>
      <c r="CP29" s="39">
        <f t="shared" si="392"/>
        <v>0</v>
      </c>
      <c r="CQ29" s="39">
        <f t="shared" si="392"/>
        <v>0</v>
      </c>
      <c r="CR29" s="39">
        <f t="shared" si="392"/>
        <v>0</v>
      </c>
      <c r="CS29" s="39">
        <f t="shared" si="392"/>
        <v>0</v>
      </c>
      <c r="CT29" s="39">
        <f t="shared" si="392"/>
        <v>0</v>
      </c>
      <c r="CU29" s="39">
        <f t="shared" si="392"/>
        <v>0</v>
      </c>
      <c r="CV29" s="39">
        <f t="shared" si="392"/>
        <v>0</v>
      </c>
      <c r="CW29" s="39">
        <f t="shared" si="392"/>
        <v>0</v>
      </c>
      <c r="CX29" s="39">
        <f t="shared" si="392"/>
        <v>0</v>
      </c>
      <c r="CY29" s="39">
        <f t="shared" si="392"/>
        <v>0</v>
      </c>
      <c r="CZ29" s="39">
        <f t="shared" si="392"/>
        <v>0</v>
      </c>
      <c r="DA29" s="39">
        <f t="shared" si="392"/>
        <v>0</v>
      </c>
      <c r="DB29" s="39">
        <f t="shared" si="392"/>
        <v>0</v>
      </c>
      <c r="DC29" s="39">
        <f t="shared" si="392"/>
        <v>0</v>
      </c>
      <c r="DD29" s="39">
        <f t="shared" si="392"/>
        <v>0</v>
      </c>
      <c r="DE29" s="39">
        <f t="shared" si="392"/>
        <v>0</v>
      </c>
      <c r="DF29" s="39">
        <f t="shared" si="392"/>
        <v>0</v>
      </c>
      <c r="DG29" s="39">
        <f t="shared" si="392"/>
        <v>0</v>
      </c>
      <c r="DH29" s="39">
        <f t="shared" si="392"/>
        <v>0</v>
      </c>
      <c r="DI29" s="39">
        <f t="shared" si="392"/>
        <v>0</v>
      </c>
      <c r="DJ29" s="39">
        <f t="shared" si="392"/>
        <v>0</v>
      </c>
      <c r="DK29" s="39">
        <f t="shared" si="392"/>
        <v>0</v>
      </c>
      <c r="DL29" s="39">
        <f t="shared" si="392"/>
        <v>0</v>
      </c>
      <c r="DM29" s="39">
        <f t="shared" si="392"/>
        <v>0</v>
      </c>
      <c r="DN29" s="39">
        <f t="shared" si="392"/>
        <v>0</v>
      </c>
      <c r="DO29" s="39">
        <f t="shared" si="392"/>
        <v>0</v>
      </c>
      <c r="DP29" s="39">
        <f t="shared" si="392"/>
        <v>0</v>
      </c>
      <c r="DQ29" s="39">
        <f t="shared" si="392"/>
        <v>0</v>
      </c>
      <c r="DR29" s="39">
        <f t="shared" si="392"/>
        <v>0</v>
      </c>
      <c r="DS29" s="39">
        <f t="shared" si="392"/>
        <v>0</v>
      </c>
      <c r="DT29" s="39">
        <f t="shared" si="392"/>
        <v>0</v>
      </c>
      <c r="DU29" s="39">
        <f t="shared" si="392"/>
        <v>0</v>
      </c>
      <c r="DV29" s="39">
        <f t="shared" si="392"/>
        <v>0</v>
      </c>
      <c r="DW29" s="39">
        <f t="shared" si="392"/>
        <v>0</v>
      </c>
      <c r="DX29" s="39">
        <f t="shared" si="392"/>
        <v>0</v>
      </c>
      <c r="DY29" s="39">
        <f t="shared" si="392"/>
        <v>0</v>
      </c>
      <c r="DZ29" s="39">
        <f t="shared" ref="DZ29:GK29" si="393">SUM(DZ30,DZ31,DZ34)</f>
        <v>0</v>
      </c>
      <c r="EA29" s="39">
        <f t="shared" si="393"/>
        <v>0</v>
      </c>
      <c r="EB29" s="39">
        <f t="shared" si="393"/>
        <v>0</v>
      </c>
      <c r="EC29" s="39">
        <f t="shared" si="393"/>
        <v>0</v>
      </c>
      <c r="ED29" s="39">
        <f t="shared" si="393"/>
        <v>0</v>
      </c>
      <c r="EE29" s="39">
        <f t="shared" si="393"/>
        <v>0</v>
      </c>
      <c r="EF29" s="39">
        <f t="shared" si="393"/>
        <v>0</v>
      </c>
      <c r="EG29" s="39">
        <f t="shared" si="393"/>
        <v>0</v>
      </c>
      <c r="EH29" s="39">
        <f t="shared" si="393"/>
        <v>0</v>
      </c>
      <c r="EI29" s="39">
        <f t="shared" si="393"/>
        <v>0</v>
      </c>
      <c r="EJ29" s="39">
        <f t="shared" si="393"/>
        <v>0</v>
      </c>
      <c r="EK29" s="39">
        <f t="shared" si="393"/>
        <v>0</v>
      </c>
      <c r="EL29" s="39">
        <f t="shared" si="393"/>
        <v>0</v>
      </c>
      <c r="EM29" s="39">
        <f t="shared" si="393"/>
        <v>0</v>
      </c>
      <c r="EN29" s="39">
        <f t="shared" si="393"/>
        <v>0</v>
      </c>
      <c r="EO29" s="39">
        <f t="shared" si="393"/>
        <v>0</v>
      </c>
      <c r="EP29" s="39">
        <f t="shared" si="393"/>
        <v>0</v>
      </c>
      <c r="EQ29" s="39">
        <f t="shared" si="393"/>
        <v>0</v>
      </c>
      <c r="ER29" s="39">
        <f t="shared" si="393"/>
        <v>0</v>
      </c>
      <c r="ES29" s="39">
        <f t="shared" si="393"/>
        <v>0</v>
      </c>
      <c r="ET29" s="39">
        <f t="shared" si="393"/>
        <v>0</v>
      </c>
      <c r="EU29" s="39">
        <f t="shared" si="393"/>
        <v>0</v>
      </c>
      <c r="EV29" s="39">
        <f t="shared" si="393"/>
        <v>0</v>
      </c>
      <c r="EW29" s="39">
        <f t="shared" si="393"/>
        <v>0</v>
      </c>
      <c r="EX29" s="39">
        <f t="shared" si="393"/>
        <v>0</v>
      </c>
      <c r="EY29" s="39">
        <f t="shared" si="393"/>
        <v>0</v>
      </c>
      <c r="EZ29" s="39">
        <f t="shared" si="393"/>
        <v>0</v>
      </c>
      <c r="FA29" s="39">
        <f t="shared" si="393"/>
        <v>0</v>
      </c>
      <c r="FB29" s="39">
        <f t="shared" si="393"/>
        <v>0</v>
      </c>
      <c r="FC29" s="39">
        <f t="shared" si="393"/>
        <v>0</v>
      </c>
      <c r="FD29" s="39">
        <f t="shared" si="393"/>
        <v>0</v>
      </c>
      <c r="FE29" s="39">
        <f t="shared" si="393"/>
        <v>0</v>
      </c>
      <c r="FF29" s="39">
        <f t="shared" si="393"/>
        <v>0</v>
      </c>
      <c r="FG29" s="39">
        <f t="shared" si="393"/>
        <v>35856</v>
      </c>
      <c r="FH29" s="39">
        <f t="shared" si="393"/>
        <v>37051.199999999997</v>
      </c>
      <c r="FI29" s="39">
        <f t="shared" si="393"/>
        <v>31734.33</v>
      </c>
      <c r="FJ29" s="39">
        <f t="shared" si="393"/>
        <v>45935.51</v>
      </c>
      <c r="FK29" s="39">
        <f t="shared" si="393"/>
        <v>47467.199999999997</v>
      </c>
      <c r="FL29" s="39">
        <f t="shared" si="393"/>
        <v>45872.2</v>
      </c>
      <c r="FM29" s="39">
        <f t="shared" si="393"/>
        <v>47467.199999999997</v>
      </c>
      <c r="FN29" s="39">
        <f t="shared" si="393"/>
        <v>47467.199999999997</v>
      </c>
      <c r="FO29" s="39">
        <f t="shared" si="393"/>
        <v>42937.4</v>
      </c>
      <c r="FP29" s="39">
        <f t="shared" si="393"/>
        <v>47467.199999999997</v>
      </c>
      <c r="FQ29" s="39">
        <f t="shared" si="393"/>
        <v>45936</v>
      </c>
      <c r="FR29" s="39">
        <f t="shared" si="393"/>
        <v>47467.199999999997</v>
      </c>
      <c r="FS29" s="39">
        <f t="shared" si="393"/>
        <v>45936</v>
      </c>
      <c r="FT29" s="39">
        <f t="shared" si="393"/>
        <v>47467.199999999997</v>
      </c>
      <c r="FU29" s="39">
        <f t="shared" si="393"/>
        <v>47467.199999999997</v>
      </c>
      <c r="FV29" s="39">
        <f t="shared" si="393"/>
        <v>48816</v>
      </c>
      <c r="FW29" s="39">
        <f t="shared" si="393"/>
        <v>50375.4</v>
      </c>
      <c r="FX29" s="39">
        <f t="shared" si="393"/>
        <v>48816</v>
      </c>
      <c r="FY29" s="39">
        <f t="shared" si="393"/>
        <v>50443.199999999997</v>
      </c>
      <c r="FZ29" s="39">
        <f t="shared" si="393"/>
        <v>50443.199999999997</v>
      </c>
      <c r="GA29" s="39">
        <f t="shared" si="393"/>
        <v>47256.6</v>
      </c>
      <c r="GB29" s="39">
        <f t="shared" si="393"/>
        <v>50443.199999999997</v>
      </c>
      <c r="GC29" s="39">
        <f t="shared" si="393"/>
        <v>48816</v>
      </c>
      <c r="GD29" s="39">
        <f t="shared" si="393"/>
        <v>50442.999999999985</v>
      </c>
      <c r="GE29" s="39">
        <f t="shared" si="393"/>
        <v>48816</v>
      </c>
      <c r="GF29" s="39">
        <f t="shared" si="393"/>
        <v>50443</v>
      </c>
      <c r="GG29" s="39">
        <f t="shared" si="393"/>
        <v>50444</v>
      </c>
      <c r="GH29" s="39">
        <f t="shared" si="393"/>
        <v>48816</v>
      </c>
      <c r="GI29" s="39">
        <f t="shared" si="393"/>
        <v>50375</v>
      </c>
      <c r="GJ29" s="39">
        <f t="shared" si="393"/>
        <v>48816</v>
      </c>
      <c r="GK29" s="39">
        <f t="shared" si="393"/>
        <v>50443.199999999997</v>
      </c>
      <c r="GL29" s="39">
        <f t="shared" ref="GL29:HH29" si="394">SUM(GL30,GL31,GL34)</f>
        <v>50443</v>
      </c>
      <c r="GM29" s="39">
        <f t="shared" si="394"/>
        <v>45629</v>
      </c>
      <c r="GN29" s="39">
        <f t="shared" si="394"/>
        <v>50444</v>
      </c>
      <c r="GO29" s="39">
        <f t="shared" si="394"/>
        <v>48816</v>
      </c>
      <c r="GP29" s="39">
        <f t="shared" si="394"/>
        <v>50443</v>
      </c>
      <c r="GQ29" s="39">
        <f t="shared" si="394"/>
        <v>48816</v>
      </c>
      <c r="GR29" s="39">
        <f t="shared" si="394"/>
        <v>50443.199999999997</v>
      </c>
      <c r="GS29" s="39">
        <f t="shared" si="394"/>
        <v>50443</v>
      </c>
      <c r="GT29" s="39">
        <f t="shared" si="394"/>
        <v>63261</v>
      </c>
      <c r="GU29" s="39">
        <f t="shared" si="394"/>
        <v>88639</v>
      </c>
      <c r="GV29" s="39">
        <f t="shared" si="394"/>
        <v>98909</v>
      </c>
      <c r="GW29" s="39">
        <f t="shared" si="394"/>
        <v>107731</v>
      </c>
      <c r="GX29" s="39">
        <f t="shared" si="394"/>
        <v>196937</v>
      </c>
      <c r="GY29" s="126">
        <f t="shared" si="394"/>
        <v>183602.4</v>
      </c>
      <c r="GZ29" s="39">
        <f t="shared" si="394"/>
        <v>200709.20019779311</v>
      </c>
      <c r="HA29" s="39">
        <f t="shared" si="394"/>
        <v>67107</v>
      </c>
      <c r="HB29" s="39">
        <f t="shared" si="394"/>
        <v>76037</v>
      </c>
      <c r="HC29" s="39">
        <f t="shared" si="394"/>
        <v>73584</v>
      </c>
      <c r="HD29" s="39">
        <f t="shared" si="394"/>
        <v>77431.199999999997</v>
      </c>
      <c r="HE29" s="39">
        <f t="shared" si="394"/>
        <v>76513</v>
      </c>
      <c r="HF29" s="39">
        <f t="shared" si="394"/>
        <v>76863.475999999995</v>
      </c>
      <c r="HG29" s="39">
        <f t="shared" si="394"/>
        <v>77525.578999999998</v>
      </c>
      <c r="HH29" s="39">
        <f t="shared" si="394"/>
        <v>78380</v>
      </c>
      <c r="HI29" s="39">
        <f t="shared" ref="HI29:HS29" si="395">SUM(HI30,HI31,HI34)</f>
        <v>77641</v>
      </c>
      <c r="HJ29" s="39">
        <f>SUM(HJ30,HJ31,HJ34)</f>
        <v>161957</v>
      </c>
      <c r="HK29" s="39">
        <f>SUM(HK30,HK31,HK34)</f>
        <v>148808</v>
      </c>
      <c r="HL29" s="39">
        <f>SUM(HL30,HL31,HL34)</f>
        <v>164236</v>
      </c>
      <c r="HM29" s="39">
        <f t="shared" si="395"/>
        <v>93387</v>
      </c>
      <c r="HN29" s="39">
        <f t="shared" si="395"/>
        <v>94306</v>
      </c>
      <c r="HO29" s="39">
        <f t="shared" si="395"/>
        <v>90260.834000000003</v>
      </c>
      <c r="HP29" s="39">
        <f t="shared" si="395"/>
        <v>92123.665999999997</v>
      </c>
      <c r="HQ29" s="39">
        <f t="shared" si="395"/>
        <v>92887</v>
      </c>
      <c r="HR29" s="39">
        <f t="shared" si="395"/>
        <v>91766</v>
      </c>
      <c r="HS29" s="126">
        <f t="shared" si="395"/>
        <v>95730</v>
      </c>
      <c r="HT29" s="39">
        <f t="shared" ref="HT29:HY29" si="396">SUM(HT30,HT31,HT34)</f>
        <v>0</v>
      </c>
      <c r="HU29" s="39">
        <f t="shared" si="396"/>
        <v>0</v>
      </c>
      <c r="HV29" s="39">
        <f t="shared" si="396"/>
        <v>0</v>
      </c>
      <c r="HW29" s="39">
        <f t="shared" si="396"/>
        <v>0</v>
      </c>
      <c r="HX29" s="39">
        <f t="shared" si="396"/>
        <v>0</v>
      </c>
      <c r="HY29" s="39">
        <f t="shared" si="396"/>
        <v>0</v>
      </c>
      <c r="HZ29" s="39">
        <v>0</v>
      </c>
      <c r="IA29" s="39">
        <v>0</v>
      </c>
      <c r="IB29" s="39">
        <v>0</v>
      </c>
      <c r="IC29" s="39">
        <v>0</v>
      </c>
      <c r="ID29" s="39">
        <v>0</v>
      </c>
      <c r="IE29" s="39">
        <v>0</v>
      </c>
      <c r="IF29" s="39">
        <v>0</v>
      </c>
      <c r="IG29" s="39">
        <v>0</v>
      </c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  <c r="KQ29" s="39"/>
      <c r="KR29" s="39"/>
      <c r="KS29" s="39"/>
      <c r="KT29" s="39"/>
      <c r="KU29" s="39"/>
      <c r="KV29" s="39"/>
      <c r="KW29" s="39"/>
      <c r="KX29" s="39"/>
      <c r="KY29" s="39"/>
      <c r="KZ29" s="39"/>
      <c r="LA29" s="39"/>
      <c r="LB29" s="39"/>
      <c r="LC29" s="39"/>
      <c r="LD29" s="39"/>
      <c r="LE29" s="39"/>
      <c r="LF29" s="39"/>
      <c r="LG29" s="39"/>
      <c r="LH29" s="39"/>
      <c r="LI29" s="39"/>
      <c r="LJ29" s="39"/>
      <c r="LK29" s="39"/>
      <c r="LL29" s="39"/>
      <c r="LM29" s="39"/>
      <c r="LN29" s="39"/>
      <c r="LO29" s="39"/>
      <c r="LP29" s="39"/>
      <c r="LQ29" s="39"/>
      <c r="LR29" s="39"/>
      <c r="LS29" s="39"/>
      <c r="LT29" s="39"/>
      <c r="LU29" s="39"/>
      <c r="LV29" s="39"/>
      <c r="LW29" s="39"/>
      <c r="LX29" s="39"/>
      <c r="LY29" s="39"/>
      <c r="LZ29" s="39"/>
      <c r="MA29" s="39"/>
      <c r="MB29" s="39"/>
      <c r="MC29" s="39"/>
      <c r="MD29" s="39"/>
      <c r="ME29" s="39"/>
      <c r="MF29" s="39"/>
      <c r="MG29" s="39"/>
      <c r="MH29" s="39"/>
      <c r="MI29" s="39"/>
      <c r="MJ29" s="39"/>
      <c r="MK29" s="39"/>
      <c r="ML29" s="39"/>
    </row>
    <row r="30" spans="1:350" s="99" customFormat="1" hidden="1" x14ac:dyDescent="0.35">
      <c r="A30" s="103" t="str">
        <f>IF(Por_Eng!$C$4=Por_Eng!$A$1,Por_Eng!A28,IF(Por_Eng!$C$4=Por_Eng!$B$1,Por_Eng!B28,"Check"))</f>
        <v>Rio Verde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>
        <v>35856</v>
      </c>
      <c r="FH30" s="56">
        <v>37051.199999999997</v>
      </c>
      <c r="FI30" s="56">
        <v>31734.33</v>
      </c>
      <c r="FJ30" s="56">
        <v>45935.51</v>
      </c>
      <c r="FK30" s="56">
        <v>47467.199999999997</v>
      </c>
      <c r="FL30" s="56">
        <v>45872.2</v>
      </c>
      <c r="FM30" s="56">
        <v>47467.199999999997</v>
      </c>
      <c r="FN30" s="56">
        <v>47467.199999999997</v>
      </c>
      <c r="FO30" s="56">
        <v>42937.4</v>
      </c>
      <c r="FP30" s="56">
        <v>47467.199999999997</v>
      </c>
      <c r="FQ30" s="56">
        <v>45936</v>
      </c>
      <c r="FR30" s="56">
        <v>47467.199999999997</v>
      </c>
      <c r="FS30" s="56">
        <v>45936</v>
      </c>
      <c r="FT30" s="56">
        <v>47467.199999999997</v>
      </c>
      <c r="FU30" s="56">
        <v>47467.199999999997</v>
      </c>
      <c r="FV30" s="56">
        <v>48816</v>
      </c>
      <c r="FW30" s="56">
        <v>50375.4</v>
      </c>
      <c r="FX30" s="56">
        <v>48816</v>
      </c>
      <c r="FY30" s="56">
        <v>50443.199999999997</v>
      </c>
      <c r="FZ30" s="56">
        <v>50443.199999999997</v>
      </c>
      <c r="GA30" s="56">
        <v>47256.6</v>
      </c>
      <c r="GB30" s="56">
        <v>50443.199999999997</v>
      </c>
      <c r="GC30" s="56">
        <v>48816</v>
      </c>
      <c r="GD30" s="56">
        <v>50442.999999999985</v>
      </c>
      <c r="GE30" s="56">
        <v>48816</v>
      </c>
      <c r="GF30" s="56">
        <v>50443</v>
      </c>
      <c r="GG30" s="56">
        <v>50444</v>
      </c>
      <c r="GH30" s="56">
        <v>48816</v>
      </c>
      <c r="GI30" s="56">
        <v>50375</v>
      </c>
      <c r="GJ30" s="56">
        <v>48816</v>
      </c>
      <c r="GK30" s="56">
        <v>50443.199999999997</v>
      </c>
      <c r="GL30" s="56">
        <v>50443</v>
      </c>
      <c r="GM30" s="56">
        <v>45629</v>
      </c>
      <c r="GN30" s="56">
        <v>50444</v>
      </c>
      <c r="GO30" s="56">
        <v>48816</v>
      </c>
      <c r="GP30" s="56">
        <v>50443</v>
      </c>
      <c r="GQ30" s="56">
        <v>48816</v>
      </c>
      <c r="GR30" s="56">
        <v>50443.199999999997</v>
      </c>
      <c r="GS30" s="56">
        <v>50443</v>
      </c>
      <c r="GT30" s="56">
        <v>48816</v>
      </c>
      <c r="GU30" s="56">
        <v>50375</v>
      </c>
      <c r="GV30" s="56">
        <v>48816</v>
      </c>
      <c r="GW30" s="56">
        <v>50443</v>
      </c>
      <c r="GX30" s="56">
        <v>50443</v>
      </c>
      <c r="GY30" s="56">
        <v>45629.399999999987</v>
      </c>
      <c r="GZ30" s="56">
        <v>50443.200197793114</v>
      </c>
      <c r="HA30" s="56">
        <v>48816</v>
      </c>
      <c r="HB30" s="56">
        <v>50443</v>
      </c>
      <c r="HC30" s="56">
        <v>48816</v>
      </c>
      <c r="HD30" s="56">
        <v>50443.199999999997</v>
      </c>
      <c r="HE30" s="56">
        <v>50443</v>
      </c>
      <c r="HF30" s="56">
        <v>48816</v>
      </c>
      <c r="HG30" s="56">
        <v>50375.399999999994</v>
      </c>
      <c r="HH30" s="56">
        <v>48816</v>
      </c>
      <c r="HI30" s="56">
        <v>50443</v>
      </c>
      <c r="HJ30" s="56">
        <v>50443</v>
      </c>
      <c r="HK30" s="56">
        <v>45629</v>
      </c>
      <c r="HL30" s="56">
        <v>50443</v>
      </c>
      <c r="HM30" s="56">
        <v>48815</v>
      </c>
      <c r="HN30" s="56">
        <v>50443</v>
      </c>
      <c r="HO30" s="56">
        <v>48816</v>
      </c>
      <c r="HP30" s="56">
        <v>50443.199999999997</v>
      </c>
      <c r="HQ30" s="56">
        <v>50443</v>
      </c>
      <c r="HR30" s="56">
        <v>48816</v>
      </c>
      <c r="HS30" s="56">
        <v>50375</v>
      </c>
      <c r="HT30" s="160"/>
      <c r="HU30" s="160"/>
      <c r="HV30" s="160"/>
      <c r="HW30" s="160"/>
      <c r="HX30" s="160"/>
      <c r="HY30" s="160"/>
      <c r="HZ30" s="160"/>
      <c r="IA30" s="160"/>
      <c r="IB30" s="160"/>
      <c r="IC30" s="160"/>
      <c r="ID30" s="160"/>
      <c r="IE30" s="160"/>
      <c r="IF30" s="160"/>
      <c r="IG30" s="160"/>
      <c r="IH30" s="160"/>
      <c r="II30" s="160"/>
      <c r="IJ30" s="160"/>
      <c r="IK30" s="160"/>
      <c r="IL30" s="160"/>
      <c r="IM30" s="160"/>
      <c r="IN30" s="160"/>
      <c r="IO30" s="160"/>
      <c r="IP30" s="160"/>
      <c r="IQ30" s="160"/>
      <c r="IR30" s="160"/>
      <c r="IS30" s="160"/>
      <c r="IT30" s="160"/>
      <c r="IU30" s="160"/>
      <c r="IV30" s="160"/>
      <c r="IW30" s="160"/>
      <c r="IX30" s="160"/>
      <c r="IY30" s="160"/>
      <c r="IZ30" s="160"/>
      <c r="JA30" s="160"/>
      <c r="JB30" s="160"/>
      <c r="JC30" s="160"/>
      <c r="JD30" s="160"/>
      <c r="JE30" s="160"/>
      <c r="JF30" s="160"/>
      <c r="JG30" s="160"/>
      <c r="JH30" s="160"/>
      <c r="JI30" s="160"/>
      <c r="JJ30" s="160"/>
      <c r="JK30" s="160"/>
      <c r="JL30" s="160"/>
      <c r="JM30" s="160"/>
      <c r="JN30" s="160"/>
      <c r="JO30" s="160"/>
      <c r="JP30" s="160"/>
      <c r="JQ30" s="160"/>
      <c r="JR30" s="160"/>
      <c r="JS30" s="160"/>
      <c r="JT30" s="160"/>
      <c r="JU30" s="160"/>
      <c r="JV30" s="160"/>
      <c r="JW30" s="160"/>
      <c r="JX30" s="160"/>
      <c r="JY30" s="160"/>
      <c r="JZ30" s="160"/>
      <c r="KA30" s="160"/>
      <c r="KB30" s="160"/>
      <c r="KC30" s="160"/>
      <c r="KD30" s="160"/>
      <c r="KE30" s="160"/>
      <c r="KF30" s="160"/>
      <c r="KG30" s="160"/>
      <c r="KH30" s="160"/>
      <c r="KI30" s="160"/>
      <c r="KJ30" s="160"/>
      <c r="KK30" s="160"/>
      <c r="KL30" s="160"/>
      <c r="KM30" s="160"/>
      <c r="KN30" s="160"/>
      <c r="KO30" s="160"/>
      <c r="KP30" s="160"/>
      <c r="KQ30" s="160"/>
      <c r="KR30" s="160"/>
      <c r="KS30" s="160"/>
      <c r="KT30" s="160"/>
      <c r="KU30" s="160"/>
      <c r="KV30" s="160"/>
      <c r="KW30" s="160"/>
      <c r="KX30" s="160"/>
      <c r="KY30" s="160"/>
      <c r="KZ30" s="160"/>
      <c r="LA30" s="160"/>
      <c r="LB30" s="160"/>
      <c r="LC30" s="160"/>
      <c r="LD30" s="160"/>
      <c r="LE30" s="160"/>
      <c r="LF30" s="160"/>
      <c r="LG30" s="160"/>
      <c r="LH30" s="160"/>
      <c r="LI30" s="160"/>
      <c r="LJ30" s="160"/>
      <c r="LK30" s="160"/>
      <c r="LL30" s="160"/>
      <c r="LM30" s="160"/>
      <c r="LN30" s="160"/>
      <c r="LO30" s="160"/>
      <c r="LP30" s="160"/>
      <c r="LQ30" s="160"/>
      <c r="LR30" s="160"/>
      <c r="LS30" s="160"/>
      <c r="LT30" s="160"/>
      <c r="LU30" s="160"/>
      <c r="LV30" s="160"/>
      <c r="LW30" s="160"/>
      <c r="LX30" s="160"/>
      <c r="LY30" s="160"/>
      <c r="LZ30" s="160"/>
      <c r="MA30" s="160"/>
      <c r="MB30" s="160"/>
      <c r="MC30" s="160"/>
      <c r="MD30" s="160"/>
      <c r="ME30" s="160"/>
      <c r="MF30" s="160"/>
      <c r="MG30" s="160"/>
      <c r="MH30" s="160"/>
      <c r="MI30" s="160"/>
      <c r="MJ30" s="160"/>
      <c r="MK30" s="160"/>
      <c r="ML30" s="160"/>
    </row>
    <row r="31" spans="1:350" s="99" customFormat="1" hidden="1" x14ac:dyDescent="0.35">
      <c r="A31" s="103" t="str">
        <f>IF(Por_Eng!$C$4=Por_Eng!$A$1,Por_Eng!A29,IF(Por_Eng!$C$4=Por_Eng!$B$1,Por_Eng!B29,"Check"))</f>
        <v>Rio Canoas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>
        <f>SUM(GT32,GT33)</f>
        <v>14445</v>
      </c>
      <c r="GU31" s="56">
        <f t="shared" ref="GU31:HI31" si="397">SUM(GU32,GU33)</f>
        <v>38264</v>
      </c>
      <c r="GV31" s="56">
        <f t="shared" si="397"/>
        <v>50093</v>
      </c>
      <c r="GW31" s="56">
        <f t="shared" si="397"/>
        <v>57288</v>
      </c>
      <c r="GX31" s="56">
        <f t="shared" si="397"/>
        <v>61826</v>
      </c>
      <c r="GY31" s="56">
        <f t="shared" si="397"/>
        <v>55926</v>
      </c>
      <c r="GZ31" s="56">
        <f t="shared" si="397"/>
        <v>61826</v>
      </c>
      <c r="HA31" s="56">
        <f t="shared" si="397"/>
        <v>18291</v>
      </c>
      <c r="HB31" s="56">
        <f t="shared" si="397"/>
        <v>25594</v>
      </c>
      <c r="HC31" s="56">
        <f t="shared" si="397"/>
        <v>24768</v>
      </c>
      <c r="HD31" s="56">
        <f t="shared" si="397"/>
        <v>26988</v>
      </c>
      <c r="HE31" s="56">
        <f t="shared" si="397"/>
        <v>26070</v>
      </c>
      <c r="HF31" s="56">
        <f t="shared" si="397"/>
        <v>28047.476000000002</v>
      </c>
      <c r="HG31" s="56">
        <f t="shared" si="397"/>
        <v>27150.179</v>
      </c>
      <c r="HH31" s="56">
        <f t="shared" si="397"/>
        <v>29564</v>
      </c>
      <c r="HI31" s="56">
        <f t="shared" si="397"/>
        <v>27198</v>
      </c>
      <c r="HJ31" s="56">
        <f>SUM(HJ32,HJ33)</f>
        <v>61826</v>
      </c>
      <c r="HK31" s="56">
        <f>SUM(HK32,HK33)</f>
        <v>55926</v>
      </c>
      <c r="HL31" s="56">
        <f>SUM(HL32,HL33)</f>
        <v>61826</v>
      </c>
      <c r="HM31" s="56">
        <f>SUM(HM32:HM33)</f>
        <v>44572</v>
      </c>
      <c r="HN31" s="56">
        <f>SUM(HN32,HN33)</f>
        <v>43863</v>
      </c>
      <c r="HO31" s="56">
        <v>41444.834000000003</v>
      </c>
      <c r="HP31" s="56">
        <v>41680.466</v>
      </c>
      <c r="HQ31" s="56">
        <f t="shared" ref="HQ31:HY31" si="398">SUM(HQ32,HQ33)</f>
        <v>42444</v>
      </c>
      <c r="HR31" s="56">
        <f t="shared" si="398"/>
        <v>42950</v>
      </c>
      <c r="HS31" s="56">
        <f t="shared" si="398"/>
        <v>45355</v>
      </c>
      <c r="HT31" s="160">
        <f t="shared" si="398"/>
        <v>0</v>
      </c>
      <c r="HU31" s="160">
        <f t="shared" si="398"/>
        <v>0</v>
      </c>
      <c r="HV31" s="160">
        <f t="shared" si="398"/>
        <v>0</v>
      </c>
      <c r="HW31" s="160">
        <f t="shared" si="398"/>
        <v>0</v>
      </c>
      <c r="HX31" s="160">
        <f t="shared" si="398"/>
        <v>0</v>
      </c>
      <c r="HY31" s="160">
        <f t="shared" si="398"/>
        <v>0</v>
      </c>
      <c r="HZ31" s="160">
        <v>0</v>
      </c>
      <c r="IA31" s="160">
        <v>0</v>
      </c>
      <c r="IB31" s="160">
        <v>0</v>
      </c>
      <c r="IC31" s="160">
        <v>0</v>
      </c>
      <c r="ID31" s="160">
        <v>0</v>
      </c>
      <c r="IE31" s="160">
        <v>0</v>
      </c>
      <c r="IF31" s="160">
        <v>0</v>
      </c>
      <c r="IG31" s="160">
        <v>0</v>
      </c>
      <c r="IH31" s="160"/>
      <c r="II31" s="160"/>
      <c r="IJ31" s="160"/>
      <c r="IK31" s="160"/>
      <c r="IL31" s="160"/>
      <c r="IM31" s="160"/>
      <c r="IN31" s="160"/>
      <c r="IO31" s="160"/>
      <c r="IP31" s="160"/>
      <c r="IQ31" s="160"/>
      <c r="IR31" s="160"/>
      <c r="IS31" s="160"/>
      <c r="IT31" s="160"/>
      <c r="IU31" s="160"/>
      <c r="IV31" s="160"/>
      <c r="IW31" s="160"/>
      <c r="IX31" s="160"/>
      <c r="IY31" s="160"/>
      <c r="IZ31" s="160"/>
      <c r="JA31" s="160"/>
      <c r="JB31" s="160"/>
      <c r="JC31" s="160"/>
      <c r="JD31" s="160"/>
      <c r="JE31" s="160"/>
      <c r="JF31" s="160"/>
      <c r="JG31" s="160"/>
      <c r="JH31" s="160"/>
      <c r="JI31" s="160"/>
      <c r="JJ31" s="160"/>
      <c r="JK31" s="160"/>
      <c r="JL31" s="160"/>
      <c r="JM31" s="160"/>
      <c r="JN31" s="160"/>
      <c r="JO31" s="160"/>
      <c r="JP31" s="160"/>
      <c r="JQ31" s="160"/>
      <c r="JR31" s="160"/>
      <c r="JS31" s="160"/>
      <c r="JT31" s="160"/>
      <c r="JU31" s="160"/>
      <c r="JV31" s="160"/>
      <c r="JW31" s="160"/>
      <c r="JX31" s="160"/>
      <c r="JY31" s="160"/>
      <c r="JZ31" s="160"/>
      <c r="KA31" s="160"/>
      <c r="KB31" s="160"/>
      <c r="KC31" s="160"/>
      <c r="KD31" s="160"/>
      <c r="KE31" s="160"/>
      <c r="KF31" s="160"/>
      <c r="KG31" s="160"/>
      <c r="KH31" s="160"/>
      <c r="KI31" s="160"/>
      <c r="KJ31" s="160"/>
      <c r="KK31" s="160"/>
      <c r="KL31" s="160"/>
      <c r="KM31" s="160"/>
      <c r="KN31" s="160"/>
      <c r="KO31" s="160"/>
      <c r="KP31" s="160"/>
      <c r="KQ31" s="160"/>
      <c r="KR31" s="160"/>
      <c r="KS31" s="160"/>
      <c r="KT31" s="160"/>
      <c r="KU31" s="160"/>
      <c r="KV31" s="160"/>
      <c r="KW31" s="160"/>
      <c r="KX31" s="160"/>
      <c r="KY31" s="160"/>
      <c r="KZ31" s="160"/>
      <c r="LA31" s="160"/>
      <c r="LB31" s="160"/>
      <c r="LC31" s="160"/>
      <c r="LD31" s="160"/>
      <c r="LE31" s="160"/>
      <c r="LF31" s="160"/>
      <c r="LG31" s="160"/>
      <c r="LH31" s="160"/>
      <c r="LI31" s="160"/>
      <c r="LJ31" s="160"/>
      <c r="LK31" s="160"/>
      <c r="LL31" s="160"/>
      <c r="LM31" s="160"/>
      <c r="LN31" s="160"/>
      <c r="LO31" s="160"/>
      <c r="LP31" s="160"/>
      <c r="LQ31" s="160"/>
      <c r="LR31" s="160"/>
      <c r="LS31" s="160"/>
      <c r="LT31" s="160"/>
      <c r="LU31" s="160"/>
      <c r="LV31" s="160"/>
      <c r="LW31" s="160"/>
      <c r="LX31" s="160"/>
      <c r="LY31" s="160"/>
      <c r="LZ31" s="160"/>
      <c r="MA31" s="160"/>
      <c r="MB31" s="160"/>
      <c r="MC31" s="160"/>
      <c r="MD31" s="160"/>
      <c r="ME31" s="160"/>
      <c r="MF31" s="160"/>
      <c r="MG31" s="160"/>
      <c r="MH31" s="160"/>
      <c r="MI31" s="160"/>
      <c r="MJ31" s="160"/>
      <c r="MK31" s="160"/>
      <c r="ML31" s="160"/>
    </row>
    <row r="32" spans="1:350" s="76" customFormat="1" hidden="1" x14ac:dyDescent="0.35">
      <c r="A32" s="74" t="str">
        <f>IF(Por_Eng!$C$4=Por_Eng!$A$1,Por_Eng!A30,IF(Por_Eng!$C$4=Por_Eng!$B$1,Por_Eng!B30,"Check"))</f>
        <v>Mercado Regulado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>
        <v>0</v>
      </c>
      <c r="GU32" s="75">
        <v>0</v>
      </c>
      <c r="GV32" s="75">
        <v>0</v>
      </c>
      <c r="GW32" s="75">
        <v>0</v>
      </c>
      <c r="GX32" s="75">
        <v>0</v>
      </c>
      <c r="GY32" s="75">
        <v>0</v>
      </c>
      <c r="GZ32" s="75">
        <v>0</v>
      </c>
      <c r="HA32" s="75">
        <v>0</v>
      </c>
      <c r="HB32" s="75">
        <v>0</v>
      </c>
      <c r="HC32" s="75">
        <v>0</v>
      </c>
      <c r="HD32" s="75">
        <v>0</v>
      </c>
      <c r="HE32" s="75">
        <v>0</v>
      </c>
      <c r="HF32" s="75">
        <v>0</v>
      </c>
      <c r="HG32" s="75">
        <v>0</v>
      </c>
      <c r="HH32" s="75">
        <v>0</v>
      </c>
      <c r="HI32" s="75">
        <v>0</v>
      </c>
      <c r="HJ32" s="75">
        <v>43675</v>
      </c>
      <c r="HK32" s="75">
        <v>41814</v>
      </c>
      <c r="HL32" s="75">
        <v>45954</v>
      </c>
      <c r="HM32" s="75">
        <v>43132</v>
      </c>
      <c r="HN32" s="75">
        <v>42375</v>
      </c>
      <c r="HO32" s="75">
        <v>40004.834000000003</v>
      </c>
      <c r="HP32" s="75">
        <v>40192.466</v>
      </c>
      <c r="HQ32" s="75">
        <v>40956</v>
      </c>
      <c r="HR32" s="75">
        <v>41510</v>
      </c>
      <c r="HS32" s="75">
        <v>43869</v>
      </c>
      <c r="HT32" s="161"/>
      <c r="HU32" s="161"/>
      <c r="HV32" s="161"/>
      <c r="HW32" s="161"/>
      <c r="HX32" s="161"/>
      <c r="HY32" s="161"/>
      <c r="HZ32" s="161"/>
      <c r="IA32" s="161"/>
      <c r="IB32" s="161"/>
      <c r="IC32" s="161"/>
      <c r="ID32" s="161"/>
      <c r="IE32" s="161"/>
      <c r="IF32" s="161"/>
      <c r="IG32" s="161"/>
      <c r="IH32" s="161"/>
      <c r="II32" s="161"/>
      <c r="IJ32" s="161"/>
      <c r="IK32" s="161"/>
      <c r="IL32" s="161"/>
      <c r="IM32" s="161"/>
      <c r="IN32" s="161"/>
      <c r="IO32" s="161"/>
      <c r="IP32" s="161"/>
      <c r="IQ32" s="161"/>
      <c r="IR32" s="161"/>
      <c r="IS32" s="161"/>
      <c r="IT32" s="161"/>
      <c r="IU32" s="161"/>
      <c r="IV32" s="161"/>
      <c r="IW32" s="161"/>
      <c r="IX32" s="161"/>
      <c r="IY32" s="161"/>
      <c r="IZ32" s="161"/>
      <c r="JA32" s="161"/>
      <c r="JB32" s="161"/>
      <c r="JC32" s="161"/>
      <c r="JD32" s="161"/>
      <c r="JE32" s="161"/>
      <c r="JF32" s="161"/>
      <c r="JG32" s="161"/>
      <c r="JH32" s="161"/>
      <c r="JI32" s="161"/>
      <c r="JJ32" s="161"/>
      <c r="JK32" s="161"/>
      <c r="JL32" s="161"/>
      <c r="JM32" s="161"/>
      <c r="JN32" s="161"/>
      <c r="JO32" s="161"/>
      <c r="JP32" s="161"/>
      <c r="JQ32" s="161"/>
      <c r="JR32" s="161"/>
      <c r="JS32" s="161"/>
      <c r="JT32" s="161"/>
      <c r="JU32" s="161"/>
      <c r="JV32" s="161"/>
      <c r="JW32" s="161"/>
      <c r="JX32" s="161"/>
      <c r="JY32" s="161"/>
      <c r="JZ32" s="161"/>
      <c r="KA32" s="161"/>
      <c r="KB32" s="161"/>
      <c r="KC32" s="161"/>
      <c r="KD32" s="161"/>
      <c r="KE32" s="161"/>
      <c r="KF32" s="161"/>
      <c r="KG32" s="161"/>
      <c r="KH32" s="161"/>
      <c r="KI32" s="161"/>
      <c r="KJ32" s="161"/>
      <c r="KK32" s="161"/>
      <c r="KL32" s="161"/>
      <c r="KM32" s="161"/>
      <c r="KN32" s="161"/>
      <c r="KO32" s="161"/>
      <c r="KP32" s="161"/>
      <c r="KQ32" s="161"/>
      <c r="KR32" s="161"/>
      <c r="KS32" s="161"/>
      <c r="KT32" s="161"/>
      <c r="KU32" s="161"/>
      <c r="KV32" s="161"/>
      <c r="KW32" s="161"/>
      <c r="KX32" s="161"/>
      <c r="KY32" s="161"/>
      <c r="KZ32" s="161"/>
      <c r="LA32" s="161"/>
      <c r="LB32" s="161"/>
      <c r="LC32" s="161"/>
      <c r="LD32" s="161"/>
      <c r="LE32" s="161"/>
      <c r="LF32" s="161"/>
      <c r="LG32" s="161"/>
      <c r="LH32" s="161"/>
      <c r="LI32" s="161"/>
      <c r="LJ32" s="161"/>
      <c r="LK32" s="161"/>
      <c r="LL32" s="161"/>
      <c r="LM32" s="161"/>
      <c r="LN32" s="161"/>
      <c r="LO32" s="161"/>
      <c r="LP32" s="161"/>
      <c r="LQ32" s="161"/>
      <c r="LR32" s="161"/>
      <c r="LS32" s="161"/>
      <c r="LT32" s="161"/>
      <c r="LU32" s="161"/>
      <c r="LV32" s="161"/>
      <c r="LW32" s="161"/>
      <c r="LX32" s="161"/>
      <c r="LY32" s="161"/>
      <c r="LZ32" s="161"/>
      <c r="MA32" s="161"/>
      <c r="MB32" s="161"/>
      <c r="MC32" s="161"/>
      <c r="MD32" s="161"/>
      <c r="ME32" s="161"/>
      <c r="MF32" s="161"/>
      <c r="MG32" s="161"/>
      <c r="MH32" s="161"/>
      <c r="MI32" s="161"/>
      <c r="MJ32" s="161"/>
      <c r="MK32" s="161"/>
      <c r="ML32" s="161"/>
    </row>
    <row r="33" spans="1:350" s="76" customFormat="1" hidden="1" x14ac:dyDescent="0.35">
      <c r="A33" s="74" t="str">
        <f>IF(Por_Eng!$C$4=Por_Eng!$A$1,Por_Eng!A31,IF(Por_Eng!$C$4=Por_Eng!$B$1,Por_Eng!B31,"Check"))</f>
        <v>Mercado Livre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>
        <v>14445</v>
      </c>
      <c r="GU33" s="75">
        <v>38264</v>
      </c>
      <c r="GV33" s="75">
        <v>50093</v>
      </c>
      <c r="GW33" s="75">
        <v>57288</v>
      </c>
      <c r="GX33" s="75">
        <v>61826</v>
      </c>
      <c r="GY33" s="75">
        <v>55926</v>
      </c>
      <c r="GZ33" s="75">
        <v>61826</v>
      </c>
      <c r="HA33" s="75">
        <v>18291</v>
      </c>
      <c r="HB33" s="75">
        <v>25594</v>
      </c>
      <c r="HC33" s="75">
        <v>24768</v>
      </c>
      <c r="HD33" s="75">
        <v>26988</v>
      </c>
      <c r="HE33" s="75">
        <v>26070</v>
      </c>
      <c r="HF33" s="75">
        <v>28047.476000000002</v>
      </c>
      <c r="HG33" s="75">
        <v>27150.179</v>
      </c>
      <c r="HH33" s="75">
        <v>29564</v>
      </c>
      <c r="HI33" s="75">
        <v>27198</v>
      </c>
      <c r="HJ33" s="75">
        <f>111514-(HJ32+HJ34)</f>
        <v>18151</v>
      </c>
      <c r="HK33" s="75">
        <v>14112</v>
      </c>
      <c r="HL33" s="75">
        <f>113793-(HL32+HL34)</f>
        <v>15872</v>
      </c>
      <c r="HM33" s="75">
        <v>1440</v>
      </c>
      <c r="HN33" s="75">
        <v>1488</v>
      </c>
      <c r="HO33" s="75">
        <v>1440</v>
      </c>
      <c r="HP33" s="75">
        <v>1488</v>
      </c>
      <c r="HQ33" s="75">
        <v>1488</v>
      </c>
      <c r="HR33" s="75">
        <v>1440</v>
      </c>
      <c r="HS33" s="75">
        <v>1486</v>
      </c>
      <c r="HT33" s="161"/>
      <c r="HU33" s="161"/>
      <c r="HV33" s="161"/>
      <c r="HW33" s="161"/>
      <c r="HX33" s="161"/>
      <c r="HY33" s="161"/>
      <c r="HZ33" s="161"/>
      <c r="IA33" s="161"/>
      <c r="IB33" s="161"/>
      <c r="IC33" s="161"/>
      <c r="ID33" s="161"/>
      <c r="IE33" s="161"/>
      <c r="IF33" s="161"/>
      <c r="IG33" s="161"/>
      <c r="IH33" s="161"/>
      <c r="II33" s="161"/>
      <c r="IJ33" s="161"/>
      <c r="IK33" s="161"/>
      <c r="IL33" s="161"/>
      <c r="IM33" s="161"/>
      <c r="IN33" s="161"/>
      <c r="IO33" s="161"/>
      <c r="IP33" s="161"/>
      <c r="IQ33" s="161"/>
      <c r="IR33" s="161"/>
      <c r="IS33" s="161"/>
      <c r="IT33" s="161"/>
      <c r="IU33" s="161"/>
      <c r="IV33" s="161"/>
      <c r="IW33" s="161"/>
      <c r="IX33" s="161"/>
      <c r="IY33" s="161"/>
      <c r="IZ33" s="161"/>
      <c r="JA33" s="161"/>
      <c r="JB33" s="161"/>
      <c r="JC33" s="161"/>
      <c r="JD33" s="161"/>
      <c r="JE33" s="161"/>
      <c r="JF33" s="161"/>
      <c r="JG33" s="161"/>
      <c r="JH33" s="161"/>
      <c r="JI33" s="161"/>
      <c r="JJ33" s="161"/>
      <c r="JK33" s="161"/>
      <c r="JL33" s="161"/>
      <c r="JM33" s="161"/>
      <c r="JN33" s="161"/>
      <c r="JO33" s="161"/>
      <c r="JP33" s="161"/>
      <c r="JQ33" s="161"/>
      <c r="JR33" s="161"/>
      <c r="JS33" s="161"/>
      <c r="JT33" s="161"/>
      <c r="JU33" s="161"/>
      <c r="JV33" s="161"/>
      <c r="JW33" s="161"/>
      <c r="JX33" s="161"/>
      <c r="JY33" s="161"/>
      <c r="JZ33" s="161"/>
      <c r="KA33" s="161"/>
      <c r="KB33" s="161"/>
      <c r="KC33" s="161"/>
      <c r="KD33" s="161"/>
      <c r="KE33" s="161"/>
      <c r="KF33" s="161"/>
      <c r="KG33" s="161"/>
      <c r="KH33" s="161"/>
      <c r="KI33" s="161"/>
      <c r="KJ33" s="161"/>
      <c r="KK33" s="161"/>
      <c r="KL33" s="161"/>
      <c r="KM33" s="161"/>
      <c r="KN33" s="161"/>
      <c r="KO33" s="161"/>
      <c r="KP33" s="161"/>
      <c r="KQ33" s="161"/>
      <c r="KR33" s="161"/>
      <c r="KS33" s="161"/>
      <c r="KT33" s="161"/>
      <c r="KU33" s="161"/>
      <c r="KV33" s="161"/>
      <c r="KW33" s="161"/>
      <c r="KX33" s="161"/>
      <c r="KY33" s="161"/>
      <c r="KZ33" s="161"/>
      <c r="LA33" s="161"/>
      <c r="LB33" s="161"/>
      <c r="LC33" s="161"/>
      <c r="LD33" s="161"/>
      <c r="LE33" s="161"/>
      <c r="LF33" s="161"/>
      <c r="LG33" s="161"/>
      <c r="LH33" s="161"/>
      <c r="LI33" s="161"/>
      <c r="LJ33" s="161"/>
      <c r="LK33" s="161"/>
      <c r="LL33" s="161"/>
      <c r="LM33" s="161"/>
      <c r="LN33" s="161"/>
      <c r="LO33" s="161"/>
      <c r="LP33" s="161"/>
      <c r="LQ33" s="161"/>
      <c r="LR33" s="161"/>
      <c r="LS33" s="161"/>
      <c r="LT33" s="161"/>
      <c r="LU33" s="161"/>
      <c r="LV33" s="161"/>
      <c r="LW33" s="161"/>
      <c r="LX33" s="161"/>
      <c r="LY33" s="161"/>
      <c r="LZ33" s="161"/>
      <c r="MA33" s="161"/>
      <c r="MB33" s="161"/>
      <c r="MC33" s="161"/>
      <c r="MD33" s="161"/>
      <c r="ME33" s="161"/>
      <c r="MF33" s="161"/>
      <c r="MG33" s="161"/>
      <c r="MH33" s="161"/>
      <c r="MI33" s="161"/>
      <c r="MJ33" s="161"/>
      <c r="MK33" s="161"/>
      <c r="ML33" s="161"/>
    </row>
    <row r="34" spans="1:350" s="99" customFormat="1" hidden="1" x14ac:dyDescent="0.35">
      <c r="A34" s="103" t="str">
        <f>IF(Por_Eng!$C$4=Por_Eng!$A$1,Por_Eng!A32,IF(Por_Eng!$C$4=Por_Eng!$B$1,Por_Eng!B32,"Check"))</f>
        <v>Adicionais / Mercado Livre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>
        <v>84668</v>
      </c>
      <c r="GY34" s="56">
        <v>82047</v>
      </c>
      <c r="GZ34" s="56">
        <v>88440</v>
      </c>
      <c r="HA34" s="56">
        <v>0</v>
      </c>
      <c r="HB34" s="56">
        <v>0</v>
      </c>
      <c r="HC34" s="56">
        <v>0</v>
      </c>
      <c r="HD34" s="56">
        <v>0</v>
      </c>
      <c r="HE34" s="56"/>
      <c r="HF34" s="56"/>
      <c r="HG34" s="56"/>
      <c r="HH34" s="56"/>
      <c r="HI34" s="56"/>
      <c r="HJ34" s="56">
        <v>49688</v>
      </c>
      <c r="HK34" s="56">
        <v>47253</v>
      </c>
      <c r="HL34" s="56">
        <v>51967</v>
      </c>
      <c r="HM34" s="56">
        <v>0</v>
      </c>
      <c r="HN34" s="56">
        <v>0</v>
      </c>
      <c r="HO34" s="56">
        <v>0</v>
      </c>
      <c r="HP34" s="56">
        <v>0</v>
      </c>
      <c r="HQ34" s="56">
        <v>0</v>
      </c>
      <c r="HR34" s="56">
        <v>0</v>
      </c>
      <c r="HS34" s="56">
        <v>0</v>
      </c>
      <c r="HT34" s="160"/>
      <c r="HU34" s="160"/>
      <c r="HV34" s="160"/>
      <c r="HW34" s="160"/>
      <c r="HX34" s="160"/>
      <c r="HY34" s="160"/>
      <c r="HZ34" s="160"/>
      <c r="IA34" s="160"/>
      <c r="IB34" s="160"/>
      <c r="IC34" s="160"/>
      <c r="ID34" s="160"/>
      <c r="IE34" s="160"/>
      <c r="IF34" s="160"/>
      <c r="IG34" s="160"/>
      <c r="IH34" s="160"/>
      <c r="II34" s="160"/>
      <c r="IJ34" s="160"/>
      <c r="IK34" s="160"/>
      <c r="IL34" s="160"/>
      <c r="IM34" s="160"/>
      <c r="IN34" s="160"/>
      <c r="IO34" s="160"/>
      <c r="IP34" s="160"/>
      <c r="IQ34" s="160"/>
      <c r="IR34" s="160"/>
      <c r="IS34" s="160"/>
      <c r="IT34" s="160"/>
      <c r="IU34" s="160"/>
      <c r="IV34" s="160"/>
      <c r="IW34" s="160"/>
      <c r="IX34" s="160"/>
      <c r="IY34" s="160"/>
      <c r="IZ34" s="160"/>
      <c r="JA34" s="160"/>
      <c r="JB34" s="160"/>
      <c r="JC34" s="160"/>
      <c r="JD34" s="160"/>
      <c r="JE34" s="160"/>
      <c r="JF34" s="160"/>
      <c r="JG34" s="160"/>
      <c r="JH34" s="160"/>
      <c r="JI34" s="160"/>
      <c r="JJ34" s="160"/>
      <c r="JK34" s="160"/>
      <c r="JL34" s="160"/>
      <c r="JM34" s="160"/>
      <c r="JN34" s="160"/>
      <c r="JO34" s="160"/>
      <c r="JP34" s="160"/>
      <c r="JQ34" s="160"/>
      <c r="JR34" s="160"/>
      <c r="JS34" s="160"/>
      <c r="JT34" s="160"/>
      <c r="JU34" s="160"/>
      <c r="JV34" s="160"/>
      <c r="JW34" s="160"/>
      <c r="JX34" s="160"/>
      <c r="JY34" s="160"/>
      <c r="JZ34" s="160"/>
      <c r="KA34" s="160"/>
      <c r="KB34" s="160"/>
      <c r="KC34" s="160"/>
      <c r="KD34" s="160"/>
      <c r="KE34" s="160"/>
      <c r="KF34" s="160"/>
      <c r="KG34" s="160"/>
      <c r="KH34" s="160"/>
      <c r="KI34" s="160"/>
      <c r="KJ34" s="160"/>
      <c r="KK34" s="160"/>
      <c r="KL34" s="160"/>
      <c r="KM34" s="160"/>
      <c r="KN34" s="160"/>
      <c r="KO34" s="160"/>
      <c r="KP34" s="160"/>
      <c r="KQ34" s="160"/>
      <c r="KR34" s="160"/>
      <c r="KS34" s="160"/>
      <c r="KT34" s="160"/>
      <c r="KU34" s="160"/>
      <c r="KV34" s="160"/>
      <c r="KW34" s="160"/>
      <c r="KX34" s="160"/>
      <c r="KY34" s="160"/>
      <c r="KZ34" s="160"/>
      <c r="LA34" s="160"/>
      <c r="LB34" s="160"/>
      <c r="LC34" s="160"/>
      <c r="LD34" s="160"/>
      <c r="LE34" s="160"/>
      <c r="LF34" s="160"/>
      <c r="LG34" s="160"/>
      <c r="LH34" s="160"/>
      <c r="LI34" s="160"/>
      <c r="LJ34" s="160"/>
      <c r="LK34" s="160"/>
      <c r="LL34" s="160"/>
      <c r="LM34" s="160"/>
      <c r="LN34" s="160"/>
      <c r="LO34" s="160"/>
      <c r="LP34" s="160"/>
      <c r="LQ34" s="160"/>
      <c r="LR34" s="160"/>
      <c r="LS34" s="160"/>
      <c r="LT34" s="160"/>
      <c r="LU34" s="160"/>
      <c r="LV34" s="160"/>
      <c r="LW34" s="160"/>
      <c r="LX34" s="160"/>
      <c r="LY34" s="160"/>
      <c r="LZ34" s="160"/>
      <c r="MA34" s="160"/>
      <c r="MB34" s="160"/>
      <c r="MC34" s="160"/>
      <c r="MD34" s="160"/>
      <c r="ME34" s="160"/>
      <c r="MF34" s="160"/>
      <c r="MG34" s="160"/>
      <c r="MH34" s="160"/>
      <c r="MI34" s="160"/>
      <c r="MJ34" s="160"/>
      <c r="MK34" s="160"/>
      <c r="ML34" s="160"/>
    </row>
    <row r="35" spans="1:350" s="6" customFormat="1" x14ac:dyDescent="0.35">
      <c r="A35" s="11" t="str">
        <f>IF(Por_Eng!$C$4=Por_Eng!$A$1,Por_Eng!A33,IF(Por_Eng!$C$4=Por_Eng!$B$1,Por_Eng!B33,"Check"))</f>
        <v>Portos (TEUs)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126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  <c r="KQ35" s="39"/>
      <c r="KR35" s="39"/>
      <c r="KS35" s="39"/>
      <c r="KT35" s="39"/>
      <c r="KU35" s="39"/>
      <c r="KV35" s="39"/>
      <c r="KW35" s="39"/>
      <c r="KX35" s="39"/>
      <c r="KY35" s="39"/>
      <c r="KZ35" s="39"/>
      <c r="LA35" s="39"/>
      <c r="LB35" s="39"/>
      <c r="LC35" s="39"/>
      <c r="LD35" s="39"/>
      <c r="LE35" s="39"/>
      <c r="LF35" s="39"/>
      <c r="LG35" s="39"/>
      <c r="LH35" s="39"/>
      <c r="LI35" s="39"/>
      <c r="LJ35" s="39"/>
      <c r="LK35" s="39"/>
      <c r="LL35" s="39"/>
      <c r="LM35" s="39"/>
      <c r="LN35" s="39"/>
      <c r="LO35" s="39"/>
      <c r="LP35" s="39"/>
      <c r="LQ35" s="39"/>
      <c r="LR35" s="39"/>
      <c r="LS35" s="39"/>
      <c r="LT35" s="39"/>
      <c r="LU35" s="39"/>
      <c r="LV35" s="39"/>
      <c r="LW35" s="39"/>
      <c r="LX35" s="39"/>
      <c r="LY35" s="39"/>
      <c r="LZ35" s="39"/>
      <c r="MA35" s="39"/>
      <c r="MB35" s="39"/>
      <c r="MC35" s="39"/>
      <c r="MD35" s="39"/>
      <c r="ME35" s="39"/>
      <c r="MF35" s="39"/>
      <c r="MG35" s="39"/>
      <c r="MH35" s="39"/>
      <c r="MI35" s="39"/>
      <c r="MJ35" s="39"/>
      <c r="MK35" s="39"/>
      <c r="ML35" s="39"/>
    </row>
    <row r="36" spans="1:350" s="99" customFormat="1" x14ac:dyDescent="0.35">
      <c r="A36" s="101" t="str">
        <f>IF(Por_Eng!$C$4=Por_Eng!$A$1,Por_Eng!A34,IF(Por_Eng!$C$4=Por_Eng!$B$1,Por_Eng!B34,"Check"))</f>
        <v>Portonave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>
        <v>3667</v>
      </c>
      <c r="EC36" s="58">
        <v>8548</v>
      </c>
      <c r="ED36" s="58">
        <v>7035</v>
      </c>
      <c r="EE36" s="58">
        <v>13040</v>
      </c>
      <c r="EF36" s="58">
        <v>10501</v>
      </c>
      <c r="EG36" s="58">
        <v>13675</v>
      </c>
      <c r="EH36" s="58">
        <v>18149</v>
      </c>
      <c r="EI36" s="58">
        <v>22990</v>
      </c>
      <c r="EJ36" s="58">
        <v>25679</v>
      </c>
      <c r="EK36" s="58">
        <v>33632</v>
      </c>
      <c r="EL36" s="58">
        <v>28774</v>
      </c>
      <c r="EM36" s="58">
        <v>40270</v>
      </c>
      <c r="EN36" s="58">
        <v>21005</v>
      </c>
      <c r="EO36" s="58">
        <v>4562</v>
      </c>
      <c r="EP36" s="58">
        <v>13709</v>
      </c>
      <c r="EQ36" s="58">
        <v>21107</v>
      </c>
      <c r="ER36" s="58">
        <v>25700</v>
      </c>
      <c r="ES36" s="58">
        <v>24180</v>
      </c>
      <c r="ET36" s="58">
        <v>36852</v>
      </c>
      <c r="EU36" s="58">
        <v>36885</v>
      </c>
      <c r="EV36" s="58">
        <v>42509</v>
      </c>
      <c r="EW36" s="58">
        <v>34805</v>
      </c>
      <c r="EX36" s="58">
        <v>34595</v>
      </c>
      <c r="EY36" s="58">
        <v>51490</v>
      </c>
      <c r="EZ36" s="58">
        <v>44344</v>
      </c>
      <c r="FA36" s="58">
        <v>47792</v>
      </c>
      <c r="FB36" s="58">
        <v>37755</v>
      </c>
      <c r="FC36" s="58">
        <v>43549</v>
      </c>
      <c r="FD36" s="58">
        <v>54276</v>
      </c>
      <c r="FE36" s="58">
        <v>43417</v>
      </c>
      <c r="FF36" s="58">
        <v>55484</v>
      </c>
      <c r="FG36" s="58">
        <v>38730</v>
      </c>
      <c r="FH36" s="58">
        <v>49324</v>
      </c>
      <c r="FI36" s="58">
        <v>51679</v>
      </c>
      <c r="FJ36" s="58">
        <v>52521</v>
      </c>
      <c r="FK36" s="58">
        <v>53903</v>
      </c>
      <c r="FL36" s="58">
        <v>50133</v>
      </c>
      <c r="FM36" s="58">
        <v>51368</v>
      </c>
      <c r="FN36" s="58">
        <v>42927</v>
      </c>
      <c r="FO36" s="58">
        <v>37947</v>
      </c>
      <c r="FP36" s="58">
        <v>43354</v>
      </c>
      <c r="FQ36" s="58">
        <v>40484</v>
      </c>
      <c r="FR36" s="58">
        <v>48416</v>
      </c>
      <c r="FS36" s="58">
        <v>48302</v>
      </c>
      <c r="FT36" s="58">
        <v>50677</v>
      </c>
      <c r="FU36" s="58">
        <v>43795</v>
      </c>
      <c r="FV36" s="58">
        <v>43463</v>
      </c>
      <c r="FW36" s="58">
        <v>45421</v>
      </c>
      <c r="FX36" s="58">
        <v>58416</v>
      </c>
      <c r="FY36" s="58">
        <v>41956</v>
      </c>
      <c r="FZ36" s="58">
        <v>45102</v>
      </c>
      <c r="GA36" s="58">
        <v>50200</v>
      </c>
      <c r="GB36" s="58">
        <v>44417</v>
      </c>
      <c r="GC36" s="58">
        <v>44477</v>
      </c>
      <c r="GD36" s="58">
        <v>46092</v>
      </c>
      <c r="GE36" s="58">
        <v>50210</v>
      </c>
      <c r="GF36" s="58">
        <v>57246</v>
      </c>
      <c r="GG36" s="58">
        <v>60333</v>
      </c>
      <c r="GH36" s="58">
        <v>60570</v>
      </c>
      <c r="GI36" s="58">
        <v>56673</v>
      </c>
      <c r="GJ36" s="58">
        <v>48869</v>
      </c>
      <c r="GK36" s="58">
        <v>55837</v>
      </c>
      <c r="GL36" s="58">
        <v>49434</v>
      </c>
      <c r="GM36" s="58">
        <v>47834</v>
      </c>
      <c r="GN36" s="58">
        <v>54760</v>
      </c>
      <c r="GO36" s="58">
        <v>54298</v>
      </c>
      <c r="GP36" s="58">
        <v>62943</v>
      </c>
      <c r="GQ36" s="58">
        <v>64233</v>
      </c>
      <c r="GR36" s="58">
        <v>68655</v>
      </c>
      <c r="GS36" s="58">
        <v>66338</v>
      </c>
      <c r="GT36" s="58">
        <v>53125</v>
      </c>
      <c r="GU36" s="58">
        <v>66919</v>
      </c>
      <c r="GV36" s="58">
        <v>59348</v>
      </c>
      <c r="GW36" s="58">
        <v>57903</v>
      </c>
      <c r="GX36" s="58">
        <v>52550</v>
      </c>
      <c r="GY36" s="58">
        <v>52102</v>
      </c>
      <c r="GZ36" s="58">
        <v>58506</v>
      </c>
      <c r="HA36" s="58">
        <v>58572</v>
      </c>
      <c r="HB36" s="58">
        <v>59847</v>
      </c>
      <c r="HC36" s="58">
        <v>47750</v>
      </c>
      <c r="HD36" s="58">
        <v>66787</v>
      </c>
      <c r="HE36" s="58">
        <v>63446</v>
      </c>
      <c r="HF36" s="58">
        <v>65069</v>
      </c>
      <c r="HG36" s="58">
        <v>59713</v>
      </c>
      <c r="HH36" s="58">
        <v>58849</v>
      </c>
      <c r="HI36" s="58">
        <v>56633</v>
      </c>
      <c r="HJ36" s="58">
        <v>43766</v>
      </c>
      <c r="HK36" s="58">
        <v>46841</v>
      </c>
      <c r="HL36" s="58">
        <v>57073</v>
      </c>
      <c r="HM36" s="58">
        <v>45586</v>
      </c>
      <c r="HN36" s="58">
        <v>56921</v>
      </c>
      <c r="HO36" s="58">
        <v>44897</v>
      </c>
      <c r="HP36" s="58">
        <v>57727</v>
      </c>
      <c r="HQ36" s="58">
        <v>75613</v>
      </c>
      <c r="HR36" s="58">
        <v>58739</v>
      </c>
      <c r="HS36" s="58">
        <v>61126</v>
      </c>
      <c r="HT36" s="58">
        <v>68744</v>
      </c>
      <c r="HU36" s="58">
        <v>62756</v>
      </c>
      <c r="HV36" s="58">
        <v>67899</v>
      </c>
      <c r="HW36" s="58">
        <v>67113</v>
      </c>
      <c r="HX36" s="58">
        <v>67570</v>
      </c>
      <c r="HY36" s="58">
        <v>73109</v>
      </c>
      <c r="HZ36" s="58">
        <v>75196</v>
      </c>
      <c r="IA36" s="58">
        <v>71656</v>
      </c>
      <c r="IB36" s="58">
        <v>79479</v>
      </c>
      <c r="IC36" s="58">
        <v>85518</v>
      </c>
      <c r="ID36" s="58">
        <v>81804</v>
      </c>
      <c r="IE36" s="58">
        <v>86082</v>
      </c>
      <c r="IF36" s="58">
        <v>80143</v>
      </c>
      <c r="IG36" s="58">
        <v>75301</v>
      </c>
      <c r="IH36" s="58">
        <v>74615</v>
      </c>
      <c r="II36" s="58">
        <v>71200</v>
      </c>
      <c r="IJ36" s="58">
        <v>72392</v>
      </c>
      <c r="IK36" s="58">
        <v>84686</v>
      </c>
      <c r="IL36" s="58">
        <v>57945</v>
      </c>
      <c r="IM36" s="58">
        <v>70309</v>
      </c>
      <c r="IN36" s="58">
        <v>87547</v>
      </c>
      <c r="IO36" s="58">
        <v>87374</v>
      </c>
      <c r="IP36" s="58">
        <v>79833</v>
      </c>
      <c r="IQ36" s="58">
        <v>75742</v>
      </c>
      <c r="IR36" s="58"/>
      <c r="IS36" s="58"/>
      <c r="IT36" s="58"/>
      <c r="IU36" s="58"/>
      <c r="IV36" s="58"/>
      <c r="IW36" s="58"/>
      <c r="IX36" s="58"/>
      <c r="IY36" s="58"/>
      <c r="IZ36" s="58"/>
      <c r="JA36" s="58"/>
      <c r="JB36" s="58"/>
      <c r="JC36" s="58"/>
      <c r="JD36" s="58"/>
      <c r="JE36" s="58"/>
      <c r="JF36" s="58"/>
      <c r="JG36" s="58"/>
      <c r="JH36" s="58"/>
      <c r="JI36" s="58"/>
      <c r="JJ36" s="58"/>
      <c r="JK36" s="58"/>
      <c r="JL36" s="58"/>
      <c r="JM36" s="58"/>
      <c r="JN36" s="58"/>
      <c r="JO36" s="58"/>
      <c r="JP36" s="58"/>
      <c r="JQ36" s="58"/>
      <c r="JR36" s="58"/>
      <c r="JS36" s="58"/>
      <c r="JT36" s="58"/>
      <c r="JU36" s="58"/>
      <c r="JV36" s="58"/>
      <c r="JW36" s="58"/>
      <c r="JX36" s="58"/>
      <c r="JY36" s="58"/>
      <c r="JZ36" s="58"/>
      <c r="KA36" s="58"/>
      <c r="KB36" s="58"/>
      <c r="KC36" s="58"/>
      <c r="KD36" s="58"/>
      <c r="KE36" s="58"/>
      <c r="KF36" s="58"/>
      <c r="KG36" s="58"/>
      <c r="KH36" s="58"/>
      <c r="KI36" s="58"/>
      <c r="KJ36" s="58"/>
      <c r="KK36" s="58"/>
      <c r="KL36" s="58"/>
      <c r="KM36" s="58"/>
      <c r="KN36" s="58"/>
      <c r="KO36" s="58"/>
      <c r="KP36" s="58"/>
      <c r="KQ36" s="58"/>
      <c r="KR36" s="58"/>
      <c r="KS36" s="58"/>
      <c r="KT36" s="58"/>
      <c r="KU36" s="58"/>
      <c r="KV36" s="58"/>
      <c r="KW36" s="58"/>
      <c r="KX36" s="58"/>
      <c r="KY36" s="58"/>
      <c r="KZ36" s="58"/>
      <c r="LA36" s="58"/>
      <c r="LB36" s="58"/>
      <c r="LC36" s="58"/>
      <c r="LD36" s="58"/>
      <c r="LE36" s="58"/>
      <c r="LF36" s="58"/>
      <c r="LG36" s="58"/>
      <c r="LH36" s="58"/>
      <c r="LI36" s="58"/>
      <c r="LJ36" s="58"/>
      <c r="LK36" s="58"/>
      <c r="LL36" s="58"/>
      <c r="LM36" s="58"/>
      <c r="LN36" s="58"/>
      <c r="LO36" s="58"/>
      <c r="LP36" s="58"/>
      <c r="LQ36" s="58"/>
      <c r="LR36" s="58"/>
      <c r="LS36" s="58"/>
      <c r="LT36" s="58"/>
      <c r="LU36" s="58"/>
      <c r="LV36" s="58"/>
      <c r="LW36" s="58"/>
      <c r="LX36" s="58"/>
      <c r="LY36" s="58"/>
      <c r="LZ36" s="58"/>
      <c r="MA36" s="58"/>
      <c r="MB36" s="58"/>
      <c r="MC36" s="58"/>
      <c r="MD36" s="58"/>
      <c r="ME36" s="58"/>
      <c r="MF36" s="58"/>
      <c r="MG36" s="58"/>
      <c r="MH36" s="58"/>
      <c r="MI36" s="58"/>
      <c r="MJ36" s="58"/>
      <c r="MK36" s="58"/>
      <c r="ML36" s="58"/>
    </row>
    <row r="37" spans="1:350" s="6" customFormat="1" x14ac:dyDescent="0.35">
      <c r="A37" s="11" t="str">
        <f>IF(Por_Eng!$C$4=Por_Eng!$A$1,Por_Eng!A35,IF(Por_Eng!$C$4=Por_Eng!$B$1,Por_Eng!B35,"Check"))</f>
        <v>Viracopos (WLU)</v>
      </c>
      <c r="B37" s="39">
        <f t="shared" ref="B37:BM37" si="399">SUM(B39,(B43*10))</f>
        <v>0</v>
      </c>
      <c r="C37" s="39">
        <f t="shared" si="399"/>
        <v>0</v>
      </c>
      <c r="D37" s="39">
        <f t="shared" si="399"/>
        <v>0</v>
      </c>
      <c r="E37" s="39">
        <f t="shared" si="399"/>
        <v>0</v>
      </c>
      <c r="F37" s="39">
        <f t="shared" si="399"/>
        <v>0</v>
      </c>
      <c r="G37" s="39">
        <f t="shared" si="399"/>
        <v>0</v>
      </c>
      <c r="H37" s="39">
        <f t="shared" si="399"/>
        <v>0</v>
      </c>
      <c r="I37" s="39">
        <f t="shared" si="399"/>
        <v>0</v>
      </c>
      <c r="J37" s="39">
        <f t="shared" si="399"/>
        <v>0</v>
      </c>
      <c r="K37" s="39">
        <f t="shared" si="399"/>
        <v>0</v>
      </c>
      <c r="L37" s="39">
        <f t="shared" si="399"/>
        <v>0</v>
      </c>
      <c r="M37" s="39">
        <f t="shared" si="399"/>
        <v>0</v>
      </c>
      <c r="N37" s="39">
        <f t="shared" si="399"/>
        <v>0</v>
      </c>
      <c r="O37" s="39">
        <f t="shared" si="399"/>
        <v>0</v>
      </c>
      <c r="P37" s="39">
        <f t="shared" si="399"/>
        <v>0</v>
      </c>
      <c r="Q37" s="39">
        <f t="shared" si="399"/>
        <v>0</v>
      </c>
      <c r="R37" s="39">
        <f t="shared" si="399"/>
        <v>0</v>
      </c>
      <c r="S37" s="39">
        <f t="shared" si="399"/>
        <v>0</v>
      </c>
      <c r="T37" s="39">
        <f t="shared" si="399"/>
        <v>0</v>
      </c>
      <c r="U37" s="39">
        <f t="shared" si="399"/>
        <v>0</v>
      </c>
      <c r="V37" s="39">
        <f t="shared" si="399"/>
        <v>0</v>
      </c>
      <c r="W37" s="39">
        <f t="shared" si="399"/>
        <v>0</v>
      </c>
      <c r="X37" s="39">
        <f t="shared" si="399"/>
        <v>0</v>
      </c>
      <c r="Y37" s="39">
        <f t="shared" si="399"/>
        <v>0</v>
      </c>
      <c r="Z37" s="39">
        <f t="shared" si="399"/>
        <v>0</v>
      </c>
      <c r="AA37" s="39">
        <f t="shared" si="399"/>
        <v>0</v>
      </c>
      <c r="AB37" s="39">
        <f t="shared" si="399"/>
        <v>0</v>
      </c>
      <c r="AC37" s="39">
        <f t="shared" si="399"/>
        <v>0</v>
      </c>
      <c r="AD37" s="39">
        <f t="shared" si="399"/>
        <v>0</v>
      </c>
      <c r="AE37" s="39">
        <f t="shared" si="399"/>
        <v>0</v>
      </c>
      <c r="AF37" s="39">
        <f t="shared" si="399"/>
        <v>0</v>
      </c>
      <c r="AG37" s="39">
        <f t="shared" si="399"/>
        <v>0</v>
      </c>
      <c r="AH37" s="39">
        <f t="shared" si="399"/>
        <v>0</v>
      </c>
      <c r="AI37" s="39">
        <f t="shared" si="399"/>
        <v>0</v>
      </c>
      <c r="AJ37" s="39">
        <f t="shared" si="399"/>
        <v>0</v>
      </c>
      <c r="AK37" s="39">
        <f t="shared" si="399"/>
        <v>0</v>
      </c>
      <c r="AL37" s="39">
        <f t="shared" si="399"/>
        <v>0</v>
      </c>
      <c r="AM37" s="39">
        <f t="shared" si="399"/>
        <v>0</v>
      </c>
      <c r="AN37" s="39">
        <f t="shared" si="399"/>
        <v>0</v>
      </c>
      <c r="AO37" s="39">
        <f t="shared" si="399"/>
        <v>0</v>
      </c>
      <c r="AP37" s="39">
        <f t="shared" si="399"/>
        <v>0</v>
      </c>
      <c r="AQ37" s="39">
        <f t="shared" si="399"/>
        <v>0</v>
      </c>
      <c r="AR37" s="39">
        <f t="shared" si="399"/>
        <v>0</v>
      </c>
      <c r="AS37" s="39">
        <f t="shared" si="399"/>
        <v>0</v>
      </c>
      <c r="AT37" s="39">
        <f t="shared" si="399"/>
        <v>0</v>
      </c>
      <c r="AU37" s="39">
        <f t="shared" si="399"/>
        <v>0</v>
      </c>
      <c r="AV37" s="39">
        <f t="shared" si="399"/>
        <v>0</v>
      </c>
      <c r="AW37" s="39">
        <f t="shared" si="399"/>
        <v>0</v>
      </c>
      <c r="AX37" s="39">
        <f t="shared" si="399"/>
        <v>0</v>
      </c>
      <c r="AY37" s="39">
        <f t="shared" si="399"/>
        <v>0</v>
      </c>
      <c r="AZ37" s="39">
        <f t="shared" si="399"/>
        <v>0</v>
      </c>
      <c r="BA37" s="39">
        <f t="shared" si="399"/>
        <v>0</v>
      </c>
      <c r="BB37" s="39">
        <f t="shared" si="399"/>
        <v>0</v>
      </c>
      <c r="BC37" s="39">
        <f t="shared" si="399"/>
        <v>0</v>
      </c>
      <c r="BD37" s="39">
        <f t="shared" si="399"/>
        <v>0</v>
      </c>
      <c r="BE37" s="39">
        <f t="shared" si="399"/>
        <v>0</v>
      </c>
      <c r="BF37" s="39">
        <f t="shared" si="399"/>
        <v>0</v>
      </c>
      <c r="BG37" s="39">
        <f t="shared" si="399"/>
        <v>0</v>
      </c>
      <c r="BH37" s="39">
        <f t="shared" si="399"/>
        <v>0</v>
      </c>
      <c r="BI37" s="39">
        <f t="shared" si="399"/>
        <v>0</v>
      </c>
      <c r="BJ37" s="39">
        <f t="shared" si="399"/>
        <v>0</v>
      </c>
      <c r="BK37" s="39">
        <f t="shared" si="399"/>
        <v>0</v>
      </c>
      <c r="BL37" s="39">
        <f t="shared" si="399"/>
        <v>0</v>
      </c>
      <c r="BM37" s="39">
        <f t="shared" si="399"/>
        <v>0</v>
      </c>
      <c r="BN37" s="39">
        <f t="shared" ref="BN37:DY37" si="400">SUM(BN39,(BN43*10))</f>
        <v>0</v>
      </c>
      <c r="BO37" s="39">
        <f t="shared" si="400"/>
        <v>0</v>
      </c>
      <c r="BP37" s="39">
        <f t="shared" si="400"/>
        <v>0</v>
      </c>
      <c r="BQ37" s="39">
        <f t="shared" si="400"/>
        <v>0</v>
      </c>
      <c r="BR37" s="39">
        <f t="shared" si="400"/>
        <v>0</v>
      </c>
      <c r="BS37" s="39">
        <f t="shared" si="400"/>
        <v>0</v>
      </c>
      <c r="BT37" s="39">
        <f t="shared" si="400"/>
        <v>0</v>
      </c>
      <c r="BU37" s="39">
        <f t="shared" si="400"/>
        <v>0</v>
      </c>
      <c r="BV37" s="39">
        <f t="shared" si="400"/>
        <v>0</v>
      </c>
      <c r="BW37" s="39">
        <f t="shared" si="400"/>
        <v>0</v>
      </c>
      <c r="BX37" s="39">
        <f t="shared" si="400"/>
        <v>0</v>
      </c>
      <c r="BY37" s="39">
        <f t="shared" si="400"/>
        <v>0</v>
      </c>
      <c r="BZ37" s="39">
        <f t="shared" si="400"/>
        <v>0</v>
      </c>
      <c r="CA37" s="39">
        <f t="shared" si="400"/>
        <v>0</v>
      </c>
      <c r="CB37" s="39">
        <f t="shared" si="400"/>
        <v>0</v>
      </c>
      <c r="CC37" s="39">
        <f t="shared" si="400"/>
        <v>0</v>
      </c>
      <c r="CD37" s="39">
        <f t="shared" si="400"/>
        <v>0</v>
      </c>
      <c r="CE37" s="39">
        <f t="shared" si="400"/>
        <v>0</v>
      </c>
      <c r="CF37" s="39">
        <f t="shared" si="400"/>
        <v>0</v>
      </c>
      <c r="CG37" s="39">
        <f t="shared" si="400"/>
        <v>0</v>
      </c>
      <c r="CH37" s="39">
        <f t="shared" si="400"/>
        <v>0</v>
      </c>
      <c r="CI37" s="39">
        <f t="shared" si="400"/>
        <v>0</v>
      </c>
      <c r="CJ37" s="39">
        <f t="shared" si="400"/>
        <v>0</v>
      </c>
      <c r="CK37" s="39">
        <f t="shared" si="400"/>
        <v>0</v>
      </c>
      <c r="CL37" s="39">
        <f t="shared" si="400"/>
        <v>0</v>
      </c>
      <c r="CM37" s="39">
        <f t="shared" si="400"/>
        <v>0</v>
      </c>
      <c r="CN37" s="39">
        <f t="shared" si="400"/>
        <v>0</v>
      </c>
      <c r="CO37" s="39">
        <f t="shared" si="400"/>
        <v>0</v>
      </c>
      <c r="CP37" s="39">
        <f t="shared" si="400"/>
        <v>0</v>
      </c>
      <c r="CQ37" s="39">
        <f t="shared" si="400"/>
        <v>0</v>
      </c>
      <c r="CR37" s="39">
        <f t="shared" si="400"/>
        <v>0</v>
      </c>
      <c r="CS37" s="39">
        <f t="shared" si="400"/>
        <v>0</v>
      </c>
      <c r="CT37" s="39">
        <f t="shared" si="400"/>
        <v>0</v>
      </c>
      <c r="CU37" s="39">
        <f t="shared" si="400"/>
        <v>0</v>
      </c>
      <c r="CV37" s="39">
        <f t="shared" si="400"/>
        <v>0</v>
      </c>
      <c r="CW37" s="39">
        <f t="shared" si="400"/>
        <v>0</v>
      </c>
      <c r="CX37" s="39">
        <f t="shared" si="400"/>
        <v>0</v>
      </c>
      <c r="CY37" s="39">
        <f t="shared" si="400"/>
        <v>0</v>
      </c>
      <c r="CZ37" s="39">
        <f t="shared" si="400"/>
        <v>0</v>
      </c>
      <c r="DA37" s="39">
        <f t="shared" si="400"/>
        <v>0</v>
      </c>
      <c r="DB37" s="39">
        <f t="shared" si="400"/>
        <v>0</v>
      </c>
      <c r="DC37" s="39">
        <f t="shared" si="400"/>
        <v>0</v>
      </c>
      <c r="DD37" s="39">
        <f t="shared" si="400"/>
        <v>0</v>
      </c>
      <c r="DE37" s="39">
        <f t="shared" si="400"/>
        <v>0</v>
      </c>
      <c r="DF37" s="39">
        <f t="shared" si="400"/>
        <v>0</v>
      </c>
      <c r="DG37" s="39">
        <f t="shared" si="400"/>
        <v>0</v>
      </c>
      <c r="DH37" s="39">
        <f t="shared" si="400"/>
        <v>0</v>
      </c>
      <c r="DI37" s="39">
        <f t="shared" si="400"/>
        <v>0</v>
      </c>
      <c r="DJ37" s="39">
        <f t="shared" si="400"/>
        <v>0</v>
      </c>
      <c r="DK37" s="39">
        <f t="shared" si="400"/>
        <v>0</v>
      </c>
      <c r="DL37" s="39">
        <f t="shared" si="400"/>
        <v>0</v>
      </c>
      <c r="DM37" s="39">
        <f t="shared" si="400"/>
        <v>0</v>
      </c>
      <c r="DN37" s="39">
        <f t="shared" si="400"/>
        <v>0</v>
      </c>
      <c r="DO37" s="39">
        <f t="shared" si="400"/>
        <v>0</v>
      </c>
      <c r="DP37" s="39">
        <f t="shared" si="400"/>
        <v>0</v>
      </c>
      <c r="DQ37" s="39">
        <f t="shared" si="400"/>
        <v>0</v>
      </c>
      <c r="DR37" s="39">
        <f t="shared" si="400"/>
        <v>0</v>
      </c>
      <c r="DS37" s="39">
        <f t="shared" si="400"/>
        <v>0</v>
      </c>
      <c r="DT37" s="39">
        <f t="shared" si="400"/>
        <v>0</v>
      </c>
      <c r="DU37" s="39">
        <f t="shared" si="400"/>
        <v>0</v>
      </c>
      <c r="DV37" s="39">
        <f t="shared" si="400"/>
        <v>0</v>
      </c>
      <c r="DW37" s="39">
        <f t="shared" si="400"/>
        <v>0</v>
      </c>
      <c r="DX37" s="39">
        <f t="shared" si="400"/>
        <v>0</v>
      </c>
      <c r="DY37" s="39">
        <f t="shared" si="400"/>
        <v>0</v>
      </c>
      <c r="DZ37" s="39">
        <f t="shared" ref="DZ37:FY37" si="401">SUM(DZ39,(DZ43*10))</f>
        <v>0</v>
      </c>
      <c r="EA37" s="39">
        <f t="shared" si="401"/>
        <v>0</v>
      </c>
      <c r="EB37" s="39">
        <f t="shared" si="401"/>
        <v>0</v>
      </c>
      <c r="EC37" s="39">
        <f t="shared" si="401"/>
        <v>0</v>
      </c>
      <c r="ED37" s="39">
        <f t="shared" si="401"/>
        <v>0</v>
      </c>
      <c r="EE37" s="39">
        <f t="shared" si="401"/>
        <v>0</v>
      </c>
      <c r="EF37" s="39">
        <f t="shared" si="401"/>
        <v>0</v>
      </c>
      <c r="EG37" s="39">
        <f t="shared" si="401"/>
        <v>0</v>
      </c>
      <c r="EH37" s="39">
        <f t="shared" si="401"/>
        <v>0</v>
      </c>
      <c r="EI37" s="39">
        <f t="shared" si="401"/>
        <v>0</v>
      </c>
      <c r="EJ37" s="39">
        <f t="shared" si="401"/>
        <v>0</v>
      </c>
      <c r="EK37" s="39">
        <f t="shared" si="401"/>
        <v>0</v>
      </c>
      <c r="EL37" s="39">
        <f t="shared" si="401"/>
        <v>0</v>
      </c>
      <c r="EM37" s="39">
        <f t="shared" si="401"/>
        <v>0</v>
      </c>
      <c r="EN37" s="39">
        <f t="shared" si="401"/>
        <v>0</v>
      </c>
      <c r="EO37" s="39">
        <f t="shared" si="401"/>
        <v>0</v>
      </c>
      <c r="EP37" s="39">
        <f t="shared" si="401"/>
        <v>0</v>
      </c>
      <c r="EQ37" s="39">
        <f t="shared" si="401"/>
        <v>0</v>
      </c>
      <c r="ER37" s="39">
        <f t="shared" si="401"/>
        <v>0</v>
      </c>
      <c r="ES37" s="39">
        <f t="shared" si="401"/>
        <v>0</v>
      </c>
      <c r="ET37" s="39">
        <f t="shared" si="401"/>
        <v>0</v>
      </c>
      <c r="EU37" s="39">
        <f t="shared" si="401"/>
        <v>0</v>
      </c>
      <c r="EV37" s="39">
        <f t="shared" si="401"/>
        <v>0</v>
      </c>
      <c r="EW37" s="39">
        <f t="shared" si="401"/>
        <v>0</v>
      </c>
      <c r="EX37" s="39">
        <f t="shared" si="401"/>
        <v>0</v>
      </c>
      <c r="EY37" s="39">
        <f t="shared" si="401"/>
        <v>0</v>
      </c>
      <c r="EZ37" s="39">
        <f t="shared" si="401"/>
        <v>0</v>
      </c>
      <c r="FA37" s="39">
        <f t="shared" si="401"/>
        <v>0</v>
      </c>
      <c r="FB37" s="39">
        <f t="shared" si="401"/>
        <v>0</v>
      </c>
      <c r="FC37" s="39">
        <f t="shared" si="401"/>
        <v>0</v>
      </c>
      <c r="FD37" s="39">
        <f t="shared" si="401"/>
        <v>0</v>
      </c>
      <c r="FE37" s="39">
        <f t="shared" si="401"/>
        <v>0</v>
      </c>
      <c r="FF37" s="39">
        <f t="shared" si="401"/>
        <v>0</v>
      </c>
      <c r="FG37" s="39">
        <f t="shared" si="401"/>
        <v>0</v>
      </c>
      <c r="FH37" s="39">
        <f t="shared" si="401"/>
        <v>0</v>
      </c>
      <c r="FI37" s="39">
        <f t="shared" si="401"/>
        <v>0</v>
      </c>
      <c r="FJ37" s="39">
        <f t="shared" si="401"/>
        <v>0</v>
      </c>
      <c r="FK37" s="39">
        <f t="shared" si="401"/>
        <v>0</v>
      </c>
      <c r="FL37" s="39">
        <f t="shared" si="401"/>
        <v>0</v>
      </c>
      <c r="FM37" s="39">
        <f t="shared" si="401"/>
        <v>0</v>
      </c>
      <c r="FN37" s="39">
        <f t="shared" si="401"/>
        <v>819695.44</v>
      </c>
      <c r="FO37" s="39">
        <f t="shared" si="401"/>
        <v>748088.37</v>
      </c>
      <c r="FP37" s="39">
        <f t="shared" si="401"/>
        <v>850045.33000000007</v>
      </c>
      <c r="FQ37" s="39">
        <f t="shared" si="401"/>
        <v>831476.9</v>
      </c>
      <c r="FR37" s="39">
        <f t="shared" si="401"/>
        <v>853595.9</v>
      </c>
      <c r="FS37" s="39">
        <f t="shared" si="401"/>
        <v>855031.86</v>
      </c>
      <c r="FT37" s="39">
        <f t="shared" si="401"/>
        <v>995647.17999999993</v>
      </c>
      <c r="FU37" s="39">
        <f t="shared" si="401"/>
        <v>924773.25</v>
      </c>
      <c r="FV37" s="39">
        <f t="shared" si="401"/>
        <v>882732.76</v>
      </c>
      <c r="FW37" s="39">
        <f t="shared" si="401"/>
        <v>900036.11</v>
      </c>
      <c r="FX37" s="39">
        <f t="shared" si="401"/>
        <v>917133.69</v>
      </c>
      <c r="FY37" s="39">
        <f t="shared" si="401"/>
        <v>979791.51</v>
      </c>
      <c r="FZ37" s="39">
        <f>SUM(FZ39,(FZ43*10))</f>
        <v>973009.85</v>
      </c>
      <c r="GA37" s="39">
        <f t="shared" ref="GA37:HJ37" si="402">SUM(GA39,(GA43*10))</f>
        <v>859347.88229999994</v>
      </c>
      <c r="GB37" s="39">
        <f t="shared" si="402"/>
        <v>926444.21</v>
      </c>
      <c r="GC37" s="39">
        <f t="shared" si="402"/>
        <v>906384.32000000007</v>
      </c>
      <c r="GD37" s="39">
        <f t="shared" si="402"/>
        <v>961800.28</v>
      </c>
      <c r="GE37" s="39">
        <f t="shared" si="402"/>
        <v>943100.61609999998</v>
      </c>
      <c r="GF37" s="39">
        <f t="shared" si="402"/>
        <v>1053536</v>
      </c>
      <c r="GG37" s="39">
        <f t="shared" si="402"/>
        <v>967548.14153000002</v>
      </c>
      <c r="GH37" s="39">
        <f t="shared" si="402"/>
        <v>950654.88633000001</v>
      </c>
      <c r="GI37" s="39">
        <f t="shared" si="402"/>
        <v>930174.48488</v>
      </c>
      <c r="GJ37" s="39">
        <f t="shared" si="402"/>
        <v>973730.48527000006</v>
      </c>
      <c r="GK37" s="39">
        <f t="shared" si="402"/>
        <v>982042.54805999994</v>
      </c>
      <c r="GL37" s="39">
        <f t="shared" si="402"/>
        <v>1023721.76856</v>
      </c>
      <c r="GM37" s="39">
        <f t="shared" si="402"/>
        <v>854277.18082999997</v>
      </c>
      <c r="GN37" s="39">
        <f t="shared" si="402"/>
        <v>960857.14697999996</v>
      </c>
      <c r="GO37" s="39">
        <f>SUM(GO39,(GO43*10))</f>
        <v>1001803.7699900001</v>
      </c>
      <c r="GP37" s="39">
        <f t="shared" si="402"/>
        <v>991491</v>
      </c>
      <c r="GQ37" s="39">
        <f>SUM(GQ39,(GQ43*10))</f>
        <v>930864.96438999998</v>
      </c>
      <c r="GR37" s="39">
        <f t="shared" si="402"/>
        <v>980857</v>
      </c>
      <c r="GS37" s="39">
        <f t="shared" si="402"/>
        <v>1002473.06765</v>
      </c>
      <c r="GT37" s="39">
        <f t="shared" si="402"/>
        <v>913388</v>
      </c>
      <c r="GU37" s="39">
        <f t="shared" si="402"/>
        <v>1032973</v>
      </c>
      <c r="GV37" s="39">
        <f t="shared" si="402"/>
        <v>1019207.64905</v>
      </c>
      <c r="GW37" s="39">
        <f t="shared" si="402"/>
        <v>996394</v>
      </c>
      <c r="GX37" s="39">
        <f t="shared" si="402"/>
        <v>1026845</v>
      </c>
      <c r="GY37" s="39">
        <f t="shared" si="402"/>
        <v>949373</v>
      </c>
      <c r="GZ37" s="39">
        <f t="shared" si="402"/>
        <v>1000638</v>
      </c>
      <c r="HA37" s="39">
        <f t="shared" si="402"/>
        <v>960352</v>
      </c>
      <c r="HB37" s="39">
        <f t="shared" si="402"/>
        <v>1017016</v>
      </c>
      <c r="HC37" s="39">
        <f t="shared" si="402"/>
        <v>897323</v>
      </c>
      <c r="HD37" s="39">
        <f t="shared" si="402"/>
        <v>1048594</v>
      </c>
      <c r="HE37" s="39">
        <f t="shared" si="402"/>
        <v>1029314</v>
      </c>
      <c r="HF37" s="39">
        <f t="shared" si="402"/>
        <v>1046110</v>
      </c>
      <c r="HG37" s="39">
        <f t="shared" si="402"/>
        <v>1074595</v>
      </c>
      <c r="HH37" s="39">
        <f t="shared" si="402"/>
        <v>1029711</v>
      </c>
      <c r="HI37" s="39">
        <f t="shared" si="402"/>
        <v>999774</v>
      </c>
      <c r="HJ37" s="39">
        <f t="shared" si="402"/>
        <v>1120701</v>
      </c>
      <c r="HK37" s="39">
        <f t="shared" ref="HK37:HW37" si="403">SUM(HK39,(HK43*10))</f>
        <v>987597</v>
      </c>
      <c r="HL37" s="39">
        <f t="shared" si="403"/>
        <v>1064709</v>
      </c>
      <c r="HM37" s="39">
        <f t="shared" si="403"/>
        <v>1004118</v>
      </c>
      <c r="HN37" s="39">
        <f t="shared" si="403"/>
        <v>979853</v>
      </c>
      <c r="HO37" s="39">
        <f t="shared" si="403"/>
        <v>948556</v>
      </c>
      <c r="HP37" s="39">
        <f t="shared" si="403"/>
        <v>1107654</v>
      </c>
      <c r="HQ37" s="39">
        <f t="shared" si="403"/>
        <v>991899</v>
      </c>
      <c r="HR37" s="39">
        <f t="shared" si="403"/>
        <v>994809.05720000004</v>
      </c>
      <c r="HS37" s="39">
        <f t="shared" si="403"/>
        <v>998708.85340000002</v>
      </c>
      <c r="HT37" s="39">
        <f t="shared" si="403"/>
        <v>958394.19279999996</v>
      </c>
      <c r="HU37" s="39">
        <f t="shared" si="403"/>
        <v>988758</v>
      </c>
      <c r="HV37" s="39">
        <f t="shared" si="403"/>
        <v>1005109</v>
      </c>
      <c r="HW37" s="39">
        <f t="shared" si="403"/>
        <v>835540.08000000007</v>
      </c>
      <c r="HX37" s="39">
        <f t="shared" ref="HX37:IC37" si="404">SUM(HX39,(HX43*10))</f>
        <v>916911</v>
      </c>
      <c r="HY37" s="39">
        <f t="shared" si="404"/>
        <v>844853</v>
      </c>
      <c r="HZ37" s="39">
        <f t="shared" si="404"/>
        <v>859198</v>
      </c>
      <c r="IA37" s="39">
        <f t="shared" si="404"/>
        <v>848899.1795552863</v>
      </c>
      <c r="IB37" s="39">
        <f t="shared" si="404"/>
        <v>956793.64820251649</v>
      </c>
      <c r="IC37" s="39">
        <f t="shared" si="404"/>
        <v>950335.31489429227</v>
      </c>
      <c r="ID37" s="39">
        <f>SUM(ID39,(ID43*10))</f>
        <v>900585.12571107305</v>
      </c>
      <c r="IE37" s="39">
        <f>SUM(IE39,(IE43*10))</f>
        <v>926121.23</v>
      </c>
      <c r="IF37" s="39">
        <f>SUM(IF39,(IF43*10))</f>
        <v>958348</v>
      </c>
      <c r="IG37" s="39">
        <f>SUM(IG39,(IG43*10))</f>
        <v>1016177.45</v>
      </c>
      <c r="IH37" s="39">
        <f t="shared" ref="IH37:IY37" si="405">SUM(IH39,(IH43*10))</f>
        <v>1046472.97</v>
      </c>
      <c r="II37" s="39">
        <f t="shared" si="405"/>
        <v>852434.99</v>
      </c>
      <c r="IJ37" s="39">
        <f t="shared" si="405"/>
        <v>977437.97</v>
      </c>
      <c r="IK37" s="39">
        <f t="shared" si="405"/>
        <v>893175.4</v>
      </c>
      <c r="IL37" s="39">
        <f t="shared" si="405"/>
        <v>936054.99</v>
      </c>
      <c r="IM37" s="39">
        <f t="shared" si="405"/>
        <v>902740.67999999993</v>
      </c>
      <c r="IN37" s="39">
        <f t="shared" si="405"/>
        <v>981487.5</v>
      </c>
      <c r="IO37" s="39">
        <f t="shared" si="405"/>
        <v>959521</v>
      </c>
      <c r="IP37" s="39">
        <f t="shared" si="405"/>
        <v>934205.71</v>
      </c>
      <c r="IQ37" s="39">
        <f t="shared" si="405"/>
        <v>978041.92999999993</v>
      </c>
      <c r="IR37" s="39">
        <f t="shared" si="405"/>
        <v>944218.32000000007</v>
      </c>
      <c r="IS37" s="39">
        <f t="shared" si="405"/>
        <v>969949.06</v>
      </c>
      <c r="IT37" s="39">
        <f t="shared" si="405"/>
        <v>977448.02</v>
      </c>
      <c r="IU37" s="39">
        <f t="shared" si="405"/>
        <v>833137.46</v>
      </c>
      <c r="IV37" s="39">
        <f t="shared" si="405"/>
        <v>932971.13</v>
      </c>
      <c r="IW37" s="39">
        <f t="shared" si="405"/>
        <v>929183.88</v>
      </c>
      <c r="IX37" s="39">
        <f t="shared" si="405"/>
        <v>893851.32000000007</v>
      </c>
      <c r="IY37" s="39">
        <f t="shared" si="405"/>
        <v>924912.24</v>
      </c>
      <c r="IZ37" s="39">
        <f t="shared" ref="IZ37:JA37" si="406">SUM(IZ39,(IZ43*10))</f>
        <v>1058752.32</v>
      </c>
      <c r="JA37" s="39">
        <f t="shared" si="406"/>
        <v>1040697.48</v>
      </c>
      <c r="JB37" s="39">
        <f t="shared" ref="JB37:JC37" si="407">SUM(JB39,(JB43*10))</f>
        <v>988986.19</v>
      </c>
      <c r="JC37" s="39">
        <f t="shared" si="407"/>
        <v>1042253.71</v>
      </c>
      <c r="JD37" s="39">
        <f t="shared" ref="JD37:JE37" si="408">SUM(JD39,(JD43*10))</f>
        <v>976746.72</v>
      </c>
      <c r="JE37" s="39">
        <f t="shared" si="408"/>
        <v>1037318.0800000001</v>
      </c>
      <c r="JF37" s="39">
        <f t="shared" ref="JF37" si="409">SUM(JF39,(JF43*10))</f>
        <v>1065309.58</v>
      </c>
      <c r="JG37" s="39">
        <f t="shared" ref="JG37:JH37" si="410">SUM(JG39,(JG43*10))</f>
        <v>977877.51</v>
      </c>
      <c r="JH37" s="39">
        <f t="shared" si="410"/>
        <v>1034398.79</v>
      </c>
      <c r="JI37" s="39">
        <f t="shared" ref="JI37:JJ37" si="411">SUM(JI39,(JI43*10))</f>
        <v>1040001.54</v>
      </c>
      <c r="JJ37" s="39">
        <f t="shared" si="411"/>
        <v>1099710</v>
      </c>
      <c r="JK37" s="39">
        <f t="shared" ref="JK37:JL37" si="412">SUM(JK39,(JK43*10))</f>
        <v>1058170</v>
      </c>
      <c r="JL37" s="39">
        <f t="shared" si="412"/>
        <v>1164955.33</v>
      </c>
      <c r="JM37" s="39">
        <f t="shared" ref="JM37:JN37" si="413">SUM(JM39,(JM43*10))</f>
        <v>1090071.71</v>
      </c>
      <c r="JN37" s="39">
        <f t="shared" si="413"/>
        <v>1031610.12</v>
      </c>
      <c r="JO37" s="39">
        <f t="shared" ref="JO37:JP37" si="414">SUM(JO39,(JO43*10))</f>
        <v>1092017</v>
      </c>
      <c r="JP37" s="39">
        <f t="shared" si="414"/>
        <v>1077404.75</v>
      </c>
      <c r="JQ37" s="39">
        <f t="shared" ref="JQ37:JR37" si="415">SUM(JQ39,(JQ43*10))</f>
        <v>1064900.48</v>
      </c>
      <c r="JR37" s="39">
        <f t="shared" si="415"/>
        <v>1115080</v>
      </c>
      <c r="JS37" s="39">
        <f t="shared" ref="JS37:JT37" si="416">SUM(JS39,(JS43*10))</f>
        <v>1001418.38</v>
      </c>
      <c r="JT37" s="39">
        <f t="shared" si="416"/>
        <v>759316.05</v>
      </c>
      <c r="JU37" s="39">
        <f t="shared" ref="JU37:JW37" si="417">SUM(JU39,(JU43*10))</f>
        <v>343182.57</v>
      </c>
      <c r="JV37" s="39">
        <f t="shared" si="417"/>
        <v>429700.13</v>
      </c>
      <c r="JW37" s="39">
        <f t="shared" si="417"/>
        <v>527070.18999999994</v>
      </c>
      <c r="JX37" s="39">
        <f t="shared" ref="JX37:JY37" si="418">SUM(JX39,(JX43*10))</f>
        <v>585629.91999999993</v>
      </c>
      <c r="JY37" s="39">
        <f t="shared" si="418"/>
        <v>680808.15999999992</v>
      </c>
      <c r="JZ37" s="39">
        <f t="shared" ref="JZ37:KA37" si="419">SUM(JZ39,(JZ43*10))</f>
        <v>803707.49</v>
      </c>
      <c r="KA37" s="39">
        <f t="shared" si="419"/>
        <v>980280.91999999993</v>
      </c>
      <c r="KB37" s="39">
        <f t="shared" ref="KB37:KC37" si="420">SUM(KB39,(KB43*10))</f>
        <v>1030344.13</v>
      </c>
      <c r="KC37" s="39">
        <f t="shared" si="420"/>
        <v>1073599.3499999999</v>
      </c>
      <c r="KD37" s="39">
        <f t="shared" ref="KD37:KE37" si="421">SUM(KD39,(KD43*10))</f>
        <v>1058428.3999999999</v>
      </c>
      <c r="KE37" s="39">
        <f t="shared" si="421"/>
        <v>948885</v>
      </c>
      <c r="KF37" s="39">
        <f t="shared" ref="KF37:KG37" si="422">SUM(KF39,(KF43*10))</f>
        <v>995831</v>
      </c>
      <c r="KG37" s="39">
        <f t="shared" si="422"/>
        <v>934794.78999999992</v>
      </c>
      <c r="KH37" s="39">
        <f t="shared" ref="KH37:KI37" si="423">SUM(KH39,(KH43*10))</f>
        <v>1055478.0300000003</v>
      </c>
      <c r="KI37" s="39">
        <f t="shared" si="423"/>
        <v>1077145.06</v>
      </c>
      <c r="KJ37" s="39">
        <f t="shared" ref="KJ37:KK37" si="424">SUM(KJ39,(KJ43*10))</f>
        <v>1219433</v>
      </c>
      <c r="KK37" s="39">
        <f t="shared" si="424"/>
        <v>1240055</v>
      </c>
      <c r="KL37" s="39">
        <f t="shared" ref="KL37:KM37" si="425">SUM(KL39,(KL43*10))</f>
        <v>1248402.73</v>
      </c>
      <c r="KM37" s="39">
        <f t="shared" si="425"/>
        <v>1307045</v>
      </c>
      <c r="KN37" s="39">
        <f t="shared" ref="KN37:KO37" si="426">SUM(KN39,(KN43*10))</f>
        <v>1292586.7199999997</v>
      </c>
      <c r="KO37" s="39">
        <f t="shared" si="426"/>
        <v>1315479.04</v>
      </c>
      <c r="KP37" s="39">
        <f t="shared" ref="KP37:KQ37" si="427">SUM(KP39,(KP43*10))</f>
        <v>1151092.9866666666</v>
      </c>
      <c r="KQ37" s="39">
        <f t="shared" si="427"/>
        <v>1068219.8599999999</v>
      </c>
      <c r="KR37" s="39">
        <f t="shared" ref="KR37:KS37" si="428">SUM(KR39,(KR43*10))</f>
        <v>1284740.95</v>
      </c>
      <c r="KS37" s="39">
        <f t="shared" si="428"/>
        <v>1247634.8799999999</v>
      </c>
      <c r="KT37" s="39">
        <f t="shared" ref="KT37:KU37" si="429">SUM(KT39,(KT43*10))</f>
        <v>1338073.17</v>
      </c>
      <c r="KU37" s="39">
        <f t="shared" si="429"/>
        <v>1217540</v>
      </c>
      <c r="KV37" s="39">
        <f t="shared" ref="KV37:KW37" si="430">SUM(KV39,(KV43*10))</f>
        <v>1366397.58</v>
      </c>
      <c r="KW37" s="39">
        <f t="shared" si="430"/>
        <v>1377499.51</v>
      </c>
      <c r="KX37" s="39">
        <f t="shared" ref="KX37:KY37" si="431">SUM(KX39,(KX43*10))</f>
        <v>1312753</v>
      </c>
      <c r="KY37" s="39">
        <f t="shared" si="431"/>
        <v>1367394.92</v>
      </c>
      <c r="KZ37" s="39">
        <f t="shared" ref="KZ37:LA37" si="432">SUM(KZ39,(KZ43*10))</f>
        <v>1341601.92</v>
      </c>
      <c r="LA37" s="39">
        <f t="shared" si="432"/>
        <v>1338940.8700000001</v>
      </c>
      <c r="LB37" s="39">
        <f t="shared" ref="LB37:LC37" si="433">SUM(LB39,(LB43*10))</f>
        <v>1390396</v>
      </c>
      <c r="LC37" s="39">
        <f t="shared" si="433"/>
        <v>1229738</v>
      </c>
      <c r="LD37" s="39">
        <f t="shared" ref="LD37:LE37" si="434">SUM(LD39,(LD43*10))</f>
        <v>1339754.27</v>
      </c>
      <c r="LE37" s="39">
        <f t="shared" si="434"/>
        <v>1251353.4000000001</v>
      </c>
      <c r="LF37" s="39">
        <f t="shared" ref="LF37:LG37" si="435">SUM(LF39,(LF43*10))</f>
        <v>1277619.82</v>
      </c>
      <c r="LG37" s="39">
        <f t="shared" si="435"/>
        <v>1265373</v>
      </c>
      <c r="LH37" s="39">
        <f t="shared" ref="LH37:LJ37" si="436">SUM(LH39,(LH43*10))</f>
        <v>1334214.18</v>
      </c>
      <c r="LI37" s="39">
        <f t="shared" si="436"/>
        <v>1378281.9</v>
      </c>
      <c r="LJ37" s="39">
        <f t="shared" si="436"/>
        <v>1252307</v>
      </c>
      <c r="LK37" s="39">
        <f t="shared" ref="LK37:LL37" si="437">SUM(LK39,(LK43*10))</f>
        <v>1283105</v>
      </c>
      <c r="LL37" s="39">
        <f t="shared" si="437"/>
        <v>1273721.7400000002</v>
      </c>
      <c r="LM37" s="39">
        <f t="shared" ref="LM37:LN37" si="438">SUM(LM39,(LM43*10))</f>
        <v>1273563.8599999999</v>
      </c>
      <c r="LN37" s="39">
        <f t="shared" si="438"/>
        <v>1164135.99</v>
      </c>
      <c r="LO37" s="39">
        <f t="shared" ref="LO37:LP37" si="439">SUM(LO39,(LO43*10))</f>
        <v>1061167.75</v>
      </c>
      <c r="LP37" s="39">
        <f t="shared" si="439"/>
        <v>1224284.54</v>
      </c>
      <c r="LQ37" s="39">
        <f t="shared" ref="LQ37:LR37" si="440">SUM(LQ39,(LQ43*10))</f>
        <v>1204257.25</v>
      </c>
      <c r="LR37" s="39">
        <f t="shared" si="440"/>
        <v>1276430</v>
      </c>
      <c r="LS37" s="39">
        <f t="shared" ref="LS37:LT37" si="441">SUM(LS39,(LS43*10))</f>
        <v>1291418</v>
      </c>
      <c r="LT37" s="39">
        <f t="shared" si="441"/>
        <v>1357063.09</v>
      </c>
      <c r="LU37" s="39">
        <f t="shared" ref="LU37:LV37" si="442">SUM(LU39,(LU43*10))</f>
        <v>1345292.32</v>
      </c>
      <c r="LV37" s="39">
        <f t="shared" si="442"/>
        <v>1301486</v>
      </c>
      <c r="LW37" s="39">
        <f t="shared" ref="LW37:LX37" si="443">SUM(LW39,(LW43*10))</f>
        <v>1342176.3599999999</v>
      </c>
      <c r="LX37" s="39">
        <f t="shared" si="443"/>
        <v>1318413.33</v>
      </c>
      <c r="LY37" s="39">
        <f t="shared" ref="LY37:MK37" si="444">SUM(LY39,(LY43*10))</f>
        <v>1295683</v>
      </c>
      <c r="LZ37" s="39">
        <f t="shared" si="444"/>
        <v>1298093</v>
      </c>
      <c r="MA37" s="39">
        <f t="shared" si="444"/>
        <v>1124181</v>
      </c>
      <c r="MB37" s="39">
        <f t="shared" si="444"/>
        <v>1275910.6399999999</v>
      </c>
      <c r="MC37" s="39">
        <f t="shared" si="444"/>
        <v>1258132.28</v>
      </c>
      <c r="MD37" s="39">
        <f t="shared" si="444"/>
        <v>1306724.27</v>
      </c>
      <c r="ME37" s="39">
        <f t="shared" si="444"/>
        <v>1271773</v>
      </c>
      <c r="MF37" s="39">
        <f t="shared" si="444"/>
        <v>1345769</v>
      </c>
      <c r="MG37" s="39">
        <f t="shared" si="444"/>
        <v>1328646.56</v>
      </c>
      <c r="MH37" s="39">
        <f t="shared" si="444"/>
        <v>1341207</v>
      </c>
      <c r="MI37" s="39">
        <f t="shared" si="444"/>
        <v>1378319.44</v>
      </c>
      <c r="MJ37" s="39">
        <f t="shared" si="444"/>
        <v>1293731.97</v>
      </c>
      <c r="MK37" s="39">
        <f t="shared" si="444"/>
        <v>1322158.3400000001</v>
      </c>
      <c r="ML37" s="39">
        <f t="shared" ref="ML37" si="445">SUM(ML39,(ML43*10))</f>
        <v>1369703.66</v>
      </c>
    </row>
    <row r="38" spans="1:350" s="99" customFormat="1" x14ac:dyDescent="0.35">
      <c r="A38" s="102" t="str">
        <f>IF(Por_Eng!$C$4=Por_Eng!$A$1,Por_Eng!A36,IF(Por_Eng!$C$4=Por_Eng!$B$1,Por_Eng!B36,"Check"))</f>
        <v>Aeronaves (unid)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>
        <v>7558</v>
      </c>
      <c r="FO38" s="60">
        <v>6797</v>
      </c>
      <c r="FP38" s="60">
        <v>7650</v>
      </c>
      <c r="FQ38" s="60">
        <v>7601</v>
      </c>
      <c r="FR38" s="60">
        <v>8060</v>
      </c>
      <c r="FS38" s="60">
        <v>8402</v>
      </c>
      <c r="FT38" s="60">
        <v>9361</v>
      </c>
      <c r="FU38" s="60">
        <v>8842</v>
      </c>
      <c r="FV38" s="60">
        <v>8516</v>
      </c>
      <c r="FW38" s="60">
        <v>8761</v>
      </c>
      <c r="FX38" s="60">
        <v>8840</v>
      </c>
      <c r="FY38" s="60">
        <v>9614</v>
      </c>
      <c r="FZ38" s="60">
        <v>10144</v>
      </c>
      <c r="GA38" s="60">
        <v>8942</v>
      </c>
      <c r="GB38" s="60">
        <v>9382</v>
      </c>
      <c r="GC38" s="60">
        <v>9328</v>
      </c>
      <c r="GD38" s="60">
        <v>9772</v>
      </c>
      <c r="GE38" s="60">
        <v>9670</v>
      </c>
      <c r="GF38" s="60">
        <v>10044</v>
      </c>
      <c r="GG38" s="60">
        <v>9948</v>
      </c>
      <c r="GH38" s="60">
        <v>9482</v>
      </c>
      <c r="GI38" s="60">
        <v>9410</v>
      </c>
      <c r="GJ38" s="60">
        <v>9338</v>
      </c>
      <c r="GK38" s="60">
        <v>10089</v>
      </c>
      <c r="GL38" s="60">
        <v>10655</v>
      </c>
      <c r="GM38" s="60">
        <v>9108</v>
      </c>
      <c r="GN38" s="60">
        <v>10016</v>
      </c>
      <c r="GO38" s="60">
        <v>10129</v>
      </c>
      <c r="GP38" s="60">
        <v>10384</v>
      </c>
      <c r="GQ38" s="60">
        <v>10142</v>
      </c>
      <c r="GR38" s="60">
        <v>11355</v>
      </c>
      <c r="GS38" s="60">
        <v>11181</v>
      </c>
      <c r="GT38" s="60">
        <v>10773</v>
      </c>
      <c r="GU38" s="60">
        <v>11234</v>
      </c>
      <c r="GV38" s="60">
        <v>10804</v>
      </c>
      <c r="GW38" s="60">
        <v>11533</v>
      </c>
      <c r="GX38" s="60">
        <v>11837</v>
      </c>
      <c r="GY38" s="60">
        <v>10194</v>
      </c>
      <c r="GZ38" s="60">
        <v>10479</v>
      </c>
      <c r="HA38" s="60">
        <v>10504</v>
      </c>
      <c r="HB38" s="60">
        <v>10672</v>
      </c>
      <c r="HC38" s="60">
        <v>10408</v>
      </c>
      <c r="HD38" s="60">
        <v>11476</v>
      </c>
      <c r="HE38" s="60">
        <v>11236</v>
      </c>
      <c r="HF38" s="60">
        <v>11108</v>
      </c>
      <c r="HG38" s="60">
        <v>11575</v>
      </c>
      <c r="HH38" s="60">
        <v>10801</v>
      </c>
      <c r="HI38" s="60">
        <v>11241</v>
      </c>
      <c r="HJ38" s="60">
        <v>11319</v>
      </c>
      <c r="HK38" s="60">
        <v>10502</v>
      </c>
      <c r="HL38" s="60">
        <v>11365</v>
      </c>
      <c r="HM38" s="60">
        <v>10304</v>
      </c>
      <c r="HN38" s="60">
        <v>10414</v>
      </c>
      <c r="HO38" s="60">
        <v>9971</v>
      </c>
      <c r="HP38" s="60">
        <v>11027</v>
      </c>
      <c r="HQ38" s="60">
        <v>10620</v>
      </c>
      <c r="HR38" s="60">
        <v>10479</v>
      </c>
      <c r="HS38" s="60">
        <v>10651</v>
      </c>
      <c r="HT38" s="60">
        <v>10155</v>
      </c>
      <c r="HU38" s="60">
        <v>10588</v>
      </c>
      <c r="HV38" s="60">
        <v>10298</v>
      </c>
      <c r="HW38" s="60">
        <v>9551</v>
      </c>
      <c r="HX38" s="60">
        <v>10075</v>
      </c>
      <c r="HY38" s="60">
        <v>8953</v>
      </c>
      <c r="HZ38" s="60">
        <v>9076</v>
      </c>
      <c r="IA38" s="60">
        <v>9294</v>
      </c>
      <c r="IB38" s="60">
        <v>9700</v>
      </c>
      <c r="IC38" s="60">
        <v>9830</v>
      </c>
      <c r="ID38" s="60">
        <v>9367</v>
      </c>
      <c r="IE38" s="60">
        <v>9654</v>
      </c>
      <c r="IF38" s="60">
        <v>9522</v>
      </c>
      <c r="IG38" s="60">
        <v>9956</v>
      </c>
      <c r="IH38" s="60">
        <v>9993</v>
      </c>
      <c r="II38" s="60">
        <v>8756</v>
      </c>
      <c r="IJ38" s="60">
        <v>9852</v>
      </c>
      <c r="IK38" s="60">
        <v>8743</v>
      </c>
      <c r="IL38" s="60">
        <v>9438</v>
      </c>
      <c r="IM38" s="60">
        <v>8632</v>
      </c>
      <c r="IN38" s="60">
        <v>9010</v>
      </c>
      <c r="IO38" s="60">
        <v>9198</v>
      </c>
      <c r="IP38" s="60">
        <v>8686</v>
      </c>
      <c r="IQ38" s="60">
        <v>8898</v>
      </c>
      <c r="IR38" s="60">
        <v>8636</v>
      </c>
      <c r="IS38" s="60">
        <v>8792</v>
      </c>
      <c r="IT38" s="60">
        <v>8954</v>
      </c>
      <c r="IU38" s="60">
        <v>7914</v>
      </c>
      <c r="IV38" s="60">
        <v>8860</v>
      </c>
      <c r="IW38" s="60">
        <v>8726</v>
      </c>
      <c r="IX38" s="60">
        <v>8908</v>
      </c>
      <c r="IY38" s="60">
        <v>8772</v>
      </c>
      <c r="IZ38" s="60">
        <v>9609</v>
      </c>
      <c r="JA38" s="60">
        <v>9395</v>
      </c>
      <c r="JB38" s="60">
        <v>8952</v>
      </c>
      <c r="JC38" s="60">
        <v>9357</v>
      </c>
      <c r="JD38" s="60">
        <v>8651</v>
      </c>
      <c r="JE38" s="60">
        <v>9529</v>
      </c>
      <c r="JF38" s="60">
        <v>9748</v>
      </c>
      <c r="JG38" s="60">
        <v>9088</v>
      </c>
      <c r="JH38" s="60">
        <v>9552</v>
      </c>
      <c r="JI38" s="60">
        <v>9458</v>
      </c>
      <c r="JJ38" s="60">
        <v>9662</v>
      </c>
      <c r="JK38" s="60">
        <v>9371</v>
      </c>
      <c r="JL38" s="60">
        <v>10014</v>
      </c>
      <c r="JM38" s="60">
        <v>9862</v>
      </c>
      <c r="JN38" s="60">
        <v>9402</v>
      </c>
      <c r="JO38" s="60">
        <v>9713</v>
      </c>
      <c r="JP38" s="60">
        <v>9282</v>
      </c>
      <c r="JQ38" s="60">
        <v>9307</v>
      </c>
      <c r="JR38" s="60">
        <v>9664</v>
      </c>
      <c r="JS38" s="60">
        <v>8914</v>
      </c>
      <c r="JT38" s="60">
        <v>6805</v>
      </c>
      <c r="JU38" s="60">
        <v>2090</v>
      </c>
      <c r="JV38" s="60">
        <v>2972</v>
      </c>
      <c r="JW38" s="60">
        <v>3763</v>
      </c>
      <c r="JX38" s="60">
        <v>4408</v>
      </c>
      <c r="JY38" s="60">
        <v>5133</v>
      </c>
      <c r="JZ38" s="60">
        <v>5771</v>
      </c>
      <c r="KA38" s="60">
        <v>7251</v>
      </c>
      <c r="KB38" s="60">
        <v>8258</v>
      </c>
      <c r="KC38" s="60">
        <v>8669</v>
      </c>
      <c r="KD38" s="60">
        <v>8898</v>
      </c>
      <c r="KE38" s="60">
        <v>7395</v>
      </c>
      <c r="KF38" s="60">
        <v>7947</v>
      </c>
      <c r="KG38" s="60">
        <v>6624</v>
      </c>
      <c r="KH38" s="60">
        <v>7767</v>
      </c>
      <c r="KI38" s="60">
        <v>8253</v>
      </c>
      <c r="KJ38" s="60">
        <v>8964</v>
      </c>
      <c r="KK38" s="60">
        <v>9911</v>
      </c>
      <c r="KL38" s="60">
        <v>9628</v>
      </c>
      <c r="KM38" s="60">
        <v>9826</v>
      </c>
      <c r="KN38" s="60">
        <v>10077</v>
      </c>
      <c r="KO38" s="60">
        <v>10030</v>
      </c>
      <c r="KP38" s="60">
        <v>8928</v>
      </c>
      <c r="KQ38" s="60">
        <v>8635</v>
      </c>
      <c r="KR38" s="60">
        <v>10312</v>
      </c>
      <c r="KS38" s="60">
        <v>10364</v>
      </c>
      <c r="KT38" s="60">
        <v>11414</v>
      </c>
      <c r="KU38" s="60">
        <v>10069</v>
      </c>
      <c r="KV38" s="60">
        <v>11023</v>
      </c>
      <c r="KW38" s="60">
        <v>11477</v>
      </c>
      <c r="KX38" s="60">
        <v>11337</v>
      </c>
      <c r="KY38" s="60">
        <v>11983</v>
      </c>
      <c r="KZ38" s="60">
        <v>11271</v>
      </c>
      <c r="LA38" s="60">
        <v>11527</v>
      </c>
      <c r="LB38" s="60">
        <v>11293</v>
      </c>
      <c r="LC38" s="60">
        <v>10211</v>
      </c>
      <c r="LD38" s="60">
        <v>11200</v>
      </c>
      <c r="LE38" s="60">
        <v>10437</v>
      </c>
      <c r="LF38" s="60">
        <v>10538</v>
      </c>
      <c r="LG38" s="60">
        <v>10171</v>
      </c>
      <c r="LH38" s="60">
        <v>10579</v>
      </c>
      <c r="LI38" s="60">
        <v>10857</v>
      </c>
      <c r="LJ38" s="60">
        <v>9973</v>
      </c>
      <c r="LK38" s="60">
        <v>10307</v>
      </c>
      <c r="LL38" s="60">
        <v>10168</v>
      </c>
      <c r="LM38" s="60">
        <v>10123</v>
      </c>
      <c r="LN38" s="60">
        <v>9266</v>
      </c>
      <c r="LO38" s="60">
        <v>9151</v>
      </c>
      <c r="LP38" s="60">
        <v>9907</v>
      </c>
      <c r="LQ38" s="60">
        <v>10014</v>
      </c>
      <c r="LR38" s="60">
        <v>10164</v>
      </c>
      <c r="LS38" s="60">
        <v>10381</v>
      </c>
      <c r="LT38" s="60">
        <v>10855</v>
      </c>
      <c r="LU38" s="60">
        <v>10971</v>
      </c>
      <c r="LV38" s="60">
        <v>10164</v>
      </c>
      <c r="LW38" s="60">
        <v>10308</v>
      </c>
      <c r="LX38" s="60">
        <v>10117</v>
      </c>
      <c r="LY38" s="60">
        <v>10636</v>
      </c>
      <c r="LZ38" s="60">
        <v>10728</v>
      </c>
      <c r="MA38" s="60">
        <v>9687</v>
      </c>
      <c r="MB38" s="60">
        <v>10535</v>
      </c>
      <c r="MC38" s="60">
        <v>10444</v>
      </c>
      <c r="MD38" s="60">
        <v>10611</v>
      </c>
      <c r="ME38" s="60">
        <v>10131</v>
      </c>
      <c r="MF38" s="60">
        <v>10574</v>
      </c>
      <c r="MG38" s="60">
        <v>10694</v>
      </c>
      <c r="MH38" s="60">
        <v>10420</v>
      </c>
      <c r="MI38" s="60">
        <v>10619</v>
      </c>
      <c r="MJ38" s="60">
        <v>9960</v>
      </c>
      <c r="MK38" s="60">
        <v>10210</v>
      </c>
      <c r="ML38" s="60">
        <v>9729</v>
      </c>
    </row>
    <row r="39" spans="1:350" x14ac:dyDescent="0.35">
      <c r="A39" s="70" t="str">
        <f>IF(Por_Eng!$C$4=Por_Eng!$A$1,Por_Eng!A37,IF(Por_Eng!$C$4=Por_Eng!$B$1,Por_Eng!B37,"Check"))</f>
        <v>Passageiros (unid)</v>
      </c>
      <c r="B39" s="83">
        <f t="shared" ref="B39:BM39" si="446">SUM(B40,B41,B42)</f>
        <v>0</v>
      </c>
      <c r="C39" s="83">
        <f t="shared" si="446"/>
        <v>0</v>
      </c>
      <c r="D39" s="83">
        <f t="shared" si="446"/>
        <v>0</v>
      </c>
      <c r="E39" s="83">
        <f t="shared" si="446"/>
        <v>0</v>
      </c>
      <c r="F39" s="83">
        <f t="shared" si="446"/>
        <v>0</v>
      </c>
      <c r="G39" s="83">
        <f t="shared" si="446"/>
        <v>0</v>
      </c>
      <c r="H39" s="83">
        <f t="shared" si="446"/>
        <v>0</v>
      </c>
      <c r="I39" s="83">
        <f t="shared" si="446"/>
        <v>0</v>
      </c>
      <c r="J39" s="83">
        <f t="shared" si="446"/>
        <v>0</v>
      </c>
      <c r="K39" s="83">
        <f t="shared" si="446"/>
        <v>0</v>
      </c>
      <c r="L39" s="83">
        <f t="shared" si="446"/>
        <v>0</v>
      </c>
      <c r="M39" s="83">
        <f t="shared" si="446"/>
        <v>0</v>
      </c>
      <c r="N39" s="83">
        <f t="shared" si="446"/>
        <v>0</v>
      </c>
      <c r="O39" s="83">
        <f t="shared" si="446"/>
        <v>0</v>
      </c>
      <c r="P39" s="83">
        <f t="shared" si="446"/>
        <v>0</v>
      </c>
      <c r="Q39" s="83">
        <f t="shared" si="446"/>
        <v>0</v>
      </c>
      <c r="R39" s="83">
        <f t="shared" si="446"/>
        <v>0</v>
      </c>
      <c r="S39" s="83">
        <f t="shared" si="446"/>
        <v>0</v>
      </c>
      <c r="T39" s="83">
        <f t="shared" si="446"/>
        <v>0</v>
      </c>
      <c r="U39" s="83">
        <f t="shared" si="446"/>
        <v>0</v>
      </c>
      <c r="V39" s="83">
        <f t="shared" si="446"/>
        <v>0</v>
      </c>
      <c r="W39" s="83">
        <f t="shared" si="446"/>
        <v>0</v>
      </c>
      <c r="X39" s="83">
        <f t="shared" si="446"/>
        <v>0</v>
      </c>
      <c r="Y39" s="83">
        <f t="shared" si="446"/>
        <v>0</v>
      </c>
      <c r="Z39" s="83">
        <f t="shared" si="446"/>
        <v>0</v>
      </c>
      <c r="AA39" s="83">
        <f t="shared" si="446"/>
        <v>0</v>
      </c>
      <c r="AB39" s="83">
        <f t="shared" si="446"/>
        <v>0</v>
      </c>
      <c r="AC39" s="83">
        <f t="shared" si="446"/>
        <v>0</v>
      </c>
      <c r="AD39" s="83">
        <f t="shared" si="446"/>
        <v>0</v>
      </c>
      <c r="AE39" s="83">
        <f t="shared" si="446"/>
        <v>0</v>
      </c>
      <c r="AF39" s="83">
        <f t="shared" si="446"/>
        <v>0</v>
      </c>
      <c r="AG39" s="83">
        <f t="shared" si="446"/>
        <v>0</v>
      </c>
      <c r="AH39" s="83">
        <f t="shared" si="446"/>
        <v>0</v>
      </c>
      <c r="AI39" s="83">
        <f t="shared" si="446"/>
        <v>0</v>
      </c>
      <c r="AJ39" s="83">
        <f t="shared" si="446"/>
        <v>0</v>
      </c>
      <c r="AK39" s="83">
        <f t="shared" si="446"/>
        <v>0</v>
      </c>
      <c r="AL39" s="83">
        <f t="shared" si="446"/>
        <v>0</v>
      </c>
      <c r="AM39" s="83">
        <f t="shared" si="446"/>
        <v>0</v>
      </c>
      <c r="AN39" s="83">
        <f t="shared" si="446"/>
        <v>0</v>
      </c>
      <c r="AO39" s="83">
        <f t="shared" si="446"/>
        <v>0</v>
      </c>
      <c r="AP39" s="83">
        <f t="shared" si="446"/>
        <v>0</v>
      </c>
      <c r="AQ39" s="83">
        <f t="shared" si="446"/>
        <v>0</v>
      </c>
      <c r="AR39" s="83">
        <f t="shared" si="446"/>
        <v>0</v>
      </c>
      <c r="AS39" s="83">
        <f t="shared" si="446"/>
        <v>0</v>
      </c>
      <c r="AT39" s="83">
        <f t="shared" si="446"/>
        <v>0</v>
      </c>
      <c r="AU39" s="83">
        <f t="shared" si="446"/>
        <v>0</v>
      </c>
      <c r="AV39" s="83">
        <f t="shared" si="446"/>
        <v>0</v>
      </c>
      <c r="AW39" s="83">
        <f t="shared" si="446"/>
        <v>0</v>
      </c>
      <c r="AX39" s="83">
        <f t="shared" si="446"/>
        <v>0</v>
      </c>
      <c r="AY39" s="83">
        <f t="shared" si="446"/>
        <v>0</v>
      </c>
      <c r="AZ39" s="83">
        <f t="shared" si="446"/>
        <v>0</v>
      </c>
      <c r="BA39" s="83">
        <f t="shared" si="446"/>
        <v>0</v>
      </c>
      <c r="BB39" s="83">
        <f t="shared" si="446"/>
        <v>0</v>
      </c>
      <c r="BC39" s="83">
        <f t="shared" si="446"/>
        <v>0</v>
      </c>
      <c r="BD39" s="83">
        <f t="shared" si="446"/>
        <v>0</v>
      </c>
      <c r="BE39" s="83">
        <f t="shared" si="446"/>
        <v>0</v>
      </c>
      <c r="BF39" s="83">
        <f t="shared" si="446"/>
        <v>0</v>
      </c>
      <c r="BG39" s="83">
        <f t="shared" si="446"/>
        <v>0</v>
      </c>
      <c r="BH39" s="83">
        <f t="shared" si="446"/>
        <v>0</v>
      </c>
      <c r="BI39" s="83">
        <f t="shared" si="446"/>
        <v>0</v>
      </c>
      <c r="BJ39" s="83">
        <f t="shared" si="446"/>
        <v>0</v>
      </c>
      <c r="BK39" s="83">
        <f t="shared" si="446"/>
        <v>0</v>
      </c>
      <c r="BL39" s="83">
        <f t="shared" si="446"/>
        <v>0</v>
      </c>
      <c r="BM39" s="83">
        <f t="shared" si="446"/>
        <v>0</v>
      </c>
      <c r="BN39" s="83">
        <f t="shared" ref="BN39:DY39" si="447">SUM(BN40,BN41,BN42)</f>
        <v>0</v>
      </c>
      <c r="BO39" s="83">
        <f t="shared" si="447"/>
        <v>0</v>
      </c>
      <c r="BP39" s="83">
        <f t="shared" si="447"/>
        <v>0</v>
      </c>
      <c r="BQ39" s="83">
        <f t="shared" si="447"/>
        <v>0</v>
      </c>
      <c r="BR39" s="83">
        <f t="shared" si="447"/>
        <v>0</v>
      </c>
      <c r="BS39" s="83">
        <f t="shared" si="447"/>
        <v>0</v>
      </c>
      <c r="BT39" s="83">
        <f t="shared" si="447"/>
        <v>0</v>
      </c>
      <c r="BU39" s="83">
        <f t="shared" si="447"/>
        <v>0</v>
      </c>
      <c r="BV39" s="83">
        <f t="shared" si="447"/>
        <v>0</v>
      </c>
      <c r="BW39" s="83">
        <f t="shared" si="447"/>
        <v>0</v>
      </c>
      <c r="BX39" s="83">
        <f t="shared" si="447"/>
        <v>0</v>
      </c>
      <c r="BY39" s="83">
        <f t="shared" si="447"/>
        <v>0</v>
      </c>
      <c r="BZ39" s="83">
        <f t="shared" si="447"/>
        <v>0</v>
      </c>
      <c r="CA39" s="83">
        <f t="shared" si="447"/>
        <v>0</v>
      </c>
      <c r="CB39" s="83">
        <f t="shared" si="447"/>
        <v>0</v>
      </c>
      <c r="CC39" s="83">
        <f t="shared" si="447"/>
        <v>0</v>
      </c>
      <c r="CD39" s="83">
        <f t="shared" si="447"/>
        <v>0</v>
      </c>
      <c r="CE39" s="83">
        <f t="shared" si="447"/>
        <v>0</v>
      </c>
      <c r="CF39" s="83">
        <f t="shared" si="447"/>
        <v>0</v>
      </c>
      <c r="CG39" s="83">
        <f t="shared" si="447"/>
        <v>0</v>
      </c>
      <c r="CH39" s="83">
        <f t="shared" si="447"/>
        <v>0</v>
      </c>
      <c r="CI39" s="83">
        <f t="shared" si="447"/>
        <v>0</v>
      </c>
      <c r="CJ39" s="83">
        <f t="shared" si="447"/>
        <v>0</v>
      </c>
      <c r="CK39" s="83">
        <f t="shared" si="447"/>
        <v>0</v>
      </c>
      <c r="CL39" s="83">
        <f t="shared" si="447"/>
        <v>0</v>
      </c>
      <c r="CM39" s="83">
        <f t="shared" si="447"/>
        <v>0</v>
      </c>
      <c r="CN39" s="83">
        <f t="shared" si="447"/>
        <v>0</v>
      </c>
      <c r="CO39" s="83">
        <f t="shared" si="447"/>
        <v>0</v>
      </c>
      <c r="CP39" s="83">
        <f t="shared" si="447"/>
        <v>0</v>
      </c>
      <c r="CQ39" s="83">
        <f t="shared" si="447"/>
        <v>0</v>
      </c>
      <c r="CR39" s="83">
        <f t="shared" si="447"/>
        <v>0</v>
      </c>
      <c r="CS39" s="83">
        <f t="shared" si="447"/>
        <v>0</v>
      </c>
      <c r="CT39" s="83">
        <f t="shared" si="447"/>
        <v>0</v>
      </c>
      <c r="CU39" s="83">
        <f t="shared" si="447"/>
        <v>0</v>
      </c>
      <c r="CV39" s="83">
        <f t="shared" si="447"/>
        <v>0</v>
      </c>
      <c r="CW39" s="83">
        <f t="shared" si="447"/>
        <v>0</v>
      </c>
      <c r="CX39" s="83">
        <f t="shared" si="447"/>
        <v>0</v>
      </c>
      <c r="CY39" s="83">
        <f t="shared" si="447"/>
        <v>0</v>
      </c>
      <c r="CZ39" s="83">
        <f t="shared" si="447"/>
        <v>0</v>
      </c>
      <c r="DA39" s="83">
        <f t="shared" si="447"/>
        <v>0</v>
      </c>
      <c r="DB39" s="83">
        <f t="shared" si="447"/>
        <v>0</v>
      </c>
      <c r="DC39" s="83">
        <f t="shared" si="447"/>
        <v>0</v>
      </c>
      <c r="DD39" s="83">
        <f t="shared" si="447"/>
        <v>0</v>
      </c>
      <c r="DE39" s="83">
        <f t="shared" si="447"/>
        <v>0</v>
      </c>
      <c r="DF39" s="83">
        <f t="shared" si="447"/>
        <v>0</v>
      </c>
      <c r="DG39" s="83">
        <f t="shared" si="447"/>
        <v>0</v>
      </c>
      <c r="DH39" s="83">
        <f t="shared" si="447"/>
        <v>0</v>
      </c>
      <c r="DI39" s="83">
        <f t="shared" si="447"/>
        <v>0</v>
      </c>
      <c r="DJ39" s="83">
        <f t="shared" si="447"/>
        <v>0</v>
      </c>
      <c r="DK39" s="83">
        <f t="shared" si="447"/>
        <v>0</v>
      </c>
      <c r="DL39" s="83">
        <f t="shared" si="447"/>
        <v>0</v>
      </c>
      <c r="DM39" s="83">
        <f t="shared" si="447"/>
        <v>0</v>
      </c>
      <c r="DN39" s="83">
        <f t="shared" si="447"/>
        <v>0</v>
      </c>
      <c r="DO39" s="83">
        <f t="shared" si="447"/>
        <v>0</v>
      </c>
      <c r="DP39" s="83">
        <f t="shared" si="447"/>
        <v>0</v>
      </c>
      <c r="DQ39" s="83">
        <f t="shared" si="447"/>
        <v>0</v>
      </c>
      <c r="DR39" s="83">
        <f t="shared" si="447"/>
        <v>0</v>
      </c>
      <c r="DS39" s="83">
        <f t="shared" si="447"/>
        <v>0</v>
      </c>
      <c r="DT39" s="83">
        <f t="shared" si="447"/>
        <v>0</v>
      </c>
      <c r="DU39" s="83">
        <f t="shared" si="447"/>
        <v>0</v>
      </c>
      <c r="DV39" s="83">
        <f t="shared" si="447"/>
        <v>0</v>
      </c>
      <c r="DW39" s="83">
        <f t="shared" si="447"/>
        <v>0</v>
      </c>
      <c r="DX39" s="83">
        <f t="shared" si="447"/>
        <v>0</v>
      </c>
      <c r="DY39" s="83">
        <f t="shared" si="447"/>
        <v>0</v>
      </c>
      <c r="DZ39" s="83">
        <f t="shared" ref="DZ39:FY39" si="448">SUM(DZ40,DZ41,DZ42)</f>
        <v>0</v>
      </c>
      <c r="EA39" s="83">
        <f t="shared" si="448"/>
        <v>0</v>
      </c>
      <c r="EB39" s="83">
        <f t="shared" si="448"/>
        <v>0</v>
      </c>
      <c r="EC39" s="83">
        <f t="shared" si="448"/>
        <v>0</v>
      </c>
      <c r="ED39" s="83">
        <f t="shared" si="448"/>
        <v>0</v>
      </c>
      <c r="EE39" s="83">
        <f t="shared" si="448"/>
        <v>0</v>
      </c>
      <c r="EF39" s="83">
        <f t="shared" si="448"/>
        <v>0</v>
      </c>
      <c r="EG39" s="83">
        <f t="shared" si="448"/>
        <v>0</v>
      </c>
      <c r="EH39" s="83">
        <f t="shared" si="448"/>
        <v>0</v>
      </c>
      <c r="EI39" s="83">
        <f t="shared" si="448"/>
        <v>0</v>
      </c>
      <c r="EJ39" s="83">
        <f t="shared" si="448"/>
        <v>0</v>
      </c>
      <c r="EK39" s="83">
        <f t="shared" si="448"/>
        <v>0</v>
      </c>
      <c r="EL39" s="83">
        <f t="shared" si="448"/>
        <v>0</v>
      </c>
      <c r="EM39" s="83">
        <f t="shared" si="448"/>
        <v>0</v>
      </c>
      <c r="EN39" s="83">
        <f t="shared" si="448"/>
        <v>0</v>
      </c>
      <c r="EO39" s="83">
        <f t="shared" si="448"/>
        <v>0</v>
      </c>
      <c r="EP39" s="83">
        <f t="shared" si="448"/>
        <v>0</v>
      </c>
      <c r="EQ39" s="83">
        <f t="shared" si="448"/>
        <v>0</v>
      </c>
      <c r="ER39" s="83">
        <f t="shared" si="448"/>
        <v>0</v>
      </c>
      <c r="ES39" s="83">
        <f t="shared" si="448"/>
        <v>0</v>
      </c>
      <c r="ET39" s="83">
        <f t="shared" si="448"/>
        <v>0</v>
      </c>
      <c r="EU39" s="83">
        <f t="shared" si="448"/>
        <v>0</v>
      </c>
      <c r="EV39" s="83">
        <f t="shared" si="448"/>
        <v>0</v>
      </c>
      <c r="EW39" s="83">
        <f t="shared" si="448"/>
        <v>0</v>
      </c>
      <c r="EX39" s="83">
        <f t="shared" si="448"/>
        <v>0</v>
      </c>
      <c r="EY39" s="83">
        <f t="shared" si="448"/>
        <v>0</v>
      </c>
      <c r="EZ39" s="83">
        <f t="shared" si="448"/>
        <v>0</v>
      </c>
      <c r="FA39" s="83">
        <f t="shared" si="448"/>
        <v>0</v>
      </c>
      <c r="FB39" s="83">
        <f t="shared" si="448"/>
        <v>0</v>
      </c>
      <c r="FC39" s="83">
        <f t="shared" si="448"/>
        <v>0</v>
      </c>
      <c r="FD39" s="83">
        <f t="shared" si="448"/>
        <v>0</v>
      </c>
      <c r="FE39" s="83">
        <f t="shared" si="448"/>
        <v>0</v>
      </c>
      <c r="FF39" s="83">
        <f t="shared" si="448"/>
        <v>0</v>
      </c>
      <c r="FG39" s="83">
        <f t="shared" si="448"/>
        <v>0</v>
      </c>
      <c r="FH39" s="83">
        <f t="shared" si="448"/>
        <v>0</v>
      </c>
      <c r="FI39" s="83">
        <f t="shared" si="448"/>
        <v>0</v>
      </c>
      <c r="FJ39" s="83">
        <f t="shared" si="448"/>
        <v>0</v>
      </c>
      <c r="FK39" s="83">
        <f t="shared" si="448"/>
        <v>0</v>
      </c>
      <c r="FL39" s="83">
        <f t="shared" si="448"/>
        <v>0</v>
      </c>
      <c r="FM39" s="83">
        <f t="shared" si="448"/>
        <v>0</v>
      </c>
      <c r="FN39" s="83">
        <f t="shared" si="448"/>
        <v>608653</v>
      </c>
      <c r="FO39" s="83">
        <f t="shared" si="448"/>
        <v>508231</v>
      </c>
      <c r="FP39" s="83">
        <f t="shared" si="448"/>
        <v>585350</v>
      </c>
      <c r="FQ39" s="83">
        <f t="shared" si="448"/>
        <v>585111</v>
      </c>
      <c r="FR39" s="83">
        <f t="shared" si="448"/>
        <v>597267</v>
      </c>
      <c r="FS39" s="83">
        <f t="shared" si="448"/>
        <v>610245</v>
      </c>
      <c r="FT39" s="83">
        <f t="shared" si="448"/>
        <v>750057</v>
      </c>
      <c r="FU39" s="83">
        <f t="shared" si="448"/>
        <v>669862</v>
      </c>
      <c r="FV39" s="83">
        <f t="shared" si="448"/>
        <v>632282</v>
      </c>
      <c r="FW39" s="83">
        <f t="shared" si="448"/>
        <v>643781</v>
      </c>
      <c r="FX39" s="83">
        <f t="shared" si="448"/>
        <v>632096</v>
      </c>
      <c r="FY39" s="83">
        <f t="shared" si="448"/>
        <v>737923</v>
      </c>
      <c r="FZ39" s="83">
        <f>SUM(FZ40,FZ41,FZ42)</f>
        <v>776894</v>
      </c>
      <c r="GA39" s="83">
        <f t="shared" ref="GA39:GN39" si="449">SUM(GA40,GA41,GA42)</f>
        <v>664010</v>
      </c>
      <c r="GB39" s="83">
        <f t="shared" si="449"/>
        <v>692069</v>
      </c>
      <c r="GC39" s="83">
        <f t="shared" si="449"/>
        <v>692625</v>
      </c>
      <c r="GD39" s="83">
        <f t="shared" si="449"/>
        <v>730661</v>
      </c>
      <c r="GE39" s="83">
        <f t="shared" si="449"/>
        <v>720518</v>
      </c>
      <c r="GF39" s="83">
        <f t="shared" si="449"/>
        <v>836716</v>
      </c>
      <c r="GG39" s="83">
        <f t="shared" si="449"/>
        <v>755678</v>
      </c>
      <c r="GH39" s="83">
        <f t="shared" si="449"/>
        <v>738384</v>
      </c>
      <c r="GI39" s="83">
        <f t="shared" si="449"/>
        <v>717771</v>
      </c>
      <c r="GJ39" s="83">
        <f t="shared" si="449"/>
        <v>746141</v>
      </c>
      <c r="GK39" s="83">
        <f t="shared" si="449"/>
        <v>787129</v>
      </c>
      <c r="GL39" s="83">
        <f t="shared" si="449"/>
        <v>848996</v>
      </c>
      <c r="GM39" s="83">
        <f t="shared" si="449"/>
        <v>685734</v>
      </c>
      <c r="GN39" s="83">
        <f t="shared" si="449"/>
        <v>734166</v>
      </c>
      <c r="GO39" s="83">
        <f t="shared" ref="GO39:HU39" si="450">SUM(GO40,GO41,GO42)</f>
        <v>774587</v>
      </c>
      <c r="GP39" s="83">
        <f t="shared" si="450"/>
        <v>770151</v>
      </c>
      <c r="GQ39" s="83">
        <f t="shared" si="450"/>
        <v>727347</v>
      </c>
      <c r="GR39" s="83">
        <f t="shared" si="450"/>
        <v>776827</v>
      </c>
      <c r="GS39" s="83">
        <f t="shared" si="450"/>
        <v>804158</v>
      </c>
      <c r="GT39" s="83">
        <f t="shared" si="450"/>
        <v>718028</v>
      </c>
      <c r="GU39" s="83">
        <f t="shared" si="450"/>
        <v>822153</v>
      </c>
      <c r="GV39" s="83">
        <f t="shared" si="450"/>
        <v>805040</v>
      </c>
      <c r="GW39" s="83">
        <f t="shared" si="450"/>
        <v>828264</v>
      </c>
      <c r="GX39" s="83">
        <f t="shared" si="450"/>
        <v>867275</v>
      </c>
      <c r="GY39" s="83">
        <f t="shared" si="450"/>
        <v>783803</v>
      </c>
      <c r="GZ39" s="83">
        <f t="shared" si="450"/>
        <v>798948</v>
      </c>
      <c r="HA39" s="83">
        <f t="shared" si="450"/>
        <v>778392</v>
      </c>
      <c r="HB39" s="83">
        <f t="shared" si="450"/>
        <v>809676</v>
      </c>
      <c r="HC39" s="83">
        <f t="shared" si="450"/>
        <v>717263</v>
      </c>
      <c r="HD39" s="83">
        <f t="shared" si="450"/>
        <v>860164</v>
      </c>
      <c r="HE39" s="83">
        <f t="shared" si="450"/>
        <v>841284</v>
      </c>
      <c r="HF39" s="83">
        <f t="shared" si="450"/>
        <v>856450</v>
      </c>
      <c r="HG39" s="83">
        <f t="shared" si="450"/>
        <v>873065</v>
      </c>
      <c r="HH39" s="83">
        <f t="shared" si="450"/>
        <v>821991</v>
      </c>
      <c r="HI39" s="83">
        <f t="shared" si="450"/>
        <v>838534</v>
      </c>
      <c r="HJ39" s="83">
        <f t="shared" si="450"/>
        <v>978371</v>
      </c>
      <c r="HK39" s="83">
        <f t="shared" si="450"/>
        <v>839237</v>
      </c>
      <c r="HL39" s="83">
        <f t="shared" si="450"/>
        <v>888739</v>
      </c>
      <c r="HM39" s="83">
        <f t="shared" si="450"/>
        <v>847928</v>
      </c>
      <c r="HN39" s="83">
        <f t="shared" si="450"/>
        <v>827783</v>
      </c>
      <c r="HO39" s="83">
        <f t="shared" si="450"/>
        <v>787936</v>
      </c>
      <c r="HP39" s="83">
        <f t="shared" si="450"/>
        <v>955684</v>
      </c>
      <c r="HQ39" s="83">
        <f t="shared" si="450"/>
        <v>850429</v>
      </c>
      <c r="HR39" s="83">
        <f t="shared" si="450"/>
        <v>845825</v>
      </c>
      <c r="HS39" s="83">
        <f t="shared" si="450"/>
        <v>845223</v>
      </c>
      <c r="HT39" s="83">
        <f t="shared" si="450"/>
        <v>789906</v>
      </c>
      <c r="HU39" s="83">
        <f t="shared" si="450"/>
        <v>866978</v>
      </c>
      <c r="HV39" s="83">
        <v>902979</v>
      </c>
      <c r="HW39" s="83">
        <v>723667</v>
      </c>
      <c r="HX39" s="83">
        <v>775091</v>
      </c>
      <c r="HY39" s="83">
        <v>710743</v>
      </c>
      <c r="HZ39" s="83">
        <v>719958</v>
      </c>
      <c r="IA39" s="83">
        <f>SUM(IA40:IA42)</f>
        <v>706000</v>
      </c>
      <c r="IB39" s="83">
        <v>823973</v>
      </c>
      <c r="IC39" s="83">
        <f t="shared" ref="IC39:IY39" si="451">SUM(IC40:IC42)</f>
        <v>800409</v>
      </c>
      <c r="ID39" s="83">
        <f t="shared" si="451"/>
        <v>755122</v>
      </c>
      <c r="IE39" s="83">
        <f t="shared" si="451"/>
        <v>774710</v>
      </c>
      <c r="IF39" s="83">
        <f t="shared" si="451"/>
        <v>778368</v>
      </c>
      <c r="IG39" s="83">
        <f t="shared" si="451"/>
        <v>853718</v>
      </c>
      <c r="IH39" s="83">
        <f t="shared" si="451"/>
        <v>903490</v>
      </c>
      <c r="II39" s="83">
        <f t="shared" si="451"/>
        <v>717602</v>
      </c>
      <c r="IJ39" s="83">
        <f t="shared" si="451"/>
        <v>816562</v>
      </c>
      <c r="IK39" s="83">
        <f t="shared" si="451"/>
        <v>749273</v>
      </c>
      <c r="IL39" s="83">
        <f t="shared" si="451"/>
        <v>780848</v>
      </c>
      <c r="IM39" s="83">
        <f t="shared" si="451"/>
        <v>734910</v>
      </c>
      <c r="IN39" s="83">
        <f t="shared" si="451"/>
        <v>816522</v>
      </c>
      <c r="IO39" s="83">
        <f t="shared" si="451"/>
        <v>777061</v>
      </c>
      <c r="IP39" s="83">
        <f t="shared" si="451"/>
        <v>761423</v>
      </c>
      <c r="IQ39" s="83">
        <f t="shared" si="451"/>
        <v>769503</v>
      </c>
      <c r="IR39" s="83">
        <f t="shared" si="451"/>
        <v>727782</v>
      </c>
      <c r="IS39" s="83">
        <f t="shared" si="451"/>
        <v>777655</v>
      </c>
      <c r="IT39" s="83">
        <f t="shared" si="451"/>
        <v>812475</v>
      </c>
      <c r="IU39" s="83">
        <f t="shared" si="451"/>
        <v>663308</v>
      </c>
      <c r="IV39" s="83">
        <f t="shared" si="451"/>
        <v>727027</v>
      </c>
      <c r="IW39" s="83">
        <f t="shared" si="451"/>
        <v>727039</v>
      </c>
      <c r="IX39" s="83">
        <f t="shared" si="451"/>
        <v>712250</v>
      </c>
      <c r="IY39" s="83">
        <f t="shared" si="451"/>
        <v>706415</v>
      </c>
      <c r="IZ39" s="83">
        <f t="shared" ref="IZ39:JA39" si="452">SUM(IZ40:IZ42)</f>
        <v>860721</v>
      </c>
      <c r="JA39" s="83">
        <f t="shared" si="452"/>
        <v>811353</v>
      </c>
      <c r="JB39" s="83">
        <f t="shared" ref="JB39:JC39" si="453">SUM(JB40:JB42)</f>
        <v>787336</v>
      </c>
      <c r="JC39" s="83">
        <f t="shared" si="453"/>
        <v>816481</v>
      </c>
      <c r="JD39" s="83">
        <f t="shared" ref="JD39:JE39" si="454">SUM(JD40:JD42)</f>
        <v>754994</v>
      </c>
      <c r="JE39" s="83">
        <f t="shared" si="454"/>
        <v>843602</v>
      </c>
      <c r="JF39" s="83">
        <f t="shared" ref="JF39" si="455">SUM(JF40:JF42)</f>
        <v>890468</v>
      </c>
      <c r="JG39" s="83">
        <f t="shared" ref="JG39:JH39" si="456">SUM(JG40:JG42)</f>
        <v>794957</v>
      </c>
      <c r="JH39" s="83">
        <f t="shared" si="456"/>
        <v>837555</v>
      </c>
      <c r="JI39" s="83">
        <f t="shared" ref="JI39:JJ39" si="457">SUM(JI40:JI42)</f>
        <v>846913</v>
      </c>
      <c r="JJ39" s="83">
        <f t="shared" si="457"/>
        <v>897000</v>
      </c>
      <c r="JK39" s="83">
        <f t="shared" ref="JK39:JL39" si="458">SUM(JK40:JK42)</f>
        <v>884000</v>
      </c>
      <c r="JL39" s="83">
        <f t="shared" si="458"/>
        <v>995413</v>
      </c>
      <c r="JM39" s="83">
        <f t="shared" ref="JM39:JN39" si="459">SUM(JM40:JM42)</f>
        <v>913820</v>
      </c>
      <c r="JN39" s="83">
        <f t="shared" si="459"/>
        <v>857563</v>
      </c>
      <c r="JO39" s="83">
        <f t="shared" ref="JO39:JP39" si="460">SUM(JO40:JO42)</f>
        <v>901437</v>
      </c>
      <c r="JP39" s="83">
        <f t="shared" si="460"/>
        <v>866640</v>
      </c>
      <c r="JQ39" s="83">
        <f t="shared" ref="JQ39:JR39" si="461">SUM(JQ40:JQ42)</f>
        <v>895203</v>
      </c>
      <c r="JR39" s="83">
        <f t="shared" si="461"/>
        <v>964000</v>
      </c>
      <c r="JS39" s="83">
        <f t="shared" ref="JS39:JT39" si="462">SUM(JS40:JS42)</f>
        <v>838624</v>
      </c>
      <c r="JT39" s="83">
        <f t="shared" si="462"/>
        <v>575594</v>
      </c>
      <c r="JU39" s="83">
        <f t="shared" ref="JU39:JW39" si="463">SUM(JU40:JU42)</f>
        <v>150536</v>
      </c>
      <c r="JV39" s="83">
        <f t="shared" si="463"/>
        <v>226564</v>
      </c>
      <c r="JW39" s="83">
        <f t="shared" si="463"/>
        <v>305426</v>
      </c>
      <c r="JX39" s="83">
        <f t="shared" ref="JX39:JY39" si="464">SUM(JX40:JX42)</f>
        <v>383179.99999999994</v>
      </c>
      <c r="JY39" s="83">
        <f t="shared" si="464"/>
        <v>454169.99999999994</v>
      </c>
      <c r="JZ39" s="83">
        <f t="shared" ref="JZ39:KA39" si="465">SUM(JZ40:JZ42)</f>
        <v>564744</v>
      </c>
      <c r="KA39" s="83">
        <f t="shared" si="465"/>
        <v>701422</v>
      </c>
      <c r="KB39" s="83">
        <f t="shared" ref="KB39:KC39" si="466">SUM(KB40:KB42)</f>
        <v>754371</v>
      </c>
      <c r="KC39" s="83">
        <f t="shared" si="466"/>
        <v>789361.99999999988</v>
      </c>
      <c r="KD39" s="83">
        <f t="shared" ref="KD39:KE39" si="467">SUM(KD40:KD42)</f>
        <v>822812</v>
      </c>
      <c r="KE39" s="83">
        <f t="shared" si="467"/>
        <v>698665</v>
      </c>
      <c r="KF39" s="83">
        <f t="shared" ref="KF39:KG39" si="468">SUM(KF40:KF42)</f>
        <v>686271</v>
      </c>
      <c r="KG39" s="83">
        <f t="shared" si="468"/>
        <v>649870.99999999988</v>
      </c>
      <c r="KH39" s="83">
        <f t="shared" ref="KH39:KI39" si="469">SUM(KH40:KH42)</f>
        <v>748783.00000000012</v>
      </c>
      <c r="KI39" s="83">
        <f t="shared" si="469"/>
        <v>774923</v>
      </c>
      <c r="KJ39" s="83">
        <f t="shared" ref="KJ39:KK39" si="470">SUM(KJ40:KJ42)</f>
        <v>907883</v>
      </c>
      <c r="KK39" s="83">
        <f t="shared" si="470"/>
        <v>916405</v>
      </c>
      <c r="KL39" s="83">
        <f t="shared" ref="KL39:KM39" si="471">SUM(KL40:KL42)</f>
        <v>920667</v>
      </c>
      <c r="KM39" s="83">
        <f t="shared" si="471"/>
        <v>964195</v>
      </c>
      <c r="KN39" s="83">
        <f t="shared" ref="KN39:KO39" si="472">SUM(KN40:KN42)</f>
        <v>956575.99999999988</v>
      </c>
      <c r="KO39" s="83">
        <f t="shared" si="472"/>
        <v>1002860</v>
      </c>
      <c r="KP39" s="83">
        <f t="shared" ref="KP39:KQ39" si="473">SUM(KP40:KP42)</f>
        <v>888287</v>
      </c>
      <c r="KQ39" s="83">
        <f t="shared" si="473"/>
        <v>777907</v>
      </c>
      <c r="KR39" s="83">
        <f t="shared" ref="KR39:KS39" si="474">SUM(KR40:KR42)</f>
        <v>962043</v>
      </c>
      <c r="KS39" s="83">
        <f t="shared" si="474"/>
        <v>963354</v>
      </c>
      <c r="KT39" s="83">
        <f t="shared" ref="KT39:KU39" si="475">SUM(KT40:KT42)</f>
        <v>1018455.9999999999</v>
      </c>
      <c r="KU39" s="83">
        <f t="shared" si="475"/>
        <v>904380</v>
      </c>
      <c r="KV39" s="83">
        <f t="shared" ref="KV39:KW39" si="476">SUM(KV40:KV42)</f>
        <v>1058194</v>
      </c>
      <c r="KW39" s="83">
        <f t="shared" si="476"/>
        <v>1056190</v>
      </c>
      <c r="KX39" s="83">
        <f t="shared" ref="KX39:KY39" si="477">SUM(KX40:KX42)</f>
        <v>1007993.0000000001</v>
      </c>
      <c r="KY39" s="83">
        <f t="shared" si="477"/>
        <v>1059084</v>
      </c>
      <c r="KZ39" s="83">
        <f t="shared" ref="KZ39:LA39" si="478">SUM(KZ40:KZ42)</f>
        <v>1064327</v>
      </c>
      <c r="LA39" s="83">
        <f t="shared" si="478"/>
        <v>1084333</v>
      </c>
      <c r="LB39" s="83">
        <f t="shared" ref="LB39:LC39" si="479">SUM(LB40:LB42)</f>
        <v>1151173</v>
      </c>
      <c r="LC39" s="83">
        <f t="shared" si="479"/>
        <v>999428</v>
      </c>
      <c r="LD39" s="83">
        <f t="shared" ref="LD39:LE39" si="480">SUM(LD40:LD42)</f>
        <v>1046186</v>
      </c>
      <c r="LE39" s="83">
        <f t="shared" si="480"/>
        <v>1006262.0000000001</v>
      </c>
      <c r="LF39" s="83">
        <f t="shared" ref="LF39:LG39" si="481">SUM(LF40:LF42)</f>
        <v>1007987</v>
      </c>
      <c r="LG39" s="83">
        <f t="shared" si="481"/>
        <v>1023723</v>
      </c>
      <c r="LH39" s="83">
        <f t="shared" ref="LH39:LJ39" si="482">SUM(LH40:LH42)</f>
        <v>1096618</v>
      </c>
      <c r="LI39" s="83">
        <f t="shared" si="482"/>
        <v>1142788</v>
      </c>
      <c r="LJ39" s="83">
        <f t="shared" si="482"/>
        <v>1021603</v>
      </c>
      <c r="LK39" s="83">
        <f t="shared" ref="LK39:LL39" si="483">SUM(LK40:LK42)</f>
        <v>1033555</v>
      </c>
      <c r="LL39" s="83">
        <f t="shared" si="483"/>
        <v>1015657.0000000001</v>
      </c>
      <c r="LM39" s="83">
        <f t="shared" ref="LM39:LN39" si="484">SUM(LM40:LM42)</f>
        <v>1008149</v>
      </c>
      <c r="LN39" s="83">
        <f t="shared" si="484"/>
        <v>959391</v>
      </c>
      <c r="LO39" s="83">
        <f t="shared" ref="LO39:LP39" si="485">SUM(LO40:LO42)</f>
        <v>853655</v>
      </c>
      <c r="LP39" s="83">
        <f t="shared" si="485"/>
        <v>990022.99999999988</v>
      </c>
      <c r="LQ39" s="83">
        <f t="shared" ref="LQ39:LR39" si="486">SUM(LQ40:LQ42)</f>
        <v>979375</v>
      </c>
      <c r="LR39" s="83">
        <f t="shared" si="486"/>
        <v>1024660</v>
      </c>
      <c r="LS39" s="83">
        <f t="shared" ref="LS39:LT39" si="487">SUM(LS40:LS42)</f>
        <v>1055038</v>
      </c>
      <c r="LT39" s="83">
        <f t="shared" si="487"/>
        <v>1111551</v>
      </c>
      <c r="LU39" s="83">
        <f t="shared" ref="LU39:LV39" si="488">SUM(LU40:LU42)</f>
        <v>1106760</v>
      </c>
      <c r="LV39" s="83">
        <f t="shared" si="488"/>
        <v>1059086</v>
      </c>
      <c r="LW39" s="83">
        <f t="shared" ref="LW39:LX39" si="489">SUM(LW40:LW42)</f>
        <v>1080955</v>
      </c>
      <c r="LX39" s="83">
        <f t="shared" si="489"/>
        <v>1059887</v>
      </c>
      <c r="LY39" s="83">
        <f t="shared" ref="LY39" si="490">SUM(LY40:LY42)</f>
        <v>1113323</v>
      </c>
      <c r="LZ39" s="83">
        <v>1116623</v>
      </c>
      <c r="MA39" s="83">
        <v>926351</v>
      </c>
      <c r="MB39" s="83">
        <v>1050120</v>
      </c>
      <c r="MC39" s="83">
        <v>1031710</v>
      </c>
      <c r="MD39" s="83">
        <v>1074721</v>
      </c>
      <c r="ME39" s="83">
        <v>1046113</v>
      </c>
      <c r="MF39" s="83">
        <v>1091609</v>
      </c>
      <c r="MG39" s="83">
        <v>1103091</v>
      </c>
      <c r="MH39" s="83">
        <v>1104507</v>
      </c>
      <c r="MI39" s="83">
        <v>1124922</v>
      </c>
      <c r="MJ39" s="83">
        <v>1045413</v>
      </c>
      <c r="MK39" s="83">
        <v>1112363</v>
      </c>
      <c r="ML39" s="83">
        <f t="shared" ref="ML39" si="491">SUM(ML40:ML42)</f>
        <v>1160942</v>
      </c>
    </row>
    <row r="40" spans="1:350" s="76" customFormat="1" x14ac:dyDescent="0.3">
      <c r="A40" s="74" t="str">
        <f>IF(Por_Eng!$C$4=Por_Eng!$A$1,Por_Eng!A38,IF(Por_Eng!$C$4=Por_Eng!$B$1,Por_Eng!B38,"Check"))</f>
        <v>Doméstico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75"/>
      <c r="EQ40" s="75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75"/>
      <c r="FG40" s="75"/>
      <c r="FH40" s="75"/>
      <c r="FI40" s="75"/>
      <c r="FJ40" s="75"/>
      <c r="FK40" s="75"/>
      <c r="FL40" s="75"/>
      <c r="FM40" s="75"/>
      <c r="FN40" s="75">
        <v>455032</v>
      </c>
      <c r="FO40" s="75">
        <v>388227</v>
      </c>
      <c r="FP40" s="75">
        <v>421722</v>
      </c>
      <c r="FQ40" s="75">
        <v>420759</v>
      </c>
      <c r="FR40" s="75">
        <v>424013</v>
      </c>
      <c r="FS40" s="75">
        <v>418099</v>
      </c>
      <c r="FT40" s="75">
        <v>492571</v>
      </c>
      <c r="FU40" s="75">
        <v>437425</v>
      </c>
      <c r="FV40" s="75">
        <v>415345</v>
      </c>
      <c r="FW40" s="75">
        <v>414293</v>
      </c>
      <c r="FX40" s="75">
        <v>410301</v>
      </c>
      <c r="FY40" s="75">
        <v>457901</v>
      </c>
      <c r="FZ40" s="112">
        <v>465358</v>
      </c>
      <c r="GA40" s="112">
        <v>387875</v>
      </c>
      <c r="GB40" s="112">
        <v>428499</v>
      </c>
      <c r="GC40" s="112">
        <v>425456</v>
      </c>
      <c r="GD40" s="112">
        <v>447545</v>
      </c>
      <c r="GE40" s="112">
        <v>453054</v>
      </c>
      <c r="GF40" s="112">
        <v>548520</v>
      </c>
      <c r="GG40" s="112">
        <v>483356</v>
      </c>
      <c r="GH40" s="112">
        <v>465203</v>
      </c>
      <c r="GI40" s="112">
        <v>451700</v>
      </c>
      <c r="GJ40" s="112">
        <v>451994</v>
      </c>
      <c r="GK40" s="112">
        <v>469698</v>
      </c>
      <c r="GL40" s="112">
        <v>485000</v>
      </c>
      <c r="GM40" s="112">
        <v>405566</v>
      </c>
      <c r="GN40" s="112">
        <v>433579</v>
      </c>
      <c r="GO40" s="112">
        <v>436222</v>
      </c>
      <c r="GP40" s="112">
        <v>437890</v>
      </c>
      <c r="GQ40" s="112">
        <v>429670</v>
      </c>
      <c r="GR40" s="75">
        <v>455567</v>
      </c>
      <c r="GS40" s="75">
        <v>462960</v>
      </c>
      <c r="GT40" s="75">
        <f>212786+203921</f>
        <v>416707</v>
      </c>
      <c r="GU40" s="75">
        <v>471294</v>
      </c>
      <c r="GV40" s="75">
        <v>460801</v>
      </c>
      <c r="GW40" s="75">
        <v>504676</v>
      </c>
      <c r="GX40" s="75">
        <v>506504</v>
      </c>
      <c r="GY40" s="75">
        <v>444665</v>
      </c>
      <c r="GZ40" s="75">
        <v>447133</v>
      </c>
      <c r="HA40" s="124">
        <v>442343</v>
      </c>
      <c r="HB40" s="75">
        <v>453065</v>
      </c>
      <c r="HC40" s="75">
        <v>389239</v>
      </c>
      <c r="HD40" s="75">
        <v>459506</v>
      </c>
      <c r="HE40" s="75">
        <v>462152</v>
      </c>
      <c r="HF40" s="75">
        <v>474219</v>
      </c>
      <c r="HG40" s="75">
        <v>478115</v>
      </c>
      <c r="HH40" s="75">
        <v>450082</v>
      </c>
      <c r="HI40" s="75">
        <v>457756</v>
      </c>
      <c r="HJ40" s="75">
        <v>482663</v>
      </c>
      <c r="HK40" s="75">
        <v>430803</v>
      </c>
      <c r="HL40" s="75">
        <v>484340</v>
      </c>
      <c r="HM40" s="75">
        <v>463402</v>
      </c>
      <c r="HN40" s="75">
        <v>434260</v>
      </c>
      <c r="HO40" s="75">
        <v>424528</v>
      </c>
      <c r="HP40" s="75">
        <v>506876</v>
      </c>
      <c r="HQ40" s="75">
        <v>419306</v>
      </c>
      <c r="HR40" s="75">
        <v>411385.99999999994</v>
      </c>
      <c r="HS40" s="75">
        <v>421454</v>
      </c>
      <c r="HT40" s="75">
        <v>396101</v>
      </c>
      <c r="HU40" s="75">
        <v>443220</v>
      </c>
      <c r="HV40" s="75">
        <v>434265</v>
      </c>
      <c r="HW40" s="75">
        <v>350588</v>
      </c>
      <c r="HX40" s="75">
        <v>377326</v>
      </c>
      <c r="HY40" s="75">
        <v>359417</v>
      </c>
      <c r="HZ40" s="75">
        <v>362933</v>
      </c>
      <c r="IA40" s="75">
        <v>338000</v>
      </c>
      <c r="IB40" s="75">
        <v>400392</v>
      </c>
      <c r="IC40" s="75">
        <v>372053</v>
      </c>
      <c r="ID40" s="75">
        <v>357866.99999999994</v>
      </c>
      <c r="IE40" s="75">
        <v>370909</v>
      </c>
      <c r="IF40" s="75">
        <v>375178</v>
      </c>
      <c r="IG40" s="75">
        <v>411316</v>
      </c>
      <c r="IH40" s="75">
        <v>410956</v>
      </c>
      <c r="II40" s="75">
        <v>323539</v>
      </c>
      <c r="IJ40" s="75">
        <v>370353</v>
      </c>
      <c r="IK40" s="75">
        <v>352489.00000000006</v>
      </c>
      <c r="IL40" s="75">
        <v>351442</v>
      </c>
      <c r="IM40" s="75">
        <v>336163</v>
      </c>
      <c r="IN40" s="75">
        <v>396885</v>
      </c>
      <c r="IO40" s="75">
        <v>356378</v>
      </c>
      <c r="IP40" s="75">
        <v>350753.00000000006</v>
      </c>
      <c r="IQ40" s="75">
        <v>362126</v>
      </c>
      <c r="IR40" s="75">
        <v>342525.99999999994</v>
      </c>
      <c r="IS40" s="75">
        <v>368678</v>
      </c>
      <c r="IT40" s="75">
        <v>358392</v>
      </c>
      <c r="IU40" s="75">
        <v>295591</v>
      </c>
      <c r="IV40" s="75">
        <v>335248</v>
      </c>
      <c r="IW40" s="75">
        <v>328328</v>
      </c>
      <c r="IX40" s="75">
        <v>325199</v>
      </c>
      <c r="IY40" s="75">
        <v>316068.99999999994</v>
      </c>
      <c r="IZ40" s="75">
        <v>403137</v>
      </c>
      <c r="JA40" s="75">
        <v>358536</v>
      </c>
      <c r="JB40" s="75">
        <v>348010.99999999994</v>
      </c>
      <c r="JC40" s="75">
        <v>354162</v>
      </c>
      <c r="JD40" s="75">
        <v>335595</v>
      </c>
      <c r="JE40" s="75">
        <v>372491.99999999994</v>
      </c>
      <c r="JF40" s="75">
        <v>384453</v>
      </c>
      <c r="JG40" s="75">
        <v>316367</v>
      </c>
      <c r="JH40" s="75">
        <v>334304</v>
      </c>
      <c r="JI40" s="75">
        <v>331578.99999999994</v>
      </c>
      <c r="JJ40" s="75">
        <v>357000</v>
      </c>
      <c r="JK40" s="75">
        <v>364000</v>
      </c>
      <c r="JL40" s="75">
        <v>438056</v>
      </c>
      <c r="JM40" s="75">
        <v>373979</v>
      </c>
      <c r="JN40" s="75">
        <v>361683.99999999994</v>
      </c>
      <c r="JO40" s="75">
        <v>364447</v>
      </c>
      <c r="JP40" s="75">
        <v>365000</v>
      </c>
      <c r="JQ40" s="75">
        <v>393236</v>
      </c>
      <c r="JR40" s="75">
        <v>383000</v>
      </c>
      <c r="JS40" s="75">
        <v>316075</v>
      </c>
      <c r="JT40" s="75">
        <v>207983.99999999997</v>
      </c>
      <c r="JU40" s="75">
        <v>34073</v>
      </c>
      <c r="JV40" s="75">
        <v>45805</v>
      </c>
      <c r="JW40" s="75">
        <v>61153</v>
      </c>
      <c r="JX40" s="75">
        <v>86633.000000000015</v>
      </c>
      <c r="JY40" s="75">
        <v>113547</v>
      </c>
      <c r="JZ40" s="75">
        <v>159070</v>
      </c>
      <c r="KA40" s="75">
        <v>210043.99999999997</v>
      </c>
      <c r="KB40" s="75">
        <v>220856</v>
      </c>
      <c r="KC40" s="75">
        <v>248913</v>
      </c>
      <c r="KD40" s="75">
        <v>238283.00000000003</v>
      </c>
      <c r="KE40" s="75">
        <v>168939.00000000003</v>
      </c>
      <c r="KF40" s="75">
        <v>126318</v>
      </c>
      <c r="KG40" s="75">
        <v>105414</v>
      </c>
      <c r="KH40" s="75">
        <v>133850.00000000003</v>
      </c>
      <c r="KI40" s="75">
        <v>150930</v>
      </c>
      <c r="KJ40" s="75">
        <v>209137</v>
      </c>
      <c r="KK40" s="75">
        <v>203870</v>
      </c>
      <c r="KL40" s="75">
        <v>233000</v>
      </c>
      <c r="KM40" s="75">
        <v>276000</v>
      </c>
      <c r="KN40" s="75">
        <v>275639</v>
      </c>
      <c r="KO40" s="75">
        <v>307395</v>
      </c>
      <c r="KP40" s="75">
        <v>260940</v>
      </c>
      <c r="KQ40" s="75">
        <v>220738</v>
      </c>
      <c r="KR40" s="75">
        <v>291329</v>
      </c>
      <c r="KS40" s="75">
        <v>320840.00000000006</v>
      </c>
      <c r="KT40" s="75">
        <v>318268</v>
      </c>
      <c r="KU40" s="75">
        <v>302811</v>
      </c>
      <c r="KV40" s="75">
        <v>351198</v>
      </c>
      <c r="KW40" s="75">
        <v>344081</v>
      </c>
      <c r="KX40" s="75">
        <v>327735</v>
      </c>
      <c r="KY40" s="75">
        <v>349712</v>
      </c>
      <c r="KZ40" s="75">
        <v>342538</v>
      </c>
      <c r="LA40" s="75">
        <v>333185</v>
      </c>
      <c r="LB40" s="75">
        <v>319203</v>
      </c>
      <c r="LC40" s="75">
        <v>288895.99999999994</v>
      </c>
      <c r="LD40" s="75">
        <v>343880</v>
      </c>
      <c r="LE40" s="75">
        <v>325164</v>
      </c>
      <c r="LF40" s="75">
        <v>329212.99999999994</v>
      </c>
      <c r="LG40" s="75">
        <v>355087</v>
      </c>
      <c r="LH40" s="75">
        <v>436058</v>
      </c>
      <c r="LI40" s="75">
        <v>415077</v>
      </c>
      <c r="LJ40" s="75">
        <v>391486</v>
      </c>
      <c r="LK40" s="75">
        <v>385000</v>
      </c>
      <c r="LL40" s="75">
        <v>366842</v>
      </c>
      <c r="LM40" s="75">
        <v>418541</v>
      </c>
      <c r="LN40" s="75">
        <v>414337</v>
      </c>
      <c r="LO40" s="75">
        <v>352851</v>
      </c>
      <c r="LP40" s="75">
        <v>416337.99999999994</v>
      </c>
      <c r="LQ40" s="75">
        <v>423289</v>
      </c>
      <c r="LR40" s="75">
        <v>426293</v>
      </c>
      <c r="LS40" s="75">
        <v>443941.00000000006</v>
      </c>
      <c r="LT40" s="75">
        <v>472832</v>
      </c>
      <c r="LU40" s="75">
        <v>447808.99999999994</v>
      </c>
      <c r="LV40" s="75">
        <v>421547</v>
      </c>
      <c r="LW40" s="75">
        <v>445134</v>
      </c>
      <c r="LX40" s="75">
        <v>432453</v>
      </c>
      <c r="LY40" s="75">
        <v>434331</v>
      </c>
      <c r="LZ40" s="75">
        <v>398548</v>
      </c>
      <c r="MA40" s="75">
        <v>368388.00000000006</v>
      </c>
      <c r="MB40" s="75">
        <v>431680</v>
      </c>
      <c r="MC40" s="75">
        <v>430170</v>
      </c>
      <c r="MD40" s="75">
        <v>440464.00000000006</v>
      </c>
      <c r="ME40" s="75">
        <v>452132</v>
      </c>
      <c r="MF40" s="75">
        <v>476655</v>
      </c>
      <c r="MG40" s="75">
        <v>504737</v>
      </c>
      <c r="MH40" s="75">
        <v>511653</v>
      </c>
      <c r="MI40" s="75">
        <v>508505</v>
      </c>
      <c r="MJ40" s="75">
        <v>481635</v>
      </c>
      <c r="MK40" s="75">
        <v>526415</v>
      </c>
      <c r="ML40" s="75">
        <v>480105</v>
      </c>
    </row>
    <row r="41" spans="1:350" s="76" customFormat="1" x14ac:dyDescent="0.3">
      <c r="A41" s="74" t="str">
        <f>IF(Por_Eng!$C$4=Por_Eng!$A$1,Por_Eng!A39,IF(Por_Eng!$C$4=Por_Eng!$B$1,Por_Eng!B39,"Check"))</f>
        <v>International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  <c r="EO41" s="75"/>
      <c r="EP41" s="75"/>
      <c r="EQ41" s="75"/>
      <c r="ER41" s="75"/>
      <c r="ES41" s="75"/>
      <c r="ET41" s="75"/>
      <c r="EU41" s="75"/>
      <c r="EV41" s="75"/>
      <c r="EW41" s="75"/>
      <c r="EX41" s="75"/>
      <c r="EY41" s="75"/>
      <c r="EZ41" s="75"/>
      <c r="FA41" s="75"/>
      <c r="FB41" s="75"/>
      <c r="FC41" s="75"/>
      <c r="FD41" s="75"/>
      <c r="FE41" s="75"/>
      <c r="FF41" s="75"/>
      <c r="FG41" s="75"/>
      <c r="FH41" s="75"/>
      <c r="FI41" s="75"/>
      <c r="FJ41" s="75"/>
      <c r="FK41" s="75"/>
      <c r="FL41" s="75"/>
      <c r="FM41" s="75"/>
      <c r="FN41" s="75">
        <v>10508</v>
      </c>
      <c r="FO41" s="75">
        <v>4550</v>
      </c>
      <c r="FP41" s="75">
        <v>7231</v>
      </c>
      <c r="FQ41" s="75">
        <v>7724</v>
      </c>
      <c r="FR41" s="75">
        <v>8887</v>
      </c>
      <c r="FS41" s="75">
        <v>10780</v>
      </c>
      <c r="FT41" s="75">
        <v>11825</v>
      </c>
      <c r="FU41" s="75">
        <v>10103</v>
      </c>
      <c r="FV41" s="75">
        <v>10402</v>
      </c>
      <c r="FW41" s="75">
        <v>10327</v>
      </c>
      <c r="FX41" s="75">
        <v>8756</v>
      </c>
      <c r="FY41" s="75">
        <v>11158</v>
      </c>
      <c r="FZ41" s="112">
        <v>11171</v>
      </c>
      <c r="GA41" s="112">
        <v>7303</v>
      </c>
      <c r="GB41" s="112">
        <v>5837</v>
      </c>
      <c r="GC41" s="112">
        <v>4829</v>
      </c>
      <c r="GD41" s="112">
        <v>5513</v>
      </c>
      <c r="GE41" s="112">
        <v>5406</v>
      </c>
      <c r="GF41" s="112">
        <v>6526</v>
      </c>
      <c r="GG41" s="112">
        <v>7099</v>
      </c>
      <c r="GH41" s="112">
        <v>7765</v>
      </c>
      <c r="GI41" s="112">
        <v>5982</v>
      </c>
      <c r="GJ41" s="112">
        <v>5026</v>
      </c>
      <c r="GK41" s="112">
        <v>5000</v>
      </c>
      <c r="GL41" s="112">
        <v>6390</v>
      </c>
      <c r="GM41" s="112">
        <v>2612</v>
      </c>
      <c r="GN41" s="112">
        <v>2397</v>
      </c>
      <c r="GO41" s="112">
        <v>3103</v>
      </c>
      <c r="GP41" s="112">
        <v>1217</v>
      </c>
      <c r="GQ41" s="112">
        <v>4933</v>
      </c>
      <c r="GR41" s="75">
        <v>5525</v>
      </c>
      <c r="GS41" s="75">
        <v>6182</v>
      </c>
      <c r="GT41" s="75">
        <f>2771+2417</f>
        <v>5188</v>
      </c>
      <c r="GU41" s="75">
        <v>5123</v>
      </c>
      <c r="GV41" s="75">
        <v>2822</v>
      </c>
      <c r="GW41" s="75">
        <v>3246</v>
      </c>
      <c r="GX41" s="75">
        <v>3454</v>
      </c>
      <c r="GY41" s="75">
        <v>2075</v>
      </c>
      <c r="GZ41" s="75">
        <v>2361</v>
      </c>
      <c r="HA41" s="124">
        <v>3488</v>
      </c>
      <c r="HB41" s="75">
        <v>3185</v>
      </c>
      <c r="HC41" s="75">
        <v>8288</v>
      </c>
      <c r="HD41" s="75">
        <v>10443</v>
      </c>
      <c r="HE41" s="75">
        <v>8243</v>
      </c>
      <c r="HF41" s="75">
        <v>9710</v>
      </c>
      <c r="HG41" s="75">
        <v>6675</v>
      </c>
      <c r="HH41" s="75">
        <v>5598.0000000000009</v>
      </c>
      <c r="HI41" s="75">
        <v>35179</v>
      </c>
      <c r="HJ41" s="75">
        <v>59166</v>
      </c>
      <c r="HK41" s="75">
        <v>42816</v>
      </c>
      <c r="HL41" s="75">
        <v>39884</v>
      </c>
      <c r="HM41" s="75">
        <v>44861</v>
      </c>
      <c r="HN41" s="75">
        <v>47515</v>
      </c>
      <c r="HO41" s="75">
        <v>44548</v>
      </c>
      <c r="HP41" s="75">
        <v>61783</v>
      </c>
      <c r="HQ41" s="75">
        <v>51604</v>
      </c>
      <c r="HR41" s="75">
        <v>47534</v>
      </c>
      <c r="HS41" s="75">
        <v>46473</v>
      </c>
      <c r="HT41" s="75">
        <v>33916.000000000007</v>
      </c>
      <c r="HU41" s="75">
        <v>55018</v>
      </c>
      <c r="HV41" s="75">
        <v>68182</v>
      </c>
      <c r="HW41" s="75">
        <v>37669</v>
      </c>
      <c r="HX41" s="75">
        <v>28767</v>
      </c>
      <c r="HY41" s="75">
        <v>27641</v>
      </c>
      <c r="HZ41" s="75">
        <v>29546</v>
      </c>
      <c r="IA41" s="75">
        <v>28000</v>
      </c>
      <c r="IB41" s="75">
        <v>40927</v>
      </c>
      <c r="IC41" s="75">
        <v>38683</v>
      </c>
      <c r="ID41" s="75">
        <v>37788</v>
      </c>
      <c r="IE41" s="75">
        <v>39298</v>
      </c>
      <c r="IF41" s="75">
        <v>38752</v>
      </c>
      <c r="IG41" s="75">
        <v>46756</v>
      </c>
      <c r="IH41" s="75">
        <v>50262</v>
      </c>
      <c r="II41" s="75">
        <v>37962.999999999993</v>
      </c>
      <c r="IJ41" s="75">
        <v>40192</v>
      </c>
      <c r="IK41" s="75">
        <v>40359</v>
      </c>
      <c r="IL41" s="75">
        <v>38254</v>
      </c>
      <c r="IM41" s="75">
        <v>44037</v>
      </c>
      <c r="IN41" s="75">
        <v>52460</v>
      </c>
      <c r="IO41" s="75">
        <v>50543</v>
      </c>
      <c r="IP41" s="75">
        <v>43490</v>
      </c>
      <c r="IQ41" s="75">
        <v>46653.000000000007</v>
      </c>
      <c r="IR41" s="75">
        <v>42404</v>
      </c>
      <c r="IS41" s="75">
        <v>58706</v>
      </c>
      <c r="IT41" s="75">
        <v>62303</v>
      </c>
      <c r="IU41" s="75">
        <v>47875</v>
      </c>
      <c r="IV41" s="75">
        <v>48748.000000000007</v>
      </c>
      <c r="IW41" s="75">
        <v>49204</v>
      </c>
      <c r="IX41" s="75">
        <v>50580</v>
      </c>
      <c r="IY41" s="75">
        <v>55079</v>
      </c>
      <c r="IZ41" s="75">
        <v>68210.000000000015</v>
      </c>
      <c r="JA41" s="75">
        <v>64378</v>
      </c>
      <c r="JB41" s="75">
        <v>53382.999999999993</v>
      </c>
      <c r="JC41" s="75">
        <v>52653</v>
      </c>
      <c r="JD41" s="75">
        <v>49455</v>
      </c>
      <c r="JE41" s="75">
        <v>72006</v>
      </c>
      <c r="JF41" s="75">
        <v>79999</v>
      </c>
      <c r="JG41" s="75">
        <v>60435</v>
      </c>
      <c r="JH41" s="75">
        <v>65910</v>
      </c>
      <c r="JI41" s="75">
        <v>61131</v>
      </c>
      <c r="JJ41" s="75">
        <v>81000</v>
      </c>
      <c r="JK41" s="75">
        <v>89000</v>
      </c>
      <c r="JL41" s="75">
        <v>103433</v>
      </c>
      <c r="JM41" s="75">
        <v>97646</v>
      </c>
      <c r="JN41" s="75">
        <v>83756</v>
      </c>
      <c r="JO41" s="75">
        <v>74626</v>
      </c>
      <c r="JP41" s="75">
        <v>76000</v>
      </c>
      <c r="JQ41" s="75">
        <v>103414.99999999999</v>
      </c>
      <c r="JR41" s="75">
        <v>104000</v>
      </c>
      <c r="JS41" s="75">
        <v>83626</v>
      </c>
      <c r="JT41" s="75">
        <v>51339</v>
      </c>
      <c r="JU41" s="75">
        <v>3196</v>
      </c>
      <c r="JV41" s="75">
        <v>5290</v>
      </c>
      <c r="JW41" s="75">
        <v>6670.9999999999991</v>
      </c>
      <c r="JX41" s="75">
        <v>5420</v>
      </c>
      <c r="JY41" s="75">
        <v>6034.0000000000009</v>
      </c>
      <c r="JZ41" s="75">
        <v>7149</v>
      </c>
      <c r="KA41" s="75">
        <v>10148</v>
      </c>
      <c r="KB41" s="75">
        <v>10423</v>
      </c>
      <c r="KC41" s="75">
        <v>13157</v>
      </c>
      <c r="KD41" s="75">
        <v>11807</v>
      </c>
      <c r="KE41" s="75">
        <v>2524</v>
      </c>
      <c r="KF41" s="75">
        <v>3671.0000000000005</v>
      </c>
      <c r="KG41" s="75">
        <v>4381</v>
      </c>
      <c r="KH41" s="75">
        <v>7023</v>
      </c>
      <c r="KI41" s="75">
        <v>8863</v>
      </c>
      <c r="KJ41" s="75">
        <v>12352</v>
      </c>
      <c r="KK41" s="75">
        <v>13759</v>
      </c>
      <c r="KL41" s="75">
        <v>11000</v>
      </c>
      <c r="KM41" s="75">
        <v>14783.999999999998</v>
      </c>
      <c r="KN41" s="75">
        <v>15173</v>
      </c>
      <c r="KO41" s="75">
        <v>21065</v>
      </c>
      <c r="KP41" s="75">
        <v>38041</v>
      </c>
      <c r="KQ41" s="75">
        <v>21206.000000000004</v>
      </c>
      <c r="KR41" s="75">
        <v>25982</v>
      </c>
      <c r="KS41" s="75">
        <v>40537.000000000007</v>
      </c>
      <c r="KT41" s="75">
        <v>25969</v>
      </c>
      <c r="KU41" s="75">
        <v>32476</v>
      </c>
      <c r="KV41" s="75">
        <v>48977.000000000007</v>
      </c>
      <c r="KW41" s="75">
        <v>46370.000000000007</v>
      </c>
      <c r="KX41" s="75">
        <v>43348</v>
      </c>
      <c r="KY41" s="75">
        <v>49414</v>
      </c>
      <c r="KZ41" s="75">
        <v>42557</v>
      </c>
      <c r="LA41" s="75">
        <v>55285</v>
      </c>
      <c r="LB41" s="75">
        <v>100294.00000000001</v>
      </c>
      <c r="LC41" s="75">
        <v>100294.00000000001</v>
      </c>
      <c r="LD41" s="75">
        <v>79950</v>
      </c>
      <c r="LE41" s="75">
        <v>73428</v>
      </c>
      <c r="LF41" s="75">
        <v>76191</v>
      </c>
      <c r="LG41" s="75">
        <v>84596</v>
      </c>
      <c r="LH41" s="75">
        <v>102131</v>
      </c>
      <c r="LI41" s="75">
        <v>106961</v>
      </c>
      <c r="LJ41" s="75">
        <v>108162</v>
      </c>
      <c r="LK41" s="75">
        <v>106555</v>
      </c>
      <c r="LL41" s="75">
        <v>90461.999999999985</v>
      </c>
      <c r="LM41" s="75">
        <v>68463</v>
      </c>
      <c r="LN41" s="75">
        <v>71017</v>
      </c>
      <c r="LO41" s="75">
        <v>54057</v>
      </c>
      <c r="LP41" s="75">
        <v>58635.000000000007</v>
      </c>
      <c r="LQ41" s="75">
        <v>62442</v>
      </c>
      <c r="LR41" s="75">
        <v>76182</v>
      </c>
      <c r="LS41" s="75">
        <v>77036</v>
      </c>
      <c r="LT41" s="75">
        <v>84709</v>
      </c>
      <c r="LU41" s="75">
        <v>69221</v>
      </c>
      <c r="LV41" s="75">
        <v>74890.999999999985</v>
      </c>
      <c r="LW41" s="75">
        <v>76828</v>
      </c>
      <c r="LX41" s="75">
        <v>62778</v>
      </c>
      <c r="LY41" s="75">
        <v>90301</v>
      </c>
      <c r="LZ41" s="75">
        <v>96625</v>
      </c>
      <c r="MA41" s="75">
        <v>78289</v>
      </c>
      <c r="MB41" s="75">
        <v>86079.000000000015</v>
      </c>
      <c r="MC41" s="75">
        <v>89019</v>
      </c>
      <c r="MD41" s="75">
        <v>88533</v>
      </c>
      <c r="ME41" s="75">
        <v>97685</v>
      </c>
      <c r="MF41" s="75">
        <v>110384.99999999999</v>
      </c>
      <c r="MG41" s="75">
        <v>95811</v>
      </c>
      <c r="MH41" s="75">
        <v>88530</v>
      </c>
      <c r="MI41" s="75">
        <v>92269</v>
      </c>
      <c r="MJ41" s="75">
        <v>88563</v>
      </c>
      <c r="MK41" s="75">
        <v>96964</v>
      </c>
      <c r="ML41" s="75">
        <v>108262</v>
      </c>
    </row>
    <row r="42" spans="1:350" s="76" customFormat="1" x14ac:dyDescent="0.3">
      <c r="A42" s="77" t="str">
        <f>IF(Por_Eng!$C$4=Por_Eng!$A$1,Por_Eng!A40,IF(Por_Eng!$C$4=Por_Eng!$B$1,Por_Eng!B40,"Check"))</f>
        <v>Conexão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113">
        <v>143113</v>
      </c>
      <c r="FO42" s="113">
        <v>115454</v>
      </c>
      <c r="FP42" s="113">
        <v>156397</v>
      </c>
      <c r="FQ42" s="113">
        <v>156628</v>
      </c>
      <c r="FR42" s="113">
        <v>164367</v>
      </c>
      <c r="FS42" s="113">
        <v>181366</v>
      </c>
      <c r="FT42" s="113">
        <v>245661</v>
      </c>
      <c r="FU42" s="113">
        <v>222334</v>
      </c>
      <c r="FV42" s="113">
        <v>206535</v>
      </c>
      <c r="FW42" s="113">
        <v>219161</v>
      </c>
      <c r="FX42" s="113">
        <v>213039</v>
      </c>
      <c r="FY42" s="113">
        <v>268864</v>
      </c>
      <c r="FZ42" s="114">
        <v>300365</v>
      </c>
      <c r="GA42" s="114">
        <v>268832</v>
      </c>
      <c r="GB42" s="114">
        <v>257733</v>
      </c>
      <c r="GC42" s="114">
        <v>262340</v>
      </c>
      <c r="GD42" s="114">
        <v>277603</v>
      </c>
      <c r="GE42" s="114">
        <v>262058</v>
      </c>
      <c r="GF42" s="114">
        <v>281670</v>
      </c>
      <c r="GG42" s="114">
        <v>265223</v>
      </c>
      <c r="GH42" s="114">
        <v>265416</v>
      </c>
      <c r="GI42" s="114">
        <v>260089</v>
      </c>
      <c r="GJ42" s="114">
        <v>289121</v>
      </c>
      <c r="GK42" s="114">
        <v>312431</v>
      </c>
      <c r="GL42" s="114">
        <v>357606</v>
      </c>
      <c r="GM42" s="114">
        <v>277556</v>
      </c>
      <c r="GN42" s="114">
        <v>298190</v>
      </c>
      <c r="GO42" s="114">
        <v>335262</v>
      </c>
      <c r="GP42" s="114">
        <v>331044</v>
      </c>
      <c r="GQ42" s="114">
        <v>292744</v>
      </c>
      <c r="GR42" s="78">
        <v>315735</v>
      </c>
      <c r="GS42" s="78">
        <v>335016</v>
      </c>
      <c r="GT42" s="78">
        <f>148793+147340</f>
        <v>296133</v>
      </c>
      <c r="GU42" s="78">
        <v>345736</v>
      </c>
      <c r="GV42" s="78">
        <v>341417.00000000006</v>
      </c>
      <c r="GW42" s="78">
        <v>320342</v>
      </c>
      <c r="GX42" s="78">
        <v>357317</v>
      </c>
      <c r="GY42" s="78">
        <v>337063</v>
      </c>
      <c r="GZ42" s="78">
        <v>349454</v>
      </c>
      <c r="HA42" s="125">
        <v>332561</v>
      </c>
      <c r="HB42" s="78">
        <v>353426</v>
      </c>
      <c r="HC42" s="78">
        <v>319736</v>
      </c>
      <c r="HD42" s="78">
        <v>390215</v>
      </c>
      <c r="HE42" s="78">
        <v>370889</v>
      </c>
      <c r="HF42" s="78">
        <v>372521</v>
      </c>
      <c r="HG42" s="78">
        <v>388275</v>
      </c>
      <c r="HH42" s="78">
        <v>366311</v>
      </c>
      <c r="HI42" s="78">
        <v>345599</v>
      </c>
      <c r="HJ42" s="78">
        <v>436542</v>
      </c>
      <c r="HK42" s="78">
        <v>365618</v>
      </c>
      <c r="HL42" s="78">
        <v>364515</v>
      </c>
      <c r="HM42" s="78">
        <v>339665</v>
      </c>
      <c r="HN42" s="78">
        <v>346008</v>
      </c>
      <c r="HO42" s="78">
        <v>318860</v>
      </c>
      <c r="HP42" s="78">
        <v>387025</v>
      </c>
      <c r="HQ42" s="78">
        <v>379519</v>
      </c>
      <c r="HR42" s="78">
        <v>386905</v>
      </c>
      <c r="HS42" s="75">
        <f>371181+6115</f>
        <v>377296</v>
      </c>
      <c r="HT42" s="78">
        <f>355299+4590</f>
        <v>359889</v>
      </c>
      <c r="HU42" s="78">
        <v>368740</v>
      </c>
      <c r="HV42" s="78">
        <v>400532</v>
      </c>
      <c r="HW42" s="78">
        <v>335410</v>
      </c>
      <c r="HX42" s="78">
        <v>368998</v>
      </c>
      <c r="HY42" s="78">
        <v>323685</v>
      </c>
      <c r="HZ42" s="78">
        <v>327479</v>
      </c>
      <c r="IA42" s="78">
        <v>340000</v>
      </c>
      <c r="IB42" s="78">
        <v>382654</v>
      </c>
      <c r="IC42" s="78">
        <v>389673</v>
      </c>
      <c r="ID42" s="78">
        <v>359467</v>
      </c>
      <c r="IE42" s="78">
        <v>364503.00000000006</v>
      </c>
      <c r="IF42" s="78">
        <v>364438</v>
      </c>
      <c r="IG42" s="78">
        <v>395646</v>
      </c>
      <c r="IH42" s="75">
        <v>442272</v>
      </c>
      <c r="II42" s="75">
        <v>356100</v>
      </c>
      <c r="IJ42" s="75">
        <v>406017</v>
      </c>
      <c r="IK42" s="75">
        <v>356425</v>
      </c>
      <c r="IL42" s="75">
        <v>391152.00000000006</v>
      </c>
      <c r="IM42" s="75">
        <v>354710</v>
      </c>
      <c r="IN42" s="75">
        <v>367177</v>
      </c>
      <c r="IO42" s="75">
        <v>370140</v>
      </c>
      <c r="IP42" s="75">
        <v>367180</v>
      </c>
      <c r="IQ42" s="75">
        <v>360724.00000000006</v>
      </c>
      <c r="IR42" s="75">
        <v>342852</v>
      </c>
      <c r="IS42" s="75">
        <v>350271</v>
      </c>
      <c r="IT42" s="75">
        <v>391780</v>
      </c>
      <c r="IU42" s="75">
        <v>319842</v>
      </c>
      <c r="IV42" s="75">
        <v>343031</v>
      </c>
      <c r="IW42" s="75">
        <v>349507</v>
      </c>
      <c r="IX42" s="75">
        <v>336471</v>
      </c>
      <c r="IY42" s="75">
        <v>335267</v>
      </c>
      <c r="IZ42" s="75">
        <v>389374</v>
      </c>
      <c r="JA42" s="75">
        <v>388438.99999999994</v>
      </c>
      <c r="JB42" s="75">
        <v>385942</v>
      </c>
      <c r="JC42" s="75">
        <v>409666</v>
      </c>
      <c r="JD42" s="75">
        <v>369944</v>
      </c>
      <c r="JE42" s="75">
        <v>399104.00000000006</v>
      </c>
      <c r="JF42" s="75">
        <v>426016</v>
      </c>
      <c r="JG42" s="75">
        <v>418155</v>
      </c>
      <c r="JH42" s="75">
        <v>437340.99999999994</v>
      </c>
      <c r="JI42" s="75">
        <v>454203.00000000006</v>
      </c>
      <c r="JJ42" s="75">
        <v>459000</v>
      </c>
      <c r="JK42" s="75">
        <v>431000</v>
      </c>
      <c r="JL42" s="75">
        <v>453924</v>
      </c>
      <c r="JM42" s="75">
        <v>442195</v>
      </c>
      <c r="JN42" s="75">
        <v>412123</v>
      </c>
      <c r="JO42" s="75">
        <v>462364</v>
      </c>
      <c r="JP42" s="75">
        <v>425640</v>
      </c>
      <c r="JQ42" s="75">
        <v>398552</v>
      </c>
      <c r="JR42" s="75">
        <v>477000</v>
      </c>
      <c r="JS42" s="75">
        <v>438923</v>
      </c>
      <c r="JT42" s="75">
        <v>316271</v>
      </c>
      <c r="JU42" s="75">
        <v>113267</v>
      </c>
      <c r="JV42" s="75">
        <v>175469</v>
      </c>
      <c r="JW42" s="75">
        <v>237601.99999999997</v>
      </c>
      <c r="JX42" s="75">
        <v>291126.99999999994</v>
      </c>
      <c r="JY42" s="75">
        <v>334588.99999999994</v>
      </c>
      <c r="JZ42" s="75">
        <v>398525</v>
      </c>
      <c r="KA42" s="75">
        <v>481230</v>
      </c>
      <c r="KB42" s="75">
        <v>523092</v>
      </c>
      <c r="KC42" s="75">
        <v>527291.99999999988</v>
      </c>
      <c r="KD42" s="75">
        <v>572722</v>
      </c>
      <c r="KE42" s="75">
        <v>527202</v>
      </c>
      <c r="KF42" s="75">
        <v>556282</v>
      </c>
      <c r="KG42" s="75">
        <v>540075.99999999988</v>
      </c>
      <c r="KH42" s="75">
        <v>607910.00000000012</v>
      </c>
      <c r="KI42" s="75">
        <v>615130</v>
      </c>
      <c r="KJ42" s="75">
        <v>686394</v>
      </c>
      <c r="KK42" s="75">
        <v>698776</v>
      </c>
      <c r="KL42" s="75">
        <v>676667</v>
      </c>
      <c r="KM42" s="75">
        <v>673411</v>
      </c>
      <c r="KN42" s="75">
        <v>665763.99999999988</v>
      </c>
      <c r="KO42" s="75">
        <v>674400</v>
      </c>
      <c r="KP42" s="75">
        <v>589306</v>
      </c>
      <c r="KQ42" s="75">
        <v>535963</v>
      </c>
      <c r="KR42" s="75">
        <v>644732</v>
      </c>
      <c r="KS42" s="75">
        <v>601977</v>
      </c>
      <c r="KT42" s="75">
        <v>674218.99999999988</v>
      </c>
      <c r="KU42" s="75">
        <v>569093</v>
      </c>
      <c r="KV42" s="75">
        <v>658019</v>
      </c>
      <c r="KW42" s="75">
        <v>665738.99999999988</v>
      </c>
      <c r="KX42" s="75">
        <v>636910.00000000012</v>
      </c>
      <c r="KY42" s="75">
        <v>659958</v>
      </c>
      <c r="KZ42" s="75">
        <v>679232</v>
      </c>
      <c r="LA42" s="75">
        <v>695863</v>
      </c>
      <c r="LB42" s="75">
        <v>731676</v>
      </c>
      <c r="LC42" s="75">
        <v>610238</v>
      </c>
      <c r="LD42" s="75">
        <v>622356</v>
      </c>
      <c r="LE42" s="75">
        <v>607670.00000000012</v>
      </c>
      <c r="LF42" s="75">
        <v>602583.00000000012</v>
      </c>
      <c r="LG42" s="75">
        <v>584040</v>
      </c>
      <c r="LH42" s="75">
        <v>558429.00000000012</v>
      </c>
      <c r="LI42" s="75">
        <v>620750</v>
      </c>
      <c r="LJ42" s="75">
        <v>521954.99999999994</v>
      </c>
      <c r="LK42" s="75">
        <v>542000</v>
      </c>
      <c r="LL42" s="75">
        <v>558353.00000000012</v>
      </c>
      <c r="LM42" s="75">
        <v>521145</v>
      </c>
      <c r="LN42" s="75">
        <v>474037.00000000006</v>
      </c>
      <c r="LO42" s="75">
        <v>446747</v>
      </c>
      <c r="LP42" s="75">
        <v>515049.99999999994</v>
      </c>
      <c r="LQ42" s="75">
        <v>493644</v>
      </c>
      <c r="LR42" s="75">
        <v>522185.00000000006</v>
      </c>
      <c r="LS42" s="75">
        <v>534060.99999999988</v>
      </c>
      <c r="LT42" s="75">
        <v>554010</v>
      </c>
      <c r="LU42" s="75">
        <v>589730</v>
      </c>
      <c r="LV42" s="75">
        <v>562648</v>
      </c>
      <c r="LW42" s="75">
        <v>558992.99999999988</v>
      </c>
      <c r="LX42" s="75">
        <v>564656</v>
      </c>
      <c r="LY42" s="75">
        <v>588691</v>
      </c>
      <c r="LZ42" s="75">
        <v>621450</v>
      </c>
      <c r="MA42" s="75">
        <v>479674</v>
      </c>
      <c r="MB42" s="75">
        <v>532361</v>
      </c>
      <c r="MC42" s="75">
        <v>512520.99999999994</v>
      </c>
      <c r="MD42" s="75">
        <v>545723.99999999988</v>
      </c>
      <c r="ME42" s="75">
        <v>496296.00000000006</v>
      </c>
      <c r="MF42" s="75">
        <v>504568.99999999994</v>
      </c>
      <c r="MG42" s="75">
        <v>502543</v>
      </c>
      <c r="MH42" s="75">
        <v>504324</v>
      </c>
      <c r="MI42" s="75">
        <v>524148</v>
      </c>
      <c r="MJ42" s="75">
        <v>475215.00000000006</v>
      </c>
      <c r="MK42" s="75">
        <v>488984.00000000006</v>
      </c>
      <c r="ML42" s="75">
        <v>572575</v>
      </c>
    </row>
    <row r="43" spans="1:350" x14ac:dyDescent="0.35">
      <c r="A43" s="70" t="str">
        <f>IF(Por_Eng!$C$4=Por_Eng!$A$1,Por_Eng!A41,IF(Por_Eng!$C$4=Por_Eng!$B$1,Por_Eng!B41,"Check"))</f>
        <v>Carga (ton)</v>
      </c>
      <c r="B43" s="83">
        <f t="shared" ref="B43:BM43" si="492">SUM(B44,B45,B46)</f>
        <v>0</v>
      </c>
      <c r="C43" s="83">
        <f t="shared" si="492"/>
        <v>0</v>
      </c>
      <c r="D43" s="83">
        <f t="shared" si="492"/>
        <v>0</v>
      </c>
      <c r="E43" s="83">
        <f t="shared" si="492"/>
        <v>0</v>
      </c>
      <c r="F43" s="83">
        <f t="shared" si="492"/>
        <v>0</v>
      </c>
      <c r="G43" s="83">
        <f t="shared" si="492"/>
        <v>0</v>
      </c>
      <c r="H43" s="83">
        <f t="shared" si="492"/>
        <v>0</v>
      </c>
      <c r="I43" s="83">
        <f t="shared" si="492"/>
        <v>0</v>
      </c>
      <c r="J43" s="83">
        <f t="shared" si="492"/>
        <v>0</v>
      </c>
      <c r="K43" s="83">
        <f t="shared" si="492"/>
        <v>0</v>
      </c>
      <c r="L43" s="83">
        <f t="shared" si="492"/>
        <v>0</v>
      </c>
      <c r="M43" s="83">
        <f t="shared" si="492"/>
        <v>0</v>
      </c>
      <c r="N43" s="83">
        <f t="shared" si="492"/>
        <v>0</v>
      </c>
      <c r="O43" s="83">
        <f t="shared" si="492"/>
        <v>0</v>
      </c>
      <c r="P43" s="83">
        <f t="shared" si="492"/>
        <v>0</v>
      </c>
      <c r="Q43" s="83">
        <f t="shared" si="492"/>
        <v>0</v>
      </c>
      <c r="R43" s="83">
        <f t="shared" si="492"/>
        <v>0</v>
      </c>
      <c r="S43" s="83">
        <f t="shared" si="492"/>
        <v>0</v>
      </c>
      <c r="T43" s="83">
        <f t="shared" si="492"/>
        <v>0</v>
      </c>
      <c r="U43" s="83">
        <f t="shared" si="492"/>
        <v>0</v>
      </c>
      <c r="V43" s="83">
        <f t="shared" si="492"/>
        <v>0</v>
      </c>
      <c r="W43" s="83">
        <f t="shared" si="492"/>
        <v>0</v>
      </c>
      <c r="X43" s="83">
        <f t="shared" si="492"/>
        <v>0</v>
      </c>
      <c r="Y43" s="83">
        <f t="shared" si="492"/>
        <v>0</v>
      </c>
      <c r="Z43" s="83">
        <f t="shared" si="492"/>
        <v>0</v>
      </c>
      <c r="AA43" s="83">
        <f t="shared" si="492"/>
        <v>0</v>
      </c>
      <c r="AB43" s="83">
        <f t="shared" si="492"/>
        <v>0</v>
      </c>
      <c r="AC43" s="83">
        <f t="shared" si="492"/>
        <v>0</v>
      </c>
      <c r="AD43" s="83">
        <f t="shared" si="492"/>
        <v>0</v>
      </c>
      <c r="AE43" s="83">
        <f t="shared" si="492"/>
        <v>0</v>
      </c>
      <c r="AF43" s="83">
        <f t="shared" si="492"/>
        <v>0</v>
      </c>
      <c r="AG43" s="83">
        <f t="shared" si="492"/>
        <v>0</v>
      </c>
      <c r="AH43" s="83">
        <f t="shared" si="492"/>
        <v>0</v>
      </c>
      <c r="AI43" s="83">
        <f t="shared" si="492"/>
        <v>0</v>
      </c>
      <c r="AJ43" s="83">
        <f t="shared" si="492"/>
        <v>0</v>
      </c>
      <c r="AK43" s="83">
        <f t="shared" si="492"/>
        <v>0</v>
      </c>
      <c r="AL43" s="83">
        <f t="shared" si="492"/>
        <v>0</v>
      </c>
      <c r="AM43" s="83">
        <f t="shared" si="492"/>
        <v>0</v>
      </c>
      <c r="AN43" s="83">
        <f t="shared" si="492"/>
        <v>0</v>
      </c>
      <c r="AO43" s="83">
        <f t="shared" si="492"/>
        <v>0</v>
      </c>
      <c r="AP43" s="83">
        <f t="shared" si="492"/>
        <v>0</v>
      </c>
      <c r="AQ43" s="83">
        <f t="shared" si="492"/>
        <v>0</v>
      </c>
      <c r="AR43" s="83">
        <f t="shared" si="492"/>
        <v>0</v>
      </c>
      <c r="AS43" s="83">
        <f t="shared" si="492"/>
        <v>0</v>
      </c>
      <c r="AT43" s="83">
        <f t="shared" si="492"/>
        <v>0</v>
      </c>
      <c r="AU43" s="83">
        <f t="shared" si="492"/>
        <v>0</v>
      </c>
      <c r="AV43" s="83">
        <f t="shared" si="492"/>
        <v>0</v>
      </c>
      <c r="AW43" s="83">
        <f t="shared" si="492"/>
        <v>0</v>
      </c>
      <c r="AX43" s="83">
        <f t="shared" si="492"/>
        <v>0</v>
      </c>
      <c r="AY43" s="83">
        <f t="shared" si="492"/>
        <v>0</v>
      </c>
      <c r="AZ43" s="83">
        <f t="shared" si="492"/>
        <v>0</v>
      </c>
      <c r="BA43" s="83">
        <f t="shared" si="492"/>
        <v>0</v>
      </c>
      <c r="BB43" s="83">
        <f t="shared" si="492"/>
        <v>0</v>
      </c>
      <c r="BC43" s="83">
        <f t="shared" si="492"/>
        <v>0</v>
      </c>
      <c r="BD43" s="83">
        <f t="shared" si="492"/>
        <v>0</v>
      </c>
      <c r="BE43" s="83">
        <f t="shared" si="492"/>
        <v>0</v>
      </c>
      <c r="BF43" s="83">
        <f t="shared" si="492"/>
        <v>0</v>
      </c>
      <c r="BG43" s="83">
        <f t="shared" si="492"/>
        <v>0</v>
      </c>
      <c r="BH43" s="83">
        <f t="shared" si="492"/>
        <v>0</v>
      </c>
      <c r="BI43" s="83">
        <f t="shared" si="492"/>
        <v>0</v>
      </c>
      <c r="BJ43" s="83">
        <f t="shared" si="492"/>
        <v>0</v>
      </c>
      <c r="BK43" s="83">
        <f t="shared" si="492"/>
        <v>0</v>
      </c>
      <c r="BL43" s="83">
        <f t="shared" si="492"/>
        <v>0</v>
      </c>
      <c r="BM43" s="83">
        <f t="shared" si="492"/>
        <v>0</v>
      </c>
      <c r="BN43" s="83">
        <f t="shared" ref="BN43:DY43" si="493">SUM(BN44,BN45,BN46)</f>
        <v>0</v>
      </c>
      <c r="BO43" s="83">
        <f t="shared" si="493"/>
        <v>0</v>
      </c>
      <c r="BP43" s="83">
        <f t="shared" si="493"/>
        <v>0</v>
      </c>
      <c r="BQ43" s="83">
        <f t="shared" si="493"/>
        <v>0</v>
      </c>
      <c r="BR43" s="83">
        <f t="shared" si="493"/>
        <v>0</v>
      </c>
      <c r="BS43" s="83">
        <f t="shared" si="493"/>
        <v>0</v>
      </c>
      <c r="BT43" s="83">
        <f t="shared" si="493"/>
        <v>0</v>
      </c>
      <c r="BU43" s="83">
        <f t="shared" si="493"/>
        <v>0</v>
      </c>
      <c r="BV43" s="83">
        <f t="shared" si="493"/>
        <v>0</v>
      </c>
      <c r="BW43" s="83">
        <f t="shared" si="493"/>
        <v>0</v>
      </c>
      <c r="BX43" s="83">
        <f t="shared" si="493"/>
        <v>0</v>
      </c>
      <c r="BY43" s="83">
        <f t="shared" si="493"/>
        <v>0</v>
      </c>
      <c r="BZ43" s="83">
        <f t="shared" si="493"/>
        <v>0</v>
      </c>
      <c r="CA43" s="83">
        <f t="shared" si="493"/>
        <v>0</v>
      </c>
      <c r="CB43" s="83">
        <f t="shared" si="493"/>
        <v>0</v>
      </c>
      <c r="CC43" s="83">
        <f t="shared" si="493"/>
        <v>0</v>
      </c>
      <c r="CD43" s="83">
        <f t="shared" si="493"/>
        <v>0</v>
      </c>
      <c r="CE43" s="83">
        <f t="shared" si="493"/>
        <v>0</v>
      </c>
      <c r="CF43" s="83">
        <f t="shared" si="493"/>
        <v>0</v>
      </c>
      <c r="CG43" s="83">
        <f t="shared" si="493"/>
        <v>0</v>
      </c>
      <c r="CH43" s="83">
        <f t="shared" si="493"/>
        <v>0</v>
      </c>
      <c r="CI43" s="83">
        <f t="shared" si="493"/>
        <v>0</v>
      </c>
      <c r="CJ43" s="83">
        <f t="shared" si="493"/>
        <v>0</v>
      </c>
      <c r="CK43" s="83">
        <f t="shared" si="493"/>
        <v>0</v>
      </c>
      <c r="CL43" s="83">
        <f t="shared" si="493"/>
        <v>0</v>
      </c>
      <c r="CM43" s="83">
        <f t="shared" si="493"/>
        <v>0</v>
      </c>
      <c r="CN43" s="83">
        <f t="shared" si="493"/>
        <v>0</v>
      </c>
      <c r="CO43" s="83">
        <f t="shared" si="493"/>
        <v>0</v>
      </c>
      <c r="CP43" s="83">
        <f t="shared" si="493"/>
        <v>0</v>
      </c>
      <c r="CQ43" s="83">
        <f t="shared" si="493"/>
        <v>0</v>
      </c>
      <c r="CR43" s="83">
        <f t="shared" si="493"/>
        <v>0</v>
      </c>
      <c r="CS43" s="83">
        <f t="shared" si="493"/>
        <v>0</v>
      </c>
      <c r="CT43" s="83">
        <f t="shared" si="493"/>
        <v>0</v>
      </c>
      <c r="CU43" s="83">
        <f t="shared" si="493"/>
        <v>0</v>
      </c>
      <c r="CV43" s="83">
        <f t="shared" si="493"/>
        <v>0</v>
      </c>
      <c r="CW43" s="83">
        <f t="shared" si="493"/>
        <v>0</v>
      </c>
      <c r="CX43" s="83">
        <f t="shared" si="493"/>
        <v>0</v>
      </c>
      <c r="CY43" s="83">
        <f t="shared" si="493"/>
        <v>0</v>
      </c>
      <c r="CZ43" s="83">
        <f t="shared" si="493"/>
        <v>0</v>
      </c>
      <c r="DA43" s="83">
        <f t="shared" si="493"/>
        <v>0</v>
      </c>
      <c r="DB43" s="83">
        <f t="shared" si="493"/>
        <v>0</v>
      </c>
      <c r="DC43" s="83">
        <f t="shared" si="493"/>
        <v>0</v>
      </c>
      <c r="DD43" s="83">
        <f t="shared" si="493"/>
        <v>0</v>
      </c>
      <c r="DE43" s="83">
        <f t="shared" si="493"/>
        <v>0</v>
      </c>
      <c r="DF43" s="83">
        <f t="shared" si="493"/>
        <v>0</v>
      </c>
      <c r="DG43" s="83">
        <f t="shared" si="493"/>
        <v>0</v>
      </c>
      <c r="DH43" s="83">
        <f t="shared" si="493"/>
        <v>0</v>
      </c>
      <c r="DI43" s="83">
        <f t="shared" si="493"/>
        <v>0</v>
      </c>
      <c r="DJ43" s="83">
        <f t="shared" si="493"/>
        <v>0</v>
      </c>
      <c r="DK43" s="83">
        <f t="shared" si="493"/>
        <v>0</v>
      </c>
      <c r="DL43" s="83">
        <f t="shared" si="493"/>
        <v>0</v>
      </c>
      <c r="DM43" s="83">
        <f t="shared" si="493"/>
        <v>0</v>
      </c>
      <c r="DN43" s="83">
        <f t="shared" si="493"/>
        <v>0</v>
      </c>
      <c r="DO43" s="83">
        <f t="shared" si="493"/>
        <v>0</v>
      </c>
      <c r="DP43" s="83">
        <f t="shared" si="493"/>
        <v>0</v>
      </c>
      <c r="DQ43" s="83">
        <f t="shared" si="493"/>
        <v>0</v>
      </c>
      <c r="DR43" s="83">
        <f t="shared" si="493"/>
        <v>0</v>
      </c>
      <c r="DS43" s="83">
        <f t="shared" si="493"/>
        <v>0</v>
      </c>
      <c r="DT43" s="83">
        <f t="shared" si="493"/>
        <v>0</v>
      </c>
      <c r="DU43" s="83">
        <f t="shared" si="493"/>
        <v>0</v>
      </c>
      <c r="DV43" s="83">
        <f t="shared" si="493"/>
        <v>0</v>
      </c>
      <c r="DW43" s="83">
        <f t="shared" si="493"/>
        <v>0</v>
      </c>
      <c r="DX43" s="83">
        <f t="shared" si="493"/>
        <v>0</v>
      </c>
      <c r="DY43" s="83">
        <f t="shared" si="493"/>
        <v>0</v>
      </c>
      <c r="DZ43" s="83">
        <f t="shared" ref="DZ43:FY43" si="494">SUM(DZ44,DZ45,DZ46)</f>
        <v>0</v>
      </c>
      <c r="EA43" s="83">
        <f t="shared" si="494"/>
        <v>0</v>
      </c>
      <c r="EB43" s="83">
        <f t="shared" si="494"/>
        <v>0</v>
      </c>
      <c r="EC43" s="83">
        <f t="shared" si="494"/>
        <v>0</v>
      </c>
      <c r="ED43" s="83">
        <f t="shared" si="494"/>
        <v>0</v>
      </c>
      <c r="EE43" s="83">
        <f t="shared" si="494"/>
        <v>0</v>
      </c>
      <c r="EF43" s="83">
        <f t="shared" si="494"/>
        <v>0</v>
      </c>
      <c r="EG43" s="83">
        <f t="shared" si="494"/>
        <v>0</v>
      </c>
      <c r="EH43" s="83">
        <f t="shared" si="494"/>
        <v>0</v>
      </c>
      <c r="EI43" s="83">
        <f t="shared" si="494"/>
        <v>0</v>
      </c>
      <c r="EJ43" s="83">
        <f t="shared" si="494"/>
        <v>0</v>
      </c>
      <c r="EK43" s="83">
        <f t="shared" si="494"/>
        <v>0</v>
      </c>
      <c r="EL43" s="83">
        <f t="shared" si="494"/>
        <v>0</v>
      </c>
      <c r="EM43" s="83">
        <f t="shared" si="494"/>
        <v>0</v>
      </c>
      <c r="EN43" s="83">
        <f t="shared" si="494"/>
        <v>0</v>
      </c>
      <c r="EO43" s="83">
        <f t="shared" si="494"/>
        <v>0</v>
      </c>
      <c r="EP43" s="83">
        <f t="shared" si="494"/>
        <v>0</v>
      </c>
      <c r="EQ43" s="83">
        <f t="shared" si="494"/>
        <v>0</v>
      </c>
      <c r="ER43" s="83">
        <f t="shared" si="494"/>
        <v>0</v>
      </c>
      <c r="ES43" s="83">
        <f t="shared" si="494"/>
        <v>0</v>
      </c>
      <c r="ET43" s="83">
        <f t="shared" si="494"/>
        <v>0</v>
      </c>
      <c r="EU43" s="83">
        <f t="shared" si="494"/>
        <v>0</v>
      </c>
      <c r="EV43" s="83">
        <f t="shared" si="494"/>
        <v>0</v>
      </c>
      <c r="EW43" s="83">
        <f t="shared" si="494"/>
        <v>0</v>
      </c>
      <c r="EX43" s="83">
        <f t="shared" si="494"/>
        <v>0</v>
      </c>
      <c r="EY43" s="83">
        <f t="shared" si="494"/>
        <v>0</v>
      </c>
      <c r="EZ43" s="83">
        <f t="shared" si="494"/>
        <v>0</v>
      </c>
      <c r="FA43" s="83">
        <f t="shared" si="494"/>
        <v>0</v>
      </c>
      <c r="FB43" s="83">
        <f t="shared" si="494"/>
        <v>0</v>
      </c>
      <c r="FC43" s="83">
        <f t="shared" si="494"/>
        <v>0</v>
      </c>
      <c r="FD43" s="83">
        <f t="shared" si="494"/>
        <v>0</v>
      </c>
      <c r="FE43" s="83">
        <f t="shared" si="494"/>
        <v>0</v>
      </c>
      <c r="FF43" s="83">
        <f t="shared" si="494"/>
        <v>0</v>
      </c>
      <c r="FG43" s="83">
        <f t="shared" si="494"/>
        <v>0</v>
      </c>
      <c r="FH43" s="83">
        <f t="shared" si="494"/>
        <v>0</v>
      </c>
      <c r="FI43" s="83">
        <f t="shared" si="494"/>
        <v>0</v>
      </c>
      <c r="FJ43" s="83">
        <f t="shared" si="494"/>
        <v>0</v>
      </c>
      <c r="FK43" s="83">
        <f t="shared" si="494"/>
        <v>0</v>
      </c>
      <c r="FL43" s="83">
        <f t="shared" si="494"/>
        <v>0</v>
      </c>
      <c r="FM43" s="83">
        <f t="shared" si="494"/>
        <v>0</v>
      </c>
      <c r="FN43" s="83">
        <f t="shared" si="494"/>
        <v>21104.243999999999</v>
      </c>
      <c r="FO43" s="83">
        <f t="shared" si="494"/>
        <v>23985.737000000001</v>
      </c>
      <c r="FP43" s="83">
        <f t="shared" si="494"/>
        <v>26469.532999999999</v>
      </c>
      <c r="FQ43" s="83">
        <f t="shared" si="494"/>
        <v>24636.59</v>
      </c>
      <c r="FR43" s="83">
        <f t="shared" si="494"/>
        <v>25632.89</v>
      </c>
      <c r="FS43" s="83">
        <f t="shared" si="494"/>
        <v>24478.686000000002</v>
      </c>
      <c r="FT43" s="83">
        <f t="shared" si="494"/>
        <v>24559.018</v>
      </c>
      <c r="FU43" s="83">
        <f t="shared" si="494"/>
        <v>25491.125</v>
      </c>
      <c r="FV43" s="83">
        <f t="shared" si="494"/>
        <v>25045.076000000001</v>
      </c>
      <c r="FW43" s="83">
        <f t="shared" si="494"/>
        <v>25625.510999999999</v>
      </c>
      <c r="FX43" s="83">
        <f t="shared" si="494"/>
        <v>28503.769</v>
      </c>
      <c r="FY43" s="83">
        <f t="shared" si="494"/>
        <v>24186.851000000002</v>
      </c>
      <c r="FZ43" s="83">
        <f t="shared" ref="FZ43:GK43" si="495">SUM(FZ44,FZ45,FZ46)</f>
        <v>19611.584999999999</v>
      </c>
      <c r="GA43" s="83">
        <f t="shared" si="495"/>
        <v>19533.788229999998</v>
      </c>
      <c r="GB43" s="83">
        <f t="shared" si="495"/>
        <v>23437.521000000001</v>
      </c>
      <c r="GC43" s="83">
        <f t="shared" si="495"/>
        <v>21375.932000000001</v>
      </c>
      <c r="GD43" s="83">
        <f t="shared" si="495"/>
        <v>23113.928</v>
      </c>
      <c r="GE43" s="83">
        <f t="shared" si="495"/>
        <v>22258.261610000001</v>
      </c>
      <c r="GF43" s="83">
        <f t="shared" si="495"/>
        <v>21682</v>
      </c>
      <c r="GG43" s="83">
        <f t="shared" si="495"/>
        <v>21187.014153</v>
      </c>
      <c r="GH43" s="83">
        <f t="shared" si="495"/>
        <v>21227.088632999999</v>
      </c>
      <c r="GI43" s="83">
        <f t="shared" si="495"/>
        <v>21240.348488</v>
      </c>
      <c r="GJ43" s="83">
        <f t="shared" si="495"/>
        <v>22758.948527</v>
      </c>
      <c r="GK43" s="83">
        <f t="shared" si="495"/>
        <v>19491.354805999999</v>
      </c>
      <c r="GL43" s="83">
        <f t="shared" ref="GL43:HN43" si="496">SUM(GL44,GL45,GL46)</f>
        <v>17472.576856</v>
      </c>
      <c r="GM43" s="83">
        <f t="shared" si="496"/>
        <v>16854.318082999998</v>
      </c>
      <c r="GN43" s="83">
        <f t="shared" si="496"/>
        <v>22669.114697999998</v>
      </c>
      <c r="GO43" s="83">
        <f t="shared" si="496"/>
        <v>22721.676999000003</v>
      </c>
      <c r="GP43" s="83">
        <f t="shared" si="496"/>
        <v>22134</v>
      </c>
      <c r="GQ43" s="83">
        <f t="shared" si="496"/>
        <v>20351.796439000002</v>
      </c>
      <c r="GR43" s="83">
        <f t="shared" si="496"/>
        <v>20403</v>
      </c>
      <c r="GS43" s="83">
        <f t="shared" si="496"/>
        <v>19831.506764999998</v>
      </c>
      <c r="GT43" s="83">
        <f t="shared" si="496"/>
        <v>19536</v>
      </c>
      <c r="GU43" s="83">
        <f t="shared" si="496"/>
        <v>21082</v>
      </c>
      <c r="GV43" s="83">
        <f t="shared" si="496"/>
        <v>21416.764905</v>
      </c>
      <c r="GW43" s="83">
        <f t="shared" si="496"/>
        <v>16813</v>
      </c>
      <c r="GX43" s="83">
        <f t="shared" si="496"/>
        <v>15957</v>
      </c>
      <c r="GY43" s="83">
        <f t="shared" si="496"/>
        <v>16557</v>
      </c>
      <c r="GZ43" s="83">
        <f t="shared" si="496"/>
        <v>20169</v>
      </c>
      <c r="HA43" s="83">
        <f t="shared" si="496"/>
        <v>18196</v>
      </c>
      <c r="HB43" s="83">
        <f t="shared" si="496"/>
        <v>20734</v>
      </c>
      <c r="HC43" s="83">
        <f t="shared" si="496"/>
        <v>18006</v>
      </c>
      <c r="HD43" s="83">
        <f t="shared" si="496"/>
        <v>18843</v>
      </c>
      <c r="HE43" s="83">
        <f t="shared" si="496"/>
        <v>18803</v>
      </c>
      <c r="HF43" s="83">
        <f t="shared" si="496"/>
        <v>18966</v>
      </c>
      <c r="HG43" s="83">
        <f t="shared" si="496"/>
        <v>20153</v>
      </c>
      <c r="HH43" s="83">
        <f t="shared" si="496"/>
        <v>20772</v>
      </c>
      <c r="HI43" s="83">
        <f t="shared" si="496"/>
        <v>16124</v>
      </c>
      <c r="HJ43" s="83">
        <f t="shared" si="496"/>
        <v>14233</v>
      </c>
      <c r="HK43" s="83">
        <f t="shared" si="496"/>
        <v>14836</v>
      </c>
      <c r="HL43" s="83">
        <f t="shared" si="496"/>
        <v>17597</v>
      </c>
      <c r="HM43" s="83">
        <f t="shared" si="496"/>
        <v>15619</v>
      </c>
      <c r="HN43" s="83">
        <f t="shared" si="496"/>
        <v>15207</v>
      </c>
      <c r="HO43" s="83">
        <f t="shared" ref="HO43:HT43" si="497">SUM(HO44,HO45,HO46)</f>
        <v>16062</v>
      </c>
      <c r="HP43" s="83">
        <f t="shared" si="497"/>
        <v>15197</v>
      </c>
      <c r="HQ43" s="83">
        <f t="shared" si="497"/>
        <v>14147</v>
      </c>
      <c r="HR43" s="83">
        <f t="shared" si="497"/>
        <v>14898.405720000001</v>
      </c>
      <c r="HS43" s="83">
        <f t="shared" si="497"/>
        <v>15348.58534</v>
      </c>
      <c r="HT43" s="83">
        <f t="shared" si="497"/>
        <v>16848.81928</v>
      </c>
      <c r="HU43" s="83">
        <f>SUM(HU44,HU45,HU46)</f>
        <v>12178</v>
      </c>
      <c r="HV43" s="83">
        <f>SUM(HV44,HV45,HV46)</f>
        <v>10213</v>
      </c>
      <c r="HW43" s="83">
        <v>11187.308000000001</v>
      </c>
      <c r="HX43" s="83">
        <v>14182</v>
      </c>
      <c r="HY43" s="83">
        <v>13411</v>
      </c>
      <c r="HZ43" s="83">
        <v>13924</v>
      </c>
      <c r="IA43" s="83">
        <f t="shared" ref="IA43:IG43" si="498">SUM(IA44:IA46)</f>
        <v>14289.917955528634</v>
      </c>
      <c r="IB43" s="83">
        <f t="shared" si="498"/>
        <v>13282.064820251648</v>
      </c>
      <c r="IC43" s="83">
        <f t="shared" si="498"/>
        <v>14992.631489429226</v>
      </c>
      <c r="ID43" s="83">
        <f t="shared" si="498"/>
        <v>14546.312571107308</v>
      </c>
      <c r="IE43" s="83">
        <f t="shared" si="498"/>
        <v>15141.123</v>
      </c>
      <c r="IF43" s="83">
        <f t="shared" si="498"/>
        <v>17998</v>
      </c>
      <c r="IG43" s="83">
        <f t="shared" si="498"/>
        <v>16245.945</v>
      </c>
      <c r="IH43" s="83">
        <f t="shared" ref="IH43:IY43" si="499">SUM(IH44,IH45,IH46)</f>
        <v>14298.297</v>
      </c>
      <c r="II43" s="83">
        <f t="shared" si="499"/>
        <v>13483.298999999999</v>
      </c>
      <c r="IJ43" s="83">
        <f t="shared" si="499"/>
        <v>16087.597</v>
      </c>
      <c r="IK43" s="83">
        <f t="shared" si="499"/>
        <v>14390.24</v>
      </c>
      <c r="IL43" s="83">
        <f t="shared" si="499"/>
        <v>15520.699000000001</v>
      </c>
      <c r="IM43" s="83">
        <f t="shared" si="499"/>
        <v>16783.067999999999</v>
      </c>
      <c r="IN43" s="83">
        <f t="shared" si="499"/>
        <v>16496.55</v>
      </c>
      <c r="IO43" s="83">
        <f t="shared" si="499"/>
        <v>18246</v>
      </c>
      <c r="IP43" s="83">
        <f t="shared" si="499"/>
        <v>17278.271000000001</v>
      </c>
      <c r="IQ43" s="83">
        <f t="shared" si="499"/>
        <v>20853.893</v>
      </c>
      <c r="IR43" s="83">
        <f t="shared" si="499"/>
        <v>21643.632000000001</v>
      </c>
      <c r="IS43" s="83">
        <f t="shared" si="499"/>
        <v>19229.405999999999</v>
      </c>
      <c r="IT43" s="83">
        <f t="shared" si="499"/>
        <v>16497.302</v>
      </c>
      <c r="IU43" s="83">
        <f t="shared" si="499"/>
        <v>16982.946</v>
      </c>
      <c r="IV43" s="83">
        <f t="shared" si="499"/>
        <v>20594.413</v>
      </c>
      <c r="IW43" s="83">
        <f t="shared" si="499"/>
        <v>20214.488000000001</v>
      </c>
      <c r="IX43" s="83">
        <f t="shared" si="499"/>
        <v>18160.132000000001</v>
      </c>
      <c r="IY43" s="83">
        <f t="shared" si="499"/>
        <v>21849.723999999998</v>
      </c>
      <c r="IZ43" s="83">
        <f t="shared" ref="IZ43:JA43" si="500">SUM(IZ44,IZ45,IZ46)</f>
        <v>19803.132000000001</v>
      </c>
      <c r="JA43" s="83">
        <f t="shared" si="500"/>
        <v>22934.448</v>
      </c>
      <c r="JB43" s="83">
        <f t="shared" ref="JB43:JC43" si="501">SUM(JB44,JB45,JB46)</f>
        <v>20165.019</v>
      </c>
      <c r="JC43" s="83">
        <f t="shared" si="501"/>
        <v>22577.271000000001</v>
      </c>
      <c r="JD43" s="83">
        <f t="shared" ref="JD43:JE43" si="502">SUM(JD44,JD45,JD46)</f>
        <v>22175.272000000001</v>
      </c>
      <c r="JE43" s="83">
        <f t="shared" si="502"/>
        <v>19371.608</v>
      </c>
      <c r="JF43" s="83">
        <f t="shared" ref="JF43" si="503">SUM(JF44,JF45,JF46)</f>
        <v>17484.157999999999</v>
      </c>
      <c r="JG43" s="83">
        <f t="shared" ref="JG43:JH43" si="504">SUM(JG44,JG45,JG46)</f>
        <v>18292.050999999999</v>
      </c>
      <c r="JH43" s="83">
        <f t="shared" si="504"/>
        <v>19684.379000000001</v>
      </c>
      <c r="JI43" s="83">
        <f t="shared" ref="JI43:JJ43" si="505">SUM(JI44,JI45,JI46)</f>
        <v>19308.853999999999</v>
      </c>
      <c r="JJ43" s="83">
        <f t="shared" si="505"/>
        <v>20271</v>
      </c>
      <c r="JK43" s="83">
        <f t="shared" ref="JK43:JL43" si="506">SUM(JK44,JK45,JK46)</f>
        <v>17417</v>
      </c>
      <c r="JL43" s="83">
        <f t="shared" si="506"/>
        <v>16954.233</v>
      </c>
      <c r="JM43" s="83">
        <f t="shared" ref="JM43:JN43" si="507">SUM(JM44,JM45,JM46)</f>
        <v>17625.170999999998</v>
      </c>
      <c r="JN43" s="83">
        <f t="shared" si="507"/>
        <v>17404.712</v>
      </c>
      <c r="JO43" s="83">
        <f t="shared" ref="JO43:JP43" si="508">SUM(JO44,JO45,JO46)</f>
        <v>19058</v>
      </c>
      <c r="JP43" s="83">
        <f t="shared" si="508"/>
        <v>21076.474999999999</v>
      </c>
      <c r="JQ43" s="83">
        <f t="shared" ref="JQ43:JR43" si="509">SUM(JQ44,JQ45,JQ46)</f>
        <v>16969.748</v>
      </c>
      <c r="JR43" s="83">
        <f t="shared" si="509"/>
        <v>15108</v>
      </c>
      <c r="JS43" s="83">
        <f t="shared" ref="JS43:JT43" si="510">SUM(JS44,JS45,JS46)</f>
        <v>16279.438</v>
      </c>
      <c r="JT43" s="83">
        <f t="shared" si="510"/>
        <v>18372.205000000002</v>
      </c>
      <c r="JU43" s="83">
        <f t="shared" ref="JU43:JW43" si="511">SUM(JU44,JU45,JU46)</f>
        <v>19264.656999999999</v>
      </c>
      <c r="JV43" s="83">
        <f t="shared" si="511"/>
        <v>20313.613000000001</v>
      </c>
      <c r="JW43" s="83">
        <f t="shared" si="511"/>
        <v>22164.419000000002</v>
      </c>
      <c r="JX43" s="83">
        <f t="shared" ref="JX43:JY43" si="512">SUM(JX44,JX45,JX46)</f>
        <v>20244.991999999998</v>
      </c>
      <c r="JY43" s="83">
        <f t="shared" si="512"/>
        <v>22663.815999999999</v>
      </c>
      <c r="JZ43" s="83">
        <f t="shared" ref="JZ43:KA43" si="513">SUM(JZ44,JZ45,JZ46)</f>
        <v>23896.349000000002</v>
      </c>
      <c r="KA43" s="83">
        <f t="shared" si="513"/>
        <v>27885.892</v>
      </c>
      <c r="KB43" s="83">
        <f t="shared" ref="KB43:KC43" si="514">SUM(KB44,KB45,KB46)</f>
        <v>27597.313000000002</v>
      </c>
      <c r="KC43" s="83">
        <f t="shared" si="514"/>
        <v>28423.735000000001</v>
      </c>
      <c r="KD43" s="83">
        <f t="shared" ref="KD43:KE43" si="515">SUM(KD44,KD45,KD46)</f>
        <v>23561.64</v>
      </c>
      <c r="KE43" s="83">
        <f t="shared" si="515"/>
        <v>25022</v>
      </c>
      <c r="KF43" s="83">
        <f t="shared" ref="KF43:KG43" si="516">SUM(KF44,KF45,KF46)</f>
        <v>30956</v>
      </c>
      <c r="KG43" s="83">
        <f t="shared" si="516"/>
        <v>28492.379000000001</v>
      </c>
      <c r="KH43" s="83">
        <f t="shared" ref="KH43:KI43" si="517">SUM(KH44,KH45,KH46)</f>
        <v>30669.503000000001</v>
      </c>
      <c r="KI43" s="83">
        <f t="shared" si="517"/>
        <v>30222.205999999998</v>
      </c>
      <c r="KJ43" s="83">
        <f t="shared" ref="KJ43:KK43" si="518">SUM(KJ44,KJ45,KJ46)</f>
        <v>31155</v>
      </c>
      <c r="KK43" s="83">
        <f t="shared" si="518"/>
        <v>32365</v>
      </c>
      <c r="KL43" s="83">
        <f t="shared" ref="KL43:KM43" si="519">SUM(KL44,KL45,KL46)</f>
        <v>32773.573000000004</v>
      </c>
      <c r="KM43" s="83">
        <f t="shared" si="519"/>
        <v>34285</v>
      </c>
      <c r="KN43" s="83">
        <f t="shared" ref="KN43:KO43" si="520">SUM(KN44,KN45,KN46)</f>
        <v>33601.072</v>
      </c>
      <c r="KO43" s="83">
        <f t="shared" si="520"/>
        <v>31261.904000000002</v>
      </c>
      <c r="KP43" s="83">
        <f t="shared" ref="KP43:KQ43" si="521">SUM(KP44,KP45,KP46)</f>
        <v>26280.598666666665</v>
      </c>
      <c r="KQ43" s="83">
        <f t="shared" si="521"/>
        <v>29031.286</v>
      </c>
      <c r="KR43" s="83">
        <f t="shared" ref="KR43:KS43" si="522">SUM(KR44,KR45,KR46)</f>
        <v>32269.794999999998</v>
      </c>
      <c r="KS43" s="83">
        <f t="shared" si="522"/>
        <v>28428.088</v>
      </c>
      <c r="KT43" s="83">
        <f t="shared" ref="KT43:KU43" si="523">SUM(KT44,KT45,KT46)</f>
        <v>31961.717000000001</v>
      </c>
      <c r="KU43" s="83">
        <f t="shared" si="523"/>
        <v>31316</v>
      </c>
      <c r="KV43" s="83">
        <f t="shared" ref="KV43:KW43" si="524">SUM(KV44,KV45,KV46)</f>
        <v>30820.358</v>
      </c>
      <c r="KW43" s="83">
        <f t="shared" si="524"/>
        <v>32130.951000000001</v>
      </c>
      <c r="KX43" s="83">
        <f t="shared" ref="KX43:KY43" si="525">SUM(KX44,KX45,KX46)</f>
        <v>30476</v>
      </c>
      <c r="KY43" s="83">
        <f t="shared" si="525"/>
        <v>30831.092000000001</v>
      </c>
      <c r="KZ43" s="83">
        <f t="shared" ref="KZ43:LA43" si="526">SUM(KZ44,KZ45,KZ46)</f>
        <v>27727.491999999998</v>
      </c>
      <c r="LA43" s="83">
        <f t="shared" si="526"/>
        <v>25460.787</v>
      </c>
      <c r="LB43" s="83">
        <f t="shared" ref="LB43:LC43" si="527">SUM(LB44,LB45,LB46)</f>
        <v>23922.3</v>
      </c>
      <c r="LC43" s="83">
        <f t="shared" si="527"/>
        <v>23031</v>
      </c>
      <c r="LD43" s="83">
        <f t="shared" ref="LD43:LE43" si="528">SUM(LD44,LD45,LD46)</f>
        <v>29356.827000000001</v>
      </c>
      <c r="LE43" s="83">
        <f t="shared" si="528"/>
        <v>24509.14</v>
      </c>
      <c r="LF43" s="83">
        <f t="shared" ref="LF43:LG43" si="529">SUM(LF44,LF45,LF46)</f>
        <v>26963.281999999999</v>
      </c>
      <c r="LG43" s="83">
        <f t="shared" si="529"/>
        <v>24165</v>
      </c>
      <c r="LH43" s="83">
        <f t="shared" ref="LH43:LJ43" si="530">SUM(LH44,LH45,LH46)</f>
        <v>23759.618000000002</v>
      </c>
      <c r="LI43" s="83">
        <f t="shared" si="530"/>
        <v>23549.39</v>
      </c>
      <c r="LJ43" s="83">
        <f t="shared" si="530"/>
        <v>23070.400000000001</v>
      </c>
      <c r="LK43" s="83">
        <f t="shared" ref="LK43:LL43" si="531">SUM(LK44,LK45,LK46)</f>
        <v>24955</v>
      </c>
      <c r="LL43" s="83">
        <f t="shared" si="531"/>
        <v>25806.474000000002</v>
      </c>
      <c r="LM43" s="83">
        <f t="shared" ref="LM43:LN43" si="532">SUM(LM44,LM45,LM46)</f>
        <v>26541.486000000001</v>
      </c>
      <c r="LN43" s="83">
        <f t="shared" si="532"/>
        <v>20474.499</v>
      </c>
      <c r="LO43" s="83">
        <f t="shared" ref="LO43:LP43" si="533">SUM(LO44,LO45,LO46)</f>
        <v>20751.275000000001</v>
      </c>
      <c r="LP43" s="83">
        <f t="shared" si="533"/>
        <v>23426.154000000002</v>
      </c>
      <c r="LQ43" s="83">
        <f t="shared" ref="LQ43:LR43" si="534">SUM(LQ44,LQ45,LQ46)</f>
        <v>22488.224999999999</v>
      </c>
      <c r="LR43" s="83">
        <f t="shared" si="534"/>
        <v>25177</v>
      </c>
      <c r="LS43" s="83">
        <f t="shared" ref="LS43:LT43" si="535">SUM(LS44,LS45,LS46)</f>
        <v>23638</v>
      </c>
      <c r="LT43" s="83">
        <f t="shared" si="535"/>
        <v>24551.208999999999</v>
      </c>
      <c r="LU43" s="83">
        <f t="shared" ref="LU43:LV43" si="536">SUM(LU44,LU45,LU46)</f>
        <v>23853.232</v>
      </c>
      <c r="LV43" s="83">
        <f t="shared" si="536"/>
        <v>24240</v>
      </c>
      <c r="LW43" s="83">
        <f t="shared" ref="LW43:LX43" si="537">SUM(LW44,LW45,LW46)</f>
        <v>26122.135999999999</v>
      </c>
      <c r="LX43" s="83">
        <f t="shared" si="537"/>
        <v>25852.633000000002</v>
      </c>
      <c r="LY43" s="83">
        <f t="shared" ref="LY43" si="538">SUM(LY44,LY45,LY46)</f>
        <v>18236</v>
      </c>
      <c r="LZ43" s="83">
        <v>18147</v>
      </c>
      <c r="MA43" s="83">
        <v>19783</v>
      </c>
      <c r="MB43" s="83">
        <v>22579.063999999998</v>
      </c>
      <c r="MC43" s="83">
        <v>22642.227999999999</v>
      </c>
      <c r="MD43" s="83">
        <v>23200.327000000001</v>
      </c>
      <c r="ME43" s="83">
        <v>22566</v>
      </c>
      <c r="MF43" s="83">
        <v>25416</v>
      </c>
      <c r="MG43" s="83">
        <v>22555.556</v>
      </c>
      <c r="MH43" s="83">
        <v>23670</v>
      </c>
      <c r="MI43" s="83">
        <v>25339.743999999999</v>
      </c>
      <c r="MJ43" s="83">
        <v>24831.897000000001</v>
      </c>
      <c r="MK43" s="83">
        <v>20979.534</v>
      </c>
      <c r="ML43" s="83">
        <f t="shared" ref="ML43" si="539">SUM(ML44,ML45,ML46)</f>
        <v>20876.166000000001</v>
      </c>
    </row>
    <row r="44" spans="1:350" s="76" customFormat="1" x14ac:dyDescent="0.35">
      <c r="A44" s="74" t="str">
        <f>IF(Por_Eng!$C$4=Por_Eng!$A$1,Por_Eng!A42,IF(Por_Eng!$C$4=Por_Eng!$B$1,Por_Eng!B42,"Check"))</f>
        <v>Importação (ton)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  <c r="EO44" s="75"/>
      <c r="EP44" s="75"/>
      <c r="EQ44" s="75"/>
      <c r="ER44" s="75"/>
      <c r="ES44" s="75"/>
      <c r="ET44" s="75"/>
      <c r="EU44" s="75"/>
      <c r="EV44" s="75"/>
      <c r="EW44" s="75"/>
      <c r="EX44" s="75"/>
      <c r="EY44" s="75"/>
      <c r="EZ44" s="75"/>
      <c r="FA44" s="75"/>
      <c r="FB44" s="75"/>
      <c r="FC44" s="75"/>
      <c r="FD44" s="75"/>
      <c r="FE44" s="75"/>
      <c r="FF44" s="75"/>
      <c r="FG44" s="75"/>
      <c r="FH44" s="75"/>
      <c r="FI44" s="75"/>
      <c r="FJ44" s="75"/>
      <c r="FK44" s="75"/>
      <c r="FL44" s="75"/>
      <c r="FM44" s="75"/>
      <c r="FN44" s="75">
        <v>12773.968000000001</v>
      </c>
      <c r="FO44" s="75">
        <v>14660.253000000001</v>
      </c>
      <c r="FP44" s="75">
        <v>15827.352999999999</v>
      </c>
      <c r="FQ44" s="75">
        <v>14870.675999999999</v>
      </c>
      <c r="FR44" s="75">
        <v>15718.245000000001</v>
      </c>
      <c r="FS44" s="75">
        <v>15474.17</v>
      </c>
      <c r="FT44" s="75">
        <v>15804.306</v>
      </c>
      <c r="FU44" s="75">
        <v>15499.68</v>
      </c>
      <c r="FV44" s="75">
        <v>14821.05</v>
      </c>
      <c r="FW44" s="75">
        <v>15136.022999999999</v>
      </c>
      <c r="FX44" s="75">
        <v>17527.702000000001</v>
      </c>
      <c r="FY44" s="75">
        <v>15050.722</v>
      </c>
      <c r="FZ44" s="75">
        <v>12710</v>
      </c>
      <c r="GA44" s="75">
        <v>11750</v>
      </c>
      <c r="GB44" s="75">
        <v>14157</v>
      </c>
      <c r="GC44" s="75">
        <v>13137</v>
      </c>
      <c r="GD44" s="75">
        <v>13775</v>
      </c>
      <c r="GE44" s="75">
        <v>13726</v>
      </c>
      <c r="GF44" s="75">
        <v>14221</v>
      </c>
      <c r="GG44" s="75">
        <v>13405.619481</v>
      </c>
      <c r="GH44" s="75">
        <v>14163.120677999999</v>
      </c>
      <c r="GI44" s="75">
        <v>13820.768910999999</v>
      </c>
      <c r="GJ44" s="75">
        <v>14993.792234</v>
      </c>
      <c r="GK44" s="75">
        <v>13361.982692</v>
      </c>
      <c r="GL44" s="75">
        <v>11641.017388</v>
      </c>
      <c r="GM44" s="75">
        <v>11554.571816</v>
      </c>
      <c r="GN44" s="75">
        <v>15942.694178</v>
      </c>
      <c r="GO44" s="75">
        <v>15341.799791000001</v>
      </c>
      <c r="GP44" s="75">
        <v>14787</v>
      </c>
      <c r="GQ44" s="75">
        <v>13954.636132000001</v>
      </c>
      <c r="GR44" s="75">
        <v>13669</v>
      </c>
      <c r="GS44" s="75">
        <v>12964</v>
      </c>
      <c r="GT44" s="75">
        <v>12928</v>
      </c>
      <c r="GU44" s="75">
        <v>14254</v>
      </c>
      <c r="GV44" s="75">
        <v>14672.299569999999</v>
      </c>
      <c r="GW44" s="75">
        <v>11307</v>
      </c>
      <c r="GX44" s="75">
        <v>11519</v>
      </c>
      <c r="GY44" s="75">
        <v>11641</v>
      </c>
      <c r="GZ44" s="75">
        <v>13668</v>
      </c>
      <c r="HA44" s="75">
        <v>12608</v>
      </c>
      <c r="HB44" s="75">
        <v>13776</v>
      </c>
      <c r="HC44" s="75">
        <v>12474</v>
      </c>
      <c r="HD44" s="75">
        <v>12990</v>
      </c>
      <c r="HE44" s="75">
        <v>13206</v>
      </c>
      <c r="HF44" s="75">
        <v>13629</v>
      </c>
      <c r="HG44" s="75">
        <v>14406</v>
      </c>
      <c r="HH44" s="75">
        <v>15033</v>
      </c>
      <c r="HI44" s="75">
        <v>10789</v>
      </c>
      <c r="HJ44" s="75">
        <v>9571</v>
      </c>
      <c r="HK44" s="75">
        <v>10470</v>
      </c>
      <c r="HL44" s="75">
        <v>11911</v>
      </c>
      <c r="HM44" s="75">
        <v>10867</v>
      </c>
      <c r="HN44" s="75">
        <v>10132</v>
      </c>
      <c r="HO44" s="75">
        <v>10359</v>
      </c>
      <c r="HP44" s="75">
        <v>9759</v>
      </c>
      <c r="HQ44" s="75">
        <v>9904</v>
      </c>
      <c r="HR44" s="75">
        <v>10036.200000000001</v>
      </c>
      <c r="HS44" s="75">
        <v>11005.7</v>
      </c>
      <c r="HT44" s="75">
        <v>11910</v>
      </c>
      <c r="HU44" s="75">
        <v>8117</v>
      </c>
      <c r="HV44" s="75">
        <v>7011</v>
      </c>
      <c r="HW44" s="75">
        <v>7269</v>
      </c>
      <c r="HX44" s="75">
        <v>8881</v>
      </c>
      <c r="HY44" s="75">
        <v>8243</v>
      </c>
      <c r="HZ44" s="75">
        <v>8534</v>
      </c>
      <c r="IA44" s="75">
        <v>8217</v>
      </c>
      <c r="IB44" s="75">
        <v>7988</v>
      </c>
      <c r="IC44" s="75">
        <v>9225</v>
      </c>
      <c r="ID44" s="75">
        <v>8510</v>
      </c>
      <c r="IE44" s="75">
        <v>9412</v>
      </c>
      <c r="IF44" s="75">
        <v>10672</v>
      </c>
      <c r="IG44" s="75">
        <v>9429</v>
      </c>
      <c r="IH44" s="75">
        <v>9358</v>
      </c>
      <c r="II44" s="75">
        <v>8973</v>
      </c>
      <c r="IJ44" s="75">
        <v>9737</v>
      </c>
      <c r="IK44" s="75">
        <v>9162</v>
      </c>
      <c r="IL44" s="75">
        <v>9813</v>
      </c>
      <c r="IM44" s="75">
        <v>10149</v>
      </c>
      <c r="IN44" s="75">
        <v>10290</v>
      </c>
      <c r="IO44" s="75">
        <v>12119</v>
      </c>
      <c r="IP44" s="75">
        <v>11316</v>
      </c>
      <c r="IQ44" s="75">
        <v>13561</v>
      </c>
      <c r="IR44" s="75">
        <v>14246</v>
      </c>
      <c r="IS44" s="75">
        <v>11561</v>
      </c>
      <c r="IT44" s="75">
        <v>10775</v>
      </c>
      <c r="IU44" s="75">
        <v>10804</v>
      </c>
      <c r="IV44" s="75">
        <v>11674</v>
      </c>
      <c r="IW44" s="75">
        <v>11641</v>
      </c>
      <c r="IX44" s="75">
        <v>11645</v>
      </c>
      <c r="IY44" s="75">
        <v>10744</v>
      </c>
      <c r="IZ44" s="75">
        <v>10906</v>
      </c>
      <c r="JA44" s="75">
        <v>11737</v>
      </c>
      <c r="JB44" s="75">
        <v>11586</v>
      </c>
      <c r="JC44" s="75">
        <v>12686</v>
      </c>
      <c r="JD44" s="75">
        <v>11616</v>
      </c>
      <c r="JE44" s="75">
        <v>10428</v>
      </c>
      <c r="JF44" s="75">
        <v>10043</v>
      </c>
      <c r="JG44" s="75">
        <v>9744</v>
      </c>
      <c r="JH44" s="75">
        <v>9955</v>
      </c>
      <c r="JI44" s="75">
        <v>10352</v>
      </c>
      <c r="JJ44" s="75">
        <v>10050</v>
      </c>
      <c r="JK44" s="75">
        <v>8705</v>
      </c>
      <c r="JL44" s="75">
        <v>9224</v>
      </c>
      <c r="JM44" s="75">
        <v>9307</v>
      </c>
      <c r="JN44" s="75">
        <v>9507</v>
      </c>
      <c r="JO44" s="75">
        <v>9843</v>
      </c>
      <c r="JP44" s="75">
        <v>12067</v>
      </c>
      <c r="JQ44" s="75">
        <v>8808</v>
      </c>
      <c r="JR44" s="75">
        <v>8034</v>
      </c>
      <c r="JS44" s="75">
        <v>8167</v>
      </c>
      <c r="JT44" s="75">
        <v>9094</v>
      </c>
      <c r="JU44" s="75">
        <v>10040</v>
      </c>
      <c r="JV44" s="75">
        <v>9047</v>
      </c>
      <c r="JW44" s="75">
        <v>8763</v>
      </c>
      <c r="JX44" s="75">
        <v>9028</v>
      </c>
      <c r="JY44" s="75">
        <v>9796</v>
      </c>
      <c r="JZ44" s="75">
        <v>10390</v>
      </c>
      <c r="KA44" s="75">
        <v>12578</v>
      </c>
      <c r="KB44" s="75">
        <v>12768</v>
      </c>
      <c r="KC44" s="75">
        <v>12780</v>
      </c>
      <c r="KD44" s="75">
        <v>10989</v>
      </c>
      <c r="KE44" s="75">
        <v>10990</v>
      </c>
      <c r="KF44" s="75">
        <v>13164</v>
      </c>
      <c r="KG44" s="75">
        <v>12000</v>
      </c>
      <c r="KH44" s="75">
        <v>12363</v>
      </c>
      <c r="KI44" s="75">
        <v>11474</v>
      </c>
      <c r="KJ44" s="75">
        <v>12640</v>
      </c>
      <c r="KK44" s="75">
        <v>13184</v>
      </c>
      <c r="KL44" s="75">
        <v>13395</v>
      </c>
      <c r="KM44" s="75">
        <v>15556</v>
      </c>
      <c r="KN44" s="75">
        <v>14791</v>
      </c>
      <c r="KO44" s="75">
        <v>12858</v>
      </c>
      <c r="KP44" s="75">
        <v>10998</v>
      </c>
      <c r="KQ44" s="75">
        <v>12759</v>
      </c>
      <c r="KR44" s="75">
        <v>13433</v>
      </c>
      <c r="KS44" s="75">
        <v>11710</v>
      </c>
      <c r="KT44" s="75">
        <v>12794</v>
      </c>
      <c r="KU44" s="75">
        <v>13412</v>
      </c>
      <c r="KV44" s="75">
        <v>13526</v>
      </c>
      <c r="KW44" s="75">
        <v>14624</v>
      </c>
      <c r="KX44" s="75">
        <v>13251</v>
      </c>
      <c r="KY44" s="75">
        <v>12881</v>
      </c>
      <c r="KZ44" s="75">
        <v>11960</v>
      </c>
      <c r="LA44" s="75">
        <v>9503</v>
      </c>
      <c r="LB44" s="75">
        <v>9456</v>
      </c>
      <c r="LC44" s="75">
        <v>8741</v>
      </c>
      <c r="LD44" s="75">
        <v>11134</v>
      </c>
      <c r="LE44" s="75">
        <v>9295</v>
      </c>
      <c r="LF44" s="75">
        <v>9233</v>
      </c>
      <c r="LG44" s="75">
        <v>9176</v>
      </c>
      <c r="LH44" s="75">
        <v>9660</v>
      </c>
      <c r="LI44" s="75">
        <v>8710</v>
      </c>
      <c r="LJ44" s="75">
        <v>8745</v>
      </c>
      <c r="LK44" s="75">
        <v>9624</v>
      </c>
      <c r="LL44" s="75">
        <v>9397</v>
      </c>
      <c r="LM44" s="75">
        <v>11834</v>
      </c>
      <c r="LN44" s="75">
        <v>8924</v>
      </c>
      <c r="LO44" s="75">
        <v>8552</v>
      </c>
      <c r="LP44" s="75">
        <v>9020</v>
      </c>
      <c r="LQ44" s="75">
        <v>9257</v>
      </c>
      <c r="LR44" s="75">
        <v>9663</v>
      </c>
      <c r="LS44" s="75">
        <v>9363</v>
      </c>
      <c r="LT44" s="75">
        <v>9661</v>
      </c>
      <c r="LU44" s="75">
        <v>9971</v>
      </c>
      <c r="LV44" s="75">
        <v>9215</v>
      </c>
      <c r="LW44" s="75">
        <v>10874</v>
      </c>
      <c r="LX44" s="75">
        <v>11186</v>
      </c>
      <c r="LY44" s="75">
        <v>10052</v>
      </c>
      <c r="LZ44" s="75">
        <v>7403</v>
      </c>
      <c r="MA44" s="75">
        <v>7620</v>
      </c>
      <c r="MB44" s="75">
        <v>7876</v>
      </c>
      <c r="MC44" s="75">
        <v>8026</v>
      </c>
      <c r="MD44" s="75">
        <v>8123</v>
      </c>
      <c r="ME44" s="75">
        <v>8600</v>
      </c>
      <c r="MF44" s="75">
        <v>9374</v>
      </c>
      <c r="MG44" s="75">
        <v>8194</v>
      </c>
      <c r="MH44" s="75">
        <v>8481</v>
      </c>
      <c r="MI44" s="75">
        <v>8996</v>
      </c>
      <c r="MJ44" s="75">
        <v>8878</v>
      </c>
      <c r="MK44" s="75">
        <v>7306</v>
      </c>
      <c r="ML44" s="75">
        <v>6458</v>
      </c>
    </row>
    <row r="45" spans="1:350" s="76" customFormat="1" x14ac:dyDescent="0.35">
      <c r="A45" s="74" t="str">
        <f>IF(Por_Eng!$C$4=Por_Eng!$A$1,Por_Eng!A43,IF(Por_Eng!$C$4=Por_Eng!$B$1,Por_Eng!B43,"Check"))</f>
        <v>Exportação (ton)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  <c r="EO45" s="75"/>
      <c r="EP45" s="75"/>
      <c r="EQ45" s="75"/>
      <c r="ER45" s="75"/>
      <c r="ES45" s="75"/>
      <c r="ET45" s="75"/>
      <c r="EU45" s="75"/>
      <c r="EV45" s="75"/>
      <c r="EW45" s="75"/>
      <c r="EX45" s="75"/>
      <c r="EY45" s="75"/>
      <c r="EZ45" s="75"/>
      <c r="FA45" s="75"/>
      <c r="FB45" s="75"/>
      <c r="FC45" s="75"/>
      <c r="FD45" s="75"/>
      <c r="FE45" s="75"/>
      <c r="FF45" s="75"/>
      <c r="FG45" s="75"/>
      <c r="FH45" s="75"/>
      <c r="FI45" s="75"/>
      <c r="FJ45" s="75"/>
      <c r="FK45" s="75"/>
      <c r="FL45" s="75"/>
      <c r="FM45" s="75"/>
      <c r="FN45" s="75">
        <v>7838.2759999999998</v>
      </c>
      <c r="FO45" s="75">
        <v>8516.4840000000004</v>
      </c>
      <c r="FP45" s="75">
        <v>10009.18</v>
      </c>
      <c r="FQ45" s="75">
        <v>8996.9140000000007</v>
      </c>
      <c r="FR45" s="75">
        <v>9270.6450000000004</v>
      </c>
      <c r="FS45" s="75">
        <v>8524.5159999999996</v>
      </c>
      <c r="FT45" s="75">
        <v>8252.7119999999995</v>
      </c>
      <c r="FU45" s="75">
        <v>9389.4449999999997</v>
      </c>
      <c r="FV45" s="75">
        <v>9715.0259999999998</v>
      </c>
      <c r="FW45" s="75">
        <v>9896.4879999999994</v>
      </c>
      <c r="FX45" s="75">
        <v>10378.066999999999</v>
      </c>
      <c r="FY45" s="75">
        <v>8441.1290000000008</v>
      </c>
      <c r="FZ45" s="75">
        <v>6300</v>
      </c>
      <c r="GA45" s="75">
        <v>6935</v>
      </c>
      <c r="GB45" s="75">
        <v>8559</v>
      </c>
      <c r="GC45" s="75">
        <v>7727</v>
      </c>
      <c r="GD45" s="75">
        <v>8759</v>
      </c>
      <c r="GE45" s="75">
        <v>7779</v>
      </c>
      <c r="GF45" s="75">
        <v>6874</v>
      </c>
      <c r="GG45" s="75">
        <v>7187.7065620000003</v>
      </c>
      <c r="GH45" s="75">
        <v>6256.9679550000001</v>
      </c>
      <c r="GI45" s="75">
        <v>6308.5795770000004</v>
      </c>
      <c r="GJ45" s="75">
        <v>6792.156293</v>
      </c>
      <c r="GK45" s="75">
        <v>5354.3721139999998</v>
      </c>
      <c r="GL45" s="75">
        <v>5139.5594680000004</v>
      </c>
      <c r="GM45" s="75">
        <v>4833.7462670000004</v>
      </c>
      <c r="GN45" s="75">
        <v>5897.4205199999997</v>
      </c>
      <c r="GO45" s="75">
        <v>6832.8772079999999</v>
      </c>
      <c r="GP45" s="75">
        <v>6775</v>
      </c>
      <c r="GQ45" s="75">
        <v>5870.1603070000001</v>
      </c>
      <c r="GR45" s="75">
        <v>6160</v>
      </c>
      <c r="GS45" s="75">
        <v>6347.5067650000001</v>
      </c>
      <c r="GT45" s="75">
        <v>6131</v>
      </c>
      <c r="GU45" s="75">
        <v>6245</v>
      </c>
      <c r="GV45" s="75">
        <v>6248.4653349999999</v>
      </c>
      <c r="GW45" s="75">
        <v>5047</v>
      </c>
      <c r="GX45" s="75">
        <v>3924</v>
      </c>
      <c r="GY45" s="75">
        <v>4504</v>
      </c>
      <c r="GZ45" s="75">
        <v>6003</v>
      </c>
      <c r="HA45" s="75">
        <v>5111</v>
      </c>
      <c r="HB45" s="75">
        <v>6398</v>
      </c>
      <c r="HC45" s="75">
        <v>5055</v>
      </c>
      <c r="HD45" s="75">
        <v>5340</v>
      </c>
      <c r="HE45" s="75">
        <v>5113</v>
      </c>
      <c r="HF45" s="75">
        <v>4858</v>
      </c>
      <c r="HG45" s="75">
        <v>5215</v>
      </c>
      <c r="HH45" s="75">
        <v>5195</v>
      </c>
      <c r="HI45" s="75">
        <v>4753</v>
      </c>
      <c r="HJ45" s="75">
        <v>4112</v>
      </c>
      <c r="HK45" s="75">
        <v>3831</v>
      </c>
      <c r="HL45" s="75">
        <v>5130</v>
      </c>
      <c r="HM45" s="75">
        <v>4249</v>
      </c>
      <c r="HN45" s="75">
        <v>4561</v>
      </c>
      <c r="HO45" s="75">
        <v>5189</v>
      </c>
      <c r="HP45" s="75">
        <v>4909</v>
      </c>
      <c r="HQ45" s="75">
        <v>3754</v>
      </c>
      <c r="HR45" s="75">
        <v>4406.4097000000002</v>
      </c>
      <c r="HS45" s="75">
        <v>3924.9537999999998</v>
      </c>
      <c r="HT45" s="75">
        <v>4515</v>
      </c>
      <c r="HU45" s="75">
        <v>3646</v>
      </c>
      <c r="HV45" s="75">
        <v>2829</v>
      </c>
      <c r="HW45" s="75">
        <v>3544</v>
      </c>
      <c r="HX45" s="75">
        <v>4813</v>
      </c>
      <c r="HY45" s="75">
        <v>4628</v>
      </c>
      <c r="HZ45" s="75">
        <v>4839</v>
      </c>
      <c r="IA45" s="75">
        <v>5489</v>
      </c>
      <c r="IB45" s="75">
        <v>4587</v>
      </c>
      <c r="IC45" s="75">
        <v>4927</v>
      </c>
      <c r="ID45" s="75">
        <v>5138</v>
      </c>
      <c r="IE45" s="75">
        <v>4997</v>
      </c>
      <c r="IF45" s="75">
        <v>6598</v>
      </c>
      <c r="IG45" s="75">
        <v>6181</v>
      </c>
      <c r="IH45" s="75">
        <v>4412</v>
      </c>
      <c r="II45" s="75">
        <v>4038</v>
      </c>
      <c r="IJ45" s="75">
        <v>5743</v>
      </c>
      <c r="IK45" s="75">
        <v>4668</v>
      </c>
      <c r="IL45" s="75">
        <v>5078</v>
      </c>
      <c r="IM45" s="75">
        <v>5835</v>
      </c>
      <c r="IN45" s="75">
        <v>5412</v>
      </c>
      <c r="IO45" s="75">
        <v>5285</v>
      </c>
      <c r="IP45" s="75">
        <v>5164</v>
      </c>
      <c r="IQ45" s="75">
        <v>6402</v>
      </c>
      <c r="IR45" s="75">
        <v>6417</v>
      </c>
      <c r="IS45" s="75">
        <v>6658</v>
      </c>
      <c r="IT45" s="75">
        <v>4965</v>
      </c>
      <c r="IU45" s="75">
        <v>5483</v>
      </c>
      <c r="IV45" s="75">
        <v>8031</v>
      </c>
      <c r="IW45" s="75">
        <v>7742</v>
      </c>
      <c r="IX45" s="75">
        <v>5700</v>
      </c>
      <c r="IY45" s="75">
        <v>10338</v>
      </c>
      <c r="IZ45" s="75">
        <v>8235</v>
      </c>
      <c r="JA45" s="75">
        <v>8315</v>
      </c>
      <c r="JB45" s="75">
        <v>5973</v>
      </c>
      <c r="JC45" s="75">
        <v>7198</v>
      </c>
      <c r="JD45" s="75">
        <v>6773</v>
      </c>
      <c r="JE45" s="75">
        <v>5406</v>
      </c>
      <c r="JF45" s="75">
        <v>4603</v>
      </c>
      <c r="JG45" s="75">
        <v>5014</v>
      </c>
      <c r="JH45" s="75">
        <v>6122</v>
      </c>
      <c r="JI45" s="75">
        <v>5368</v>
      </c>
      <c r="JJ45" s="75">
        <v>6156</v>
      </c>
      <c r="JK45" s="75">
        <v>5302</v>
      </c>
      <c r="JL45" s="75">
        <v>4614</v>
      </c>
      <c r="JM45" s="75">
        <v>5123</v>
      </c>
      <c r="JN45" s="75">
        <v>4895</v>
      </c>
      <c r="JO45" s="75">
        <v>5451</v>
      </c>
      <c r="JP45" s="75">
        <v>5164</v>
      </c>
      <c r="JQ45" s="75">
        <v>4731</v>
      </c>
      <c r="JR45" s="75">
        <v>3556</v>
      </c>
      <c r="JS45" s="75">
        <v>4723</v>
      </c>
      <c r="JT45" s="75">
        <v>5998</v>
      </c>
      <c r="JU45" s="75">
        <v>7753</v>
      </c>
      <c r="JV45" s="75">
        <v>7525</v>
      </c>
      <c r="JW45" s="75">
        <v>6979</v>
      </c>
      <c r="JX45" s="75">
        <v>6857</v>
      </c>
      <c r="JY45" s="75">
        <v>6457</v>
      </c>
      <c r="JZ45" s="75">
        <v>6330</v>
      </c>
      <c r="KA45" s="75">
        <v>7427</v>
      </c>
      <c r="KB45" s="75">
        <v>6848</v>
      </c>
      <c r="KC45" s="75">
        <v>6703</v>
      </c>
      <c r="KD45" s="75">
        <v>5829</v>
      </c>
      <c r="KE45" s="75">
        <v>6503</v>
      </c>
      <c r="KF45" s="75">
        <v>9032</v>
      </c>
      <c r="KG45" s="75">
        <v>8250</v>
      </c>
      <c r="KH45" s="75">
        <v>9315</v>
      </c>
      <c r="KI45" s="75">
        <v>10095</v>
      </c>
      <c r="KJ45" s="75">
        <v>10212</v>
      </c>
      <c r="KK45" s="75">
        <v>10892</v>
      </c>
      <c r="KL45" s="75">
        <v>11029</v>
      </c>
      <c r="KM45" s="75">
        <v>10395</v>
      </c>
      <c r="KN45" s="75">
        <v>10422</v>
      </c>
      <c r="KO45" s="75">
        <v>9834</v>
      </c>
      <c r="KP45" s="75">
        <v>7126</v>
      </c>
      <c r="KQ45" s="75">
        <v>8995</v>
      </c>
      <c r="KR45" s="75">
        <v>10501</v>
      </c>
      <c r="KS45" s="75">
        <v>9536</v>
      </c>
      <c r="KT45" s="75">
        <v>10715</v>
      </c>
      <c r="KU45" s="75">
        <v>9862</v>
      </c>
      <c r="KV45" s="75">
        <v>9964</v>
      </c>
      <c r="KW45" s="75">
        <v>9939</v>
      </c>
      <c r="KX45" s="75">
        <v>10061</v>
      </c>
      <c r="KY45" s="75">
        <v>9983</v>
      </c>
      <c r="KZ45" s="75">
        <v>7911</v>
      </c>
      <c r="LA45" s="75">
        <v>7596</v>
      </c>
      <c r="LB45" s="75">
        <v>6074</v>
      </c>
      <c r="LC45" s="75">
        <v>7070</v>
      </c>
      <c r="LD45" s="75">
        <v>10060</v>
      </c>
      <c r="LE45" s="75">
        <v>7485</v>
      </c>
      <c r="LF45" s="75">
        <v>9380</v>
      </c>
      <c r="LG45" s="75">
        <v>7478</v>
      </c>
      <c r="LH45" s="75">
        <v>6324</v>
      </c>
      <c r="LI45" s="75">
        <v>6844</v>
      </c>
      <c r="LJ45" s="75">
        <v>6721</v>
      </c>
      <c r="LK45" s="75">
        <v>7037</v>
      </c>
      <c r="LL45" s="75">
        <v>7796</v>
      </c>
      <c r="LM45" s="75">
        <v>6157</v>
      </c>
      <c r="LN45" s="75">
        <v>5038</v>
      </c>
      <c r="LO45" s="75">
        <v>5865</v>
      </c>
      <c r="LP45" s="75">
        <v>7741.0029999999997</v>
      </c>
      <c r="LQ45" s="75">
        <v>7307</v>
      </c>
      <c r="LR45" s="75">
        <v>8228</v>
      </c>
      <c r="LS45" s="75">
        <v>7480</v>
      </c>
      <c r="LT45" s="75">
        <v>7939</v>
      </c>
      <c r="LU45" s="75">
        <v>8292</v>
      </c>
      <c r="LV45" s="75">
        <v>8962</v>
      </c>
      <c r="LW45" s="75">
        <v>9912</v>
      </c>
      <c r="LX45" s="75">
        <v>9087</v>
      </c>
      <c r="LY45" s="75">
        <v>7469</v>
      </c>
      <c r="LZ45" s="75">
        <v>5636</v>
      </c>
      <c r="MA45" s="75">
        <v>6653</v>
      </c>
      <c r="MB45" s="75">
        <v>7327</v>
      </c>
      <c r="MC45" s="75">
        <v>7992</v>
      </c>
      <c r="MD45" s="75">
        <v>8068</v>
      </c>
      <c r="ME45" s="75">
        <v>6761</v>
      </c>
      <c r="MF45" s="75">
        <v>7942</v>
      </c>
      <c r="MG45" s="75">
        <v>6761</v>
      </c>
      <c r="MH45" s="75">
        <v>7253</v>
      </c>
      <c r="MI45" s="75">
        <v>7895</v>
      </c>
      <c r="MJ45" s="75">
        <v>6920</v>
      </c>
      <c r="MK45" s="75">
        <v>6562</v>
      </c>
      <c r="ML45" s="75">
        <v>7219</v>
      </c>
    </row>
    <row r="46" spans="1:350" s="76" customFormat="1" x14ac:dyDescent="0.35">
      <c r="A46" s="77" t="str">
        <f>IF(Por_Eng!$C$4=Por_Eng!$A$1,Por_Eng!A44,IF(Por_Eng!$C$4=Por_Eng!$B$1,Por_Eng!B44,"Check"))</f>
        <v>Outros (ton)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  <c r="DK46" s="78"/>
      <c r="DL46" s="78"/>
      <c r="DM46" s="78"/>
      <c r="DN46" s="78"/>
      <c r="DO46" s="78"/>
      <c r="DP46" s="78"/>
      <c r="DQ46" s="78"/>
      <c r="DR46" s="78"/>
      <c r="DS46" s="78"/>
      <c r="DT46" s="78"/>
      <c r="DU46" s="78"/>
      <c r="DV46" s="78"/>
      <c r="DW46" s="78"/>
      <c r="DX46" s="78"/>
      <c r="DY46" s="78"/>
      <c r="DZ46" s="78"/>
      <c r="EA46" s="78"/>
      <c r="EB46" s="78"/>
      <c r="EC46" s="78"/>
      <c r="ED46" s="78"/>
      <c r="EE46" s="78"/>
      <c r="EF46" s="78"/>
      <c r="EG46" s="78"/>
      <c r="EH46" s="78"/>
      <c r="EI46" s="78"/>
      <c r="EJ46" s="78"/>
      <c r="EK46" s="78"/>
      <c r="EL46" s="78"/>
      <c r="EM46" s="78"/>
      <c r="EN46" s="78"/>
      <c r="EO46" s="78"/>
      <c r="EP46" s="78"/>
      <c r="EQ46" s="78"/>
      <c r="ER46" s="78"/>
      <c r="ES46" s="78"/>
      <c r="ET46" s="78"/>
      <c r="EU46" s="78"/>
      <c r="EV46" s="78"/>
      <c r="EW46" s="78"/>
      <c r="EX46" s="78"/>
      <c r="EY46" s="78"/>
      <c r="EZ46" s="78"/>
      <c r="FA46" s="78"/>
      <c r="FB46" s="78"/>
      <c r="FC46" s="78"/>
      <c r="FD46" s="78"/>
      <c r="FE46" s="78"/>
      <c r="FF46" s="78"/>
      <c r="FG46" s="78"/>
      <c r="FH46" s="78"/>
      <c r="FI46" s="78"/>
      <c r="FJ46" s="78"/>
      <c r="FK46" s="78"/>
      <c r="FL46" s="78"/>
      <c r="FM46" s="78"/>
      <c r="FN46" s="78">
        <v>492</v>
      </c>
      <c r="FO46" s="78">
        <v>809</v>
      </c>
      <c r="FP46" s="78">
        <v>633</v>
      </c>
      <c r="FQ46" s="78">
        <v>769</v>
      </c>
      <c r="FR46" s="78">
        <v>644</v>
      </c>
      <c r="FS46" s="78">
        <v>480</v>
      </c>
      <c r="FT46" s="78">
        <v>502</v>
      </c>
      <c r="FU46" s="78">
        <v>602</v>
      </c>
      <c r="FV46" s="78">
        <v>509</v>
      </c>
      <c r="FW46" s="78">
        <v>593</v>
      </c>
      <c r="FX46" s="78">
        <v>598</v>
      </c>
      <c r="FY46" s="78">
        <v>695</v>
      </c>
      <c r="FZ46" s="78">
        <v>601.58500000000004</v>
      </c>
      <c r="GA46" s="78">
        <v>848.78823</v>
      </c>
      <c r="GB46" s="78">
        <v>721.52099999999996</v>
      </c>
      <c r="GC46" s="78">
        <v>511.93200000000002</v>
      </c>
      <c r="GD46" s="78">
        <v>579.928</v>
      </c>
      <c r="GE46" s="78">
        <v>753.26160999999991</v>
      </c>
      <c r="GF46" s="78">
        <v>587</v>
      </c>
      <c r="GG46" s="78">
        <v>593.68810999999994</v>
      </c>
      <c r="GH46" s="78">
        <v>807</v>
      </c>
      <c r="GI46" s="78">
        <v>1111</v>
      </c>
      <c r="GJ46" s="78">
        <v>973</v>
      </c>
      <c r="GK46" s="78">
        <v>775</v>
      </c>
      <c r="GL46" s="78">
        <v>692</v>
      </c>
      <c r="GM46" s="78">
        <v>466</v>
      </c>
      <c r="GN46" s="78">
        <v>829</v>
      </c>
      <c r="GO46" s="78">
        <v>547</v>
      </c>
      <c r="GP46" s="78">
        <v>572</v>
      </c>
      <c r="GQ46" s="78">
        <v>527</v>
      </c>
      <c r="GR46" s="78">
        <v>574</v>
      </c>
      <c r="GS46" s="78">
        <v>520</v>
      </c>
      <c r="GT46" s="78">
        <v>477</v>
      </c>
      <c r="GU46" s="78">
        <v>583</v>
      </c>
      <c r="GV46" s="78">
        <v>496</v>
      </c>
      <c r="GW46" s="78">
        <v>459</v>
      </c>
      <c r="GX46" s="78">
        <v>514</v>
      </c>
      <c r="GY46" s="78">
        <v>412</v>
      </c>
      <c r="GZ46" s="78">
        <v>498</v>
      </c>
      <c r="HA46" s="78">
        <v>477</v>
      </c>
      <c r="HB46" s="78">
        <v>560</v>
      </c>
      <c r="HC46" s="78">
        <v>477</v>
      </c>
      <c r="HD46" s="78">
        <v>513</v>
      </c>
      <c r="HE46" s="78">
        <v>484</v>
      </c>
      <c r="HF46" s="78">
        <v>479</v>
      </c>
      <c r="HG46" s="78">
        <v>532</v>
      </c>
      <c r="HH46" s="78">
        <v>544</v>
      </c>
      <c r="HI46" s="78">
        <v>582</v>
      </c>
      <c r="HJ46" s="78">
        <v>550</v>
      </c>
      <c r="HK46" s="78">
        <v>535</v>
      </c>
      <c r="HL46" s="78">
        <v>556</v>
      </c>
      <c r="HM46" s="78">
        <v>503</v>
      </c>
      <c r="HN46" s="78">
        <v>514</v>
      </c>
      <c r="HO46" s="78">
        <v>514</v>
      </c>
      <c r="HP46" s="78">
        <v>529</v>
      </c>
      <c r="HQ46" s="78">
        <v>489</v>
      </c>
      <c r="HR46" s="78">
        <v>455.79602</v>
      </c>
      <c r="HS46" s="78">
        <v>417.93153999999998</v>
      </c>
      <c r="HT46" s="78">
        <v>423.81927999999994</v>
      </c>
      <c r="HU46" s="78">
        <v>415</v>
      </c>
      <c r="HV46" s="78">
        <v>373</v>
      </c>
      <c r="HW46" s="78">
        <v>374</v>
      </c>
      <c r="HX46" s="78">
        <v>488</v>
      </c>
      <c r="HY46" s="78">
        <v>540</v>
      </c>
      <c r="HZ46" s="78">
        <v>551</v>
      </c>
      <c r="IA46" s="78">
        <v>583.91795552863437</v>
      </c>
      <c r="IB46" s="78">
        <v>707.06482025164848</v>
      </c>
      <c r="IC46" s="78">
        <v>840.63148942922601</v>
      </c>
      <c r="ID46" s="78">
        <v>898.31257110730792</v>
      </c>
      <c r="IE46" s="78">
        <v>732.12300000000005</v>
      </c>
      <c r="IF46" s="78">
        <v>728</v>
      </c>
      <c r="IG46" s="78">
        <v>635.94499999999994</v>
      </c>
      <c r="IH46" s="78">
        <v>528.29700000000003</v>
      </c>
      <c r="II46" s="78">
        <v>472.29899999999998</v>
      </c>
      <c r="IJ46" s="78">
        <v>607.59699999999998</v>
      </c>
      <c r="IK46" s="78">
        <v>560.24</v>
      </c>
      <c r="IL46" s="78">
        <v>629.69900000000007</v>
      </c>
      <c r="IM46" s="78">
        <v>799.06799999999998</v>
      </c>
      <c r="IN46" s="78">
        <v>794.55</v>
      </c>
      <c r="IO46" s="78">
        <v>842</v>
      </c>
      <c r="IP46" s="78">
        <v>798.27099999999996</v>
      </c>
      <c r="IQ46" s="78">
        <v>890.89300000000003</v>
      </c>
      <c r="IR46" s="78">
        <v>980.63200000000006</v>
      </c>
      <c r="IS46" s="78">
        <v>1010.4059999999999</v>
      </c>
      <c r="IT46" s="78">
        <v>757.30200000000002</v>
      </c>
      <c r="IU46" s="78">
        <v>695.94600000000003</v>
      </c>
      <c r="IV46" s="78">
        <v>889.41300000000001</v>
      </c>
      <c r="IW46" s="78">
        <v>831.48800000000006</v>
      </c>
      <c r="IX46" s="78">
        <v>815.13200000000006</v>
      </c>
      <c r="IY46" s="78">
        <v>767.72399999999993</v>
      </c>
      <c r="IZ46" s="78">
        <v>662.13200000000006</v>
      </c>
      <c r="JA46" s="78">
        <v>2882.4479999999999</v>
      </c>
      <c r="JB46" s="78">
        <v>2606.0189999999998</v>
      </c>
      <c r="JC46" s="78">
        <v>2693.2710000000002</v>
      </c>
      <c r="JD46" s="78">
        <v>3786.2719999999999</v>
      </c>
      <c r="JE46" s="78">
        <v>3537.6080000000002</v>
      </c>
      <c r="JF46" s="78">
        <v>2838.1579999999999</v>
      </c>
      <c r="JG46" s="78">
        <v>3534.0509999999999</v>
      </c>
      <c r="JH46" s="78">
        <v>3607.3789999999999</v>
      </c>
      <c r="JI46" s="78">
        <v>3588.8539999999998</v>
      </c>
      <c r="JJ46" s="78">
        <v>4065</v>
      </c>
      <c r="JK46" s="78">
        <v>3410</v>
      </c>
      <c r="JL46" s="78">
        <v>3116.2330000000002</v>
      </c>
      <c r="JM46" s="78">
        <v>3195.1709999999998</v>
      </c>
      <c r="JN46" s="78">
        <v>3002.712</v>
      </c>
      <c r="JO46" s="78">
        <v>3764</v>
      </c>
      <c r="JP46" s="78">
        <v>3845.4749999999999</v>
      </c>
      <c r="JQ46" s="78">
        <v>3430.748</v>
      </c>
      <c r="JR46" s="78">
        <v>3518</v>
      </c>
      <c r="JS46" s="78">
        <v>3389.4380000000001</v>
      </c>
      <c r="JT46" s="78">
        <v>3280.2049999999999</v>
      </c>
      <c r="JU46" s="78">
        <v>1471.6569999999999</v>
      </c>
      <c r="JV46" s="78">
        <v>3741.6129999999998</v>
      </c>
      <c r="JW46" s="78">
        <v>6422.4189999999999</v>
      </c>
      <c r="JX46" s="78">
        <v>4359.9920000000002</v>
      </c>
      <c r="JY46" s="78">
        <v>6410.8159999999998</v>
      </c>
      <c r="JZ46" s="78">
        <v>7176.3490000000002</v>
      </c>
      <c r="KA46" s="78">
        <v>7880.8919999999998</v>
      </c>
      <c r="KB46" s="78">
        <v>7981.3130000000001</v>
      </c>
      <c r="KC46" s="78">
        <v>8940.7350000000006</v>
      </c>
      <c r="KD46" s="78">
        <v>6743.64</v>
      </c>
      <c r="KE46" s="78">
        <v>7529</v>
      </c>
      <c r="KF46" s="78">
        <v>8760</v>
      </c>
      <c r="KG46" s="78">
        <v>8242.3790000000008</v>
      </c>
      <c r="KH46" s="78">
        <v>8991.5030000000006</v>
      </c>
      <c r="KI46" s="78">
        <v>8653.2060000000001</v>
      </c>
      <c r="KJ46" s="78">
        <v>8303</v>
      </c>
      <c r="KK46" s="78">
        <v>8289</v>
      </c>
      <c r="KL46" s="78">
        <v>8349.5730000000003</v>
      </c>
      <c r="KM46" s="78">
        <v>8334</v>
      </c>
      <c r="KN46" s="78">
        <v>8388.0720000000001</v>
      </c>
      <c r="KO46" s="78">
        <v>8569.9040000000005</v>
      </c>
      <c r="KP46" s="78">
        <v>8156.5986666666658</v>
      </c>
      <c r="KQ46" s="78">
        <v>7277.2860000000001</v>
      </c>
      <c r="KR46" s="78">
        <v>8335.7950000000001</v>
      </c>
      <c r="KS46" s="78">
        <v>7182.0879999999997</v>
      </c>
      <c r="KT46" s="78">
        <v>8452.7170000000006</v>
      </c>
      <c r="KU46" s="78">
        <v>8042</v>
      </c>
      <c r="KV46" s="78">
        <v>7330.3580000000002</v>
      </c>
      <c r="KW46" s="78">
        <v>7567.951</v>
      </c>
      <c r="KX46" s="78">
        <v>7164</v>
      </c>
      <c r="KY46" s="78">
        <v>7967.0919999999996</v>
      </c>
      <c r="KZ46" s="78">
        <v>7856.4920000000002</v>
      </c>
      <c r="LA46" s="78">
        <v>8361.7870000000003</v>
      </c>
      <c r="LB46" s="78">
        <v>8392.2999999999993</v>
      </c>
      <c r="LC46" s="78">
        <v>7220</v>
      </c>
      <c r="LD46" s="78">
        <v>8162.8270000000002</v>
      </c>
      <c r="LE46" s="78">
        <v>7729.14</v>
      </c>
      <c r="LF46" s="78">
        <v>8350.2819999999992</v>
      </c>
      <c r="LG46" s="78">
        <v>7511</v>
      </c>
      <c r="LH46" s="78">
        <v>7775.6180000000004</v>
      </c>
      <c r="LI46" s="78">
        <v>7995.39</v>
      </c>
      <c r="LJ46" s="78">
        <v>7604.4</v>
      </c>
      <c r="LK46" s="78">
        <v>8294</v>
      </c>
      <c r="LL46" s="78">
        <v>8613.4740000000002</v>
      </c>
      <c r="LM46" s="78">
        <v>8550.4860000000008</v>
      </c>
      <c r="LN46" s="78">
        <v>6512.4989999999998</v>
      </c>
      <c r="LO46" s="78">
        <v>6334.2749999999996</v>
      </c>
      <c r="LP46" s="78">
        <v>6665.1509999999998</v>
      </c>
      <c r="LQ46" s="78">
        <v>5924.2250000000004</v>
      </c>
      <c r="LR46" s="78">
        <v>7286</v>
      </c>
      <c r="LS46" s="78">
        <v>6795</v>
      </c>
      <c r="LT46" s="78">
        <v>6951.2089999999998</v>
      </c>
      <c r="LU46" s="78">
        <v>5590.232</v>
      </c>
      <c r="LV46" s="78">
        <v>6063</v>
      </c>
      <c r="LW46" s="78">
        <v>5336.1360000000004</v>
      </c>
      <c r="LX46" s="78">
        <v>5579.6329999999998</v>
      </c>
      <c r="LY46" s="78">
        <v>715</v>
      </c>
      <c r="LZ46" s="78">
        <v>5108</v>
      </c>
      <c r="MA46" s="78">
        <v>5510</v>
      </c>
      <c r="MB46" s="78">
        <v>7376.0640000000003</v>
      </c>
      <c r="MC46" s="78">
        <v>6624.2280000000001</v>
      </c>
      <c r="MD46" s="78">
        <v>7009.3270000000002</v>
      </c>
      <c r="ME46" s="78">
        <v>7205</v>
      </c>
      <c r="MF46" s="78">
        <v>8100</v>
      </c>
      <c r="MG46" s="78">
        <v>7600.5559999999996</v>
      </c>
      <c r="MH46" s="78">
        <v>7936</v>
      </c>
      <c r="MI46" s="78">
        <v>8448.7440000000006</v>
      </c>
      <c r="MJ46" s="78">
        <v>9033.8970000000008</v>
      </c>
      <c r="MK46" s="78">
        <v>7111.5339999999997</v>
      </c>
      <c r="ML46" s="78">
        <v>7199.1660000000002</v>
      </c>
    </row>
    <row r="47" spans="1:350" x14ac:dyDescent="0.35">
      <c r="IS47" s="174"/>
    </row>
    <row r="49" spans="1:350" s="100" customFormat="1" x14ac:dyDescent="0.35">
      <c r="A49" s="1" t="str">
        <f>IF(Por_Eng!$C$4=Por_Eng!$A$1,Por_Eng!A45,IF(Por_Eng!$C$4=Por_Eng!$B$1,Por_Eng!B45,"Check"))</f>
        <v>Variação MoM</v>
      </c>
      <c r="B49" s="1">
        <f>B$2</f>
        <v>35431</v>
      </c>
      <c r="C49" s="1">
        <f>C$2</f>
        <v>35462</v>
      </c>
      <c r="D49" s="1">
        <f t="shared" ref="D49:BO49" si="540">D$2</f>
        <v>35490</v>
      </c>
      <c r="E49" s="1">
        <f t="shared" si="540"/>
        <v>35521</v>
      </c>
      <c r="F49" s="1">
        <f t="shared" si="540"/>
        <v>35551</v>
      </c>
      <c r="G49" s="1">
        <f t="shared" si="540"/>
        <v>35582</v>
      </c>
      <c r="H49" s="1">
        <f t="shared" si="540"/>
        <v>35612</v>
      </c>
      <c r="I49" s="1">
        <f t="shared" si="540"/>
        <v>35643</v>
      </c>
      <c r="J49" s="1">
        <f t="shared" si="540"/>
        <v>35674</v>
      </c>
      <c r="K49" s="1">
        <f t="shared" si="540"/>
        <v>35704</v>
      </c>
      <c r="L49" s="1">
        <f t="shared" si="540"/>
        <v>35735</v>
      </c>
      <c r="M49" s="1">
        <f t="shared" si="540"/>
        <v>35765</v>
      </c>
      <c r="N49" s="1">
        <f t="shared" si="540"/>
        <v>35796</v>
      </c>
      <c r="O49" s="1">
        <f t="shared" si="540"/>
        <v>35827</v>
      </c>
      <c r="P49" s="1">
        <f t="shared" si="540"/>
        <v>35855</v>
      </c>
      <c r="Q49" s="1">
        <f t="shared" si="540"/>
        <v>35886</v>
      </c>
      <c r="R49" s="1">
        <f t="shared" si="540"/>
        <v>35916</v>
      </c>
      <c r="S49" s="1">
        <f t="shared" si="540"/>
        <v>35947</v>
      </c>
      <c r="T49" s="1">
        <f t="shared" si="540"/>
        <v>35977</v>
      </c>
      <c r="U49" s="1">
        <f t="shared" si="540"/>
        <v>36008</v>
      </c>
      <c r="V49" s="1">
        <f t="shared" si="540"/>
        <v>36039</v>
      </c>
      <c r="W49" s="1">
        <f t="shared" si="540"/>
        <v>36069</v>
      </c>
      <c r="X49" s="1">
        <f t="shared" si="540"/>
        <v>36100</v>
      </c>
      <c r="Y49" s="1">
        <f t="shared" si="540"/>
        <v>36130</v>
      </c>
      <c r="Z49" s="1">
        <f t="shared" si="540"/>
        <v>36161</v>
      </c>
      <c r="AA49" s="1">
        <f t="shared" si="540"/>
        <v>36192</v>
      </c>
      <c r="AB49" s="1">
        <f t="shared" si="540"/>
        <v>36220</v>
      </c>
      <c r="AC49" s="1">
        <f t="shared" si="540"/>
        <v>36251</v>
      </c>
      <c r="AD49" s="1">
        <f t="shared" si="540"/>
        <v>36281</v>
      </c>
      <c r="AE49" s="1">
        <f t="shared" si="540"/>
        <v>36312</v>
      </c>
      <c r="AF49" s="1">
        <f t="shared" si="540"/>
        <v>36342</v>
      </c>
      <c r="AG49" s="1">
        <f t="shared" si="540"/>
        <v>36373</v>
      </c>
      <c r="AH49" s="1">
        <f t="shared" si="540"/>
        <v>36404</v>
      </c>
      <c r="AI49" s="1">
        <f t="shared" si="540"/>
        <v>36434</v>
      </c>
      <c r="AJ49" s="1">
        <f t="shared" si="540"/>
        <v>36465</v>
      </c>
      <c r="AK49" s="1">
        <f t="shared" si="540"/>
        <v>36495</v>
      </c>
      <c r="AL49" s="1">
        <f t="shared" si="540"/>
        <v>36526</v>
      </c>
      <c r="AM49" s="1">
        <f t="shared" si="540"/>
        <v>36557</v>
      </c>
      <c r="AN49" s="1">
        <f t="shared" si="540"/>
        <v>36586</v>
      </c>
      <c r="AO49" s="1">
        <f t="shared" si="540"/>
        <v>36617</v>
      </c>
      <c r="AP49" s="1">
        <f t="shared" si="540"/>
        <v>36647</v>
      </c>
      <c r="AQ49" s="1">
        <f t="shared" si="540"/>
        <v>36678</v>
      </c>
      <c r="AR49" s="1">
        <f t="shared" si="540"/>
        <v>36708</v>
      </c>
      <c r="AS49" s="1">
        <f t="shared" si="540"/>
        <v>36739</v>
      </c>
      <c r="AT49" s="1">
        <f t="shared" si="540"/>
        <v>36770</v>
      </c>
      <c r="AU49" s="1">
        <f t="shared" si="540"/>
        <v>36800</v>
      </c>
      <c r="AV49" s="1">
        <f t="shared" si="540"/>
        <v>36831</v>
      </c>
      <c r="AW49" s="1">
        <f t="shared" si="540"/>
        <v>36861</v>
      </c>
      <c r="AX49" s="1">
        <f t="shared" si="540"/>
        <v>36892</v>
      </c>
      <c r="AY49" s="1">
        <f t="shared" si="540"/>
        <v>36923</v>
      </c>
      <c r="AZ49" s="1">
        <f t="shared" si="540"/>
        <v>36951</v>
      </c>
      <c r="BA49" s="1">
        <f t="shared" si="540"/>
        <v>36982</v>
      </c>
      <c r="BB49" s="1">
        <f t="shared" si="540"/>
        <v>37012</v>
      </c>
      <c r="BC49" s="1">
        <f t="shared" si="540"/>
        <v>37043</v>
      </c>
      <c r="BD49" s="1">
        <f t="shared" si="540"/>
        <v>37073</v>
      </c>
      <c r="BE49" s="1">
        <f t="shared" si="540"/>
        <v>37104</v>
      </c>
      <c r="BF49" s="1">
        <f t="shared" si="540"/>
        <v>37135</v>
      </c>
      <c r="BG49" s="1">
        <f t="shared" si="540"/>
        <v>37165</v>
      </c>
      <c r="BH49" s="1">
        <f t="shared" si="540"/>
        <v>37196</v>
      </c>
      <c r="BI49" s="1">
        <f t="shared" si="540"/>
        <v>37226</v>
      </c>
      <c r="BJ49" s="1">
        <f t="shared" si="540"/>
        <v>37257</v>
      </c>
      <c r="BK49" s="1">
        <f t="shared" si="540"/>
        <v>37288</v>
      </c>
      <c r="BL49" s="1">
        <f t="shared" si="540"/>
        <v>37316</v>
      </c>
      <c r="BM49" s="1">
        <f t="shared" si="540"/>
        <v>37347</v>
      </c>
      <c r="BN49" s="1">
        <f t="shared" si="540"/>
        <v>37377</v>
      </c>
      <c r="BO49" s="1">
        <f t="shared" si="540"/>
        <v>37408</v>
      </c>
      <c r="BP49" s="1">
        <f t="shared" ref="BP49:EA49" si="541">BP$2</f>
        <v>37438</v>
      </c>
      <c r="BQ49" s="1">
        <f t="shared" si="541"/>
        <v>37469</v>
      </c>
      <c r="BR49" s="1">
        <f t="shared" si="541"/>
        <v>37500</v>
      </c>
      <c r="BS49" s="1">
        <f t="shared" si="541"/>
        <v>37530</v>
      </c>
      <c r="BT49" s="1">
        <f t="shared" si="541"/>
        <v>37561</v>
      </c>
      <c r="BU49" s="1">
        <f t="shared" si="541"/>
        <v>37591</v>
      </c>
      <c r="BV49" s="1">
        <f t="shared" si="541"/>
        <v>37622</v>
      </c>
      <c r="BW49" s="1">
        <f t="shared" si="541"/>
        <v>37653</v>
      </c>
      <c r="BX49" s="1">
        <f t="shared" si="541"/>
        <v>37681</v>
      </c>
      <c r="BY49" s="1">
        <f t="shared" si="541"/>
        <v>37712</v>
      </c>
      <c r="BZ49" s="1">
        <f t="shared" si="541"/>
        <v>37742</v>
      </c>
      <c r="CA49" s="1">
        <f t="shared" si="541"/>
        <v>37773</v>
      </c>
      <c r="CB49" s="1">
        <f t="shared" si="541"/>
        <v>37803</v>
      </c>
      <c r="CC49" s="1">
        <f t="shared" si="541"/>
        <v>37834</v>
      </c>
      <c r="CD49" s="1">
        <f t="shared" si="541"/>
        <v>37865</v>
      </c>
      <c r="CE49" s="1">
        <f t="shared" si="541"/>
        <v>37895</v>
      </c>
      <c r="CF49" s="1">
        <f t="shared" si="541"/>
        <v>37926</v>
      </c>
      <c r="CG49" s="1">
        <f t="shared" si="541"/>
        <v>37956</v>
      </c>
      <c r="CH49" s="1">
        <f t="shared" si="541"/>
        <v>37987</v>
      </c>
      <c r="CI49" s="1">
        <f t="shared" si="541"/>
        <v>38018</v>
      </c>
      <c r="CJ49" s="1">
        <f t="shared" si="541"/>
        <v>38047</v>
      </c>
      <c r="CK49" s="1">
        <f t="shared" si="541"/>
        <v>38078</v>
      </c>
      <c r="CL49" s="1">
        <f t="shared" si="541"/>
        <v>38108</v>
      </c>
      <c r="CM49" s="1">
        <f t="shared" si="541"/>
        <v>38139</v>
      </c>
      <c r="CN49" s="1">
        <f t="shared" si="541"/>
        <v>38169</v>
      </c>
      <c r="CO49" s="1">
        <f t="shared" si="541"/>
        <v>38200</v>
      </c>
      <c r="CP49" s="1">
        <f t="shared" si="541"/>
        <v>38231</v>
      </c>
      <c r="CQ49" s="1">
        <f t="shared" si="541"/>
        <v>38261</v>
      </c>
      <c r="CR49" s="1">
        <f t="shared" si="541"/>
        <v>38292</v>
      </c>
      <c r="CS49" s="1">
        <f t="shared" si="541"/>
        <v>38322</v>
      </c>
      <c r="CT49" s="1">
        <f t="shared" si="541"/>
        <v>38353</v>
      </c>
      <c r="CU49" s="1">
        <f t="shared" si="541"/>
        <v>38384</v>
      </c>
      <c r="CV49" s="1">
        <f t="shared" si="541"/>
        <v>38412</v>
      </c>
      <c r="CW49" s="1">
        <f t="shared" si="541"/>
        <v>38443</v>
      </c>
      <c r="CX49" s="1">
        <f t="shared" si="541"/>
        <v>38473</v>
      </c>
      <c r="CY49" s="1">
        <f t="shared" si="541"/>
        <v>38504</v>
      </c>
      <c r="CZ49" s="1">
        <f t="shared" si="541"/>
        <v>38534</v>
      </c>
      <c r="DA49" s="1">
        <f t="shared" si="541"/>
        <v>38565</v>
      </c>
      <c r="DB49" s="1">
        <f t="shared" si="541"/>
        <v>38596</v>
      </c>
      <c r="DC49" s="1">
        <f t="shared" si="541"/>
        <v>38626</v>
      </c>
      <c r="DD49" s="1">
        <f t="shared" si="541"/>
        <v>38657</v>
      </c>
      <c r="DE49" s="1">
        <f t="shared" si="541"/>
        <v>38687</v>
      </c>
      <c r="DF49" s="1">
        <f t="shared" si="541"/>
        <v>38718</v>
      </c>
      <c r="DG49" s="1">
        <f t="shared" si="541"/>
        <v>38749</v>
      </c>
      <c r="DH49" s="1">
        <f t="shared" si="541"/>
        <v>38777</v>
      </c>
      <c r="DI49" s="1">
        <f t="shared" si="541"/>
        <v>38808</v>
      </c>
      <c r="DJ49" s="1">
        <f t="shared" si="541"/>
        <v>38838</v>
      </c>
      <c r="DK49" s="1">
        <f t="shared" si="541"/>
        <v>38869</v>
      </c>
      <c r="DL49" s="1">
        <f t="shared" si="541"/>
        <v>38899</v>
      </c>
      <c r="DM49" s="1">
        <f t="shared" si="541"/>
        <v>38930</v>
      </c>
      <c r="DN49" s="1">
        <f t="shared" si="541"/>
        <v>38961</v>
      </c>
      <c r="DO49" s="1">
        <f t="shared" si="541"/>
        <v>38991</v>
      </c>
      <c r="DP49" s="1">
        <f t="shared" si="541"/>
        <v>39022</v>
      </c>
      <c r="DQ49" s="1">
        <f t="shared" si="541"/>
        <v>39052</v>
      </c>
      <c r="DR49" s="1">
        <f t="shared" si="541"/>
        <v>39083</v>
      </c>
      <c r="DS49" s="1">
        <f t="shared" si="541"/>
        <v>39114</v>
      </c>
      <c r="DT49" s="1">
        <f t="shared" si="541"/>
        <v>39142</v>
      </c>
      <c r="DU49" s="1">
        <f t="shared" si="541"/>
        <v>39173</v>
      </c>
      <c r="DV49" s="1">
        <f t="shared" si="541"/>
        <v>39203</v>
      </c>
      <c r="DW49" s="1">
        <f t="shared" si="541"/>
        <v>39234</v>
      </c>
      <c r="DX49" s="1">
        <f t="shared" si="541"/>
        <v>39264</v>
      </c>
      <c r="DY49" s="1">
        <f t="shared" si="541"/>
        <v>39295</v>
      </c>
      <c r="DZ49" s="1">
        <f t="shared" si="541"/>
        <v>39326</v>
      </c>
      <c r="EA49" s="1">
        <f t="shared" si="541"/>
        <v>39356</v>
      </c>
      <c r="EB49" s="1">
        <f t="shared" ref="EB49:GM49" si="542">EB$2</f>
        <v>39387</v>
      </c>
      <c r="EC49" s="1">
        <f t="shared" si="542"/>
        <v>39417</v>
      </c>
      <c r="ED49" s="1">
        <f t="shared" si="542"/>
        <v>39448</v>
      </c>
      <c r="EE49" s="1">
        <f t="shared" si="542"/>
        <v>39479</v>
      </c>
      <c r="EF49" s="1">
        <f t="shared" si="542"/>
        <v>39508</v>
      </c>
      <c r="EG49" s="1">
        <f t="shared" si="542"/>
        <v>39539</v>
      </c>
      <c r="EH49" s="1">
        <f t="shared" si="542"/>
        <v>39569</v>
      </c>
      <c r="EI49" s="1">
        <f t="shared" si="542"/>
        <v>39600</v>
      </c>
      <c r="EJ49" s="1">
        <f t="shared" si="542"/>
        <v>39630</v>
      </c>
      <c r="EK49" s="1">
        <f t="shared" si="542"/>
        <v>39661</v>
      </c>
      <c r="EL49" s="1">
        <f t="shared" si="542"/>
        <v>39692</v>
      </c>
      <c r="EM49" s="1">
        <f t="shared" si="542"/>
        <v>39722</v>
      </c>
      <c r="EN49" s="1">
        <f t="shared" si="542"/>
        <v>39753</v>
      </c>
      <c r="EO49" s="1">
        <f t="shared" si="542"/>
        <v>39783</v>
      </c>
      <c r="EP49" s="1">
        <f t="shared" si="542"/>
        <v>39814</v>
      </c>
      <c r="EQ49" s="1">
        <f t="shared" si="542"/>
        <v>39845</v>
      </c>
      <c r="ER49" s="1">
        <f t="shared" si="542"/>
        <v>39873</v>
      </c>
      <c r="ES49" s="1">
        <f t="shared" si="542"/>
        <v>39904</v>
      </c>
      <c r="ET49" s="1">
        <f t="shared" si="542"/>
        <v>39934</v>
      </c>
      <c r="EU49" s="1">
        <f t="shared" si="542"/>
        <v>39965</v>
      </c>
      <c r="EV49" s="1">
        <f t="shared" si="542"/>
        <v>39995</v>
      </c>
      <c r="EW49" s="1">
        <f t="shared" si="542"/>
        <v>40026</v>
      </c>
      <c r="EX49" s="1">
        <f t="shared" si="542"/>
        <v>40057</v>
      </c>
      <c r="EY49" s="1">
        <f t="shared" si="542"/>
        <v>40087</v>
      </c>
      <c r="EZ49" s="1">
        <f t="shared" si="542"/>
        <v>40118</v>
      </c>
      <c r="FA49" s="1">
        <f t="shared" si="542"/>
        <v>40148</v>
      </c>
      <c r="FB49" s="1">
        <f t="shared" si="542"/>
        <v>40179</v>
      </c>
      <c r="FC49" s="1">
        <f t="shared" si="542"/>
        <v>40210</v>
      </c>
      <c r="FD49" s="1">
        <f t="shared" si="542"/>
        <v>40238</v>
      </c>
      <c r="FE49" s="1">
        <f t="shared" si="542"/>
        <v>40269</v>
      </c>
      <c r="FF49" s="1">
        <f t="shared" si="542"/>
        <v>40299</v>
      </c>
      <c r="FG49" s="1">
        <f t="shared" si="542"/>
        <v>40330</v>
      </c>
      <c r="FH49" s="1">
        <f t="shared" si="542"/>
        <v>40360</v>
      </c>
      <c r="FI49" s="1">
        <f t="shared" si="542"/>
        <v>40391</v>
      </c>
      <c r="FJ49" s="1">
        <f t="shared" si="542"/>
        <v>40422</v>
      </c>
      <c r="FK49" s="1">
        <f t="shared" si="542"/>
        <v>40452</v>
      </c>
      <c r="FL49" s="1">
        <f t="shared" si="542"/>
        <v>40483</v>
      </c>
      <c r="FM49" s="1">
        <f t="shared" si="542"/>
        <v>40513</v>
      </c>
      <c r="FN49" s="1">
        <f t="shared" si="542"/>
        <v>40544</v>
      </c>
      <c r="FO49" s="1">
        <f t="shared" si="542"/>
        <v>40575</v>
      </c>
      <c r="FP49" s="1">
        <f t="shared" si="542"/>
        <v>40603</v>
      </c>
      <c r="FQ49" s="1">
        <f t="shared" si="542"/>
        <v>40634</v>
      </c>
      <c r="FR49" s="1">
        <f t="shared" si="542"/>
        <v>40664</v>
      </c>
      <c r="FS49" s="1">
        <f t="shared" si="542"/>
        <v>40695</v>
      </c>
      <c r="FT49" s="1">
        <f t="shared" si="542"/>
        <v>40725</v>
      </c>
      <c r="FU49" s="1">
        <f t="shared" si="542"/>
        <v>40756</v>
      </c>
      <c r="FV49" s="1">
        <f t="shared" si="542"/>
        <v>40787</v>
      </c>
      <c r="FW49" s="1">
        <f t="shared" si="542"/>
        <v>40817</v>
      </c>
      <c r="FX49" s="1">
        <f t="shared" si="542"/>
        <v>40848</v>
      </c>
      <c r="FY49" s="1">
        <f t="shared" si="542"/>
        <v>40878</v>
      </c>
      <c r="FZ49" s="1">
        <f t="shared" si="542"/>
        <v>40909</v>
      </c>
      <c r="GA49" s="1">
        <f t="shared" si="542"/>
        <v>40940</v>
      </c>
      <c r="GB49" s="1">
        <f t="shared" si="542"/>
        <v>40969</v>
      </c>
      <c r="GC49" s="1">
        <f t="shared" si="542"/>
        <v>41000</v>
      </c>
      <c r="GD49" s="1">
        <f t="shared" si="542"/>
        <v>41030</v>
      </c>
      <c r="GE49" s="1">
        <f t="shared" si="542"/>
        <v>41061</v>
      </c>
      <c r="GF49" s="1">
        <f t="shared" si="542"/>
        <v>41091</v>
      </c>
      <c r="GG49" s="1">
        <f t="shared" si="542"/>
        <v>41122</v>
      </c>
      <c r="GH49" s="1">
        <f t="shared" si="542"/>
        <v>41153</v>
      </c>
      <c r="GI49" s="1">
        <f t="shared" si="542"/>
        <v>41183</v>
      </c>
      <c r="GJ49" s="1">
        <f t="shared" si="542"/>
        <v>41214</v>
      </c>
      <c r="GK49" s="1">
        <f t="shared" si="542"/>
        <v>41244</v>
      </c>
      <c r="GL49" s="1">
        <f t="shared" si="542"/>
        <v>41275</v>
      </c>
      <c r="GM49" s="1">
        <f t="shared" si="542"/>
        <v>41306</v>
      </c>
      <c r="GN49" s="1">
        <f t="shared" ref="GN49:IG49" si="543">GN$2</f>
        <v>41334</v>
      </c>
      <c r="GO49" s="1">
        <f t="shared" si="543"/>
        <v>41365</v>
      </c>
      <c r="GP49" s="1">
        <f t="shared" si="543"/>
        <v>41395</v>
      </c>
      <c r="GQ49" s="1">
        <f t="shared" si="543"/>
        <v>41426</v>
      </c>
      <c r="GR49" s="1">
        <f t="shared" si="543"/>
        <v>41456</v>
      </c>
      <c r="GS49" s="1">
        <f t="shared" si="543"/>
        <v>41487</v>
      </c>
      <c r="GT49" s="1">
        <f t="shared" si="543"/>
        <v>41518</v>
      </c>
      <c r="GU49" s="1">
        <f t="shared" si="543"/>
        <v>41548</v>
      </c>
      <c r="GV49" s="1">
        <f t="shared" si="543"/>
        <v>41579</v>
      </c>
      <c r="GW49" s="1">
        <f t="shared" si="543"/>
        <v>41609</v>
      </c>
      <c r="GX49" s="1">
        <f t="shared" si="543"/>
        <v>41640</v>
      </c>
      <c r="GY49" s="1">
        <f t="shared" si="543"/>
        <v>41671</v>
      </c>
      <c r="GZ49" s="1">
        <f t="shared" si="543"/>
        <v>41699</v>
      </c>
      <c r="HA49" s="1">
        <f t="shared" si="543"/>
        <v>41730</v>
      </c>
      <c r="HB49" s="1">
        <f t="shared" si="543"/>
        <v>41760</v>
      </c>
      <c r="HC49" s="1">
        <f t="shared" si="543"/>
        <v>41791</v>
      </c>
      <c r="HD49" s="1">
        <f t="shared" si="543"/>
        <v>41821</v>
      </c>
      <c r="HE49" s="1">
        <f t="shared" si="543"/>
        <v>41852</v>
      </c>
      <c r="HF49" s="1">
        <f t="shared" si="543"/>
        <v>41883</v>
      </c>
      <c r="HG49" s="1">
        <f t="shared" si="543"/>
        <v>41913</v>
      </c>
      <c r="HH49" s="1">
        <f t="shared" si="543"/>
        <v>41944</v>
      </c>
      <c r="HI49" s="1">
        <f t="shared" si="543"/>
        <v>41974</v>
      </c>
      <c r="HJ49" s="1">
        <f t="shared" si="543"/>
        <v>42005</v>
      </c>
      <c r="HK49" s="1">
        <f t="shared" si="543"/>
        <v>42036</v>
      </c>
      <c r="HL49" s="1">
        <f t="shared" si="543"/>
        <v>42064</v>
      </c>
      <c r="HM49" s="1">
        <f t="shared" si="543"/>
        <v>42095</v>
      </c>
      <c r="HN49" s="1">
        <f t="shared" si="543"/>
        <v>42125</v>
      </c>
      <c r="HO49" s="1">
        <f t="shared" si="543"/>
        <v>42156</v>
      </c>
      <c r="HP49" s="1">
        <f t="shared" si="543"/>
        <v>42186</v>
      </c>
      <c r="HQ49" s="1">
        <f t="shared" si="543"/>
        <v>42217</v>
      </c>
      <c r="HR49" s="1">
        <f t="shared" si="543"/>
        <v>42248</v>
      </c>
      <c r="HS49" s="1">
        <f t="shared" si="543"/>
        <v>42278</v>
      </c>
      <c r="HT49" s="1">
        <f t="shared" si="543"/>
        <v>42309</v>
      </c>
      <c r="HU49" s="1">
        <f t="shared" si="543"/>
        <v>42339</v>
      </c>
      <c r="HV49" s="1">
        <f t="shared" si="543"/>
        <v>42370</v>
      </c>
      <c r="HW49" s="1">
        <f t="shared" si="543"/>
        <v>42401</v>
      </c>
      <c r="HX49" s="1">
        <f t="shared" si="543"/>
        <v>42430</v>
      </c>
      <c r="HY49" s="1">
        <f t="shared" si="543"/>
        <v>42461</v>
      </c>
      <c r="HZ49" s="1">
        <f t="shared" si="543"/>
        <v>42491</v>
      </c>
      <c r="IA49" s="1">
        <f t="shared" si="543"/>
        <v>42522</v>
      </c>
      <c r="IB49" s="1">
        <f t="shared" si="543"/>
        <v>42552</v>
      </c>
      <c r="IC49" s="1">
        <f t="shared" si="543"/>
        <v>42583</v>
      </c>
      <c r="ID49" s="1">
        <f t="shared" si="543"/>
        <v>42614</v>
      </c>
      <c r="IE49" s="1">
        <f t="shared" si="543"/>
        <v>42644</v>
      </c>
      <c r="IF49" s="1">
        <f t="shared" si="543"/>
        <v>42675</v>
      </c>
      <c r="IG49" s="1">
        <f t="shared" si="543"/>
        <v>42705</v>
      </c>
      <c r="IH49" s="1">
        <f t="shared" ref="IH49:LI49" si="544">IH$2</f>
        <v>42736</v>
      </c>
      <c r="II49" s="1">
        <f t="shared" si="544"/>
        <v>42767</v>
      </c>
      <c r="IJ49" s="1">
        <f t="shared" si="544"/>
        <v>42795</v>
      </c>
      <c r="IK49" s="1">
        <f t="shared" si="544"/>
        <v>42826</v>
      </c>
      <c r="IL49" s="1">
        <f t="shared" si="544"/>
        <v>42856</v>
      </c>
      <c r="IM49" s="1">
        <f t="shared" si="544"/>
        <v>42887</v>
      </c>
      <c r="IN49" s="1">
        <f t="shared" si="544"/>
        <v>42917</v>
      </c>
      <c r="IO49" s="1">
        <f t="shared" si="544"/>
        <v>42948</v>
      </c>
      <c r="IP49" s="1">
        <f t="shared" si="544"/>
        <v>42979</v>
      </c>
      <c r="IQ49" s="1">
        <f t="shared" si="544"/>
        <v>43009</v>
      </c>
      <c r="IR49" s="1">
        <f t="shared" si="544"/>
        <v>43040</v>
      </c>
      <c r="IS49" s="1">
        <f t="shared" si="544"/>
        <v>43070</v>
      </c>
      <c r="IT49" s="1">
        <f t="shared" si="544"/>
        <v>43101</v>
      </c>
      <c r="IU49" s="1">
        <f t="shared" si="544"/>
        <v>43132</v>
      </c>
      <c r="IV49" s="1">
        <f t="shared" si="544"/>
        <v>43160</v>
      </c>
      <c r="IW49" s="1">
        <f t="shared" si="544"/>
        <v>43191</v>
      </c>
      <c r="IX49" s="1">
        <f t="shared" si="544"/>
        <v>43221</v>
      </c>
      <c r="IY49" s="1">
        <f t="shared" si="544"/>
        <v>43252</v>
      </c>
      <c r="IZ49" s="1">
        <f t="shared" si="544"/>
        <v>43282</v>
      </c>
      <c r="JA49" s="1">
        <f t="shared" si="544"/>
        <v>43313</v>
      </c>
      <c r="JB49" s="1">
        <f t="shared" si="544"/>
        <v>43344</v>
      </c>
      <c r="JC49" s="1">
        <f t="shared" si="544"/>
        <v>43374</v>
      </c>
      <c r="JD49" s="1">
        <f t="shared" si="544"/>
        <v>43405</v>
      </c>
      <c r="JE49" s="1">
        <f t="shared" si="544"/>
        <v>43435</v>
      </c>
      <c r="JF49" s="1">
        <f t="shared" si="544"/>
        <v>43466</v>
      </c>
      <c r="JG49" s="1">
        <f t="shared" si="544"/>
        <v>43497</v>
      </c>
      <c r="JH49" s="1">
        <f t="shared" si="544"/>
        <v>43525</v>
      </c>
      <c r="JI49" s="1">
        <f t="shared" si="544"/>
        <v>43556</v>
      </c>
      <c r="JJ49" s="1">
        <f t="shared" si="544"/>
        <v>43586</v>
      </c>
      <c r="JK49" s="1">
        <f t="shared" si="544"/>
        <v>43617</v>
      </c>
      <c r="JL49" s="1">
        <f t="shared" si="544"/>
        <v>43647</v>
      </c>
      <c r="JM49" s="1">
        <f t="shared" si="544"/>
        <v>43678</v>
      </c>
      <c r="JN49" s="1">
        <f t="shared" si="544"/>
        <v>43709</v>
      </c>
      <c r="JO49" s="1">
        <f t="shared" si="544"/>
        <v>43739</v>
      </c>
      <c r="JP49" s="1">
        <f t="shared" si="544"/>
        <v>43770</v>
      </c>
      <c r="JQ49" s="1">
        <f t="shared" si="544"/>
        <v>43800</v>
      </c>
      <c r="JR49" s="1">
        <f t="shared" si="544"/>
        <v>43831</v>
      </c>
      <c r="JS49" s="1">
        <f t="shared" si="544"/>
        <v>43862</v>
      </c>
      <c r="JT49" s="1">
        <f t="shared" si="544"/>
        <v>43891</v>
      </c>
      <c r="JU49" s="1">
        <f t="shared" si="544"/>
        <v>43922</v>
      </c>
      <c r="JV49" s="1">
        <f t="shared" si="544"/>
        <v>43952</v>
      </c>
      <c r="JW49" s="1">
        <f t="shared" si="544"/>
        <v>43983</v>
      </c>
      <c r="JX49" s="1">
        <f t="shared" si="544"/>
        <v>44013</v>
      </c>
      <c r="JY49" s="1">
        <f t="shared" si="544"/>
        <v>44044</v>
      </c>
      <c r="JZ49" s="1">
        <f t="shared" si="544"/>
        <v>44075</v>
      </c>
      <c r="KA49" s="1">
        <f t="shared" si="544"/>
        <v>44105</v>
      </c>
      <c r="KB49" s="1">
        <f t="shared" si="544"/>
        <v>44136</v>
      </c>
      <c r="KC49" s="1">
        <f t="shared" si="544"/>
        <v>44166</v>
      </c>
      <c r="KD49" s="1">
        <f t="shared" si="544"/>
        <v>44197</v>
      </c>
      <c r="KE49" s="1">
        <f t="shared" si="544"/>
        <v>44229</v>
      </c>
      <c r="KF49" s="1">
        <f t="shared" si="544"/>
        <v>44256</v>
      </c>
      <c r="KG49" s="1">
        <f t="shared" si="544"/>
        <v>44287</v>
      </c>
      <c r="KH49" s="1">
        <f t="shared" si="544"/>
        <v>44317</v>
      </c>
      <c r="KI49" s="1">
        <f t="shared" si="544"/>
        <v>44348</v>
      </c>
      <c r="KJ49" s="1">
        <f t="shared" si="544"/>
        <v>44378</v>
      </c>
      <c r="KK49" s="1">
        <f t="shared" si="544"/>
        <v>44409</v>
      </c>
      <c r="KL49" s="1">
        <f t="shared" si="544"/>
        <v>44440</v>
      </c>
      <c r="KM49" s="1">
        <f t="shared" si="544"/>
        <v>44470</v>
      </c>
      <c r="KN49" s="1">
        <f t="shared" si="544"/>
        <v>44501</v>
      </c>
      <c r="KO49" s="1">
        <f t="shared" si="544"/>
        <v>44531</v>
      </c>
      <c r="KP49" s="1">
        <f t="shared" si="544"/>
        <v>44562</v>
      </c>
      <c r="KQ49" s="1">
        <f t="shared" si="544"/>
        <v>44594</v>
      </c>
      <c r="KR49" s="1">
        <f t="shared" si="544"/>
        <v>44621</v>
      </c>
      <c r="KS49" s="1">
        <f t="shared" si="544"/>
        <v>44652</v>
      </c>
      <c r="KT49" s="1">
        <f t="shared" si="544"/>
        <v>44682</v>
      </c>
      <c r="KU49" s="1">
        <f t="shared" si="544"/>
        <v>44713</v>
      </c>
      <c r="KV49" s="1">
        <f t="shared" si="544"/>
        <v>44743</v>
      </c>
      <c r="KW49" s="1">
        <f t="shared" si="544"/>
        <v>44774</v>
      </c>
      <c r="KX49" s="1">
        <f t="shared" si="544"/>
        <v>44805</v>
      </c>
      <c r="KY49" s="1">
        <f t="shared" si="544"/>
        <v>44835</v>
      </c>
      <c r="KZ49" s="1">
        <f t="shared" si="544"/>
        <v>44866</v>
      </c>
      <c r="LA49" s="1">
        <f t="shared" si="544"/>
        <v>44896</v>
      </c>
      <c r="LB49" s="1">
        <f t="shared" si="544"/>
        <v>44927</v>
      </c>
      <c r="LC49" s="1">
        <f t="shared" si="544"/>
        <v>44958</v>
      </c>
      <c r="LD49" s="1">
        <f t="shared" si="544"/>
        <v>44986</v>
      </c>
      <c r="LE49" s="1">
        <f t="shared" si="544"/>
        <v>45017</v>
      </c>
      <c r="LF49" s="1">
        <f t="shared" si="544"/>
        <v>45047</v>
      </c>
      <c r="LG49" s="1">
        <f t="shared" si="544"/>
        <v>45078</v>
      </c>
      <c r="LH49" s="1">
        <f t="shared" si="544"/>
        <v>45108</v>
      </c>
      <c r="LI49" s="1">
        <f t="shared" si="544"/>
        <v>45139</v>
      </c>
      <c r="LJ49" s="1">
        <f t="shared" ref="LJ49:ML49" si="545">LJ$2</f>
        <v>45170</v>
      </c>
      <c r="LK49" s="1">
        <f t="shared" si="545"/>
        <v>45200</v>
      </c>
      <c r="LL49" s="1">
        <f t="shared" si="545"/>
        <v>45231</v>
      </c>
      <c r="LM49" s="1">
        <f t="shared" si="545"/>
        <v>45261</v>
      </c>
      <c r="LN49" s="1">
        <f t="shared" si="545"/>
        <v>45292</v>
      </c>
      <c r="LO49" s="1">
        <f t="shared" si="545"/>
        <v>45323</v>
      </c>
      <c r="LP49" s="1">
        <f t="shared" si="545"/>
        <v>45352</v>
      </c>
      <c r="LQ49" s="1">
        <f t="shared" si="545"/>
        <v>45383</v>
      </c>
      <c r="LR49" s="1">
        <f t="shared" si="545"/>
        <v>45413</v>
      </c>
      <c r="LS49" s="1">
        <f t="shared" si="545"/>
        <v>45444</v>
      </c>
      <c r="LT49" s="1">
        <f t="shared" si="545"/>
        <v>45474</v>
      </c>
      <c r="LU49" s="1">
        <f t="shared" si="545"/>
        <v>45505</v>
      </c>
      <c r="LV49" s="1">
        <f t="shared" si="545"/>
        <v>45536</v>
      </c>
      <c r="LW49" s="1">
        <f t="shared" si="545"/>
        <v>45566</v>
      </c>
      <c r="LX49" s="1">
        <f t="shared" si="545"/>
        <v>45626</v>
      </c>
      <c r="LY49" s="1">
        <f t="shared" si="545"/>
        <v>45657</v>
      </c>
      <c r="LZ49" s="1">
        <v>45688</v>
      </c>
      <c r="MA49" s="1">
        <v>45716</v>
      </c>
      <c r="MB49" s="1">
        <v>45747</v>
      </c>
      <c r="MC49" s="1">
        <v>45777</v>
      </c>
      <c r="MD49" s="1">
        <v>45808</v>
      </c>
      <c r="ME49" s="1">
        <v>45838</v>
      </c>
      <c r="MF49" s="1">
        <v>45869</v>
      </c>
      <c r="MG49" s="1">
        <v>45900</v>
      </c>
      <c r="MH49" s="1">
        <v>45930</v>
      </c>
      <c r="MI49" s="1">
        <v>45961</v>
      </c>
      <c r="MJ49" s="1">
        <v>45991</v>
      </c>
      <c r="MK49" s="1">
        <v>46022</v>
      </c>
      <c r="ML49" s="1">
        <f t="shared" si="545"/>
        <v>46053</v>
      </c>
    </row>
    <row r="50" spans="1:350" s="7" customFormat="1" ht="29" x14ac:dyDescent="0.35">
      <c r="A50" s="203" t="s">
        <v>625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79"/>
      <c r="AT50" s="179"/>
      <c r="AU50" s="179"/>
      <c r="AV50" s="179"/>
      <c r="AW50" s="179"/>
      <c r="AX50" s="179"/>
      <c r="AY50" s="179"/>
      <c r="AZ50" s="179"/>
      <c r="BA50" s="179"/>
      <c r="BB50" s="179"/>
      <c r="BC50" s="179"/>
      <c r="BD50" s="179"/>
      <c r="BE50" s="179"/>
      <c r="BF50" s="179"/>
      <c r="BG50" s="179"/>
      <c r="BH50" s="179"/>
      <c r="BI50" s="179"/>
      <c r="BJ50" s="179"/>
      <c r="BK50" s="179"/>
      <c r="BL50" s="179"/>
      <c r="BM50" s="179"/>
      <c r="BN50" s="179"/>
      <c r="BO50" s="179"/>
      <c r="BP50" s="179"/>
      <c r="BQ50" s="179"/>
      <c r="BR50" s="179"/>
      <c r="BS50" s="179"/>
      <c r="BT50" s="179"/>
      <c r="BU50" s="179"/>
      <c r="BV50" s="179"/>
      <c r="BW50" s="179"/>
      <c r="BX50" s="179"/>
      <c r="BY50" s="179"/>
      <c r="BZ50" s="179"/>
      <c r="CA50" s="179"/>
      <c r="CB50" s="179"/>
      <c r="CC50" s="179"/>
      <c r="CD50" s="179"/>
      <c r="CE50" s="179"/>
      <c r="CF50" s="179"/>
      <c r="CG50" s="179"/>
      <c r="CH50" s="179"/>
      <c r="CI50" s="179"/>
      <c r="CJ50" s="179"/>
      <c r="CK50" s="179"/>
      <c r="CL50" s="179"/>
      <c r="CM50" s="179"/>
      <c r="CN50" s="179"/>
      <c r="CO50" s="179"/>
      <c r="CP50" s="179"/>
      <c r="CQ50" s="179"/>
      <c r="CR50" s="179"/>
      <c r="CS50" s="179"/>
      <c r="CT50" s="179"/>
      <c r="CU50" s="179"/>
      <c r="CV50" s="179"/>
      <c r="CW50" s="179"/>
      <c r="CX50" s="179"/>
      <c r="CY50" s="179"/>
      <c r="CZ50" s="179"/>
      <c r="DA50" s="179"/>
      <c r="DB50" s="179"/>
      <c r="DC50" s="179"/>
      <c r="DD50" s="179"/>
      <c r="DE50" s="179"/>
      <c r="DF50" s="179"/>
      <c r="DG50" s="179"/>
      <c r="DH50" s="179"/>
      <c r="DI50" s="179"/>
      <c r="DJ50" s="179"/>
      <c r="DK50" s="179"/>
      <c r="DL50" s="179"/>
      <c r="DM50" s="179"/>
      <c r="DN50" s="179"/>
      <c r="DO50" s="179"/>
      <c r="DP50" s="179"/>
      <c r="DQ50" s="179"/>
      <c r="DR50" s="179"/>
      <c r="DS50" s="179"/>
      <c r="DT50" s="179"/>
      <c r="DU50" s="179"/>
      <c r="DV50" s="179"/>
      <c r="DW50" s="179"/>
      <c r="DX50" s="179"/>
      <c r="DY50" s="179"/>
      <c r="DZ50" s="179"/>
      <c r="EA50" s="179"/>
      <c r="EB50" s="179"/>
      <c r="EC50" s="179"/>
      <c r="ED50" s="179"/>
      <c r="EE50" s="179"/>
      <c r="EF50" s="179"/>
      <c r="EG50" s="179"/>
      <c r="EH50" s="179"/>
      <c r="EI50" s="179"/>
      <c r="EJ50" s="179"/>
      <c r="EK50" s="179"/>
      <c r="EL50" s="179"/>
      <c r="EM50" s="179"/>
      <c r="EN50" s="179"/>
      <c r="EO50" s="179"/>
      <c r="EP50" s="179"/>
      <c r="EQ50" s="179"/>
      <c r="ER50" s="179"/>
      <c r="ES50" s="179"/>
      <c r="ET50" s="179"/>
      <c r="EU50" s="179"/>
      <c r="EV50" s="179"/>
      <c r="EW50" s="179"/>
      <c r="EX50" s="179"/>
      <c r="EY50" s="179"/>
      <c r="EZ50" s="179"/>
      <c r="FA50" s="179"/>
      <c r="FB50" s="179"/>
      <c r="FC50" s="179"/>
      <c r="FD50" s="179"/>
      <c r="FE50" s="179"/>
      <c r="FF50" s="179"/>
      <c r="FG50" s="179"/>
      <c r="FH50" s="179"/>
      <c r="FI50" s="179"/>
      <c r="FJ50" s="179"/>
      <c r="FK50" s="179"/>
      <c r="FL50" s="179"/>
      <c r="FM50" s="179"/>
      <c r="FN50" s="179"/>
      <c r="FO50" s="179"/>
      <c r="FP50" s="179"/>
      <c r="FQ50" s="179"/>
      <c r="FR50" s="179"/>
      <c r="FS50" s="179"/>
      <c r="FT50" s="179"/>
      <c r="FU50" s="179"/>
      <c r="FV50" s="179"/>
      <c r="FW50" s="179"/>
      <c r="FX50" s="179"/>
      <c r="FY50" s="179"/>
      <c r="FZ50" s="179"/>
      <c r="GA50" s="179"/>
      <c r="GB50" s="179"/>
      <c r="GC50" s="179"/>
      <c r="GD50" s="179"/>
      <c r="GE50" s="179"/>
      <c r="GF50" s="179"/>
      <c r="GG50" s="179"/>
      <c r="GH50" s="179"/>
      <c r="GI50" s="179"/>
      <c r="GJ50" s="179"/>
      <c r="GK50" s="179"/>
      <c r="GL50" s="179"/>
      <c r="GM50" s="179"/>
      <c r="GN50" s="179"/>
      <c r="GO50" s="179"/>
      <c r="GP50" s="179"/>
      <c r="GQ50" s="179"/>
      <c r="GR50" s="179"/>
      <c r="GS50" s="179"/>
      <c r="GT50" s="179"/>
      <c r="GU50" s="179"/>
      <c r="GV50" s="179"/>
      <c r="GW50" s="179"/>
      <c r="GX50" s="179"/>
      <c r="GY50" s="179"/>
      <c r="GZ50" s="179"/>
      <c r="HA50" s="179"/>
      <c r="HB50" s="179"/>
      <c r="HC50" s="179"/>
      <c r="HD50" s="179"/>
      <c r="HE50" s="179"/>
      <c r="HF50" s="179"/>
      <c r="HG50" s="179"/>
      <c r="HH50" s="179"/>
      <c r="HI50" s="179"/>
      <c r="HJ50" s="179"/>
      <c r="HK50" s="179"/>
      <c r="HL50" s="179"/>
      <c r="HM50" s="179"/>
      <c r="HN50" s="179"/>
      <c r="HO50" s="179"/>
      <c r="HP50" s="179"/>
      <c r="HQ50" s="179"/>
      <c r="HR50" s="179"/>
      <c r="HS50" s="180"/>
      <c r="HT50" s="179"/>
      <c r="HU50" s="179"/>
      <c r="HV50" s="179" t="s">
        <v>518</v>
      </c>
      <c r="HW50" s="179">
        <f>HW10/HV10-1</f>
        <v>-3.8937242327072852E-2</v>
      </c>
      <c r="HX50" s="179">
        <f t="shared" ref="HX50:JT50" si="546">HX10/HW10-1</f>
        <v>0.10593422306959011</v>
      </c>
      <c r="HY50" s="179">
        <f t="shared" si="546"/>
        <v>-3.221635599612116E-2</v>
      </c>
      <c r="HZ50" s="179">
        <f t="shared" si="546"/>
        <v>1.8036072144288484E-2</v>
      </c>
      <c r="IA50" s="179">
        <f t="shared" si="546"/>
        <v>-1.5638670166229218E-2</v>
      </c>
      <c r="IB50" s="179">
        <f t="shared" si="546"/>
        <v>8.2435284968336742E-2</v>
      </c>
      <c r="IC50" s="179">
        <f t="shared" si="546"/>
        <v>-3.6949604844503714E-2</v>
      </c>
      <c r="ID50" s="179">
        <f t="shared" si="546"/>
        <v>-3.0127517851433416E-2</v>
      </c>
      <c r="IE50" s="179">
        <f t="shared" si="546"/>
        <v>2.8535994941273124E-2</v>
      </c>
      <c r="IF50" s="179">
        <f t="shared" si="546"/>
        <v>-5.8119658119658135E-2</v>
      </c>
      <c r="IG50" s="179">
        <f t="shared" si="546"/>
        <v>6.817150635208713E-2</v>
      </c>
      <c r="IH50" s="179">
        <f t="shared" si="546"/>
        <v>-7.1232558139535107E-2</v>
      </c>
      <c r="II50" s="179">
        <f t="shared" si="546"/>
        <v>-7.5875782896875021E-2</v>
      </c>
      <c r="IJ50" s="179">
        <f t="shared" si="546"/>
        <v>0.11580253231085402</v>
      </c>
      <c r="IK50" s="179">
        <f t="shared" si="546"/>
        <v>-5.4897006296237394E-2</v>
      </c>
      <c r="IL50" s="179">
        <f t="shared" si="546"/>
        <v>7.8236279148783394E-2</v>
      </c>
      <c r="IM50" s="179">
        <f t="shared" si="546"/>
        <v>-1.945755169287755E-2</v>
      </c>
      <c r="IN50" s="179">
        <f t="shared" si="546"/>
        <v>7.8681583544568001E-2</v>
      </c>
      <c r="IO50" s="179">
        <f t="shared" si="546"/>
        <v>-2.0530514228080499E-2</v>
      </c>
      <c r="IP50" s="179">
        <f t="shared" si="546"/>
        <v>-3.1356385307012458E-2</v>
      </c>
      <c r="IQ50" s="179">
        <f t="shared" si="546"/>
        <v>3.554083225764848E-2</v>
      </c>
      <c r="IR50" s="179">
        <f t="shared" si="546"/>
        <v>-4.9246386957834232E-2</v>
      </c>
      <c r="IS50" s="179">
        <f t="shared" si="546"/>
        <v>2.2662247592355689E-2</v>
      </c>
      <c r="IT50" s="179">
        <f t="shared" si="546"/>
        <v>-4.209672536691289E-2</v>
      </c>
      <c r="IU50" s="179">
        <f t="shared" si="546"/>
        <v>-0.11106342383441592</v>
      </c>
      <c r="IV50" s="179">
        <f t="shared" si="546"/>
        <v>0.14171214450313441</v>
      </c>
      <c r="IW50" s="179">
        <f t="shared" si="546"/>
        <v>-1.8501671610242187E-2</v>
      </c>
      <c r="IX50" s="179">
        <f t="shared" si="546"/>
        <v>-0.18389940941398275</v>
      </c>
      <c r="IY50" s="179">
        <f t="shared" si="546"/>
        <v>0.27587255789825882</v>
      </c>
      <c r="IZ50" s="179">
        <f t="shared" si="546"/>
        <v>5.9536104296338488E-2</v>
      </c>
      <c r="JA50" s="179">
        <f t="shared" si="546"/>
        <v>-1.2051396756978083E-2</v>
      </c>
      <c r="JB50" s="179">
        <f t="shared" si="546"/>
        <v>-3.5187653010215203E-2</v>
      </c>
      <c r="JC50" s="179">
        <f t="shared" si="546"/>
        <v>1.3657023661439949E-2</v>
      </c>
      <c r="JD50" s="179">
        <f t="shared" si="546"/>
        <v>-7.0031965633481574E-2</v>
      </c>
      <c r="JE50" s="179">
        <f t="shared" si="546"/>
        <v>4.2635594706704749E-2</v>
      </c>
      <c r="JF50" s="179">
        <f t="shared" si="546"/>
        <v>-1.9573632141904551E-2</v>
      </c>
      <c r="JG50" s="179">
        <f t="shared" si="546"/>
        <v>-9.1339009069825283E-2</v>
      </c>
      <c r="JH50" s="179">
        <f t="shared" si="546"/>
        <v>7.6795977627883705E-2</v>
      </c>
      <c r="JI50" s="179">
        <f t="shared" si="546"/>
        <v>-5.616683172261383E-3</v>
      </c>
      <c r="JJ50" s="179">
        <f t="shared" si="546"/>
        <v>4.4025589539797183E-2</v>
      </c>
      <c r="JK50" s="179">
        <f t="shared" si="546"/>
        <v>-1.8895869560781708E-2</v>
      </c>
      <c r="JL50" s="179">
        <f t="shared" si="546"/>
        <v>0.11327304225065959</v>
      </c>
      <c r="JM50" s="179">
        <f t="shared" si="546"/>
        <v>-8.4152674348952905E-3</v>
      </c>
      <c r="JN50" s="179">
        <f t="shared" si="546"/>
        <v>-2.416605808850103E-2</v>
      </c>
      <c r="JO50" s="179">
        <f t="shared" si="546"/>
        <v>4.7837183152043217E-2</v>
      </c>
      <c r="JP50" s="179">
        <f t="shared" si="546"/>
        <v>-7.7820430198696999E-2</v>
      </c>
      <c r="JQ50" s="179">
        <f t="shared" si="546"/>
        <v>4.5161326130778168E-3</v>
      </c>
      <c r="JR50" s="179">
        <f t="shared" si="546"/>
        <v>-3.5810734439877256E-2</v>
      </c>
      <c r="JS50" s="179">
        <f t="shared" si="546"/>
        <v>-5.0625476528999735E-2</v>
      </c>
      <c r="JT50" s="179">
        <f t="shared" si="546"/>
        <v>2.1056081652714997E-3</v>
      </c>
      <c r="JU50" s="179">
        <f t="shared" ref="JU50:JU56" si="547">JU10/JT10-1</f>
        <v>-0.17904544169925474</v>
      </c>
      <c r="JV50" s="179">
        <f t="shared" ref="JV50:JV56" si="548">JV10/JU10-1</f>
        <v>0.17364919393182943</v>
      </c>
      <c r="JW50" s="179">
        <f t="shared" ref="JW50:LH56" si="549">JW10/JV10-1</f>
        <v>4.4365070196297207E-2</v>
      </c>
      <c r="JX50" s="179">
        <f t="shared" si="549"/>
        <v>0.10310946151868428</v>
      </c>
      <c r="JY50" s="179">
        <f t="shared" si="549"/>
        <v>3.0282442859355774E-2</v>
      </c>
      <c r="JZ50" s="179">
        <f t="shared" si="549"/>
        <v>2.4353466461892292E-2</v>
      </c>
      <c r="KA50" s="179">
        <f t="shared" si="549"/>
        <v>4.9074271129090574E-2</v>
      </c>
      <c r="KB50" s="179">
        <f t="shared" si="549"/>
        <v>-4.6696722435476512E-2</v>
      </c>
      <c r="KC50" s="179">
        <f t="shared" si="549"/>
        <v>-8.1609018364703356E-4</v>
      </c>
      <c r="KD50" s="179">
        <f t="shared" si="549"/>
        <v>-3.7303930991851031E-2</v>
      </c>
      <c r="KE50" s="179">
        <f t="shared" si="549"/>
        <v>-8.7465312416106666E-2</v>
      </c>
      <c r="KF50" s="179">
        <f t="shared" si="549"/>
        <v>4.1413811405740297E-2</v>
      </c>
      <c r="KG50" s="179">
        <f t="shared" si="549"/>
        <v>-7.6375041821652445E-4</v>
      </c>
      <c r="KH50" s="179">
        <f t="shared" si="549"/>
        <v>9.1360983183175204E-2</v>
      </c>
      <c r="KI50" s="179">
        <f t="shared" si="549"/>
        <v>-3.6083339830927486E-2</v>
      </c>
      <c r="KJ50" s="179">
        <f t="shared" si="549"/>
        <v>7.9771303468791022E-2</v>
      </c>
      <c r="KK50" s="179">
        <f t="shared" si="549"/>
        <v>1.3688162252840419E-2</v>
      </c>
      <c r="KL50" s="179">
        <f t="shared" si="549"/>
        <v>-4.5240038771240387E-2</v>
      </c>
      <c r="KM50" s="179">
        <f t="shared" si="549"/>
        <v>3.5995221757700646E-2</v>
      </c>
      <c r="KN50" s="179">
        <f t="shared" si="549"/>
        <v>-6.874795896438135E-2</v>
      </c>
      <c r="KO50" s="179">
        <f t="shared" ref="KO50:LH50" si="550">KO10/KN10-1</f>
        <v>3.9257604250133582E-2</v>
      </c>
      <c r="KP50" s="179">
        <f t="shared" si="550"/>
        <v>-0.10213235533437504</v>
      </c>
      <c r="KQ50" s="179">
        <f t="shared" si="550"/>
        <v>-3.9265604820759692E-2</v>
      </c>
      <c r="KR50" s="179">
        <f t="shared" si="550"/>
        <v>0.15956114213069927</v>
      </c>
      <c r="KS50" s="179">
        <f t="shared" si="550"/>
        <v>-6.3940241035814638E-2</v>
      </c>
      <c r="KT50" s="179">
        <f t="shared" si="550"/>
        <v>5.6281633619993832E-2</v>
      </c>
      <c r="KU50" s="179">
        <f t="shared" si="550"/>
        <v>-2.9217357849575576E-2</v>
      </c>
      <c r="KV50" s="179">
        <f t="shared" si="550"/>
        <v>8.1067430049124534E-2</v>
      </c>
      <c r="KW50" s="179">
        <f t="shared" si="550"/>
        <v>-1.2719993399849527E-2</v>
      </c>
      <c r="KX50" s="179">
        <f t="shared" si="550"/>
        <v>-2.2357567229247199E-2</v>
      </c>
      <c r="KY50" s="179">
        <f t="shared" si="550"/>
        <v>-3.1310253504102104E-3</v>
      </c>
      <c r="KZ50" s="179">
        <f t="shared" si="550"/>
        <v>-5.077337049679076E-2</v>
      </c>
      <c r="LA50" s="179">
        <f t="shared" si="550"/>
        <v>3.0561282631634379E-2</v>
      </c>
      <c r="LB50" s="179">
        <f t="shared" si="550"/>
        <v>-3.2064532472267482E-2</v>
      </c>
      <c r="LC50" s="179">
        <f t="shared" si="550"/>
        <v>-8.0664616796259248E-2</v>
      </c>
      <c r="LD50" s="179">
        <f t="shared" si="550"/>
        <v>0.15147468222899141</v>
      </c>
      <c r="LE50" s="179">
        <f t="shared" si="550"/>
        <v>-7.0906293583050339E-2</v>
      </c>
      <c r="LF50" s="179">
        <f t="shared" si="550"/>
        <v>7.5328952787139469E-2</v>
      </c>
      <c r="LG50" s="179">
        <f t="shared" si="550"/>
        <v>-2.0916778036012662E-2</v>
      </c>
      <c r="LH50" s="179">
        <f t="shared" si="550"/>
        <v>9.3543163394723683E-2</v>
      </c>
      <c r="LI50" s="179">
        <f t="shared" ref="LI50:LI56" si="551">LI10/LH10-1</f>
        <v>6.0146322534260221E-5</v>
      </c>
      <c r="LJ50" s="179">
        <f t="shared" ref="LJ50:LT56" si="552">LJ10/LI10-1</f>
        <v>-3.4252054664368758E-2</v>
      </c>
      <c r="LK50" s="179">
        <f t="shared" si="552"/>
        <v>1.8009238210583423E-2</v>
      </c>
      <c r="LL50" s="179">
        <f t="shared" si="552"/>
        <v>-5.5690161466544374E-2</v>
      </c>
      <c r="LM50" s="179">
        <f t="shared" si="552"/>
        <v>-2.6980422486553302E-3</v>
      </c>
      <c r="LN50" s="179">
        <f t="shared" si="552"/>
        <v>-9.8601108191100906E-3</v>
      </c>
      <c r="LO50" s="179">
        <f t="shared" si="552"/>
        <v>-6.1218285680362583E-2</v>
      </c>
      <c r="LP50" s="179">
        <f t="shared" si="552"/>
        <v>7.6452376242289954E-2</v>
      </c>
      <c r="LQ50" s="179">
        <f t="shared" si="552"/>
        <v>-2.0818084392963065E-2</v>
      </c>
      <c r="LR50" s="179">
        <f t="shared" si="552"/>
        <v>4.7175428872319181E-2</v>
      </c>
      <c r="LS50" s="179">
        <f t="shared" si="552"/>
        <v>1.1720040618858896E-3</v>
      </c>
      <c r="LT50" s="179">
        <f t="shared" si="552"/>
        <v>7.452628173034137E-2</v>
      </c>
      <c r="LU50" s="179">
        <f t="shared" ref="LU50:LU56" si="553">LU10/LT10-1</f>
        <v>-1.7750125331426281E-2</v>
      </c>
      <c r="LV50" s="179">
        <f t="shared" ref="LV50:ML56" si="554">LV10/LU10-1</f>
        <v>-1.7963460506586371E-2</v>
      </c>
      <c r="LW50" s="179">
        <f t="shared" si="554"/>
        <v>2.3677750088639815E-2</v>
      </c>
      <c r="LX50" s="179">
        <f t="shared" si="554"/>
        <v>-8.6664263821931042E-2</v>
      </c>
      <c r="LY50" s="179">
        <f t="shared" si="554"/>
        <v>2.4284302523872592E-2</v>
      </c>
      <c r="LZ50" s="179">
        <f t="shared" ref="LZ50:LZ53" si="555">LZ10/LY10-1</f>
        <v>-1.4414541968873151E-2</v>
      </c>
      <c r="MA50" s="179">
        <f t="shared" ref="MA50:MA53" si="556">MA10/LZ10-1</f>
        <v>-4.7810454652897016E-2</v>
      </c>
      <c r="MB50" s="179">
        <f t="shared" ref="MB50:MB53" si="557">MB10/MA10-1</f>
        <v>1.2173560938111505E-2</v>
      </c>
      <c r="MC50" s="179">
        <f t="shared" ref="MC50:MC53" si="558">MC10/MB10-1</f>
        <v>-0.18832044105405088</v>
      </c>
      <c r="MD50" s="179">
        <f t="shared" ref="MD50:MD53" si="559">MD10/MC10-1</f>
        <v>5.3818721796945246E-2</v>
      </c>
      <c r="ME50" s="179">
        <f t="shared" ref="ME50:ME53" si="560">ME10/MD10-1</f>
        <v>-2.5481103286315698E-2</v>
      </c>
      <c r="MF50" s="179">
        <f t="shared" ref="MF50:MF53" si="561">MF10/ME10-1</f>
        <v>0.10978037470917035</v>
      </c>
      <c r="MG50" s="179">
        <f t="shared" ref="MG50:MG53" si="562">MG10/MF10-1</f>
        <v>-3.2355876331695232E-2</v>
      </c>
      <c r="MH50" s="179">
        <f t="shared" ref="MH50:MH53" si="563">MH10/MG10-1</f>
        <v>-2.4207633311985388E-2</v>
      </c>
      <c r="MI50" s="179">
        <f t="shared" ref="MI50:MI53" si="564">MI10/MH10-1</f>
        <v>4.565014121480826E-2</v>
      </c>
      <c r="MJ50" s="179">
        <f t="shared" ref="MJ50:MJ53" si="565">MJ10/MI10-1</f>
        <v>-8.6987594876489438E-2</v>
      </c>
      <c r="MK50" s="179">
        <f t="shared" ref="MK50:MK53" si="566">MK10/MJ10-1</f>
        <v>-9.6504597364932554E-4</v>
      </c>
      <c r="ML50" s="179">
        <f t="shared" si="554"/>
        <v>-3.8272477563652596E-2</v>
      </c>
    </row>
    <row r="51" spans="1:350" s="7" customFormat="1" x14ac:dyDescent="0.35">
      <c r="A51" s="176" t="str">
        <f>Month!$A$11</f>
        <v>Rodovias (veículos equivalentes passantes)</v>
      </c>
      <c r="B51" s="179"/>
      <c r="C51" s="179">
        <f t="shared" ref="C51:BN51" si="567">IF(B11&lt;=0,"",IF(C11&lt;=0,"",(C11/B11-1)))</f>
        <v>4.8082427017744678E-2</v>
      </c>
      <c r="D51" s="179">
        <f t="shared" si="567"/>
        <v>-2.8945931185144769E-2</v>
      </c>
      <c r="E51" s="179">
        <f t="shared" si="567"/>
        <v>-0.17322834645669294</v>
      </c>
      <c r="F51" s="179">
        <f t="shared" si="567"/>
        <v>0.20612244897959187</v>
      </c>
      <c r="G51" s="179">
        <f t="shared" si="567"/>
        <v>-4.9633389734912603E-2</v>
      </c>
      <c r="H51" s="179">
        <f t="shared" si="567"/>
        <v>9.9109792284866494E-2</v>
      </c>
      <c r="I51" s="179">
        <f t="shared" si="567"/>
        <v>-6.1015118790496814E-2</v>
      </c>
      <c r="J51" s="179">
        <f t="shared" si="567"/>
        <v>-3.7952846463484735E-2</v>
      </c>
      <c r="K51" s="179">
        <f t="shared" si="567"/>
        <v>0.12671846981470414</v>
      </c>
      <c r="L51" s="179">
        <f t="shared" si="567"/>
        <v>0.25623342175066322</v>
      </c>
      <c r="M51" s="179">
        <f t="shared" si="567"/>
        <v>0.33065878378378377</v>
      </c>
      <c r="N51" s="179">
        <f t="shared" si="567"/>
        <v>0.33894001904157411</v>
      </c>
      <c r="O51" s="179">
        <f t="shared" si="567"/>
        <v>-0.10808248400094811</v>
      </c>
      <c r="P51" s="179">
        <f t="shared" si="567"/>
        <v>-8.875896890778634E-2</v>
      </c>
      <c r="Q51" s="179">
        <f t="shared" si="567"/>
        <v>-1.0790317876932076E-2</v>
      </c>
      <c r="R51" s="179">
        <f t="shared" si="567"/>
        <v>-3.5377358490565891E-3</v>
      </c>
      <c r="S51" s="179">
        <f t="shared" si="567"/>
        <v>7.5443786982248628E-2</v>
      </c>
      <c r="T51" s="179">
        <f t="shared" si="567"/>
        <v>0.14745529573590099</v>
      </c>
      <c r="U51" s="179">
        <f t="shared" si="567"/>
        <v>-2.0139055382402349E-2</v>
      </c>
      <c r="V51" s="179">
        <f t="shared" si="567"/>
        <v>1.9818938096403338E-2</v>
      </c>
      <c r="W51" s="179">
        <f t="shared" si="567"/>
        <v>8.0854126679462679E-2</v>
      </c>
      <c r="X51" s="179">
        <f t="shared" si="567"/>
        <v>-6.6370699223085472E-2</v>
      </c>
      <c r="Y51" s="179">
        <f t="shared" si="567"/>
        <v>0.17784117926771281</v>
      </c>
      <c r="Z51" s="179">
        <f t="shared" si="567"/>
        <v>5.6318126766249588E-2</v>
      </c>
      <c r="AA51" s="179">
        <f t="shared" si="567"/>
        <v>-0.13128224727689664</v>
      </c>
      <c r="AB51" s="179">
        <f t="shared" si="567"/>
        <v>-5.8293004839419238E-2</v>
      </c>
      <c r="AC51" s="179">
        <f t="shared" si="567"/>
        <v>-5.6996028965195067E-2</v>
      </c>
      <c r="AD51" s="179">
        <f t="shared" si="567"/>
        <v>1.8825860787713644E-2</v>
      </c>
      <c r="AE51" s="179">
        <f t="shared" si="567"/>
        <v>-4.1818623875516603E-2</v>
      </c>
      <c r="AF51" s="179">
        <f t="shared" si="567"/>
        <v>5.0241055569652415E-2</v>
      </c>
      <c r="AG51" s="179">
        <f t="shared" si="567"/>
        <v>-3.8656680357573858E-3</v>
      </c>
      <c r="AH51" s="179">
        <f t="shared" si="567"/>
        <v>-7.5187969924812581E-3</v>
      </c>
      <c r="AI51" s="179">
        <f t="shared" si="567"/>
        <v>6.2805474095796621E-2</v>
      </c>
      <c r="AJ51" s="179">
        <f t="shared" si="567"/>
        <v>-1.8624971257760414E-2</v>
      </c>
      <c r="AK51" s="179">
        <f t="shared" si="567"/>
        <v>0.17314901593252108</v>
      </c>
      <c r="AL51" s="179">
        <f t="shared" si="567"/>
        <v>5.3924505692031222E-2</v>
      </c>
      <c r="AM51" s="179">
        <f t="shared" si="567"/>
        <v>-0.12014402122418044</v>
      </c>
      <c r="AN51" s="179">
        <f t="shared" si="567"/>
        <v>-6.0521214731854456E-2</v>
      </c>
      <c r="AO51" s="179">
        <f t="shared" si="567"/>
        <v>-8.4364970197157274E-2</v>
      </c>
      <c r="AP51" s="179">
        <f t="shared" si="567"/>
        <v>-4.0060090135202842E-2</v>
      </c>
      <c r="AQ51" s="179">
        <f t="shared" si="567"/>
        <v>-2.8690662493479069E-3</v>
      </c>
      <c r="AR51" s="179">
        <f t="shared" si="567"/>
        <v>7.2979335600313888E-2</v>
      </c>
      <c r="AS51" s="179">
        <f t="shared" si="567"/>
        <v>-4.8269137006338392E-2</v>
      </c>
      <c r="AT51" s="179">
        <f t="shared" si="567"/>
        <v>-6.147540983606592E-3</v>
      </c>
      <c r="AU51" s="179">
        <f t="shared" si="567"/>
        <v>5.386597938144333E-2</v>
      </c>
      <c r="AV51" s="179">
        <f t="shared" si="567"/>
        <v>2.2010271460015662E-3</v>
      </c>
      <c r="AW51" s="179">
        <f t="shared" si="567"/>
        <v>0.16300634455832119</v>
      </c>
      <c r="AX51" s="179">
        <f t="shared" si="567"/>
        <v>7.3856483424255215E-2</v>
      </c>
      <c r="AY51" s="179">
        <f t="shared" si="567"/>
        <v>-0.10980851895271593</v>
      </c>
      <c r="AZ51" s="179">
        <f t="shared" si="567"/>
        <v>-0.10052677787532927</v>
      </c>
      <c r="BA51" s="179">
        <f t="shared" si="567"/>
        <v>-3.5627135187896508E-2</v>
      </c>
      <c r="BB51" s="179">
        <f t="shared" si="567"/>
        <v>-2.4038461538461564E-2</v>
      </c>
      <c r="BC51" s="179">
        <f t="shared" si="567"/>
        <v>-2.307492870106298E-2</v>
      </c>
      <c r="BD51" s="179">
        <f t="shared" si="567"/>
        <v>7.4840764331210119E-2</v>
      </c>
      <c r="BE51" s="179">
        <f t="shared" si="567"/>
        <v>-2.3950617283950648E-2</v>
      </c>
      <c r="BF51" s="179">
        <f t="shared" si="567"/>
        <v>-2.5803187452567711E-2</v>
      </c>
      <c r="BG51" s="179">
        <f t="shared" si="567"/>
        <v>5.8945728382238327E-2</v>
      </c>
      <c r="BH51" s="179">
        <f t="shared" si="567"/>
        <v>1.0544384502207071E-2</v>
      </c>
      <c r="BI51" s="179">
        <f t="shared" si="567"/>
        <v>7.8136374666343045E-2</v>
      </c>
      <c r="BJ51" s="179">
        <f t="shared" si="567"/>
        <v>8.2601845599819868E-2</v>
      </c>
      <c r="BK51" s="179">
        <f t="shared" si="567"/>
        <v>-0.11787941787941791</v>
      </c>
      <c r="BL51" s="179">
        <f t="shared" si="567"/>
        <v>-2.3568230025925008E-2</v>
      </c>
      <c r="BM51" s="179">
        <f t="shared" si="567"/>
        <v>-0.11730629978276608</v>
      </c>
      <c r="BN51" s="179">
        <f t="shared" si="567"/>
        <v>3.8009297238173367E-2</v>
      </c>
      <c r="BO51" s="179">
        <f t="shared" ref="BO51:DZ51" si="568">IF(BN11&lt;=0,"",IF(BO11&lt;=0,"",(BO11/BN11-1)))</f>
        <v>-8.9567966280295064E-2</v>
      </c>
      <c r="BP51" s="179">
        <f t="shared" si="568"/>
        <v>0.14004629629629628</v>
      </c>
      <c r="BQ51" s="179">
        <f t="shared" si="568"/>
        <v>-2.2103299492385764E-2</v>
      </c>
      <c r="BR51" s="179">
        <f t="shared" si="568"/>
        <v>-9.2008306442403764E-5</v>
      </c>
      <c r="BS51" s="179">
        <f t="shared" si="568"/>
        <v>5.009489148574886E-2</v>
      </c>
      <c r="BT51" s="179">
        <f t="shared" si="568"/>
        <v>9.2820831372331991E-2</v>
      </c>
      <c r="BU51" s="179">
        <f t="shared" si="568"/>
        <v>9.7945550883853816E-2</v>
      </c>
      <c r="BV51" s="179">
        <f t="shared" si="568"/>
        <v>3.2609633902317858E-2</v>
      </c>
      <c r="BW51" s="179">
        <f t="shared" si="568"/>
        <v>-0.10792165074574411</v>
      </c>
      <c r="BX51" s="179">
        <f t="shared" si="568"/>
        <v>-7.3216908315522189E-2</v>
      </c>
      <c r="BY51" s="179">
        <f t="shared" si="568"/>
        <v>-2.4910181432480805E-2</v>
      </c>
      <c r="BZ51" s="179">
        <f t="shared" si="568"/>
        <v>-4.5633688908895853E-2</v>
      </c>
      <c r="CA51" s="179">
        <f t="shared" si="568"/>
        <v>-1.7216476827484062E-2</v>
      </c>
      <c r="CB51" s="179">
        <f t="shared" si="568"/>
        <v>0.11192648180963305</v>
      </c>
      <c r="CC51" s="179">
        <f t="shared" si="568"/>
        <v>-3.5569466089021007E-2</v>
      </c>
      <c r="CD51" s="179">
        <f t="shared" si="568"/>
        <v>-5.0809056193578117E-3</v>
      </c>
      <c r="CE51" s="179">
        <f t="shared" si="568"/>
        <v>7.3401012542028354E-2</v>
      </c>
      <c r="CF51" s="179">
        <f t="shared" si="568"/>
        <v>-2.9953499537898276E-2</v>
      </c>
      <c r="CG51" s="179">
        <f t="shared" si="568"/>
        <v>0.16669910555360468</v>
      </c>
      <c r="CH51" s="179">
        <f t="shared" si="568"/>
        <v>5.4904918506666345E-2</v>
      </c>
      <c r="CI51" s="179">
        <f t="shared" si="568"/>
        <v>-8.6640629492647392E-2</v>
      </c>
      <c r="CJ51" s="179">
        <f t="shared" si="568"/>
        <v>-9.6439236065077538E-2</v>
      </c>
      <c r="CK51" s="179">
        <f t="shared" si="568"/>
        <v>-1.6739882192645106E-2</v>
      </c>
      <c r="CL51" s="179">
        <f t="shared" si="568"/>
        <v>-3.2882229175497768E-2</v>
      </c>
      <c r="CM51" s="179">
        <f t="shared" si="568"/>
        <v>-3.6862693122644119E-2</v>
      </c>
      <c r="CN51" s="179">
        <f t="shared" si="568"/>
        <v>0.10548005377254821</v>
      </c>
      <c r="CO51" s="179">
        <f t="shared" si="568"/>
        <v>-3.0412330658980968E-2</v>
      </c>
      <c r="CP51" s="179">
        <f t="shared" si="568"/>
        <v>1.762222824577564E-2</v>
      </c>
      <c r="CQ51" s="179">
        <f t="shared" si="568"/>
        <v>2.8559671822181887E-2</v>
      </c>
      <c r="CR51" s="179">
        <f t="shared" si="568"/>
        <v>-2.9242201434847903E-2</v>
      </c>
      <c r="CS51" s="179">
        <f t="shared" si="568"/>
        <v>0.18304826207489566</v>
      </c>
      <c r="CT51" s="179">
        <f t="shared" si="568"/>
        <v>4.5114939254709219E-2</v>
      </c>
      <c r="CU51" s="179">
        <f t="shared" si="568"/>
        <v>-0.12806812796640965</v>
      </c>
      <c r="CV51" s="179">
        <f t="shared" si="568"/>
        <v>-1.7525750778992322E-2</v>
      </c>
      <c r="CW51" s="179">
        <f t="shared" si="568"/>
        <v>-0.10341465390343385</v>
      </c>
      <c r="CX51" s="179">
        <f t="shared" si="568"/>
        <v>3.6216313688840263E-2</v>
      </c>
      <c r="CY51" s="179">
        <f t="shared" si="568"/>
        <v>-3.8264335606695732E-2</v>
      </c>
      <c r="CZ51" s="179">
        <f t="shared" si="568"/>
        <v>9.62368498557018E-2</v>
      </c>
      <c r="DA51" s="179">
        <f t="shared" si="568"/>
        <v>-3.4177180581443034E-2</v>
      </c>
      <c r="DB51" s="179">
        <f t="shared" si="568"/>
        <v>-5.8260868751472517E-2</v>
      </c>
      <c r="DC51" s="179">
        <f t="shared" si="568"/>
        <v>7.165139990671654E-2</v>
      </c>
      <c r="DD51" s="179">
        <f t="shared" si="568"/>
        <v>2.1875478118958069E-2</v>
      </c>
      <c r="DE51" s="179">
        <f t="shared" si="568"/>
        <v>0.16248077990157328</v>
      </c>
      <c r="DF51" s="179">
        <f t="shared" si="568"/>
        <v>4.592297417153457E-2</v>
      </c>
      <c r="DG51" s="179">
        <f t="shared" si="568"/>
        <v>-0.10960822148652749</v>
      </c>
      <c r="DH51" s="179">
        <f t="shared" si="568"/>
        <v>-6.8225982182175016E-2</v>
      </c>
      <c r="DI51" s="179">
        <f t="shared" si="568"/>
        <v>-4.9511964337217829E-2</v>
      </c>
      <c r="DJ51" s="179">
        <f t="shared" si="568"/>
        <v>-1.1180435775312358E-2</v>
      </c>
      <c r="DK51" s="179">
        <f t="shared" si="568"/>
        <v>-4.4943980191594735E-2</v>
      </c>
      <c r="DL51" s="179">
        <f t="shared" si="568"/>
        <v>0.11272272705008968</v>
      </c>
      <c r="DM51" s="179">
        <f t="shared" si="568"/>
        <v>-3.3217891096274932E-2</v>
      </c>
      <c r="DN51" s="179">
        <f t="shared" si="568"/>
        <v>-8.7190934825719379E-3</v>
      </c>
      <c r="DO51" s="179">
        <f t="shared" si="568"/>
        <v>5.6683450189915829E-2</v>
      </c>
      <c r="DP51" s="179">
        <f t="shared" si="568"/>
        <v>7.5551035636189923E-4</v>
      </c>
      <c r="DQ51" s="179">
        <f t="shared" si="568"/>
        <v>0.18118459815775068</v>
      </c>
      <c r="DR51" s="179">
        <f t="shared" si="568"/>
        <v>2.6256760629173037E-2</v>
      </c>
      <c r="DS51" s="179">
        <f t="shared" si="568"/>
        <v>-9.1591009415922131E-2</v>
      </c>
      <c r="DT51" s="179">
        <f t="shared" si="568"/>
        <v>-5.7425069576736987E-2</v>
      </c>
      <c r="DU51" s="179">
        <f t="shared" si="568"/>
        <v>-2.4507165529001673E-2</v>
      </c>
      <c r="DV51" s="179">
        <f t="shared" si="568"/>
        <v>-1.105011109137477E-2</v>
      </c>
      <c r="DW51" s="179">
        <f t="shared" si="568"/>
        <v>-2.3977429405319661E-2</v>
      </c>
      <c r="DX51" s="179">
        <f t="shared" si="568"/>
        <v>8.4602572733876613E-2</v>
      </c>
      <c r="DY51" s="179">
        <f t="shared" si="568"/>
        <v>-1.4537572863141501E-2</v>
      </c>
      <c r="DZ51" s="179">
        <f t="shared" si="568"/>
        <v>1.8541546252571761E-2</v>
      </c>
      <c r="EA51" s="179">
        <f t="shared" ref="EA51:GL51" si="569">IF(DZ11&lt;=0,"",IF(EA11&lt;=0,"",(EA11/DZ11-1)))</f>
        <v>6.5921377304097195E-2</v>
      </c>
      <c r="EB51" s="179">
        <f t="shared" si="569"/>
        <v>-1.9015499988246365E-3</v>
      </c>
      <c r="EC51" s="179">
        <f t="shared" si="569"/>
        <v>0.12288840406032531</v>
      </c>
      <c r="ED51" s="179">
        <f t="shared" si="569"/>
        <v>5.0437631655260162E-2</v>
      </c>
      <c r="EE51" s="179">
        <f t="shared" si="569"/>
        <v>-0.10810362868119849</v>
      </c>
      <c r="EF51" s="179">
        <f t="shared" si="569"/>
        <v>-5.4669174963599465E-2</v>
      </c>
      <c r="EG51" s="179">
        <f t="shared" si="569"/>
        <v>-4.4628602042454557E-2</v>
      </c>
      <c r="EH51" s="179">
        <f t="shared" si="569"/>
        <v>3.5137790283848114E-2</v>
      </c>
      <c r="EI51" s="179">
        <f t="shared" si="569"/>
        <v>-3.9557955456675065E-2</v>
      </c>
      <c r="EJ51" s="179">
        <f t="shared" si="569"/>
        <v>0.12954752748882514</v>
      </c>
      <c r="EK51" s="179">
        <f t="shared" si="569"/>
        <v>-5.2706861662987547E-2</v>
      </c>
      <c r="EL51" s="179">
        <f t="shared" si="569"/>
        <v>-5.3995685588393849E-3</v>
      </c>
      <c r="EM51" s="179">
        <f t="shared" si="569"/>
        <v>4.4061807447770329E-2</v>
      </c>
      <c r="EN51" s="179">
        <f t="shared" si="569"/>
        <v>-5.8272965436531265E-2</v>
      </c>
      <c r="EO51" s="179">
        <f t="shared" si="569"/>
        <v>0.14303444674025401</v>
      </c>
      <c r="EP51" s="179">
        <f t="shared" si="569"/>
        <v>2.2799220990856517E-2</v>
      </c>
      <c r="EQ51" s="179">
        <f t="shared" si="569"/>
        <v>-9.0497740630917867E-2</v>
      </c>
      <c r="ER51" s="179">
        <f t="shared" si="569"/>
        <v>-5.4828023417404337E-2</v>
      </c>
      <c r="ES51" s="179">
        <f t="shared" si="569"/>
        <v>2.8645082839455771E-3</v>
      </c>
      <c r="ET51" s="179">
        <f t="shared" si="569"/>
        <v>-1.5896282470713508E-2</v>
      </c>
      <c r="EU51" s="179">
        <f t="shared" si="569"/>
        <v>-3.7383573315063257E-2</v>
      </c>
      <c r="EV51" s="179">
        <f t="shared" si="569"/>
        <v>9.5257903494176288E-2</v>
      </c>
      <c r="EW51" s="179">
        <f t="shared" si="569"/>
        <v>-2.3547284466388096E-2</v>
      </c>
      <c r="EX51" s="179">
        <f t="shared" si="569"/>
        <v>1.2640995721509229E-2</v>
      </c>
      <c r="EY51" s="179">
        <f t="shared" si="569"/>
        <v>8.4117534088726797E-2</v>
      </c>
      <c r="EZ51" s="179">
        <f t="shared" si="569"/>
        <v>-5.1018600531443803E-2</v>
      </c>
      <c r="FA51" s="179">
        <f t="shared" si="569"/>
        <v>0.17379130110136276</v>
      </c>
      <c r="FB51" s="179">
        <f t="shared" si="569"/>
        <v>4.7550890585241756E-2</v>
      </c>
      <c r="FC51" s="179">
        <f t="shared" si="569"/>
        <v>-0.10459996963716411</v>
      </c>
      <c r="FD51" s="179">
        <f t="shared" si="569"/>
        <v>-3.3062054933875928E-2</v>
      </c>
      <c r="FE51" s="179">
        <f t="shared" si="569"/>
        <v>-3.8926880589163604E-2</v>
      </c>
      <c r="FF51" s="179">
        <f t="shared" si="569"/>
        <v>8.9399744572158379E-3</v>
      </c>
      <c r="FG51" s="179">
        <f t="shared" si="569"/>
        <v>-3.309222423146474E-2</v>
      </c>
      <c r="FH51" s="179">
        <f t="shared" si="569"/>
        <v>9.7624836356835498E-2</v>
      </c>
      <c r="FI51" s="179">
        <f t="shared" si="569"/>
        <v>-5.96353722951104E-3</v>
      </c>
      <c r="FJ51" s="179">
        <f t="shared" si="569"/>
        <v>3.5995886184436721E-3</v>
      </c>
      <c r="FK51" s="179">
        <f t="shared" si="569"/>
        <v>4.6626814688300655E-2</v>
      </c>
      <c r="FL51" s="179">
        <f t="shared" si="569"/>
        <v>-2.9536553524804221E-2</v>
      </c>
      <c r="FM51" s="179">
        <f t="shared" si="569"/>
        <v>0.14427442407936786</v>
      </c>
      <c r="FN51" s="179">
        <f t="shared" si="569"/>
        <v>5.1285819250550979E-2</v>
      </c>
      <c r="FO51" s="179">
        <f t="shared" si="569"/>
        <v>-0.12903117137265863</v>
      </c>
      <c r="FP51" s="179">
        <f t="shared" si="569"/>
        <v>2.8421044691538722E-2</v>
      </c>
      <c r="FQ51" s="179">
        <f t="shared" si="569"/>
        <v>-5.6647940074906367E-2</v>
      </c>
      <c r="FR51" s="179">
        <f t="shared" si="569"/>
        <v>-9.0984284532671378E-3</v>
      </c>
      <c r="FS51" s="179">
        <f t="shared" si="569"/>
        <v>-9.1671118530886053E-3</v>
      </c>
      <c r="FT51" s="179">
        <f t="shared" si="569"/>
        <v>5.9461787346407169E-2</v>
      </c>
      <c r="FU51" s="179">
        <f t="shared" si="569"/>
        <v>-7.4745547073791219E-3</v>
      </c>
      <c r="FV51" s="179">
        <f t="shared" si="569"/>
        <v>8.4922288094857468E-3</v>
      </c>
      <c r="FW51" s="179">
        <f t="shared" si="569"/>
        <v>3.0981887511916328E-2</v>
      </c>
      <c r="FX51" s="179">
        <f t="shared" si="569"/>
        <v>1.2328556017876302E-2</v>
      </c>
      <c r="FY51" s="179">
        <f t="shared" si="569"/>
        <v>0.1106713350586086</v>
      </c>
      <c r="FZ51" s="179">
        <f t="shared" si="569"/>
        <v>3.6878837719298341E-2</v>
      </c>
      <c r="GA51" s="179">
        <f t="shared" si="569"/>
        <v>-6.6102247858181862E-2</v>
      </c>
      <c r="GB51" s="179">
        <f t="shared" si="569"/>
        <v>-5.7331776362349762E-2</v>
      </c>
      <c r="GC51" s="179">
        <f t="shared" si="569"/>
        <v>-4.7768294391354993E-2</v>
      </c>
      <c r="GD51" s="179">
        <f t="shared" si="569"/>
        <v>1.3121871312422817E-2</v>
      </c>
      <c r="GE51" s="179">
        <f t="shared" si="569"/>
        <v>-4.5397120917511358E-2</v>
      </c>
      <c r="GF51" s="179">
        <f t="shared" si="569"/>
        <v>9.7405335252892522E-2</v>
      </c>
      <c r="GG51" s="179">
        <f t="shared" si="569"/>
        <v>7.1423037148823365E-3</v>
      </c>
      <c r="GH51" s="179">
        <f t="shared" si="569"/>
        <v>-1.9812284525113855E-2</v>
      </c>
      <c r="GI51" s="179">
        <f t="shared" si="569"/>
        <v>6.1713741809494849E-2</v>
      </c>
      <c r="GJ51" s="179">
        <f t="shared" si="569"/>
        <v>-2.6568461310032543E-3</v>
      </c>
      <c r="GK51" s="179">
        <f t="shared" si="569"/>
        <v>7.4779465543809875E-2</v>
      </c>
      <c r="GL51" s="179">
        <f t="shared" si="569"/>
        <v>5.6069822798201496E-2</v>
      </c>
      <c r="GM51" s="179">
        <f t="shared" ref="GM51:IG51" si="570">IF(GL11&lt;=0,"",IF(GM11&lt;=0,"",(GM11/GL11-1)))</f>
        <v>-0.12346606561482598</v>
      </c>
      <c r="GN51" s="179">
        <f t="shared" si="570"/>
        <v>-2.0000000000000018E-3</v>
      </c>
      <c r="GO51" s="179">
        <f t="shared" si="570"/>
        <v>-4.4660750071571664E-2</v>
      </c>
      <c r="GP51" s="179">
        <f t="shared" si="570"/>
        <v>2.1726101288582544E-2</v>
      </c>
      <c r="GQ51" s="179">
        <f t="shared" si="570"/>
        <v>-5.2060419416336656E-2</v>
      </c>
      <c r="GR51" s="179">
        <f t="shared" si="570"/>
        <v>0.10318688118811892</v>
      </c>
      <c r="GS51" s="179">
        <f t="shared" si="570"/>
        <v>-5.8897770298695917E-3</v>
      </c>
      <c r="GT51" s="179">
        <f t="shared" si="570"/>
        <v>5.6425447876984336E-4</v>
      </c>
      <c r="GU51" s="179">
        <f t="shared" si="570"/>
        <v>4.3216974481883552E-2</v>
      </c>
      <c r="GV51" s="179">
        <f t="shared" si="570"/>
        <v>-3.4367010480924609E-3</v>
      </c>
      <c r="GW51" s="179">
        <f t="shared" si="570"/>
        <v>8.6504293129419763E-2</v>
      </c>
      <c r="GX51" s="179">
        <f t="shared" si="570"/>
        <v>5.1048427358961534E-2</v>
      </c>
      <c r="GY51" s="179">
        <f t="shared" si="570"/>
        <v>-0.10497565609785064</v>
      </c>
      <c r="GZ51" s="179">
        <f t="shared" si="570"/>
        <v>-3.7946132413427147E-2</v>
      </c>
      <c r="HA51" s="179">
        <f t="shared" si="570"/>
        <v>-2.1376361881119799E-2</v>
      </c>
      <c r="HB51" s="179">
        <f t="shared" si="570"/>
        <v>2.818489289740711E-3</v>
      </c>
      <c r="HC51" s="179">
        <f t="shared" si="570"/>
        <v>-7.0545250140528371E-2</v>
      </c>
      <c r="HD51" s="179">
        <f t="shared" si="570"/>
        <v>6.6223162987602002E-2</v>
      </c>
      <c r="HE51" s="179">
        <f t="shared" si="570"/>
        <v>-1.1627906976744207E-2</v>
      </c>
      <c r="HF51" s="179">
        <f t="shared" si="570"/>
        <v>-1.7073170731707332E-2</v>
      </c>
      <c r="HG51" s="179">
        <f t="shared" si="570"/>
        <v>4.7876222449277472E-2</v>
      </c>
      <c r="HH51" s="179">
        <f t="shared" si="570"/>
        <v>-1.086502298370251E-2</v>
      </c>
      <c r="HI51" s="179">
        <f t="shared" si="570"/>
        <v>0.11280101394169839</v>
      </c>
      <c r="HJ51" s="179">
        <f t="shared" si="570"/>
        <v>0.3045049354593774</v>
      </c>
      <c r="HK51" s="179">
        <f t="shared" si="570"/>
        <v>-0.15587627439829932</v>
      </c>
      <c r="HL51" s="179">
        <f t="shared" si="570"/>
        <v>5.3253073401050788E-2</v>
      </c>
      <c r="HM51" s="179">
        <f t="shared" si="570"/>
        <v>-5.2016905387865409E-2</v>
      </c>
      <c r="HN51" s="179">
        <f t="shared" si="570"/>
        <v>-3.0609869478729346E-2</v>
      </c>
      <c r="HO51" s="179">
        <f t="shared" si="570"/>
        <v>7.0186651859647675E-2</v>
      </c>
      <c r="HP51" s="179">
        <f t="shared" si="570"/>
        <v>0.81142579451443697</v>
      </c>
      <c r="HQ51" s="179">
        <f t="shared" si="570"/>
        <v>-2.0208834044980639E-2</v>
      </c>
      <c r="HR51" s="179">
        <f t="shared" si="570"/>
        <v>-1.6681194009081746E-2</v>
      </c>
      <c r="HS51" s="180">
        <f t="shared" si="570"/>
        <v>4.7007741073156195E-2</v>
      </c>
      <c r="HT51" s="179">
        <f t="shared" si="570"/>
        <v>-6.4145004030579433E-2</v>
      </c>
      <c r="HU51" s="179">
        <f t="shared" si="570"/>
        <v>8.7718159994809586E-2</v>
      </c>
      <c r="HV51" s="179">
        <f t="shared" si="570"/>
        <v>-2.9883686251118369E-2</v>
      </c>
      <c r="HW51" s="179">
        <f t="shared" si="570"/>
        <v>-6.8617806197737385E-2</v>
      </c>
      <c r="HX51" s="179">
        <f t="shared" si="570"/>
        <v>3.5450224452072909E-2</v>
      </c>
      <c r="HY51" s="179">
        <f t="shared" si="570"/>
        <v>-4.839018170226328E-2</v>
      </c>
      <c r="HZ51" s="179">
        <f t="shared" si="570"/>
        <v>1.2059493501273E-2</v>
      </c>
      <c r="IA51" s="179">
        <f t="shared" si="570"/>
        <v>-2.3699192373891176E-2</v>
      </c>
      <c r="IB51" s="179">
        <f t="shared" si="570"/>
        <v>8.5231895850284678E-2</v>
      </c>
      <c r="IC51" s="179">
        <f t="shared" si="570"/>
        <v>-3.4926585442049407E-2</v>
      </c>
      <c r="ID51" s="179">
        <f t="shared" si="570"/>
        <v>-2.9501715654538296E-2</v>
      </c>
      <c r="IE51" s="179">
        <f t="shared" si="570"/>
        <v>2.6862908464941215E-2</v>
      </c>
      <c r="IF51" s="179">
        <f t="shared" si="570"/>
        <v>-3.2547261742350453E-2</v>
      </c>
      <c r="IG51" s="179">
        <f t="shared" si="570"/>
        <v>0.10038947085683581</v>
      </c>
      <c r="IH51" s="179">
        <f t="shared" ref="IH51:JT51" si="571">IH11/IG11-1</f>
        <v>-9.3695002135839589E-3</v>
      </c>
      <c r="II51" s="179">
        <f t="shared" si="571"/>
        <v>-9.8322557443384584E-2</v>
      </c>
      <c r="IJ51" s="179">
        <f t="shared" si="571"/>
        <v>4.0637693450790602E-2</v>
      </c>
      <c r="IK51" s="179">
        <f t="shared" si="571"/>
        <v>-5.4837574241287879E-2</v>
      </c>
      <c r="IL51" s="179">
        <f t="shared" si="571"/>
        <v>3.8759615886193144E-2</v>
      </c>
      <c r="IM51" s="179">
        <f t="shared" si="571"/>
        <v>-1.4891243145681465E-2</v>
      </c>
      <c r="IN51" s="179">
        <f t="shared" si="571"/>
        <v>9.9584926201956359E-2</v>
      </c>
      <c r="IO51" s="179">
        <f t="shared" si="571"/>
        <v>-2.8604623118233308E-2</v>
      </c>
      <c r="IP51" s="179">
        <f t="shared" si="571"/>
        <v>-1.0480823519195326E-2</v>
      </c>
      <c r="IQ51" s="179">
        <f t="shared" si="571"/>
        <v>2.9519548000886742E-2</v>
      </c>
      <c r="IR51" s="179">
        <f t="shared" si="571"/>
        <v>-3.4579377396541489E-2</v>
      </c>
      <c r="IS51" s="179">
        <f t="shared" si="571"/>
        <v>8.1626850253771588E-2</v>
      </c>
      <c r="IT51" s="179">
        <f t="shared" si="571"/>
        <v>-1.1930507446515914E-3</v>
      </c>
      <c r="IU51" s="179">
        <f t="shared" si="571"/>
        <v>-0.12311358848838061</v>
      </c>
      <c r="IV51" s="179">
        <f t="shared" si="571"/>
        <v>6.7385356240111438E-2</v>
      </c>
      <c r="IW51" s="179">
        <f t="shared" si="571"/>
        <v>-2.7755933882408601E-2</v>
      </c>
      <c r="IX51" s="179">
        <f t="shared" si="571"/>
        <v>-0.18797413326453027</v>
      </c>
      <c r="IY51" s="179">
        <f t="shared" si="571"/>
        <v>0.24482474395526577</v>
      </c>
      <c r="IZ51" s="179">
        <f t="shared" si="571"/>
        <v>-0.1267688494018</v>
      </c>
      <c r="JA51" s="179">
        <f t="shared" si="571"/>
        <v>-4.1890975383808149E-2</v>
      </c>
      <c r="JB51" s="179">
        <f t="shared" si="571"/>
        <v>-2.7601062854846314E-2</v>
      </c>
      <c r="JC51" s="179">
        <f t="shared" si="571"/>
        <v>1.7472479280539632E-2</v>
      </c>
      <c r="JD51" s="179">
        <f t="shared" si="571"/>
        <v>-6.974167467955128E-2</v>
      </c>
      <c r="JE51" s="179">
        <f t="shared" si="571"/>
        <v>2.5918094257402435E-2</v>
      </c>
      <c r="JF51" s="179">
        <f t="shared" si="571"/>
        <v>-2.2938892692764501E-2</v>
      </c>
      <c r="JG51" s="179">
        <f t="shared" si="571"/>
        <v>-0.11671253684552441</v>
      </c>
      <c r="JH51" s="179">
        <f t="shared" si="571"/>
        <v>8.76589836718078E-2</v>
      </c>
      <c r="JI51" s="179">
        <f t="shared" si="571"/>
        <v>-9.6140398748564282E-3</v>
      </c>
      <c r="JJ51" s="179">
        <f t="shared" si="571"/>
        <v>3.4902492377091532E-2</v>
      </c>
      <c r="JK51" s="179">
        <f t="shared" si="571"/>
        <v>-4.5920683616471614E-3</v>
      </c>
      <c r="JL51" s="179">
        <f t="shared" si="571"/>
        <v>0.11070137720553297</v>
      </c>
      <c r="JM51" s="179">
        <f t="shared" si="571"/>
        <v>9.3416594526016805E-3</v>
      </c>
      <c r="JN51" s="179">
        <f t="shared" si="571"/>
        <v>-9.0308540925648773E-3</v>
      </c>
      <c r="JO51" s="179">
        <f t="shared" si="571"/>
        <v>5.6068404486215195E-2</v>
      </c>
      <c r="JP51" s="179">
        <f t="shared" si="571"/>
        <v>-7.0295418638544271E-2</v>
      </c>
      <c r="JQ51" s="179">
        <f t="shared" si="571"/>
        <v>2.2230248147939946E-2</v>
      </c>
      <c r="JR51" s="179">
        <f t="shared" si="571"/>
        <v>-3.1664037120895494E-2</v>
      </c>
      <c r="JS51" s="179">
        <f t="shared" si="571"/>
        <v>-7.3114238933777331E-2</v>
      </c>
      <c r="JT51" s="179">
        <f t="shared" si="571"/>
        <v>-2.1072242523817009E-2</v>
      </c>
      <c r="JU51" s="179">
        <f t="shared" si="547"/>
        <v>-0.2020869791165677</v>
      </c>
      <c r="JV51" s="179">
        <f t="shared" si="548"/>
        <v>0.17507149984176507</v>
      </c>
      <c r="JW51" s="179">
        <f t="shared" si="549"/>
        <v>5.4260874855507124E-2</v>
      </c>
      <c r="JX51" s="179">
        <f t="shared" si="549"/>
        <v>0.11725374559356316</v>
      </c>
      <c r="JY51" s="179">
        <f t="shared" si="549"/>
        <v>3.0833783353074296E-2</v>
      </c>
      <c r="JZ51" s="179">
        <f t="shared" si="549"/>
        <v>3.2130736052225162E-2</v>
      </c>
      <c r="KA51" s="179">
        <f t="shared" si="549"/>
        <v>5.3153069584587431E-2</v>
      </c>
      <c r="KB51" s="179">
        <f t="shared" si="549"/>
        <v>-5.0706721698325685E-2</v>
      </c>
      <c r="KC51" s="179">
        <f t="shared" si="549"/>
        <v>8.6151361707411667E-3</v>
      </c>
      <c r="KD51" s="179">
        <f t="shared" si="549"/>
        <v>-4.1122762316896933E-2</v>
      </c>
      <c r="KE51" s="179">
        <f t="shared" si="549"/>
        <v>-9.0937710428559138E-2</v>
      </c>
      <c r="KF51" s="179">
        <f t="shared" si="549"/>
        <v>3.9543259755326021E-2</v>
      </c>
      <c r="KG51" s="179">
        <f t="shared" si="549"/>
        <v>-1.4267448228868829E-2</v>
      </c>
      <c r="KH51" s="179">
        <f t="shared" si="549"/>
        <v>9.9682756495861113E-2</v>
      </c>
      <c r="KI51" s="179">
        <f t="shared" si="549"/>
        <v>-2.8488917655746349E-2</v>
      </c>
      <c r="KJ51" s="179">
        <f t="shared" si="549"/>
        <v>8.2816777984722867E-2</v>
      </c>
      <c r="KK51" s="179">
        <f t="shared" si="549"/>
        <v>3.2092515224473317E-3</v>
      </c>
      <c r="KL51" s="179">
        <f t="shared" si="549"/>
        <v>-3.4530069078236969E-2</v>
      </c>
      <c r="KM51" s="179">
        <f t="shared" si="549"/>
        <v>3.7914413666636726E-2</v>
      </c>
      <c r="KN51" s="179">
        <f t="shared" si="549"/>
        <v>-7.6609432361400054E-2</v>
      </c>
      <c r="KO51" s="179">
        <f t="shared" si="549"/>
        <v>-5.0734666718352472E-2</v>
      </c>
      <c r="KP51" s="179">
        <f t="shared" ref="KP51:LH51" si="572">KP11/KO11-1</f>
        <v>-9.6442843125224775E-2</v>
      </c>
      <c r="KQ51" s="179">
        <f t="shared" si="572"/>
        <v>-5.9520504391210705E-2</v>
      </c>
      <c r="KR51" s="179">
        <f t="shared" si="572"/>
        <v>0.16079766533368511</v>
      </c>
      <c r="KS51" s="179">
        <f t="shared" si="572"/>
        <v>-5.4309593623147023E-2</v>
      </c>
      <c r="KT51" s="179">
        <f t="shared" si="572"/>
        <v>4.3869514176819058E-2</v>
      </c>
      <c r="KU51" s="179">
        <f t="shared" si="572"/>
        <v>-2.9540190436093017E-2</v>
      </c>
      <c r="KV51" s="179">
        <f t="shared" si="572"/>
        <v>8.3359921190085506E-2</v>
      </c>
      <c r="KW51" s="179">
        <f t="shared" si="572"/>
        <v>-1.8779525085132698E-2</v>
      </c>
      <c r="KX51" s="179">
        <f t="shared" si="572"/>
        <v>-1.9960869175093654E-2</v>
      </c>
      <c r="KY51" s="179">
        <f t="shared" si="572"/>
        <v>3.3489319998081246E-3</v>
      </c>
      <c r="KZ51" s="179">
        <f t="shared" si="572"/>
        <v>-4.9267097397152071E-2</v>
      </c>
      <c r="LA51" s="179">
        <f t="shared" si="572"/>
        <v>4.1971686194579583E-2</v>
      </c>
      <c r="LB51" s="179">
        <f t="shared" si="572"/>
        <v>-2.1289208254626324E-2</v>
      </c>
      <c r="LC51" s="179">
        <f t="shared" si="572"/>
        <v>-9.7994650785514836E-2</v>
      </c>
      <c r="LD51" s="179">
        <f t="shared" si="572"/>
        <v>0.14863015081222763</v>
      </c>
      <c r="LE51" s="179">
        <f t="shared" si="572"/>
        <v>-5.916775941614727E-2</v>
      </c>
      <c r="LF51" s="179">
        <f t="shared" si="572"/>
        <v>5.7627469307717227E-2</v>
      </c>
      <c r="LG51" s="179">
        <f t="shared" si="572"/>
        <v>-1.8097825113005728E-2</v>
      </c>
      <c r="LH51" s="179">
        <f t="shared" si="572"/>
        <v>9.5285246642261123E-2</v>
      </c>
      <c r="LI51" s="179">
        <f t="shared" si="551"/>
        <v>-1.1020318638065407E-2</v>
      </c>
      <c r="LJ51" s="179">
        <f t="shared" si="552"/>
        <v>-2.8371984607693745E-2</v>
      </c>
      <c r="LK51" s="179">
        <f t="shared" si="552"/>
        <v>2.2506877788587065E-2</v>
      </c>
      <c r="LL51" s="179">
        <f t="shared" si="552"/>
        <v>-4.8416379884452243E-2</v>
      </c>
      <c r="LM51" s="179">
        <f t="shared" si="552"/>
        <v>9.6396139269430137E-3</v>
      </c>
      <c r="LN51" s="179">
        <f t="shared" si="552"/>
        <v>-7.744404344875111E-3</v>
      </c>
      <c r="LO51" s="179">
        <f t="shared" si="552"/>
        <v>-7.7245659395028143E-2</v>
      </c>
      <c r="LP51" s="179">
        <f t="shared" si="552"/>
        <v>6.9827047080533999E-2</v>
      </c>
      <c r="LQ51" s="179">
        <f t="shared" si="552"/>
        <v>-1.4929161128087065E-2</v>
      </c>
      <c r="LR51" s="179">
        <f t="shared" si="552"/>
        <v>4.560222341161202E-2</v>
      </c>
      <c r="LS51" s="179">
        <f t="shared" si="552"/>
        <v>-5.6660521944140729E-4</v>
      </c>
      <c r="LT51" s="179">
        <f t="shared" si="552"/>
        <v>8.076099275762938E-2</v>
      </c>
      <c r="LU51" s="179">
        <f t="shared" si="553"/>
        <v>-2.7187912989507623E-2</v>
      </c>
      <c r="LV51" s="179">
        <f t="shared" si="554"/>
        <v>-1.9894192388077658E-2</v>
      </c>
      <c r="LW51" s="179">
        <f t="shared" si="554"/>
        <v>2.4883266964354833E-2</v>
      </c>
      <c r="LX51" s="179">
        <f t="shared" si="554"/>
        <v>-7.5962530635391157E-2</v>
      </c>
      <c r="LY51" s="179">
        <f t="shared" si="554"/>
        <v>3.4420482478972003E-2</v>
      </c>
      <c r="LZ51" s="179">
        <f t="shared" si="555"/>
        <v>-9.2561398735474532E-3</v>
      </c>
      <c r="MA51" s="179">
        <f t="shared" si="556"/>
        <v>-7.0854336977481114E-2</v>
      </c>
      <c r="MB51" s="179">
        <f t="shared" si="557"/>
        <v>2.2847720948243833E-2</v>
      </c>
      <c r="MC51" s="179">
        <f t="shared" si="558"/>
        <v>-0.15174991098030344</v>
      </c>
      <c r="MD51" s="179">
        <f t="shared" si="559"/>
        <v>4.315667099651499E-2</v>
      </c>
      <c r="ME51" s="179">
        <f t="shared" si="560"/>
        <v>-2.3279354017800236E-2</v>
      </c>
      <c r="MF51" s="179">
        <f t="shared" si="561"/>
        <v>0.11072675610314553</v>
      </c>
      <c r="MG51" s="179">
        <f t="shared" si="562"/>
        <v>-3.5879025703595135E-2</v>
      </c>
      <c r="MH51" s="179">
        <f t="shared" si="563"/>
        <v>-2.5797956945257106E-2</v>
      </c>
      <c r="MI51" s="179">
        <f t="shared" si="564"/>
        <v>4.9537659103935372E-2</v>
      </c>
      <c r="MJ51" s="179">
        <f t="shared" si="565"/>
        <v>-0.27492927557744762</v>
      </c>
      <c r="MK51" s="179">
        <f t="shared" si="566"/>
        <v>-9.6504597364932554E-4</v>
      </c>
      <c r="ML51" s="179">
        <f t="shared" si="554"/>
        <v>-3.8272477563652596E-2</v>
      </c>
    </row>
    <row r="52" spans="1:350" s="106" customFormat="1" x14ac:dyDescent="0.35">
      <c r="A52" s="101" t="str">
        <f>Month!$A$12</f>
        <v>Veículo Pesado</v>
      </c>
      <c r="B52" s="43"/>
      <c r="C52" s="43">
        <f t="shared" ref="C52:BN52" si="573">IF(B12&lt;=0,"",IF(C12&lt;=0,"",(C12/B12-1)))</f>
        <v>0.13863928112965329</v>
      </c>
      <c r="D52" s="43">
        <f t="shared" si="573"/>
        <v>-8.5682074408117259E-2</v>
      </c>
      <c r="E52" s="43">
        <f t="shared" si="573"/>
        <v>-0.1454993834771886</v>
      </c>
      <c r="F52" s="43">
        <f t="shared" si="573"/>
        <v>0.21067821067821058</v>
      </c>
      <c r="G52" s="43">
        <f t="shared" si="573"/>
        <v>-3.0989272943980906E-2</v>
      </c>
      <c r="H52" s="43">
        <f t="shared" si="573"/>
        <v>4.5510455104551095E-2</v>
      </c>
      <c r="I52" s="43">
        <f t="shared" si="573"/>
        <v>-2.0000000000000018E-2</v>
      </c>
      <c r="J52" s="43">
        <f t="shared" si="573"/>
        <v>-6.0024009603841799E-3</v>
      </c>
      <c r="K52" s="43">
        <f t="shared" si="573"/>
        <v>0.12077294685990347</v>
      </c>
      <c r="L52" s="43">
        <f t="shared" si="573"/>
        <v>0.25215517241379315</v>
      </c>
      <c r="M52" s="43">
        <f t="shared" si="573"/>
        <v>0.1144578313253013</v>
      </c>
      <c r="N52" s="43">
        <f t="shared" si="573"/>
        <v>0.20154440154440145</v>
      </c>
      <c r="O52" s="43">
        <f t="shared" si="573"/>
        <v>-0.17609254498714655</v>
      </c>
      <c r="P52" s="43">
        <f t="shared" si="573"/>
        <v>0.21684867394695795</v>
      </c>
      <c r="Q52" s="43">
        <f t="shared" si="573"/>
        <v>-4.4230769230769185E-2</v>
      </c>
      <c r="R52" s="43">
        <f t="shared" si="573"/>
        <v>4.6948356807511749E-2</v>
      </c>
      <c r="S52" s="43">
        <f t="shared" si="573"/>
        <v>0.13581037796284434</v>
      </c>
      <c r="T52" s="43">
        <f t="shared" si="573"/>
        <v>0.1190073322053018</v>
      </c>
      <c r="U52" s="43">
        <f t="shared" si="573"/>
        <v>-9.0725806451612545E-3</v>
      </c>
      <c r="V52" s="43">
        <f t="shared" si="573"/>
        <v>2.6958290946083485E-2</v>
      </c>
      <c r="W52" s="43">
        <f t="shared" si="573"/>
        <v>9.4105993065873861E-3</v>
      </c>
      <c r="X52" s="43">
        <f t="shared" si="573"/>
        <v>-4.5142296368989254E-2</v>
      </c>
      <c r="Y52" s="43">
        <f t="shared" si="573"/>
        <v>4.3679342240493302E-2</v>
      </c>
      <c r="Z52" s="43">
        <f t="shared" si="573"/>
        <v>-6.2530773018217634E-2</v>
      </c>
      <c r="AA52" s="43">
        <f t="shared" si="573"/>
        <v>-0.11344537815126055</v>
      </c>
      <c r="AB52" s="43">
        <f t="shared" si="573"/>
        <v>0.17594786729857814</v>
      </c>
      <c r="AC52" s="43">
        <f t="shared" si="573"/>
        <v>-7.3047858942065447E-2</v>
      </c>
      <c r="AD52" s="43">
        <f t="shared" si="573"/>
        <v>7.6086956521739024E-2</v>
      </c>
      <c r="AE52" s="43">
        <f t="shared" si="573"/>
        <v>-3.1313131313131293E-2</v>
      </c>
      <c r="AF52" s="43">
        <f t="shared" si="573"/>
        <v>-1.7205422314911401E-2</v>
      </c>
      <c r="AG52" s="43">
        <f t="shared" si="573"/>
        <v>0.10875331564986745</v>
      </c>
      <c r="AH52" s="43">
        <f t="shared" si="573"/>
        <v>-4.2583732057416279E-2</v>
      </c>
      <c r="AI52" s="43">
        <f t="shared" si="573"/>
        <v>4.7976011994002921E-2</v>
      </c>
      <c r="AJ52" s="43">
        <f t="shared" si="573"/>
        <v>-2.3366714353838858E-2</v>
      </c>
      <c r="AK52" s="43">
        <f t="shared" si="573"/>
        <v>5.908203125E-2</v>
      </c>
      <c r="AL52" s="43">
        <f t="shared" si="573"/>
        <v>-8.8520055325034597E-2</v>
      </c>
      <c r="AM52" s="43">
        <f t="shared" si="573"/>
        <v>-2.1244309559939278E-2</v>
      </c>
      <c r="AN52" s="43">
        <f t="shared" si="573"/>
        <v>1.3436692506459957E-2</v>
      </c>
      <c r="AO52" s="43">
        <f t="shared" si="573"/>
        <v>-5.9153493115757239E-2</v>
      </c>
      <c r="AP52" s="43">
        <f t="shared" si="573"/>
        <v>-3.3062330623306213E-2</v>
      </c>
      <c r="AQ52" s="43">
        <f t="shared" si="573"/>
        <v>5.7735426008968638E-2</v>
      </c>
      <c r="AR52" s="43">
        <f t="shared" si="573"/>
        <v>5.4583995760466353E-2</v>
      </c>
      <c r="AS52" s="43">
        <f t="shared" si="573"/>
        <v>3.0653266331658324E-2</v>
      </c>
      <c r="AT52" s="43">
        <f t="shared" si="573"/>
        <v>-5.5582642613359323E-2</v>
      </c>
      <c r="AU52" s="43">
        <f t="shared" si="573"/>
        <v>6.4016520392359277E-2</v>
      </c>
      <c r="AV52" s="43">
        <f t="shared" si="573"/>
        <v>-2.183406113537123E-2</v>
      </c>
      <c r="AW52" s="43">
        <f t="shared" si="573"/>
        <v>2.1329365079365115E-2</v>
      </c>
      <c r="AX52" s="43">
        <f t="shared" si="573"/>
        <v>-2.0398251578436111E-2</v>
      </c>
      <c r="AY52" s="43">
        <f t="shared" si="573"/>
        <v>-0.11006445215666827</v>
      </c>
      <c r="AZ52" s="43">
        <f t="shared" si="573"/>
        <v>0.12367688022284118</v>
      </c>
      <c r="BA52" s="43">
        <f t="shared" si="573"/>
        <v>-5.1065939514129854E-2</v>
      </c>
      <c r="BB52" s="43">
        <f t="shared" si="573"/>
        <v>5.7993730407523536E-2</v>
      </c>
      <c r="BC52" s="43">
        <f t="shared" si="573"/>
        <v>-6.7654320987654337E-2</v>
      </c>
      <c r="BD52" s="43">
        <f t="shared" si="573"/>
        <v>6.3559322033898358E-2</v>
      </c>
      <c r="BE52" s="43">
        <f t="shared" si="573"/>
        <v>2.3406374501992122E-2</v>
      </c>
      <c r="BF52" s="43">
        <f t="shared" si="573"/>
        <v>-6.2773722627737172E-2</v>
      </c>
      <c r="BG52" s="43">
        <f t="shared" si="573"/>
        <v>6.5939771547248283E-2</v>
      </c>
      <c r="BH52" s="43">
        <f t="shared" si="573"/>
        <v>-3.6044812469556708E-2</v>
      </c>
      <c r="BI52" s="43">
        <f t="shared" si="573"/>
        <v>-1.9201616978271829E-2</v>
      </c>
      <c r="BJ52" s="43">
        <f t="shared" si="573"/>
        <v>1.0303967027305516E-2</v>
      </c>
      <c r="BK52" s="43">
        <f t="shared" si="573"/>
        <v>-0.11677715451300352</v>
      </c>
      <c r="BL52" s="43">
        <f t="shared" si="573"/>
        <v>9.6997690531177794E-2</v>
      </c>
      <c r="BM52" s="43">
        <f t="shared" si="573"/>
        <v>-7.8947368421052877E-3</v>
      </c>
      <c r="BN52" s="43">
        <f t="shared" si="573"/>
        <v>1.4323607427055629E-2</v>
      </c>
      <c r="BO52" s="43">
        <f t="shared" ref="BO52:DZ52" si="574">IF(BN12&lt;=0,"",IF(BO12&lt;=0,"",(BO12/BN12-1)))</f>
        <v>-7.7405857740585726E-2</v>
      </c>
      <c r="BP52" s="43">
        <f t="shared" si="574"/>
        <v>0.10884353741496589</v>
      </c>
      <c r="BQ52" s="43">
        <f t="shared" si="574"/>
        <v>4.2305725971369945E-3</v>
      </c>
      <c r="BR52" s="43">
        <f t="shared" si="574"/>
        <v>-7.7239694034695328E-3</v>
      </c>
      <c r="BS52" s="43">
        <f t="shared" si="574"/>
        <v>8.6209912970222735E-2</v>
      </c>
      <c r="BT52" s="43">
        <f t="shared" si="574"/>
        <v>5.8258448327574763E-2</v>
      </c>
      <c r="BU52" s="43">
        <f t="shared" si="574"/>
        <v>-6.2218921336358868E-3</v>
      </c>
      <c r="BV52" s="43">
        <f t="shared" si="574"/>
        <v>-4.7774210702184905E-2</v>
      </c>
      <c r="BW52" s="43">
        <f t="shared" si="574"/>
        <v>-3.9726625050408804E-2</v>
      </c>
      <c r="BX52" s="43">
        <f t="shared" si="574"/>
        <v>1.5336419871332163E-2</v>
      </c>
      <c r="BY52" s="43">
        <f t="shared" si="574"/>
        <v>5.4093486625623743E-3</v>
      </c>
      <c r="BZ52" s="43">
        <f t="shared" si="574"/>
        <v>1.5823174604396639E-2</v>
      </c>
      <c r="CA52" s="43">
        <f t="shared" si="574"/>
        <v>-4.1578605836408267E-2</v>
      </c>
      <c r="CB52" s="43">
        <f t="shared" si="574"/>
        <v>0.11325420766928551</v>
      </c>
      <c r="CC52" s="43">
        <f t="shared" si="574"/>
        <v>-1.3963345662724058E-2</v>
      </c>
      <c r="CD52" s="43">
        <f t="shared" si="574"/>
        <v>1.6513458295177585E-2</v>
      </c>
      <c r="CE52" s="43">
        <f t="shared" si="574"/>
        <v>6.1173592247801611E-2</v>
      </c>
      <c r="CF52" s="43">
        <f t="shared" si="574"/>
        <v>-6.7563399510091382E-2</v>
      </c>
      <c r="CG52" s="43">
        <f t="shared" si="574"/>
        <v>1.3921626729237024E-2</v>
      </c>
      <c r="CH52" s="43">
        <f t="shared" si="574"/>
        <v>-2.815008078828185E-2</v>
      </c>
      <c r="CI52" s="43">
        <f t="shared" si="574"/>
        <v>-5.7933647222354723E-2</v>
      </c>
      <c r="CJ52" s="43">
        <f t="shared" si="574"/>
        <v>0.14340229106905489</v>
      </c>
      <c r="CK52" s="43">
        <f t="shared" si="574"/>
        <v>-7.6438949798378841E-2</v>
      </c>
      <c r="CL52" s="43">
        <f t="shared" si="574"/>
        <v>3.3177322581529056E-2</v>
      </c>
      <c r="CM52" s="43">
        <f t="shared" si="574"/>
        <v>-4.6479858610081193E-2</v>
      </c>
      <c r="CN52" s="43">
        <f t="shared" si="574"/>
        <v>6.3838869808251042E-2</v>
      </c>
      <c r="CO52" s="43">
        <f t="shared" si="574"/>
        <v>2.2553167573106547E-2</v>
      </c>
      <c r="CP52" s="43">
        <f t="shared" si="574"/>
        <v>-2.007918166448508E-2</v>
      </c>
      <c r="CQ52" s="43">
        <f t="shared" si="574"/>
        <v>9.3722199660677408E-3</v>
      </c>
      <c r="CR52" s="43">
        <f t="shared" si="574"/>
        <v>-2.8670172828295648E-2</v>
      </c>
      <c r="CS52" s="43">
        <f t="shared" si="574"/>
        <v>5.7622553030514778E-2</v>
      </c>
      <c r="CT52" s="43">
        <f t="shared" si="574"/>
        <v>-6.4374020101366614E-2</v>
      </c>
      <c r="CU52" s="43">
        <f t="shared" si="574"/>
        <v>-8.4979874897648799E-2</v>
      </c>
      <c r="CV52" s="43">
        <f t="shared" si="574"/>
        <v>0.16299631969389883</v>
      </c>
      <c r="CW52" s="43">
        <f t="shared" si="574"/>
        <v>-6.6836557639955774E-2</v>
      </c>
      <c r="CX52" s="43">
        <f t="shared" si="574"/>
        <v>3.8875096298656375E-2</v>
      </c>
      <c r="CY52" s="43">
        <f t="shared" si="574"/>
        <v>-2.3099168904309741E-2</v>
      </c>
      <c r="CZ52" s="43">
        <f t="shared" si="574"/>
        <v>1.1783989978338738E-2</v>
      </c>
      <c r="DA52" s="43">
        <f t="shared" si="574"/>
        <v>5.4570355146824845E-2</v>
      </c>
      <c r="DB52" s="43">
        <f t="shared" si="574"/>
        <v>-6.1634883561974996E-2</v>
      </c>
      <c r="DC52" s="43">
        <f t="shared" si="574"/>
        <v>6.3714356016561391E-2</v>
      </c>
      <c r="DD52" s="43">
        <f t="shared" si="574"/>
        <v>-3.3779340321637985E-4</v>
      </c>
      <c r="DE52" s="43">
        <f t="shared" si="574"/>
        <v>3.1595399779295041E-2</v>
      </c>
      <c r="DF52" s="43">
        <f t="shared" si="574"/>
        <v>-6.7446625016701733E-2</v>
      </c>
      <c r="DG52" s="43">
        <f t="shared" si="574"/>
        <v>-6.5423879965839205E-2</v>
      </c>
      <c r="DH52" s="43">
        <f t="shared" si="574"/>
        <v>0.1227957292966495</v>
      </c>
      <c r="DI52" s="43">
        <f t="shared" si="574"/>
        <v>-0.11338574597399009</v>
      </c>
      <c r="DJ52" s="43">
        <f t="shared" si="574"/>
        <v>9.825878250578346E-2</v>
      </c>
      <c r="DK52" s="43">
        <f t="shared" si="574"/>
        <v>-5.0391758850427126E-2</v>
      </c>
      <c r="DL52" s="43">
        <f t="shared" si="574"/>
        <v>5.894608440864868E-2</v>
      </c>
      <c r="DM52" s="43">
        <f t="shared" si="574"/>
        <v>4.1350905260168824E-2</v>
      </c>
      <c r="DN52" s="43">
        <f t="shared" si="574"/>
        <v>-4.9029788273542874E-2</v>
      </c>
      <c r="DO52" s="43">
        <f t="shared" si="574"/>
        <v>5.0729411845026995E-2</v>
      </c>
      <c r="DP52" s="43">
        <f t="shared" si="574"/>
        <v>-8.797044206142024E-3</v>
      </c>
      <c r="DQ52" s="43">
        <f t="shared" si="574"/>
        <v>1.153986715591393E-2</v>
      </c>
      <c r="DR52" s="43">
        <f t="shared" si="574"/>
        <v>-1.2776426310754152E-2</v>
      </c>
      <c r="DS52" s="43">
        <f t="shared" si="574"/>
        <v>-7.6498598083678537E-2</v>
      </c>
      <c r="DT52" s="43">
        <f t="shared" si="574"/>
        <v>0.16317224675044262</v>
      </c>
      <c r="DU52" s="43">
        <f t="shared" si="574"/>
        <v>-8.6567158478502382E-2</v>
      </c>
      <c r="DV52" s="43">
        <f t="shared" si="574"/>
        <v>7.7863017387402866E-2</v>
      </c>
      <c r="DW52" s="43">
        <f t="shared" si="574"/>
        <v>-5.2360700496125956E-2</v>
      </c>
      <c r="DX52" s="43">
        <f t="shared" si="574"/>
        <v>5.5589510229863359E-2</v>
      </c>
      <c r="DY52" s="43">
        <f t="shared" si="574"/>
        <v>4.3380246514281184E-2</v>
      </c>
      <c r="DZ52" s="43">
        <f t="shared" si="574"/>
        <v>-4.1613810016380204E-2</v>
      </c>
      <c r="EA52" s="43">
        <f t="shared" ref="EA52:GL52" si="575">IF(DZ12&lt;=0,"",IF(EA12&lt;=0,"",(EA12/DZ12-1)))</f>
        <v>0.10574044606675304</v>
      </c>
      <c r="EB52" s="43">
        <f t="shared" si="575"/>
        <v>-4.8613118102768582E-2</v>
      </c>
      <c r="EC52" s="43">
        <f t="shared" si="575"/>
        <v>-1.8091892435911694E-2</v>
      </c>
      <c r="ED52" s="43">
        <f t="shared" si="575"/>
        <v>1.2770202435473221E-2</v>
      </c>
      <c r="EE52" s="43">
        <f t="shared" si="575"/>
        <v>-7.9875691339951205E-2</v>
      </c>
      <c r="EF52" s="43">
        <f t="shared" si="575"/>
        <v>2.3516568789242243E-2</v>
      </c>
      <c r="EG52" s="43">
        <f t="shared" si="575"/>
        <v>4.2903544719313125E-2</v>
      </c>
      <c r="EH52" s="43">
        <f t="shared" si="575"/>
        <v>3.1124310026209967E-2</v>
      </c>
      <c r="EI52" s="43">
        <f t="shared" si="575"/>
        <v>1.0794937909888169E-3</v>
      </c>
      <c r="EJ52" s="43">
        <f t="shared" si="575"/>
        <v>7.7232762356090223E-2</v>
      </c>
      <c r="EK52" s="43">
        <f t="shared" si="575"/>
        <v>-2.9843856076035347E-2</v>
      </c>
      <c r="EL52" s="43">
        <f t="shared" si="575"/>
        <v>2.0122249902032152E-2</v>
      </c>
      <c r="EM52" s="43">
        <f t="shared" si="575"/>
        <v>2.7567652664588493E-2</v>
      </c>
      <c r="EN52" s="43">
        <f t="shared" si="575"/>
        <v>-0.14335905569053342</v>
      </c>
      <c r="EO52" s="43">
        <f t="shared" si="575"/>
        <v>-2.6157349322103229E-2</v>
      </c>
      <c r="EP52" s="43">
        <f t="shared" si="575"/>
        <v>-2.0338201826405222E-2</v>
      </c>
      <c r="EQ52" s="43">
        <f t="shared" si="575"/>
        <v>-5.9074438922705363E-2</v>
      </c>
      <c r="ER52" s="43">
        <f t="shared" si="575"/>
        <v>0.16169341887093824</v>
      </c>
      <c r="ES52" s="43">
        <f t="shared" si="575"/>
        <v>-4.2571698552409831E-2</v>
      </c>
      <c r="ET52" s="43">
        <f t="shared" si="575"/>
        <v>3.6931972287362003E-2</v>
      </c>
      <c r="EU52" s="43">
        <f t="shared" si="575"/>
        <v>-3.1266312568284493E-2</v>
      </c>
      <c r="EV52" s="43">
        <f t="shared" si="575"/>
        <v>6.8764568764568823E-2</v>
      </c>
      <c r="EW52" s="43">
        <f t="shared" si="575"/>
        <v>4.7255543438748937E-3</v>
      </c>
      <c r="EX52" s="43">
        <f t="shared" si="575"/>
        <v>9.4066570188133802E-3</v>
      </c>
      <c r="EY52" s="43">
        <f t="shared" si="575"/>
        <v>3.7634408602150504E-2</v>
      </c>
      <c r="EZ52" s="43">
        <f t="shared" si="575"/>
        <v>-1.1398963730569922E-2</v>
      </c>
      <c r="FA52" s="43">
        <f t="shared" si="575"/>
        <v>1.6771488469601747E-2</v>
      </c>
      <c r="FB52" s="43">
        <f t="shared" si="575"/>
        <v>-2.1305841924398661E-2</v>
      </c>
      <c r="FC52" s="43">
        <f t="shared" si="575"/>
        <v>-6.5660112359550604E-2</v>
      </c>
      <c r="FD52" s="43">
        <f t="shared" si="575"/>
        <v>0.19579105599398727</v>
      </c>
      <c r="FE52" s="43">
        <f t="shared" si="575"/>
        <v>-9.5537397862979212E-2</v>
      </c>
      <c r="FF52" s="43">
        <f t="shared" si="575"/>
        <v>6.4280750521195307E-2</v>
      </c>
      <c r="FG52" s="43">
        <f t="shared" si="575"/>
        <v>-3.3953640222004533E-2</v>
      </c>
      <c r="FH52" s="43">
        <f t="shared" si="575"/>
        <v>5.3396417708685417E-2</v>
      </c>
      <c r="FI52" s="43">
        <f t="shared" si="575"/>
        <v>4.5556624959897318E-2</v>
      </c>
      <c r="FJ52" s="43">
        <f t="shared" si="575"/>
        <v>-3.1911629334151592E-2</v>
      </c>
      <c r="FK52" s="43">
        <f t="shared" si="575"/>
        <v>4.0253565768621158E-2</v>
      </c>
      <c r="FL52" s="43">
        <f t="shared" si="575"/>
        <v>-1.7976843388177954E-2</v>
      </c>
      <c r="FM52" s="43">
        <f t="shared" si="575"/>
        <v>2.8855103940428117E-2</v>
      </c>
      <c r="FN52" s="43">
        <f t="shared" si="575"/>
        <v>-4.4933655006031414E-2</v>
      </c>
      <c r="FO52" s="43">
        <f t="shared" si="575"/>
        <v>-3.8596779286390825E-2</v>
      </c>
      <c r="FP52" s="43">
        <f t="shared" si="575"/>
        <v>8.0215083993373515E-2</v>
      </c>
      <c r="FQ52" s="43">
        <f t="shared" si="575"/>
        <v>-4.9863180297962884E-2</v>
      </c>
      <c r="FR52" s="43">
        <f t="shared" si="575"/>
        <v>7.4880000000000058E-2</v>
      </c>
      <c r="FS52" s="43">
        <f t="shared" si="575"/>
        <v>-4.0120273891039337E-2</v>
      </c>
      <c r="FT52" s="43">
        <f t="shared" si="575"/>
        <v>4.3658094506729972E-2</v>
      </c>
      <c r="FU52" s="43">
        <f t="shared" si="575"/>
        <v>4.7548291233283857E-2</v>
      </c>
      <c r="FV52" s="43">
        <f t="shared" si="575"/>
        <v>-1.5886524822695036E-2</v>
      </c>
      <c r="FW52" s="43">
        <f t="shared" si="575"/>
        <v>1.5854713173825363E-2</v>
      </c>
      <c r="FX52" s="43">
        <f t="shared" si="575"/>
        <v>-5.6753688989784612E-3</v>
      </c>
      <c r="FY52" s="43">
        <f t="shared" si="575"/>
        <v>-5.9931506849315586E-3</v>
      </c>
      <c r="FZ52" s="43">
        <f t="shared" si="575"/>
        <v>-2.1338501291989664E-2</v>
      </c>
      <c r="GA52" s="43">
        <f t="shared" si="575"/>
        <v>-5.0364980206402565E-2</v>
      </c>
      <c r="GB52" s="43">
        <f t="shared" si="575"/>
        <v>0.12046030274945929</v>
      </c>
      <c r="GC52" s="43">
        <f t="shared" si="575"/>
        <v>-0.11336998508380347</v>
      </c>
      <c r="GD52" s="43">
        <f t="shared" si="575"/>
        <v>0.11982324469135475</v>
      </c>
      <c r="GE52" s="43">
        <f t="shared" si="575"/>
        <v>-7.5150247176808516E-2</v>
      </c>
      <c r="GF52" s="43">
        <f t="shared" si="575"/>
        <v>7.4972263466293709E-2</v>
      </c>
      <c r="GG52" s="43">
        <f t="shared" si="575"/>
        <v>7.051135766909411E-2</v>
      </c>
      <c r="GH52" s="43">
        <f t="shared" si="575"/>
        <v>-7.899497107200415E-2</v>
      </c>
      <c r="GI52" s="43">
        <f t="shared" si="575"/>
        <v>0.1007925470462816</v>
      </c>
      <c r="GJ52" s="43">
        <f t="shared" si="575"/>
        <v>-5.9473863990307185E-2</v>
      </c>
      <c r="GK52" s="43">
        <f t="shared" si="575"/>
        <v>-5.5960990666327426E-2</v>
      </c>
      <c r="GL52" s="43">
        <f t="shared" si="575"/>
        <v>4.7536231884057978E-2</v>
      </c>
      <c r="GM52" s="43">
        <f t="shared" ref="GM52:IG52" si="576">IF(GL12&lt;=0,"",IF(GM12&lt;=0,"",(GM12/GL12-1)))</f>
        <v>-0.10736026563364698</v>
      </c>
      <c r="GN52" s="43">
        <f t="shared" si="576"/>
        <v>0.12585244885306879</v>
      </c>
      <c r="GO52" s="43">
        <f t="shared" si="576"/>
        <v>2.7120870044052836E-2</v>
      </c>
      <c r="GP52" s="43">
        <f t="shared" si="576"/>
        <v>-3.0834983915036807E-3</v>
      </c>
      <c r="GQ52" s="43">
        <f t="shared" si="576"/>
        <v>-4.6786770637268105E-2</v>
      </c>
      <c r="GR52" s="43">
        <f t="shared" si="576"/>
        <v>7.700987306064877E-2</v>
      </c>
      <c r="GS52" s="43">
        <f t="shared" si="576"/>
        <v>3.4049240440021E-2</v>
      </c>
      <c r="GT52" s="43">
        <f t="shared" si="576"/>
        <v>-1.5197568389057725E-2</v>
      </c>
      <c r="GU52" s="43">
        <f t="shared" si="576"/>
        <v>5.4257201646090492E-2</v>
      </c>
      <c r="GV52" s="43">
        <f t="shared" si="576"/>
        <v>-7.921927360944947E-2</v>
      </c>
      <c r="GW52" s="43">
        <f t="shared" si="576"/>
        <v>-2.5763094835617006E-2</v>
      </c>
      <c r="GX52" s="43">
        <f t="shared" si="576"/>
        <v>9.7905901550177088E-3</v>
      </c>
      <c r="GY52" s="43">
        <f t="shared" si="576"/>
        <v>-2.747104767034747E-2</v>
      </c>
      <c r="GZ52" s="43">
        <f t="shared" si="576"/>
        <v>2.1877596233730312E-2</v>
      </c>
      <c r="HA52" s="43">
        <f t="shared" si="576"/>
        <v>-2.1138211382113803E-2</v>
      </c>
      <c r="HB52" s="43">
        <f t="shared" si="576"/>
        <v>7.3366555924695431E-2</v>
      </c>
      <c r="HC52" s="43">
        <f t="shared" si="576"/>
        <v>-8.5891152953314398E-2</v>
      </c>
      <c r="HD52" s="43">
        <f t="shared" si="576"/>
        <v>7.7313769751693018E-2</v>
      </c>
      <c r="HE52" s="43">
        <f t="shared" si="576"/>
        <v>-2.2262964903090654E-2</v>
      </c>
      <c r="HF52" s="43">
        <f t="shared" si="576"/>
        <v>4.5539780337529034E-3</v>
      </c>
      <c r="HG52" s="43">
        <f t="shared" si="576"/>
        <v>4.5333333333333226E-2</v>
      </c>
      <c r="HH52" s="43">
        <f t="shared" si="576"/>
        <v>-6.9132653061224514E-2</v>
      </c>
      <c r="HI52" s="43">
        <f t="shared" si="576"/>
        <v>-4.0285009591668919E-2</v>
      </c>
      <c r="HJ52" s="43">
        <f t="shared" si="576"/>
        <v>0.37982781267846955</v>
      </c>
      <c r="HK52" s="43">
        <f t="shared" si="576"/>
        <v>-0.12068006068511439</v>
      </c>
      <c r="HL52" s="43">
        <f t="shared" si="576"/>
        <v>0.26007198849991475</v>
      </c>
      <c r="HM52" s="43">
        <f t="shared" si="576"/>
        <v>-0.13017502041908002</v>
      </c>
      <c r="HN52" s="43">
        <f t="shared" si="576"/>
        <v>1.6482589149976912E-2</v>
      </c>
      <c r="HO52" s="43">
        <f t="shared" si="576"/>
        <v>-4.6156859612145773E-2</v>
      </c>
      <c r="HP52" s="43">
        <f t="shared" si="576"/>
        <v>5.0121833471490351E-2</v>
      </c>
      <c r="HQ52" s="43">
        <f t="shared" si="576"/>
        <v>2.1579083340802718E-2</v>
      </c>
      <c r="HR52" s="43">
        <f t="shared" si="576"/>
        <v>-2.4772109638406037E-2</v>
      </c>
      <c r="HS52" s="153">
        <f t="shared" si="576"/>
        <v>0.98536642675698549</v>
      </c>
      <c r="HT52" s="43">
        <f t="shared" si="576"/>
        <v>-5.2764453205508377E-2</v>
      </c>
      <c r="HU52" s="43">
        <f t="shared" si="576"/>
        <v>-4.221071589374159E-2</v>
      </c>
      <c r="HV52" s="43">
        <f t="shared" si="576"/>
        <v>-6.6517804677400427E-2</v>
      </c>
      <c r="HW52" s="43">
        <f t="shared" si="576"/>
        <v>-3.6510134709807351E-3</v>
      </c>
      <c r="HX52" s="43">
        <f t="shared" si="576"/>
        <v>0.13242355319686627</v>
      </c>
      <c r="HY52" s="43">
        <f t="shared" si="576"/>
        <v>-4.050435170720823E-2</v>
      </c>
      <c r="HZ52" s="43">
        <f t="shared" si="576"/>
        <v>8.4893592278172392E-3</v>
      </c>
      <c r="IA52" s="43">
        <f t="shared" si="576"/>
        <v>7.1494464944650282E-3</v>
      </c>
      <c r="IB52" s="43">
        <f t="shared" si="576"/>
        <v>1.7403251660178531E-2</v>
      </c>
      <c r="IC52" s="43">
        <f t="shared" si="576"/>
        <v>9.6781453972540898E-3</v>
      </c>
      <c r="ID52" s="43">
        <f t="shared" si="576"/>
        <v>-3.3558626839054861E-2</v>
      </c>
      <c r="IE52" s="43">
        <f t="shared" si="576"/>
        <v>1.2350257965944023E-2</v>
      </c>
      <c r="IF52" s="43">
        <f t="shared" si="576"/>
        <v>-4.5796308954203724E-2</v>
      </c>
      <c r="IG52" s="43">
        <f t="shared" si="576"/>
        <v>-2.3877745940783512E-3</v>
      </c>
      <c r="IH52" s="43">
        <f t="shared" ref="IH52:JT52" si="577">IH12/IG12-1</f>
        <v>-6.566981809478234E-2</v>
      </c>
      <c r="II52" s="43">
        <f t="shared" si="577"/>
        <v>-4.0453229255886347E-2</v>
      </c>
      <c r="IJ52" s="43">
        <f t="shared" si="577"/>
        <v>0.14538698465474043</v>
      </c>
      <c r="IK52" s="43">
        <f t="shared" si="577"/>
        <v>-0.1108103159794005</v>
      </c>
      <c r="IL52" s="43">
        <f t="shared" si="577"/>
        <v>0.12637807179846638</v>
      </c>
      <c r="IM52" s="43">
        <f t="shared" si="577"/>
        <v>-3.1897685934468845E-2</v>
      </c>
      <c r="IN52" s="43">
        <f t="shared" si="577"/>
        <v>5.9388536853896667E-2</v>
      </c>
      <c r="IO52" s="43">
        <f t="shared" si="577"/>
        <v>3.3515371678340067E-2</v>
      </c>
      <c r="IP52" s="43">
        <f t="shared" si="577"/>
        <v>-3.8644082569967986E-2</v>
      </c>
      <c r="IQ52" s="43">
        <f t="shared" si="577"/>
        <v>4.3354819437421144E-2</v>
      </c>
      <c r="IR52" s="43">
        <f t="shared" si="577"/>
        <v>-4.4498439565682113E-2</v>
      </c>
      <c r="IS52" s="43">
        <f t="shared" si="577"/>
        <v>-4.7490649256502149E-2</v>
      </c>
      <c r="IT52" s="43">
        <f t="shared" si="577"/>
        <v>-2.599108292180452E-2</v>
      </c>
      <c r="IU52" s="43">
        <f t="shared" si="577"/>
        <v>-8.4362700320312789E-2</v>
      </c>
      <c r="IV52" s="43">
        <f t="shared" si="577"/>
        <v>0.15682948172898104</v>
      </c>
      <c r="IW52" s="43">
        <f t="shared" si="577"/>
        <v>-1.8425598903879958E-2</v>
      </c>
      <c r="IX52" s="43">
        <f t="shared" si="577"/>
        <v>-0.24279380705587261</v>
      </c>
      <c r="IY52" s="43">
        <f t="shared" si="577"/>
        <v>0.43587519564241872</v>
      </c>
      <c r="IZ52" s="43">
        <f t="shared" si="577"/>
        <v>-0.15096635766759847</v>
      </c>
      <c r="JA52" s="43">
        <f t="shared" si="577"/>
        <v>8.7334626659285597E-4</v>
      </c>
      <c r="JB52" s="43">
        <f t="shared" si="577"/>
        <v>-5.1808787041165649E-2</v>
      </c>
      <c r="JC52" s="43">
        <f t="shared" si="577"/>
        <v>2.6574310660897549E-2</v>
      </c>
      <c r="JD52" s="43">
        <f t="shared" si="577"/>
        <v>-9.3709144558166813E-2</v>
      </c>
      <c r="JE52" s="43">
        <f t="shared" si="577"/>
        <v>-5.9466004035287567E-2</v>
      </c>
      <c r="JF52" s="43">
        <f t="shared" si="577"/>
        <v>-2.453771820287054E-3</v>
      </c>
      <c r="JG52" s="43">
        <f t="shared" si="577"/>
        <v>-4.2470152452637522E-2</v>
      </c>
      <c r="JH52" s="43">
        <f t="shared" si="577"/>
        <v>5.058737799564561E-2</v>
      </c>
      <c r="JI52" s="43">
        <f t="shared" si="577"/>
        <v>-2.6427931827947004E-3</v>
      </c>
      <c r="JJ52" s="43">
        <f t="shared" si="577"/>
        <v>6.9080898084317388E-2</v>
      </c>
      <c r="JK52" s="43">
        <f t="shared" si="577"/>
        <v>-2.4540081090117183E-2</v>
      </c>
      <c r="JL52" s="43">
        <f t="shared" si="577"/>
        <v>9.7788942501196185E-2</v>
      </c>
      <c r="JM52" s="43">
        <f t="shared" si="577"/>
        <v>6.3324874271638576E-2</v>
      </c>
      <c r="JN52" s="43">
        <f t="shared" si="577"/>
        <v>-4.6829711728405554E-3</v>
      </c>
      <c r="JO52" s="43">
        <f t="shared" si="577"/>
        <v>5.6858530775508509E-2</v>
      </c>
      <c r="JP52" s="43">
        <f t="shared" si="577"/>
        <v>-0.10262935049130373</v>
      </c>
      <c r="JQ52" s="43">
        <f t="shared" si="577"/>
        <v>-6.4330002423113819E-2</v>
      </c>
      <c r="JR52" s="43">
        <f t="shared" si="577"/>
        <v>-9.2791040906711197E-3</v>
      </c>
      <c r="JS52" s="43">
        <f t="shared" si="577"/>
        <v>-1.5641428689014747E-2</v>
      </c>
      <c r="JT52" s="43">
        <f t="shared" si="577"/>
        <v>9.3624948605793623E-2</v>
      </c>
      <c r="JU52" s="43">
        <f t="shared" si="547"/>
        <v>-0.15799101203939714</v>
      </c>
      <c r="JV52" s="43">
        <f t="shared" si="548"/>
        <v>0.15442433242174447</v>
      </c>
      <c r="JW52" s="43">
        <f t="shared" si="549"/>
        <v>3.4582105701398413E-2</v>
      </c>
      <c r="JX52" s="43">
        <f t="shared" si="549"/>
        <v>0.11513762173887154</v>
      </c>
      <c r="JY52" s="43">
        <f t="shared" si="549"/>
        <v>1.6486974876690486E-2</v>
      </c>
      <c r="JZ52" s="43">
        <f t="shared" si="549"/>
        <v>1.4797255078008886E-2</v>
      </c>
      <c r="KA52" s="43">
        <f t="shared" si="549"/>
        <v>2.9680202054887195E-2</v>
      </c>
      <c r="KB52" s="43">
        <f t="shared" si="549"/>
        <v>-4.853643301057553E-2</v>
      </c>
      <c r="KC52" s="43">
        <f t="shared" si="549"/>
        <v>-6.1648647625378472E-2</v>
      </c>
      <c r="KD52" s="43">
        <f t="shared" si="549"/>
        <v>5.5592596061296184E-2</v>
      </c>
      <c r="KE52" s="43">
        <f t="shared" si="549"/>
        <v>-4.9323772833860247E-2</v>
      </c>
      <c r="KF52" s="43">
        <f t="shared" si="549"/>
        <v>0.11541306744387758</v>
      </c>
      <c r="KG52" s="43">
        <f t="shared" si="549"/>
        <v>-4.5093041157360569E-2</v>
      </c>
      <c r="KH52" s="43">
        <f t="shared" si="549"/>
        <v>7.6222841580099621E-2</v>
      </c>
      <c r="KI52" s="43">
        <f t="shared" si="549"/>
        <v>-3.3328951964857634E-2</v>
      </c>
      <c r="KJ52" s="43">
        <f t="shared" si="549"/>
        <v>6.2662092846605733E-2</v>
      </c>
      <c r="KK52" s="43">
        <f t="shared" si="549"/>
        <v>3.0070517944089215E-2</v>
      </c>
      <c r="KL52" s="43">
        <f t="shared" si="549"/>
        <v>-4.717750155552114E-2</v>
      </c>
      <c r="KM52" s="43">
        <f t="shared" si="549"/>
        <v>3.0975901292703556E-2</v>
      </c>
      <c r="KN52" s="43">
        <f t="shared" si="549"/>
        <v>-7.635714673738403E-2</v>
      </c>
      <c r="KO52" s="43">
        <f t="shared" si="549"/>
        <v>-0.1045913937784525</v>
      </c>
      <c r="KP52" s="43">
        <f t="shared" si="549"/>
        <v>-7.6348453002047179E-2</v>
      </c>
      <c r="KQ52" s="43">
        <f t="shared" si="549"/>
        <v>-1.1585619990874374E-2</v>
      </c>
      <c r="KR52" s="43">
        <f t="shared" si="549"/>
        <v>0.16875076827220803</v>
      </c>
      <c r="KS52" s="43">
        <f t="shared" si="549"/>
        <v>-9.0807558123870757E-2</v>
      </c>
      <c r="KT52" s="43">
        <f t="shared" si="549"/>
        <v>9.3405656026983142E-2</v>
      </c>
      <c r="KU52" s="43">
        <f t="shared" si="549"/>
        <v>-3.5905320879541458E-2</v>
      </c>
      <c r="KV52" s="43">
        <f t="shared" si="549"/>
        <v>3.0561961384288239E-2</v>
      </c>
      <c r="KW52" s="43">
        <f t="shared" si="549"/>
        <v>2.365788433766669E-2</v>
      </c>
      <c r="KX52" s="43">
        <f t="shared" si="549"/>
        <v>-2.7031605917808954E-2</v>
      </c>
      <c r="KY52" s="43">
        <f t="shared" si="549"/>
        <v>-1.1782923878258966E-2</v>
      </c>
      <c r="KZ52" s="43">
        <f t="shared" si="549"/>
        <v>-3.6091817898311951E-2</v>
      </c>
      <c r="LA52" s="43">
        <f t="shared" si="549"/>
        <v>-3.4842321390055608E-2</v>
      </c>
      <c r="LB52" s="43">
        <f t="shared" si="549"/>
        <v>-2.8690221938393434E-2</v>
      </c>
      <c r="LC52" s="43">
        <f t="shared" si="549"/>
        <v>-5.4332778250307689E-2</v>
      </c>
      <c r="LD52" s="43">
        <f t="shared" si="549"/>
        <v>0.19715258555136139</v>
      </c>
      <c r="LE52" s="43">
        <f t="shared" si="549"/>
        <v>-0.11477782923122226</v>
      </c>
      <c r="LF52" s="43">
        <f t="shared" si="549"/>
        <v>0.11230484077196801</v>
      </c>
      <c r="LG52" s="43">
        <f t="shared" si="549"/>
        <v>-2.6691676373095219E-2</v>
      </c>
      <c r="LH52" s="43">
        <f t="shared" si="549"/>
        <v>6.1575923900370366E-2</v>
      </c>
      <c r="LI52" s="43">
        <f t="shared" si="551"/>
        <v>5.1426107107216179E-2</v>
      </c>
      <c r="LJ52" s="43">
        <f t="shared" si="552"/>
        <v>-4.7712491233472987E-2</v>
      </c>
      <c r="LK52" s="43">
        <f t="shared" si="552"/>
        <v>2.2144261048014258E-2</v>
      </c>
      <c r="LL52" s="43">
        <f t="shared" si="552"/>
        <v>-5.2220931380547841E-2</v>
      </c>
      <c r="LM52" s="43">
        <f t="shared" si="552"/>
        <v>-7.8927170981084482E-2</v>
      </c>
      <c r="LN52" s="43">
        <f t="shared" si="552"/>
        <v>2.3116764182807614E-2</v>
      </c>
      <c r="LO52" s="43">
        <f t="shared" si="552"/>
        <v>-2.507810682846201E-2</v>
      </c>
      <c r="LP52" s="43">
        <f t="shared" si="552"/>
        <v>6.7114955572720625E-2</v>
      </c>
      <c r="LQ52" s="43">
        <f t="shared" si="552"/>
        <v>-1.9524974296218911E-3</v>
      </c>
      <c r="LR52" s="43">
        <f t="shared" si="552"/>
        <v>3.7623132798803027E-2</v>
      </c>
      <c r="LS52" s="43">
        <f>LS12/LR12-1</f>
        <v>-1.4774821579544017E-4</v>
      </c>
      <c r="LT52" s="43">
        <f>LT12/LS12-1</f>
        <v>4.9258071214539401E-2</v>
      </c>
      <c r="LU52" s="43">
        <f t="shared" si="553"/>
        <v>1.6175934799893987E-2</v>
      </c>
      <c r="LV52" s="43">
        <f t="shared" si="554"/>
        <v>-1.7146623105597114E-2</v>
      </c>
      <c r="LW52" s="43">
        <f t="shared" si="554"/>
        <v>3.303873729314466E-2</v>
      </c>
      <c r="LX52" s="43">
        <f t="shared" si="554"/>
        <v>-0.10953503448409385</v>
      </c>
      <c r="LY52" s="43">
        <f t="shared" si="554"/>
        <v>-3.5459417412423977E-2</v>
      </c>
      <c r="LZ52" s="43">
        <f t="shared" si="555"/>
        <v>1.0589047333583457E-2</v>
      </c>
      <c r="MA52" s="43">
        <f t="shared" si="556"/>
        <v>-4.7018646382812612E-4</v>
      </c>
      <c r="MB52" s="43">
        <f t="shared" si="557"/>
        <v>-1.2060333675014689E-3</v>
      </c>
      <c r="MC52" s="43">
        <f t="shared" si="558"/>
        <v>-0.19441271732078746</v>
      </c>
      <c r="MD52" s="43">
        <f t="shared" si="559"/>
        <v>7.6002189910340912E-2</v>
      </c>
      <c r="ME52" s="43">
        <f t="shared" si="560"/>
        <v>-3.0203664195252555E-2</v>
      </c>
      <c r="MF52" s="43">
        <f t="shared" si="561"/>
        <v>9.329625291395538E-2</v>
      </c>
      <c r="MG52" s="43">
        <f t="shared" si="562"/>
        <v>-1.6381954434700363E-2</v>
      </c>
      <c r="MH52" s="43">
        <f t="shared" si="563"/>
        <v>-7.6816847465269733E-3</v>
      </c>
      <c r="MI52" s="43">
        <f t="shared" si="564"/>
        <v>4.0783008607400362E-2</v>
      </c>
      <c r="MJ52" s="43">
        <f t="shared" si="565"/>
        <v>-0.24935640668982506</v>
      </c>
      <c r="MK52" s="43">
        <f t="shared" si="566"/>
        <v>-7.5673095690657277E-2</v>
      </c>
      <c r="ML52" s="43">
        <f t="shared" si="554"/>
        <v>-1.6541649112039369E-2</v>
      </c>
    </row>
    <row r="53" spans="1:350" s="106" customFormat="1" x14ac:dyDescent="0.35">
      <c r="A53" s="102" t="str">
        <f>Month!$A$13</f>
        <v>Veículo Leve</v>
      </c>
      <c r="B53" s="44"/>
      <c r="C53" s="44">
        <f t="shared" ref="C53:BN53" si="578">IF(B13&lt;=0,"",IF(C13&lt;=0,"",(C13/B13-1)))</f>
        <v>-2.4793388429752095E-2</v>
      </c>
      <c r="D53" s="44">
        <f t="shared" si="578"/>
        <v>2.4364406779661119E-2</v>
      </c>
      <c r="E53" s="44">
        <f t="shared" si="578"/>
        <v>-0.19648397104446746</v>
      </c>
      <c r="F53" s="44">
        <f t="shared" si="578"/>
        <v>0.20205920205920203</v>
      </c>
      <c r="G53" s="44">
        <f t="shared" si="578"/>
        <v>-6.6381156316916434E-2</v>
      </c>
      <c r="H53" s="44">
        <f t="shared" si="578"/>
        <v>0.14908256880733939</v>
      </c>
      <c r="I53" s="44">
        <f t="shared" si="578"/>
        <v>-9.5808383233532912E-2</v>
      </c>
      <c r="J53" s="44">
        <f t="shared" si="578"/>
        <v>-6.7328918322295817E-2</v>
      </c>
      <c r="K53" s="44">
        <f t="shared" si="578"/>
        <v>0.13254437869822477</v>
      </c>
      <c r="L53" s="44">
        <f t="shared" si="578"/>
        <v>0.26018808777429459</v>
      </c>
      <c r="M53" s="44">
        <f t="shared" si="578"/>
        <v>0.53897180762852415</v>
      </c>
      <c r="N53" s="44">
        <f t="shared" si="578"/>
        <v>0.43480603448275867</v>
      </c>
      <c r="O53" s="44">
        <f t="shared" si="578"/>
        <v>-6.8343972962823907E-2</v>
      </c>
      <c r="P53" s="44">
        <f t="shared" si="578"/>
        <v>-0.2466747279322854</v>
      </c>
      <c r="Q53" s="44">
        <f t="shared" si="578"/>
        <v>1.7121455323702461E-2</v>
      </c>
      <c r="R53" s="44">
        <f t="shared" si="578"/>
        <v>-4.3135192004208345E-2</v>
      </c>
      <c r="S53" s="44">
        <f t="shared" si="578"/>
        <v>2.3639362286970833E-2</v>
      </c>
      <c r="T53" s="44">
        <f t="shared" si="578"/>
        <v>0.17454350161117071</v>
      </c>
      <c r="U53" s="44">
        <f t="shared" si="578"/>
        <v>-3.0178326474622819E-2</v>
      </c>
      <c r="V53" s="44">
        <f t="shared" si="578"/>
        <v>1.3201320132013139E-2</v>
      </c>
      <c r="W53" s="44">
        <f t="shared" si="578"/>
        <v>0.14797580269892974</v>
      </c>
      <c r="X53" s="44">
        <f t="shared" si="578"/>
        <v>-8.3907580056749143E-2</v>
      </c>
      <c r="Y53" s="44">
        <f t="shared" si="578"/>
        <v>0.29336283185840717</v>
      </c>
      <c r="Z53" s="44">
        <f t="shared" si="578"/>
        <v>0.13889839206294896</v>
      </c>
      <c r="AA53" s="44">
        <f t="shared" si="578"/>
        <v>-0.14148392910784025</v>
      </c>
      <c r="AB53" s="44">
        <f t="shared" si="578"/>
        <v>-0.19664100769769066</v>
      </c>
      <c r="AC53" s="44">
        <f t="shared" si="578"/>
        <v>-4.311846689895471E-2</v>
      </c>
      <c r="AD53" s="44">
        <f t="shared" si="578"/>
        <v>-2.9130632680928525E-2</v>
      </c>
      <c r="AE53" s="44">
        <f t="shared" si="578"/>
        <v>-5.1570557899671798E-2</v>
      </c>
      <c r="AF53" s="44">
        <f t="shared" si="578"/>
        <v>0.11418685121107264</v>
      </c>
      <c r="AG53" s="44">
        <f t="shared" si="578"/>
        <v>-9.8047914818101156E-2</v>
      </c>
      <c r="AH53" s="44">
        <f t="shared" si="578"/>
        <v>2.8529267092965993E-2</v>
      </c>
      <c r="AI53" s="44">
        <f t="shared" si="578"/>
        <v>7.6996652319464287E-2</v>
      </c>
      <c r="AJ53" s="44">
        <f t="shared" si="578"/>
        <v>-1.4209591474245165E-2</v>
      </c>
      <c r="AK53" s="44">
        <f t="shared" si="578"/>
        <v>0.27837837837837842</v>
      </c>
      <c r="AL53" s="44">
        <f t="shared" si="578"/>
        <v>0.16279069767441867</v>
      </c>
      <c r="AM53" s="44">
        <f t="shared" si="578"/>
        <v>-0.17939393939393944</v>
      </c>
      <c r="AN53" s="44">
        <f t="shared" si="578"/>
        <v>-0.11336779911373707</v>
      </c>
      <c r="AO53" s="44">
        <f t="shared" si="578"/>
        <v>-0.10495626822157433</v>
      </c>
      <c r="AP53" s="44">
        <f t="shared" si="578"/>
        <v>-4.6067938576081935E-2</v>
      </c>
      <c r="AQ53" s="44">
        <f t="shared" si="578"/>
        <v>-5.5609756097561025E-2</v>
      </c>
      <c r="AR53" s="44">
        <f t="shared" si="578"/>
        <v>9.0909090909090828E-2</v>
      </c>
      <c r="AS53" s="44">
        <f t="shared" si="578"/>
        <v>-0.1226325757575758</v>
      </c>
      <c r="AT53" s="44">
        <f t="shared" si="578"/>
        <v>4.8569886670264406E-2</v>
      </c>
      <c r="AU53" s="44">
        <f t="shared" si="578"/>
        <v>4.3746783324755567E-2</v>
      </c>
      <c r="AV53" s="44">
        <f t="shared" si="578"/>
        <v>2.6627218934911268E-2</v>
      </c>
      <c r="AW53" s="44">
        <f t="shared" si="578"/>
        <v>0.30019212295869346</v>
      </c>
      <c r="AX53" s="44">
        <f t="shared" si="578"/>
        <v>0.14554857776135943</v>
      </c>
      <c r="AY53" s="44">
        <f t="shared" si="578"/>
        <v>-0.10964205095130608</v>
      </c>
      <c r="AZ53" s="44">
        <f t="shared" si="578"/>
        <v>-0.2462875769648678</v>
      </c>
      <c r="BA53" s="44">
        <f t="shared" si="578"/>
        <v>-2.0663142719846261E-2</v>
      </c>
      <c r="BB53" s="44">
        <f t="shared" si="578"/>
        <v>-0.10107948969578018</v>
      </c>
      <c r="BC53" s="44">
        <f t="shared" si="578"/>
        <v>2.6200873362445476E-2</v>
      </c>
      <c r="BD53" s="44">
        <f t="shared" si="578"/>
        <v>8.6170212765957377E-2</v>
      </c>
      <c r="BE53" s="44">
        <f t="shared" si="578"/>
        <v>-7.0519098922624868E-2</v>
      </c>
      <c r="BF53" s="44">
        <f t="shared" si="578"/>
        <v>1.4225500526870327E-2</v>
      </c>
      <c r="BG53" s="44">
        <f t="shared" si="578"/>
        <v>5.1948051948051965E-2</v>
      </c>
      <c r="BH53" s="44">
        <f t="shared" si="578"/>
        <v>5.7777777777777706E-2</v>
      </c>
      <c r="BI53" s="44">
        <f t="shared" si="578"/>
        <v>0.16806722689075637</v>
      </c>
      <c r="BJ53" s="44">
        <f t="shared" si="578"/>
        <v>0.13868904876099131</v>
      </c>
      <c r="BK53" s="44">
        <f t="shared" si="578"/>
        <v>-0.11863811863811868</v>
      </c>
      <c r="BL53" s="44">
        <f t="shared" si="578"/>
        <v>-0.10673038630027876</v>
      </c>
      <c r="BM53" s="44">
        <f t="shared" si="578"/>
        <v>-0.20998662505572896</v>
      </c>
      <c r="BN53" s="44">
        <f t="shared" si="578"/>
        <v>6.3205417607223424E-2</v>
      </c>
      <c r="BO53" s="44">
        <f t="shared" ref="BO53:DZ53" si="579">IF(BN13&lt;=0,"",IF(BO13&lt;=0,"",(BO13/BN13-1)))</f>
        <v>-0.10191082802547768</v>
      </c>
      <c r="BP53" s="44">
        <f t="shared" si="579"/>
        <v>0.17257683215130015</v>
      </c>
      <c r="BQ53" s="44">
        <f t="shared" si="579"/>
        <v>-4.8065524193548481E-2</v>
      </c>
      <c r="BR53" s="44">
        <f t="shared" si="579"/>
        <v>7.8456009039318264E-3</v>
      </c>
      <c r="BS53" s="44">
        <f t="shared" si="579"/>
        <v>1.31137817511362E-2</v>
      </c>
      <c r="BT53" s="44">
        <f t="shared" si="579"/>
        <v>0.13076554500401105</v>
      </c>
      <c r="BU53" s="44">
        <f t="shared" si="579"/>
        <v>0.20497388891755075</v>
      </c>
      <c r="BV53" s="44">
        <f t="shared" si="579"/>
        <v>0.10072535223864354</v>
      </c>
      <c r="BW53" s="44">
        <f t="shared" si="579"/>
        <v>-0.15791269796266671</v>
      </c>
      <c r="BX53" s="44">
        <f t="shared" si="579"/>
        <v>-0.14724255233535677</v>
      </c>
      <c r="BY53" s="44">
        <f t="shared" si="579"/>
        <v>-5.5087747934227549E-2</v>
      </c>
      <c r="BZ53" s="44">
        <f t="shared" si="579"/>
        <v>-0.11071908923194196</v>
      </c>
      <c r="CA53" s="44">
        <f t="shared" si="579"/>
        <v>1.2255385080839121E-2</v>
      </c>
      <c r="CB53" s="44">
        <f t="shared" si="579"/>
        <v>0.11040569914750531</v>
      </c>
      <c r="CC53" s="44">
        <f t="shared" si="579"/>
        <v>-6.0380690352695665E-2</v>
      </c>
      <c r="CD53" s="44">
        <f t="shared" si="579"/>
        <v>-3.1103640915560615E-2</v>
      </c>
      <c r="CE53" s="44">
        <f t="shared" si="579"/>
        <v>8.8860075919157566E-2</v>
      </c>
      <c r="CF53" s="44">
        <f t="shared" si="579"/>
        <v>1.6387444315164812E-2</v>
      </c>
      <c r="CG53" s="44">
        <f t="shared" si="579"/>
        <v>0.33939501726241628</v>
      </c>
      <c r="CH53" s="44">
        <f t="shared" si="579"/>
        <v>0.12597457298979853</v>
      </c>
      <c r="CI53" s="44">
        <f t="shared" si="579"/>
        <v>-0.10784261756528668</v>
      </c>
      <c r="CJ53" s="44">
        <f t="shared" si="579"/>
        <v>-0.28348739790476196</v>
      </c>
      <c r="CK53" s="44">
        <f t="shared" si="579"/>
        <v>5.7557213447292366E-2</v>
      </c>
      <c r="CL53" s="44">
        <f t="shared" si="579"/>
        <v>-0.1046784605211083</v>
      </c>
      <c r="CM53" s="44">
        <f t="shared" si="579"/>
        <v>-2.4800981319237914E-2</v>
      </c>
      <c r="CN53" s="44">
        <f t="shared" si="579"/>
        <v>0.15654484290723003</v>
      </c>
      <c r="CO53" s="44">
        <f t="shared" si="579"/>
        <v>-9.0157791246903263E-2</v>
      </c>
      <c r="CP53" s="44">
        <f t="shared" si="579"/>
        <v>6.5417976088490093E-2</v>
      </c>
      <c r="CQ53" s="44">
        <f t="shared" si="579"/>
        <v>5.0932451040236471E-2</v>
      </c>
      <c r="CR53" s="44">
        <f t="shared" si="579"/>
        <v>-2.9882816174657933E-2</v>
      </c>
      <c r="CS53" s="44">
        <f t="shared" si="579"/>
        <v>0.32368807227220131</v>
      </c>
      <c r="CT53" s="44">
        <f t="shared" si="579"/>
        <v>0.143207728238127</v>
      </c>
      <c r="CU53" s="44">
        <f t="shared" si="579"/>
        <v>-0.15966199326963793</v>
      </c>
      <c r="CV53" s="44">
        <f t="shared" si="579"/>
        <v>-0.16165456755247498</v>
      </c>
      <c r="CW53" s="44">
        <f t="shared" si="579"/>
        <v>-0.14392789156960895</v>
      </c>
      <c r="CX53" s="44">
        <f t="shared" si="579"/>
        <v>3.3006306154869325E-2</v>
      </c>
      <c r="CY53" s="44">
        <f t="shared" si="579"/>
        <v>-5.6677599340874685E-2</v>
      </c>
      <c r="CZ53" s="44">
        <f t="shared" si="579"/>
        <v>0.20242798846339216</v>
      </c>
      <c r="DA53" s="44">
        <f t="shared" si="579"/>
        <v>-0.1280757435192742</v>
      </c>
      <c r="DB53" s="44">
        <f t="shared" si="579"/>
        <v>-5.3943228769721907E-2</v>
      </c>
      <c r="DC53" s="44">
        <f t="shared" si="579"/>
        <v>8.1725653527020548E-2</v>
      </c>
      <c r="DD53" s="44">
        <f t="shared" si="579"/>
        <v>4.9600667074902516E-2</v>
      </c>
      <c r="DE53" s="44">
        <f t="shared" si="579"/>
        <v>0.31807100297914603</v>
      </c>
      <c r="DF53" s="44">
        <f t="shared" si="579"/>
        <v>0.1514001194155794</v>
      </c>
      <c r="DG53" s="44">
        <f t="shared" si="579"/>
        <v>-0.14290311045211501</v>
      </c>
      <c r="DH53" s="44">
        <f t="shared" si="579"/>
        <v>-0.22518153197816182</v>
      </c>
      <c r="DI53" s="44">
        <f t="shared" si="579"/>
        <v>2.6541212938875347E-2</v>
      </c>
      <c r="DJ53" s="44">
        <f t="shared" si="579"/>
        <v>-0.12372539148304518</v>
      </c>
      <c r="DK53" s="44">
        <f t="shared" si="579"/>
        <v>-3.7922365988909523E-2</v>
      </c>
      <c r="DL53" s="44">
        <f t="shared" si="579"/>
        <v>0.18113681653002756</v>
      </c>
      <c r="DM53" s="44">
        <f t="shared" si="579"/>
        <v>-0.11826952110889377</v>
      </c>
      <c r="DN53" s="44">
        <f t="shared" si="579"/>
        <v>4.5581807726534196E-2</v>
      </c>
      <c r="DO53" s="44">
        <f t="shared" si="579"/>
        <v>6.3978147504345717E-2</v>
      </c>
      <c r="DP53" s="44">
        <f t="shared" si="579"/>
        <v>1.2313261962928701E-2</v>
      </c>
      <c r="DQ53" s="44">
        <f t="shared" si="579"/>
        <v>0.38215951936256709</v>
      </c>
      <c r="DR53" s="44">
        <f t="shared" si="579"/>
        <v>6.0099097015799519E-2</v>
      </c>
      <c r="DS53" s="44">
        <f t="shared" si="579"/>
        <v>-0.10377680846641135</v>
      </c>
      <c r="DT53" s="44">
        <f t="shared" si="579"/>
        <v>-0.24095926188219741</v>
      </c>
      <c r="DU53" s="44">
        <f t="shared" si="579"/>
        <v>5.4616687601789504E-2</v>
      </c>
      <c r="DV53" s="44">
        <f t="shared" si="579"/>
        <v>-0.1092347575904703</v>
      </c>
      <c r="DW53" s="44">
        <f t="shared" si="579"/>
        <v>1.3948867715520841E-2</v>
      </c>
      <c r="DX53" s="44">
        <f t="shared" si="579"/>
        <v>0.12083509601559239</v>
      </c>
      <c r="DY53" s="44">
        <f t="shared" si="579"/>
        <v>-8.2656931929437905E-2</v>
      </c>
      <c r="DZ53" s="44">
        <f t="shared" si="579"/>
        <v>9.9013302724810126E-2</v>
      </c>
      <c r="EA53" s="44">
        <f t="shared" ref="EA53:GL53" si="580">IF(DZ13&lt;=0,"",IF(EA13&lt;=0,"",(EA13/DZ13-1)))</f>
        <v>1.947007712160187E-2</v>
      </c>
      <c r="EB53" s="44">
        <f t="shared" si="580"/>
        <v>5.7201505651963913E-2</v>
      </c>
      <c r="EC53" s="44">
        <f t="shared" si="580"/>
        <v>0.28341363131211894</v>
      </c>
      <c r="ED53" s="44">
        <f t="shared" si="580"/>
        <v>8.325132030348259E-2</v>
      </c>
      <c r="EE53" s="44">
        <f t="shared" si="580"/>
        <v>-0.13109420747789002</v>
      </c>
      <c r="EF53" s="44">
        <f t="shared" si="580"/>
        <v>-0.12210212259659825</v>
      </c>
      <c r="EG53" s="44">
        <f t="shared" si="580"/>
        <v>-0.13264488636251182</v>
      </c>
      <c r="EH53" s="44">
        <f t="shared" si="580"/>
        <v>3.999027059563609E-2</v>
      </c>
      <c r="EI53" s="44">
        <f t="shared" si="580"/>
        <v>-8.8271624440635521E-2</v>
      </c>
      <c r="EJ53" s="44">
        <f t="shared" si="580"/>
        <v>0.19840511049992982</v>
      </c>
      <c r="EK53" s="44">
        <f t="shared" si="580"/>
        <v>-7.9756827309237055E-2</v>
      </c>
      <c r="EL53" s="44">
        <f t="shared" si="580"/>
        <v>-3.7233043212997363E-2</v>
      </c>
      <c r="EM53" s="44">
        <f t="shared" si="580"/>
        <v>6.5860655245401301E-2</v>
      </c>
      <c r="EN53" s="44">
        <f t="shared" si="580"/>
        <v>5.0137706133919435E-2</v>
      </c>
      <c r="EO53" s="44">
        <f t="shared" si="580"/>
        <v>0.3188856495241319</v>
      </c>
      <c r="EP53" s="44">
        <f t="shared" si="580"/>
        <v>5.5904853203893268E-2</v>
      </c>
      <c r="EQ53" s="44">
        <f t="shared" si="580"/>
        <v>-0.11287211462041979</v>
      </c>
      <c r="ER53" s="44">
        <f t="shared" si="580"/>
        <v>-0.21834732557556347</v>
      </c>
      <c r="ES53" s="44">
        <f t="shared" si="580"/>
        <v>5.386189154273735E-2</v>
      </c>
      <c r="ET53" s="44">
        <f t="shared" si="580"/>
        <v>-6.976475347095723E-2</v>
      </c>
      <c r="EU53" s="44">
        <f t="shared" si="580"/>
        <v>-4.4336743391368283E-2</v>
      </c>
      <c r="EV53" s="44">
        <f t="shared" si="580"/>
        <v>0.12578334825425252</v>
      </c>
      <c r="EW53" s="44">
        <f t="shared" si="580"/>
        <v>-5.4473161033797179E-2</v>
      </c>
      <c r="EX53" s="44">
        <f t="shared" si="580"/>
        <v>1.6400336417157213E-2</v>
      </c>
      <c r="EY53" s="44">
        <f t="shared" si="580"/>
        <v>0.13777410012412084</v>
      </c>
      <c r="EZ53" s="44">
        <f t="shared" si="580"/>
        <v>-9.2727272727272769E-2</v>
      </c>
      <c r="FA53" s="44">
        <f t="shared" si="580"/>
        <v>0.3539078156312625</v>
      </c>
      <c r="FB53" s="44">
        <f t="shared" si="580"/>
        <v>0.10686796921255182</v>
      </c>
      <c r="FC53" s="44">
        <f t="shared" si="580"/>
        <v>-0.13426049745921365</v>
      </c>
      <c r="FD53" s="44">
        <f t="shared" si="580"/>
        <v>-0.2211924621563176</v>
      </c>
      <c r="FE53" s="44">
        <f t="shared" si="580"/>
        <v>3.2526775089250393E-2</v>
      </c>
      <c r="FF53" s="44">
        <f t="shared" si="580"/>
        <v>-5.2247406838263566E-2</v>
      </c>
      <c r="FG53" s="44">
        <f t="shared" si="580"/>
        <v>-3.2022699635184448E-2</v>
      </c>
      <c r="FH53" s="44">
        <f t="shared" si="580"/>
        <v>0.15242881072026804</v>
      </c>
      <c r="FI53" s="44">
        <f t="shared" si="580"/>
        <v>-6.431686046511631E-2</v>
      </c>
      <c r="FJ53" s="44">
        <f t="shared" si="580"/>
        <v>4.8543689320388328E-2</v>
      </c>
      <c r="FK53" s="44">
        <f t="shared" si="580"/>
        <v>5.4074074074074163E-2</v>
      </c>
      <c r="FL53" s="44">
        <f t="shared" si="580"/>
        <v>-4.2867182009838412E-2</v>
      </c>
      <c r="FM53" s="44">
        <f t="shared" si="580"/>
        <v>0.28083700440528636</v>
      </c>
      <c r="FN53" s="44">
        <f t="shared" si="580"/>
        <v>0.14273430782459151</v>
      </c>
      <c r="FO53" s="44">
        <f t="shared" si="580"/>
        <v>-0.20086606471030855</v>
      </c>
      <c r="FP53" s="44">
        <f t="shared" si="580"/>
        <v>-2.1074671068221251E-2</v>
      </c>
      <c r="FQ53" s="44">
        <f t="shared" si="580"/>
        <v>-6.3802500801538931E-2</v>
      </c>
      <c r="FR53" s="44">
        <f t="shared" si="580"/>
        <v>-9.8972602739726079E-2</v>
      </c>
      <c r="FS53" s="44">
        <f t="shared" si="580"/>
        <v>3.0350817179779499E-2</v>
      </c>
      <c r="FT53" s="44">
        <f t="shared" si="580"/>
        <v>7.8258393206861454E-2</v>
      </c>
      <c r="FU53" s="44">
        <f t="shared" si="580"/>
        <v>-7.0817653096134081E-2</v>
      </c>
      <c r="FV53" s="44">
        <f t="shared" si="580"/>
        <v>4.0132547864506707E-2</v>
      </c>
      <c r="FW53" s="44">
        <f t="shared" si="580"/>
        <v>4.9557522123894193E-2</v>
      </c>
      <c r="FX53" s="44">
        <f t="shared" si="580"/>
        <v>3.3726812816188501E-2</v>
      </c>
      <c r="FY53" s="44">
        <f t="shared" si="580"/>
        <v>0.24404567699836877</v>
      </c>
      <c r="FZ53" s="44">
        <f t="shared" si="580"/>
        <v>9.0057697351167088E-2</v>
      </c>
      <c r="GA53" s="44">
        <f t="shared" si="580"/>
        <v>-7.9008466481730655E-2</v>
      </c>
      <c r="GB53" s="44">
        <f t="shared" si="580"/>
        <v>-0.20767476489028225</v>
      </c>
      <c r="GC53" s="44">
        <f t="shared" si="580"/>
        <v>3.0679147951827579E-2</v>
      </c>
      <c r="GD53" s="44">
        <f t="shared" si="580"/>
        <v>-9.6640303972574282E-2</v>
      </c>
      <c r="GE53" s="44">
        <f t="shared" si="580"/>
        <v>-7.4565318929009639E-3</v>
      </c>
      <c r="GF53" s="44">
        <f t="shared" si="580"/>
        <v>0.12406052994923278</v>
      </c>
      <c r="GG53" s="44">
        <f t="shared" si="580"/>
        <v>-6.4865223436316177E-2</v>
      </c>
      <c r="GH53" s="44">
        <f t="shared" si="580"/>
        <v>5.7173833318598488E-2</v>
      </c>
      <c r="GI53" s="44">
        <f t="shared" si="580"/>
        <v>1.7426909437301186E-2</v>
      </c>
      <c r="GJ53" s="44">
        <f t="shared" si="580"/>
        <v>6.7008056870877075E-2</v>
      </c>
      <c r="GK53" s="44">
        <f t="shared" si="580"/>
        <v>0.21608161469140152</v>
      </c>
      <c r="GL53" s="44">
        <f t="shared" si="580"/>
        <v>6.3229571984435795E-2</v>
      </c>
      <c r="GM53" s="44">
        <f t="shared" ref="GM53:IG53" si="581">IF(GL13&lt;=0,"",IF(GM13&lt;=0,"",(GM13/GL13-1)))</f>
        <v>-0.136779505946935</v>
      </c>
      <c r="GN53" s="44">
        <f t="shared" si="581"/>
        <v>-0.11128775834658189</v>
      </c>
      <c r="GO53" s="44">
        <f t="shared" si="581"/>
        <v>-0.12226401311866431</v>
      </c>
      <c r="GP53" s="44">
        <f t="shared" si="581"/>
        <v>5.301542005209714E-2</v>
      </c>
      <c r="GQ53" s="44">
        <f t="shared" si="581"/>
        <v>-5.8387096774193514E-2</v>
      </c>
      <c r="GR53" s="44">
        <f t="shared" si="581"/>
        <v>0.13497773210003428</v>
      </c>
      <c r="GS53" s="44">
        <f t="shared" si="581"/>
        <v>-5.1916691820102612E-2</v>
      </c>
      <c r="GT53" s="44">
        <f t="shared" si="581"/>
        <v>2.0375676536134923E-2</v>
      </c>
      <c r="GU53" s="44">
        <f t="shared" si="581"/>
        <v>2.9824024960998452E-2</v>
      </c>
      <c r="GV53" s="44">
        <f t="shared" si="581"/>
        <v>9.0676625302294811E-2</v>
      </c>
      <c r="GW53" s="44">
        <f t="shared" si="581"/>
        <v>0.20420948300384012</v>
      </c>
      <c r="GX53" s="44">
        <f t="shared" si="581"/>
        <v>8.6043829296424512E-2</v>
      </c>
      <c r="GY53" s="44">
        <f t="shared" si="581"/>
        <v>-0.16610025488530167</v>
      </c>
      <c r="GZ53" s="44">
        <f t="shared" si="581"/>
        <v>-9.2969943963321477E-2</v>
      </c>
      <c r="HA53" s="44">
        <f t="shared" si="581"/>
        <v>-2.1623139567537253E-2</v>
      </c>
      <c r="HB53" s="44">
        <f t="shared" si="581"/>
        <v>-7.0321469575200912E-2</v>
      </c>
      <c r="HC53" s="44">
        <f t="shared" si="581"/>
        <v>-5.217659771534422E-2</v>
      </c>
      <c r="HD53" s="44">
        <f t="shared" si="581"/>
        <v>5.3420195439739304E-2</v>
      </c>
      <c r="HE53" s="44">
        <f t="shared" si="581"/>
        <v>9.2764378478671361E-4</v>
      </c>
      <c r="HF53" s="44">
        <f t="shared" si="581"/>
        <v>-4.2014210688909537E-2</v>
      </c>
      <c r="HG53" s="44">
        <f t="shared" si="581"/>
        <v>5.0951306030312837E-2</v>
      </c>
      <c r="HH53" s="44">
        <f t="shared" si="581"/>
        <v>5.9220619822031306E-2</v>
      </c>
      <c r="HI53" s="44">
        <f t="shared" si="581"/>
        <v>0.27462340672074159</v>
      </c>
      <c r="HJ53" s="44">
        <f t="shared" si="581"/>
        <v>0.24455477272727277</v>
      </c>
      <c r="HK53" s="44">
        <f t="shared" si="581"/>
        <v>-0.18693404596495911</v>
      </c>
      <c r="HL53" s="44">
        <f t="shared" si="581"/>
        <v>-0.14411901942387018</v>
      </c>
      <c r="HM53" s="44">
        <f t="shared" si="581"/>
        <v>5.77955365004863E-2</v>
      </c>
      <c r="HN53" s="44">
        <f t="shared" si="581"/>
        <v>-8.5017396016796587E-2</v>
      </c>
      <c r="HO53" s="44">
        <f t="shared" si="581"/>
        <v>-1.971259815459947E-2</v>
      </c>
      <c r="HP53" s="44">
        <f t="shared" si="581"/>
        <v>9.7026990809547353E-2</v>
      </c>
      <c r="HQ53" s="44">
        <f t="shared" si="581"/>
        <v>-5.57768336690323E-2</v>
      </c>
      <c r="HR53" s="44">
        <f t="shared" si="581"/>
        <v>-1.3916908681576468E-2</v>
      </c>
      <c r="HS53" s="154">
        <f t="shared" si="581"/>
        <v>0.92000020771208901</v>
      </c>
      <c r="HT53" s="44">
        <f t="shared" si="581"/>
        <v>-7.919835758095406E-2</v>
      </c>
      <c r="HU53" s="44">
        <f t="shared" si="581"/>
        <v>0.26466533925562863</v>
      </c>
      <c r="HV53" s="44">
        <f t="shared" si="581"/>
        <v>7.7509991522344279E-3</v>
      </c>
      <c r="HW53" s="44">
        <f t="shared" si="581"/>
        <v>-0.13063333733926208</v>
      </c>
      <c r="HX53" s="44">
        <f t="shared" si="581"/>
        <v>-7.0638650815593063E-2</v>
      </c>
      <c r="HY53" s="44">
        <f t="shared" si="581"/>
        <v>-5.8902275769745605E-2</v>
      </c>
      <c r="HZ53" s="44">
        <f t="shared" si="581"/>
        <v>1.6911648490595788E-2</v>
      </c>
      <c r="IA53" s="44">
        <f t="shared" si="581"/>
        <v>-6.5278209511967722E-2</v>
      </c>
      <c r="IB53" s="44">
        <f t="shared" si="581"/>
        <v>0.18373794479547723</v>
      </c>
      <c r="IC53" s="44">
        <f t="shared" si="581"/>
        <v>-9.0602612726506493E-2</v>
      </c>
      <c r="ID53" s="44">
        <f t="shared" si="581"/>
        <v>-2.387944084028415E-2</v>
      </c>
      <c r="IE53" s="44">
        <f t="shared" si="581"/>
        <v>4.6775847312828134E-2</v>
      </c>
      <c r="IF53" s="44">
        <f t="shared" si="581"/>
        <v>-1.4965986394557818E-2</v>
      </c>
      <c r="IG53" s="44">
        <f t="shared" si="581"/>
        <v>0.23250460405156548</v>
      </c>
      <c r="IH53" s="44">
        <f t="shared" ref="IH53:JT53" si="582">IH13/IG13-1</f>
        <v>4.920918939110952E-2</v>
      </c>
      <c r="II53" s="44">
        <f t="shared" si="582"/>
        <v>-0.15194116588036932</v>
      </c>
      <c r="IJ53" s="44">
        <f t="shared" si="582"/>
        <v>-6.9176469765057758E-2</v>
      </c>
      <c r="IK53" s="44">
        <f t="shared" si="582"/>
        <v>1.7367668916732359E-2</v>
      </c>
      <c r="IL53" s="44">
        <f t="shared" si="582"/>
        <v>-6.0028393230429633E-2</v>
      </c>
      <c r="IM53" s="44">
        <f t="shared" si="582"/>
        <v>8.0856641467090817E-3</v>
      </c>
      <c r="IN53" s="44">
        <f t="shared" si="582"/>
        <v>0.15173908598908703</v>
      </c>
      <c r="IO53" s="44">
        <f t="shared" si="582"/>
        <v>-0.10274153357492055</v>
      </c>
      <c r="IP53" s="44">
        <f t="shared" si="582"/>
        <v>2.8234719778345907E-2</v>
      </c>
      <c r="IQ53" s="44">
        <f t="shared" si="582"/>
        <v>1.1737487980907568E-2</v>
      </c>
      <c r="IR53" s="44">
        <f t="shared" si="582"/>
        <v>-2.1432301071129034E-2</v>
      </c>
      <c r="IS53" s="44">
        <f t="shared" si="582"/>
        <v>0.24872983348694588</v>
      </c>
      <c r="IT53" s="44">
        <f t="shared" si="582"/>
        <v>2.3287268426022356E-2</v>
      </c>
      <c r="IU53" s="44">
        <f t="shared" si="582"/>
        <v>-0.15952578514970972</v>
      </c>
      <c r="IV53" s="44">
        <f t="shared" si="582"/>
        <v>-2.4176823448331719E-2</v>
      </c>
      <c r="IW53" s="44">
        <f t="shared" si="582"/>
        <v>-3.9078888220305585E-2</v>
      </c>
      <c r="IX53" s="44">
        <f t="shared" si="582"/>
        <v>-0.12001709306342823</v>
      </c>
      <c r="IY53" s="44">
        <f t="shared" si="582"/>
        <v>4.1033275761846566E-2</v>
      </c>
      <c r="IZ53" s="44">
        <f t="shared" si="582"/>
        <v>-9.1167975575953464E-2</v>
      </c>
      <c r="JA53" s="44">
        <f t="shared" si="582"/>
        <v>-0.1006687143437438</v>
      </c>
      <c r="JB53" s="44">
        <f t="shared" si="582"/>
        <v>9.4281664445152735E-3</v>
      </c>
      <c r="JC53" s="44">
        <f t="shared" si="582"/>
        <v>4.3945193153673845E-3</v>
      </c>
      <c r="JD53" s="44">
        <f t="shared" si="582"/>
        <v>-3.4543554796780285E-2</v>
      </c>
      <c r="JE53" s="44">
        <f t="shared" si="582"/>
        <v>0.14362696250679474</v>
      </c>
      <c r="JF53" s="44">
        <f t="shared" si="582"/>
        <v>-4.6164165853034067E-2</v>
      </c>
      <c r="JG53" s="44">
        <f t="shared" si="582"/>
        <v>-0.20474312586818177</v>
      </c>
      <c r="JH53" s="44">
        <f t="shared" si="582"/>
        <v>0.14058485077867311</v>
      </c>
      <c r="JI53" s="44">
        <f t="shared" si="582"/>
        <v>-1.8781343512925597E-2</v>
      </c>
      <c r="JJ53" s="44">
        <f t="shared" si="582"/>
        <v>-1.0781904794905484E-2</v>
      </c>
      <c r="JK53" s="44">
        <f t="shared" si="582"/>
        <v>2.4223968584303757E-2</v>
      </c>
      <c r="JL53" s="44">
        <f t="shared" si="582"/>
        <v>0.12846605145980261</v>
      </c>
      <c r="JM53" s="44">
        <f t="shared" si="582"/>
        <v>-6.2908399833937367E-2</v>
      </c>
      <c r="JN53" s="44">
        <f t="shared" si="582"/>
        <v>-1.5633853113414253E-2</v>
      </c>
      <c r="JO53" s="44">
        <f t="shared" si="582"/>
        <v>5.485511434433743E-2</v>
      </c>
      <c r="JP53" s="44">
        <f t="shared" si="582"/>
        <v>-2.055027147069266E-2</v>
      </c>
      <c r="JQ53" s="44">
        <f t="shared" si="582"/>
        <v>0.14424165000022304</v>
      </c>
      <c r="JR53" s="44">
        <f t="shared" si="582"/>
        <v>-5.7465400991772553E-2</v>
      </c>
      <c r="JS53" s="44">
        <f t="shared" si="582"/>
        <v>-0.14274534904220648</v>
      </c>
      <c r="JT53" s="44">
        <f t="shared" si="582"/>
        <v>-0.18063706206333896</v>
      </c>
      <c r="JU53" s="44">
        <f t="shared" si="547"/>
        <v>-0.28396650665661527</v>
      </c>
      <c r="JV53" s="44">
        <f t="shared" si="548"/>
        <v>0.22015528023681452</v>
      </c>
      <c r="JW53" s="44">
        <f t="shared" si="549"/>
        <v>9.4915330083375382E-2</v>
      </c>
      <c r="JX53" s="44">
        <f t="shared" si="549"/>
        <v>0.12138456038745815</v>
      </c>
      <c r="JY53" s="44">
        <f t="shared" si="549"/>
        <v>5.8683695990680684E-2</v>
      </c>
      <c r="JZ53" s="44">
        <f t="shared" si="549"/>
        <v>6.4437236606879944E-2</v>
      </c>
      <c r="KA53" s="44">
        <f t="shared" si="549"/>
        <v>9.4862043168593813E-2</v>
      </c>
      <c r="KB53" s="44">
        <f t="shared" si="549"/>
        <v>-5.4333523510196269E-2</v>
      </c>
      <c r="KC53" s="44">
        <f t="shared" si="549"/>
        <v>0.12675379061458569</v>
      </c>
      <c r="KD53" s="44">
        <f t="shared" si="549"/>
        <v>-0.1765457492700323</v>
      </c>
      <c r="KE53" s="44">
        <f t="shared" si="549"/>
        <v>-0.16563289665443515</v>
      </c>
      <c r="KF53" s="44">
        <f t="shared" si="549"/>
        <v>-0.11562334139293529</v>
      </c>
      <c r="KG53" s="44">
        <f t="shared" si="549"/>
        <v>6.5245738480366411E-2</v>
      </c>
      <c r="KH53" s="44">
        <f t="shared" si="549"/>
        <v>0.15392846748996503</v>
      </c>
      <c r="KI53" s="44">
        <f t="shared" si="549"/>
        <v>-1.8051075356761759E-2</v>
      </c>
      <c r="KJ53" s="44">
        <f t="shared" si="549"/>
        <v>0.12560538235570973</v>
      </c>
      <c r="KK53" s="44">
        <f t="shared" si="549"/>
        <v>-5.0628587001517178E-2</v>
      </c>
      <c r="KL53" s="44">
        <f t="shared" si="549"/>
        <v>-7.0261673546128112E-3</v>
      </c>
      <c r="KM53" s="44">
        <f t="shared" si="549"/>
        <v>5.239321151770393E-2</v>
      </c>
      <c r="KN53" s="44">
        <f t="shared" si="549"/>
        <v>-7.7125170344199301E-2</v>
      </c>
      <c r="KO53" s="44">
        <f t="shared" si="549"/>
        <v>5.9454232281382025E-2</v>
      </c>
      <c r="KP53" s="44">
        <f t="shared" si="549"/>
        <v>-0.13118940034988058</v>
      </c>
      <c r="KQ53" s="44">
        <f t="shared" si="549"/>
        <v>-0.14763993576430068</v>
      </c>
      <c r="KR53" s="44">
        <f t="shared" si="549"/>
        <v>0.1438436501802689</v>
      </c>
      <c r="KS53" s="44">
        <f t="shared" si="549"/>
        <v>2.5189074268018752E-2</v>
      </c>
      <c r="KT53" s="44">
        <f t="shared" si="549"/>
        <v>-5.1820194638621309E-2</v>
      </c>
      <c r="KU53" s="44">
        <f t="shared" si="549"/>
        <v>-1.5361341425895736E-2</v>
      </c>
      <c r="KV53" s="44">
        <f t="shared" si="549"/>
        <v>0.19851778858984659</v>
      </c>
      <c r="KW53" s="44">
        <f t="shared" si="549"/>
        <v>-9.8368875718698456E-2</v>
      </c>
      <c r="KX53" s="44">
        <f t="shared" si="549"/>
        <v>-4.9053164126030557E-3</v>
      </c>
      <c r="KY53" s="44">
        <f t="shared" si="549"/>
        <v>3.4852414182126701E-2</v>
      </c>
      <c r="KZ53" s="44">
        <f t="shared" si="549"/>
        <v>-7.5460995768817041E-2</v>
      </c>
      <c r="LA53" s="44">
        <f t="shared" si="549"/>
        <v>0.20118931584540811</v>
      </c>
      <c r="LB53" s="44">
        <f t="shared" si="549"/>
        <v>-8.9630214041377387E-3</v>
      </c>
      <c r="LC53" s="44">
        <f t="shared" si="549"/>
        <v>-0.16926482136054477</v>
      </c>
      <c r="LD53" s="44">
        <f t="shared" si="549"/>
        <v>5.8468104534034726E-2</v>
      </c>
      <c r="LE53" s="44">
        <f t="shared" si="549"/>
        <v>5.7703129575104928E-2</v>
      </c>
      <c r="LF53" s="44">
        <f t="shared" si="549"/>
        <v>-3.8544615047077846E-2</v>
      </c>
      <c r="LG53" s="44">
        <f t="shared" si="549"/>
        <v>-6.1047825628901542E-4</v>
      </c>
      <c r="LH53" s="44">
        <f t="shared" si="549"/>
        <v>0.16208913850353079</v>
      </c>
      <c r="LI53" s="44">
        <f t="shared" si="551"/>
        <v>-0.12407041611075376</v>
      </c>
      <c r="LJ53" s="44">
        <f t="shared" si="552"/>
        <v>1.3656212812110935E-2</v>
      </c>
      <c r="LK53" s="44">
        <f t="shared" si="552"/>
        <v>2.3247161456894094E-2</v>
      </c>
      <c r="LL53" s="44">
        <f t="shared" si="552"/>
        <v>-4.0657742918060458E-2</v>
      </c>
      <c r="LM53" s="44">
        <f t="shared" si="552"/>
        <v>0.18807721771293773</v>
      </c>
      <c r="LN53" s="44">
        <f t="shared" si="552"/>
        <v>-5.5947748876381431E-2</v>
      </c>
      <c r="LO53" s="44">
        <f t="shared" si="552"/>
        <v>-0.1655525183033153</v>
      </c>
      <c r="LP53" s="44">
        <f t="shared" si="552"/>
        <v>7.5190804501876762E-2</v>
      </c>
      <c r="LQ53" s="44">
        <f t="shared" si="552"/>
        <v>-4.0400601500955147E-2</v>
      </c>
      <c r="LR53" s="44">
        <f t="shared" si="552"/>
        <v>6.1891623751540559E-2</v>
      </c>
      <c r="LS53" s="44">
        <f t="shared" si="552"/>
        <v>-1.4021638545128612E-3</v>
      </c>
      <c r="LT53" s="44">
        <f t="shared" si="552"/>
        <v>0.14368366962105994</v>
      </c>
      <c r="LU53" s="44">
        <f t="shared" si="553"/>
        <v>-0.10665011001165636</v>
      </c>
      <c r="LV53" s="44">
        <f t="shared" si="554"/>
        <v>-2.5621212747001243E-2</v>
      </c>
      <c r="LW53" s="44">
        <f t="shared" si="554"/>
        <v>7.7361938284847831E-3</v>
      </c>
      <c r="LX53" s="44">
        <f t="shared" si="554"/>
        <v>-3.6032116679546311E-3</v>
      </c>
      <c r="LY53" s="44">
        <f t="shared" si="554"/>
        <v>0.16902124828487231</v>
      </c>
      <c r="LZ53" s="44">
        <f t="shared" si="555"/>
        <v>-4.0795186184950816E-2</v>
      </c>
      <c r="MA53" s="44">
        <f t="shared" si="556"/>
        <v>-0.18870484731801751</v>
      </c>
      <c r="MB53" s="44">
        <f t="shared" si="557"/>
        <v>7.2467672556661311E-2</v>
      </c>
      <c r="MC53" s="44">
        <f t="shared" si="558"/>
        <v>-6.978752631938101E-2</v>
      </c>
      <c r="MD53" s="44">
        <f t="shared" si="559"/>
        <v>-1.1491009861283819E-2</v>
      </c>
      <c r="ME53" s="44">
        <f t="shared" si="560"/>
        <v>-1.0739148491021866E-2</v>
      </c>
      <c r="MF53" s="44">
        <f t="shared" si="561"/>
        <v>0.14167298838281028</v>
      </c>
      <c r="MG53" s="44">
        <f t="shared" si="562"/>
        <v>-6.9027486647834202E-2</v>
      </c>
      <c r="MH53" s="44">
        <f t="shared" si="563"/>
        <v>-5.834057255903391E-2</v>
      </c>
      <c r="MI53" s="44">
        <f t="shared" si="564"/>
        <v>6.610983676253257E-2</v>
      </c>
      <c r="MJ53" s="44">
        <f t="shared" si="565"/>
        <v>-0.32218761558424613</v>
      </c>
      <c r="MK53" s="44">
        <f t="shared" si="566"/>
        <v>0.15192904188010514</v>
      </c>
      <c r="ML53" s="44">
        <f t="shared" si="554"/>
        <v>-7.3958606735275323E-2</v>
      </c>
    </row>
    <row r="54" spans="1:350" s="7" customFormat="1" x14ac:dyDescent="0.35">
      <c r="A54" s="20" t="str">
        <f>Month!$A$14</f>
        <v>Concer</v>
      </c>
      <c r="B54" s="45"/>
      <c r="C54" s="45">
        <f t="shared" ref="C54:BN54" si="583">IF(B14&lt;=0,"",IF(C14&lt;=0,"",(C14/B14-1)))</f>
        <v>4.8082427017744678E-2</v>
      </c>
      <c r="D54" s="45">
        <f t="shared" si="583"/>
        <v>-2.8945931185144769E-2</v>
      </c>
      <c r="E54" s="45">
        <f t="shared" si="583"/>
        <v>-0.17322834645669294</v>
      </c>
      <c r="F54" s="45">
        <f t="shared" si="583"/>
        <v>0.20612244897959187</v>
      </c>
      <c r="G54" s="45">
        <f t="shared" si="583"/>
        <v>-4.9633389734912603E-2</v>
      </c>
      <c r="H54" s="45">
        <f t="shared" si="583"/>
        <v>9.9109792284866494E-2</v>
      </c>
      <c r="I54" s="45">
        <f t="shared" si="583"/>
        <v>-6.1015118790496814E-2</v>
      </c>
      <c r="J54" s="45">
        <f t="shared" si="583"/>
        <v>-3.7952846463484735E-2</v>
      </c>
      <c r="K54" s="45">
        <f t="shared" si="583"/>
        <v>4.3634190077704638E-2</v>
      </c>
      <c r="L54" s="45">
        <f t="shared" si="583"/>
        <v>-6.5292096219931262E-2</v>
      </c>
      <c r="M54" s="45">
        <f t="shared" si="583"/>
        <v>0.17156862745098045</v>
      </c>
      <c r="N54" s="45">
        <f t="shared" si="583"/>
        <v>-6.6422594142259372E-2</v>
      </c>
      <c r="O54" s="45">
        <f t="shared" si="583"/>
        <v>-0.13613445378151257</v>
      </c>
      <c r="P54" s="45">
        <f t="shared" si="583"/>
        <v>7.587548638132291E-2</v>
      </c>
      <c r="Q54" s="45">
        <f t="shared" si="583"/>
        <v>3.3755274261603407E-2</v>
      </c>
      <c r="R54" s="45">
        <f t="shared" si="583"/>
        <v>6.4139941690961599E-3</v>
      </c>
      <c r="S54" s="45">
        <f t="shared" si="583"/>
        <v>-6.5469293163383568E-2</v>
      </c>
      <c r="T54" s="45">
        <f t="shared" si="583"/>
        <v>0.13081215127092372</v>
      </c>
      <c r="U54" s="45">
        <f t="shared" si="583"/>
        <v>-4.5504385964912242E-2</v>
      </c>
      <c r="V54" s="45">
        <f t="shared" si="583"/>
        <v>-5.1694428489373889E-3</v>
      </c>
      <c r="W54" s="45">
        <f t="shared" si="583"/>
        <v>1.9630484988452546E-2</v>
      </c>
      <c r="X54" s="45">
        <f t="shared" si="583"/>
        <v>-4.8697621744054342E-2</v>
      </c>
      <c r="Y54" s="45">
        <f t="shared" si="583"/>
        <v>0.150595238095238</v>
      </c>
      <c r="Z54" s="45">
        <f t="shared" si="583"/>
        <v>-3.0522503879979346E-2</v>
      </c>
      <c r="AA54" s="45">
        <f t="shared" si="583"/>
        <v>-0.13820704375667026</v>
      </c>
      <c r="AB54" s="45">
        <f t="shared" si="583"/>
        <v>9.9690402476780182E-2</v>
      </c>
      <c r="AC54" s="45">
        <f t="shared" si="583"/>
        <v>-1.2387387387387427E-2</v>
      </c>
      <c r="AD54" s="45">
        <f t="shared" si="583"/>
        <v>1.5393386545039967E-2</v>
      </c>
      <c r="AE54" s="45">
        <f t="shared" si="583"/>
        <v>-2.5266704098820925E-2</v>
      </c>
      <c r="AF54" s="45">
        <f t="shared" si="583"/>
        <v>6.1635944700460854E-2</v>
      </c>
      <c r="AG54" s="45">
        <f t="shared" si="583"/>
        <v>-2.9300054259359776E-2</v>
      </c>
      <c r="AH54" s="45">
        <f t="shared" si="583"/>
        <v>-4.4717719396310751E-2</v>
      </c>
      <c r="AI54" s="45">
        <f t="shared" si="583"/>
        <v>4.2129900526623798E-2</v>
      </c>
      <c r="AJ54" s="45">
        <f t="shared" si="583"/>
        <v>-5.3340819764177483E-2</v>
      </c>
      <c r="AK54" s="45">
        <f t="shared" si="583"/>
        <v>0.14412811387900359</v>
      </c>
      <c r="AL54" s="45">
        <f t="shared" si="583"/>
        <v>-4.6656298600311064E-2</v>
      </c>
      <c r="AM54" s="45">
        <f t="shared" si="583"/>
        <v>-0.13703099510603589</v>
      </c>
      <c r="AN54" s="45">
        <f t="shared" si="583"/>
        <v>9.7038437303087477E-2</v>
      </c>
      <c r="AO54" s="45">
        <f t="shared" si="583"/>
        <v>-3.9632395175186685E-2</v>
      </c>
      <c r="AP54" s="45">
        <f t="shared" si="583"/>
        <v>-4.9043062200956888E-2</v>
      </c>
      <c r="AQ54" s="45">
        <f t="shared" si="583"/>
        <v>5.4088050314465397E-2</v>
      </c>
      <c r="AR54" s="45">
        <f t="shared" si="583"/>
        <v>8.4128878281622965E-2</v>
      </c>
      <c r="AS54" s="45">
        <f t="shared" si="583"/>
        <v>-5.8888277380297227E-2</v>
      </c>
      <c r="AT54" s="45">
        <f t="shared" si="583"/>
        <v>-2.7485380116959113E-2</v>
      </c>
      <c r="AU54" s="45">
        <f t="shared" si="583"/>
        <v>3.3674082982561693E-2</v>
      </c>
      <c r="AV54" s="45">
        <f t="shared" si="583"/>
        <v>-3.432228039557883E-2</v>
      </c>
      <c r="AW54" s="45">
        <f t="shared" si="583"/>
        <v>0.12650602409638556</v>
      </c>
      <c r="AX54" s="45">
        <f t="shared" si="583"/>
        <v>1.6042780748664054E-3</v>
      </c>
      <c r="AY54" s="45">
        <f t="shared" si="583"/>
        <v>-0.15910304324612923</v>
      </c>
      <c r="AZ54" s="45">
        <f t="shared" si="583"/>
        <v>5.5238095238095308E-2</v>
      </c>
      <c r="BA54" s="45">
        <f t="shared" si="583"/>
        <v>0</v>
      </c>
      <c r="BB54" s="45">
        <f t="shared" si="583"/>
        <v>-1.3838748495788256E-2</v>
      </c>
      <c r="BC54" s="45">
        <f t="shared" si="583"/>
        <v>-2.56253813300793E-2</v>
      </c>
      <c r="BD54" s="45">
        <f t="shared" si="583"/>
        <v>9.643080776455859E-2</v>
      </c>
      <c r="BE54" s="45">
        <f t="shared" si="583"/>
        <v>-3.9977155910908002E-2</v>
      </c>
      <c r="BF54" s="45">
        <f t="shared" si="583"/>
        <v>-2.974419988102317E-2</v>
      </c>
      <c r="BG54" s="45">
        <f t="shared" si="583"/>
        <v>2.8816676885346393E-2</v>
      </c>
      <c r="BH54" s="45">
        <f t="shared" si="583"/>
        <v>-2.0858164481525665E-2</v>
      </c>
      <c r="BI54" s="45">
        <f t="shared" si="583"/>
        <v>1.8259281801582539E-3</v>
      </c>
      <c r="BJ54" s="45">
        <f t="shared" si="583"/>
        <v>4.5565006075334091E-2</v>
      </c>
      <c r="BK54" s="45">
        <f t="shared" si="583"/>
        <v>-0.12085996513654851</v>
      </c>
      <c r="BL54" s="45">
        <f t="shared" si="583"/>
        <v>0.11896893588896229</v>
      </c>
      <c r="BM54" s="45">
        <f t="shared" si="583"/>
        <v>-6.0838747784997094E-2</v>
      </c>
      <c r="BN54" s="45">
        <f t="shared" si="583"/>
        <v>5.2830188679245271E-2</v>
      </c>
      <c r="BO54" s="45">
        <f t="shared" ref="BO54:DZ54" si="584">IF(BN14&lt;=0,"",IF(BO14&lt;=0,"",(BO14/BN14-1)))</f>
        <v>-8.7216248506571059E-2</v>
      </c>
      <c r="BP54" s="45">
        <f t="shared" si="584"/>
        <v>0.16099476439790572</v>
      </c>
      <c r="BQ54" s="45">
        <f t="shared" si="584"/>
        <v>-2.9361330326944768E-2</v>
      </c>
      <c r="BR54" s="45">
        <f t="shared" si="584"/>
        <v>-3.9116087746593475E-2</v>
      </c>
      <c r="BS54" s="45">
        <f t="shared" si="584"/>
        <v>6.1039546199182393E-2</v>
      </c>
      <c r="BT54" s="45">
        <f t="shared" si="584"/>
        <v>-2.7620087584987352E-2</v>
      </c>
      <c r="BU54" s="45">
        <f t="shared" si="584"/>
        <v>6.0937100465213945E-2</v>
      </c>
      <c r="BV54" s="45">
        <f t="shared" si="584"/>
        <v>-5.2294561222072766E-2</v>
      </c>
      <c r="BW54" s="45">
        <f t="shared" si="584"/>
        <v>-0.10671548267076525</v>
      </c>
      <c r="BX54" s="45">
        <f t="shared" si="584"/>
        <v>2.7938388208292197E-2</v>
      </c>
      <c r="BY54" s="45">
        <f t="shared" si="584"/>
        <v>1.7620650633530577E-2</v>
      </c>
      <c r="BZ54" s="45">
        <f t="shared" si="584"/>
        <v>-6.7325219577390127E-2</v>
      </c>
      <c r="CA54" s="45">
        <f t="shared" si="584"/>
        <v>4.6252211129250265E-2</v>
      </c>
      <c r="CB54" s="45">
        <f t="shared" si="584"/>
        <v>0.11961734869919249</v>
      </c>
      <c r="CC54" s="45">
        <f t="shared" si="584"/>
        <v>-6.1577444774023937E-2</v>
      </c>
      <c r="CD54" s="45">
        <f t="shared" si="584"/>
        <v>-2.776229532373109E-2</v>
      </c>
      <c r="CE54" s="45">
        <f t="shared" si="584"/>
        <v>4.3667479001478382E-2</v>
      </c>
      <c r="CF54" s="45">
        <f t="shared" si="584"/>
        <v>-6.2339432344547641E-2</v>
      </c>
      <c r="CG54" s="45">
        <f t="shared" si="584"/>
        <v>0.15780531760842176</v>
      </c>
      <c r="CH54" s="45">
        <f t="shared" si="584"/>
        <v>-4.101161278925014E-2</v>
      </c>
      <c r="CI54" s="45">
        <f t="shared" si="584"/>
        <v>-9.648300191470971E-2</v>
      </c>
      <c r="CJ54" s="45">
        <f t="shared" si="584"/>
        <v>5.9359488288951878E-2</v>
      </c>
      <c r="CK54" s="45">
        <f t="shared" si="584"/>
        <v>-1.2384197930644159E-2</v>
      </c>
      <c r="CL54" s="45">
        <f t="shared" si="584"/>
        <v>-1.904415358217848E-2</v>
      </c>
      <c r="CM54" s="45">
        <f t="shared" si="584"/>
        <v>-5.7060829498237098E-2</v>
      </c>
      <c r="CN54" s="45">
        <f t="shared" si="584"/>
        <v>0.12585125045387402</v>
      </c>
      <c r="CO54" s="45">
        <f t="shared" si="584"/>
        <v>-3.3149319890995343E-2</v>
      </c>
      <c r="CP54" s="45">
        <f t="shared" si="584"/>
        <v>-1.4525800594435312E-2</v>
      </c>
      <c r="CQ54" s="45">
        <f t="shared" si="584"/>
        <v>3.7448797595067473E-2</v>
      </c>
      <c r="CR54" s="45">
        <f t="shared" si="584"/>
        <v>-3.9932936330926538E-2</v>
      </c>
      <c r="CS54" s="45">
        <f t="shared" si="584"/>
        <v>0.16012327816646699</v>
      </c>
      <c r="CT54" s="45">
        <f t="shared" si="584"/>
        <v>-5.1160375792583701E-2</v>
      </c>
      <c r="CU54" s="45">
        <f t="shared" si="584"/>
        <v>-0.11838458862211232</v>
      </c>
      <c r="CV54" s="45">
        <f t="shared" si="584"/>
        <v>0.12280286242213734</v>
      </c>
      <c r="CW54" s="45">
        <f t="shared" si="584"/>
        <v>-5.7262916567465405E-2</v>
      </c>
      <c r="CX54" s="45">
        <f t="shared" si="584"/>
        <v>4.4218367537305125E-2</v>
      </c>
      <c r="CY54" s="45">
        <f t="shared" si="584"/>
        <v>-2.8507301750340552E-2</v>
      </c>
      <c r="CZ54" s="45">
        <f t="shared" si="584"/>
        <v>8.9005944570560436E-2</v>
      </c>
      <c r="DA54" s="45">
        <f t="shared" si="584"/>
        <v>-4.1949498355544401E-2</v>
      </c>
      <c r="DB54" s="45">
        <f t="shared" si="584"/>
        <v>-7.1429623999723413E-2</v>
      </c>
      <c r="DC54" s="45">
        <f t="shared" si="584"/>
        <v>5.9463517577818203E-2</v>
      </c>
      <c r="DD54" s="45">
        <f t="shared" si="584"/>
        <v>-2.9170747444952849E-2</v>
      </c>
      <c r="DE54" s="45">
        <f t="shared" si="584"/>
        <v>0.1372219380397901</v>
      </c>
      <c r="DF54" s="45">
        <f t="shared" si="584"/>
        <v>-3.1138315108915959E-2</v>
      </c>
      <c r="DG54" s="45">
        <f t="shared" si="584"/>
        <v>-0.14567068021319407</v>
      </c>
      <c r="DH54" s="45">
        <f t="shared" si="584"/>
        <v>0.1061684413521633</v>
      </c>
      <c r="DI54" s="45">
        <f t="shared" si="584"/>
        <v>-4.6825511034236378E-2</v>
      </c>
      <c r="DJ54" s="45">
        <f t="shared" si="584"/>
        <v>1.7785457611106947E-2</v>
      </c>
      <c r="DK54" s="45">
        <f t="shared" si="584"/>
        <v>-4.8072946406961026E-2</v>
      </c>
      <c r="DL54" s="45">
        <f t="shared" si="584"/>
        <v>0.12276070573736364</v>
      </c>
      <c r="DM54" s="45">
        <f t="shared" si="584"/>
        <v>-5.580719018823721E-2</v>
      </c>
      <c r="DN54" s="45">
        <f t="shared" si="584"/>
        <v>-2.0047793828716576E-2</v>
      </c>
      <c r="DO54" s="45">
        <f t="shared" si="584"/>
        <v>2.9859976226076723E-2</v>
      </c>
      <c r="DP54" s="45">
        <f t="shared" si="584"/>
        <v>5.4210202685476272E-3</v>
      </c>
      <c r="DQ54" s="45">
        <f t="shared" si="584"/>
        <v>0.1265134651352251</v>
      </c>
      <c r="DR54" s="45">
        <f t="shared" si="584"/>
        <v>-2.9235529482405487E-2</v>
      </c>
      <c r="DS54" s="45">
        <f t="shared" si="584"/>
        <v>-0.10988360975284761</v>
      </c>
      <c r="DT54" s="45">
        <f t="shared" si="584"/>
        <v>0.10084323601767697</v>
      </c>
      <c r="DU54" s="45">
        <f t="shared" si="584"/>
        <v>-6.1527704198012234E-3</v>
      </c>
      <c r="DV54" s="45">
        <f t="shared" si="584"/>
        <v>-1.2705487763324808E-3</v>
      </c>
      <c r="DW54" s="45">
        <f t="shared" si="584"/>
        <v>-4.8893537282501676E-3</v>
      </c>
      <c r="DX54" s="45">
        <f t="shared" si="584"/>
        <v>8.3017072013265025E-2</v>
      </c>
      <c r="DY54" s="45">
        <f t="shared" si="584"/>
        <v>-3.9718891210358098E-2</v>
      </c>
      <c r="DZ54" s="45">
        <f t="shared" si="584"/>
        <v>-1.6586597660082525E-2</v>
      </c>
      <c r="EA54" s="45">
        <f t="shared" ref="EA54:GL54" si="585">IF(DZ14&lt;=0,"",IF(EA14&lt;=0,"",(EA14/DZ14-1)))</f>
        <v>5.2302707154605832E-2</v>
      </c>
      <c r="EB54" s="45">
        <f t="shared" si="585"/>
        <v>-3.0574610177686479E-2</v>
      </c>
      <c r="EC54" s="45">
        <f t="shared" si="585"/>
        <v>8.5771166920847186E-2</v>
      </c>
      <c r="ED54" s="45">
        <f t="shared" si="585"/>
        <v>-9.7856029000333855E-3</v>
      </c>
      <c r="EE54" s="45">
        <f t="shared" si="585"/>
        <v>-0.1409278573692796</v>
      </c>
      <c r="EF54" s="45">
        <f t="shared" si="585"/>
        <v>4.6114831039502535E-2</v>
      </c>
      <c r="EG54" s="45">
        <f t="shared" si="585"/>
        <v>6.9233418405409974E-3</v>
      </c>
      <c r="EH54" s="45">
        <f t="shared" si="585"/>
        <v>7.0535862803487115E-2</v>
      </c>
      <c r="EI54" s="45">
        <f t="shared" si="585"/>
        <v>-3.3029107694579229E-2</v>
      </c>
      <c r="EJ54" s="45">
        <f t="shared" si="585"/>
        <v>0.12610143733977996</v>
      </c>
      <c r="EK54" s="45">
        <f t="shared" si="585"/>
        <v>-5.7038250114521349E-2</v>
      </c>
      <c r="EL54" s="45">
        <f t="shared" si="585"/>
        <v>-2.9052912930404351E-2</v>
      </c>
      <c r="EM54" s="45">
        <f t="shared" si="585"/>
        <v>4.4864849584513422E-2</v>
      </c>
      <c r="EN54" s="45">
        <f t="shared" si="585"/>
        <v>-7.3553727318827145E-2</v>
      </c>
      <c r="EO54" s="45">
        <f t="shared" si="585"/>
        <v>9.0081638665560293E-2</v>
      </c>
      <c r="EP54" s="45">
        <f t="shared" si="585"/>
        <v>-4.6256810002702431E-2</v>
      </c>
      <c r="EQ54" s="45">
        <f t="shared" si="585"/>
        <v>-0.11528914382643962</v>
      </c>
      <c r="ER54" s="45">
        <f t="shared" si="585"/>
        <v>7.6603250669261991E-2</v>
      </c>
      <c r="ES54" s="45">
        <f t="shared" si="585"/>
        <v>2.5309346607561123E-2</v>
      </c>
      <c r="ET54" s="45">
        <f t="shared" si="585"/>
        <v>1.7260126971166079E-2</v>
      </c>
      <c r="EU54" s="45">
        <f t="shared" si="585"/>
        <v>-1.7659361999030732E-2</v>
      </c>
      <c r="EV54" s="45">
        <f t="shared" si="585"/>
        <v>0.10952623535404982</v>
      </c>
      <c r="EW54" s="45">
        <f t="shared" si="585"/>
        <v>-5.0964187327823707E-2</v>
      </c>
      <c r="EX54" s="45">
        <f t="shared" si="585"/>
        <v>-2.9027576197387939E-3</v>
      </c>
      <c r="EY54" s="45">
        <f t="shared" si="585"/>
        <v>5.7738961669092648E-2</v>
      </c>
      <c r="EZ54" s="45">
        <f t="shared" si="585"/>
        <v>-2.7981651376146832E-2</v>
      </c>
      <c r="FA54" s="45">
        <f t="shared" si="585"/>
        <v>5.6158565361019264E-2</v>
      </c>
      <c r="FB54" s="45">
        <f t="shared" si="585"/>
        <v>1.6979445933869464E-2</v>
      </c>
      <c r="FC54" s="45">
        <f t="shared" si="585"/>
        <v>-0.13181019332161692</v>
      </c>
      <c r="FD54" s="45">
        <f t="shared" si="585"/>
        <v>9.6659919028340147E-2</v>
      </c>
      <c r="FE54" s="45">
        <f t="shared" si="585"/>
        <v>-2.8149515459160113E-2</v>
      </c>
      <c r="FF54" s="45">
        <f t="shared" si="585"/>
        <v>2.9439696106362767E-2</v>
      </c>
      <c r="FG54" s="45">
        <f t="shared" si="585"/>
        <v>-2.1678966789667853E-2</v>
      </c>
      <c r="FH54" s="45">
        <f t="shared" si="585"/>
        <v>0.10843941537010848</v>
      </c>
      <c r="FI54" s="45">
        <f t="shared" si="585"/>
        <v>-2.3819651212250159E-2</v>
      </c>
      <c r="FJ54" s="45">
        <f t="shared" si="585"/>
        <v>-1.5686274509803977E-2</v>
      </c>
      <c r="FK54" s="45">
        <f t="shared" si="585"/>
        <v>4.2054006197432603E-2</v>
      </c>
      <c r="FL54" s="45">
        <f t="shared" si="585"/>
        <v>-9.005947323704333E-2</v>
      </c>
      <c r="FM54" s="45">
        <f t="shared" si="585"/>
        <v>0.12698412698412698</v>
      </c>
      <c r="FN54" s="45">
        <f t="shared" si="585"/>
        <v>3.9353769676884864E-2</v>
      </c>
      <c r="FO54" s="45">
        <f t="shared" si="585"/>
        <v>-0.13448286169788759</v>
      </c>
      <c r="FP54" s="45">
        <f t="shared" si="585"/>
        <v>0.10978975010159653</v>
      </c>
      <c r="FQ54" s="45">
        <f t="shared" si="585"/>
        <v>-1.6182572614107937E-2</v>
      </c>
      <c r="FR54" s="45">
        <f t="shared" si="585"/>
        <v>-7.5917334458034391E-3</v>
      </c>
      <c r="FS54" s="45">
        <f t="shared" si="585"/>
        <v>2.6951763705907128E-2</v>
      </c>
      <c r="FT54" s="45">
        <f t="shared" si="585"/>
        <v>6.9765468922485585E-2</v>
      </c>
      <c r="FU54" s="45">
        <f t="shared" si="585"/>
        <v>-2.7466150870406159E-2</v>
      </c>
      <c r="FV54" s="45">
        <f t="shared" si="585"/>
        <v>-2.0684168655529023E-2</v>
      </c>
      <c r="FW54" s="45">
        <f t="shared" si="585"/>
        <v>1.9902518277822967E-2</v>
      </c>
      <c r="FX54" s="45">
        <f t="shared" si="585"/>
        <v>-1.592990840302666E-2</v>
      </c>
      <c r="FY54" s="45">
        <f t="shared" si="585"/>
        <v>8.7009307972480743E-2</v>
      </c>
      <c r="FZ54" s="45">
        <f t="shared" si="585"/>
        <v>-2.1277736411020154E-2</v>
      </c>
      <c r="GA54" s="45">
        <f t="shared" si="585"/>
        <v>-5.0154288114033219E-2</v>
      </c>
      <c r="GB54" s="45">
        <f t="shared" si="585"/>
        <v>2.5339807769323208E-2</v>
      </c>
      <c r="GC54" s="45">
        <f t="shared" si="585"/>
        <v>-2.1304755136511755E-2</v>
      </c>
      <c r="GD54" s="45">
        <f t="shared" si="585"/>
        <v>1.259813766660578E-2</v>
      </c>
      <c r="GE54" s="45">
        <f t="shared" si="585"/>
        <v>-3.0760908763072914E-2</v>
      </c>
      <c r="GF54" s="45">
        <f t="shared" si="585"/>
        <v>0.10587190258150425</v>
      </c>
      <c r="GG54" s="45">
        <f t="shared" si="585"/>
        <v>-2.4232973802683966E-2</v>
      </c>
      <c r="GH54" s="45">
        <f t="shared" si="585"/>
        <v>-2.6858097048231167E-2</v>
      </c>
      <c r="GI54" s="45">
        <f t="shared" si="585"/>
        <v>6.5220769059718187E-2</v>
      </c>
      <c r="GJ54" s="45">
        <f t="shared" si="585"/>
        <v>-5.8472238328291626E-2</v>
      </c>
      <c r="GK54" s="45">
        <f t="shared" si="585"/>
        <v>6.4087733956445181E-2</v>
      </c>
      <c r="GL54" s="45">
        <f t="shared" si="585"/>
        <v>4.7169811320755262E-3</v>
      </c>
      <c r="GM54" s="45">
        <f t="shared" ref="GM54:IG54" si="586">IF(GL14&lt;=0,"",IF(GM14&lt;=0,"",(GM14/GL14-1)))</f>
        <v>-0.13940050559768868</v>
      </c>
      <c r="GN54" s="45">
        <f t="shared" si="586"/>
        <v>9.357952161141414E-2</v>
      </c>
      <c r="GO54" s="45">
        <f t="shared" si="586"/>
        <v>-2.1436108979278612E-2</v>
      </c>
      <c r="GP54" s="45">
        <f t="shared" si="586"/>
        <v>4.0728196028645636E-2</v>
      </c>
      <c r="GQ54" s="45">
        <f t="shared" si="586"/>
        <v>-3.8809344385832723E-2</v>
      </c>
      <c r="GR54" s="45">
        <f t="shared" si="586"/>
        <v>0.11289690317522538</v>
      </c>
      <c r="GS54" s="45">
        <f t="shared" si="586"/>
        <v>-7.7492074674181399E-3</v>
      </c>
      <c r="GT54" s="45">
        <f t="shared" si="586"/>
        <v>-2.5914093006744743E-2</v>
      </c>
      <c r="GU54" s="45">
        <f t="shared" si="586"/>
        <v>2.6967930029154541E-2</v>
      </c>
      <c r="GV54" s="45">
        <f t="shared" si="586"/>
        <v>-3.1582682753725999E-2</v>
      </c>
      <c r="GW54" s="45">
        <f t="shared" si="586"/>
        <v>3.0414071088310735E-2</v>
      </c>
      <c r="GX54" s="45">
        <f t="shared" si="586"/>
        <v>2.9160739687055459E-2</v>
      </c>
      <c r="GY54" s="45">
        <f t="shared" si="586"/>
        <v>-0.11610228058051142</v>
      </c>
      <c r="GZ54" s="45">
        <f t="shared" si="586"/>
        <v>5.4730258014073385E-2</v>
      </c>
      <c r="HA54" s="45">
        <f t="shared" si="586"/>
        <v>1.111934766493694E-2</v>
      </c>
      <c r="HB54" s="45">
        <f t="shared" si="586"/>
        <v>2.1994134897360684E-2</v>
      </c>
      <c r="HC54" s="45">
        <f t="shared" si="586"/>
        <v>-6.0616929698708799E-2</v>
      </c>
      <c r="HD54" s="45">
        <f t="shared" si="586"/>
        <v>5.7273768613974596E-3</v>
      </c>
      <c r="HE54" s="45">
        <f t="shared" si="586"/>
        <v>-6.8716780561883017E-2</v>
      </c>
      <c r="HF54" s="45">
        <f t="shared" si="586"/>
        <v>-2.2421524663677084E-2</v>
      </c>
      <c r="HG54" s="45">
        <f t="shared" si="586"/>
        <v>4.9207673060884138E-2</v>
      </c>
      <c r="HH54" s="45">
        <f t="shared" si="586"/>
        <v>-5.5643879173290944E-2</v>
      </c>
      <c r="HI54" s="45">
        <f t="shared" si="586"/>
        <v>8.8383838383838453E-2</v>
      </c>
      <c r="HJ54" s="45">
        <f t="shared" si="586"/>
        <v>-1.1600928074245953E-2</v>
      </c>
      <c r="HK54" s="45">
        <f t="shared" si="586"/>
        <v>-0.17214397496087641</v>
      </c>
      <c r="HL54" s="45">
        <f t="shared" si="586"/>
        <v>7.8922495274102111E-2</v>
      </c>
      <c r="HM54" s="45">
        <f t="shared" si="586"/>
        <v>3.9391151992991258E-3</v>
      </c>
      <c r="HN54" s="45">
        <f t="shared" si="586"/>
        <v>-1.0786900309032177E-2</v>
      </c>
      <c r="HO54" s="45">
        <f t="shared" si="586"/>
        <v>-4.3826726377257152E-2</v>
      </c>
      <c r="HP54" s="45">
        <f t="shared" si="586"/>
        <v>0.1056770311395463</v>
      </c>
      <c r="HQ54" s="45">
        <f t="shared" si="586"/>
        <v>-7.9113475177305048E-2</v>
      </c>
      <c r="HR54" s="45">
        <f t="shared" si="586"/>
        <v>-3.6860691367308851E-2</v>
      </c>
      <c r="HS54" s="155">
        <f t="shared" si="586"/>
        <v>6.9326434619002786E-2</v>
      </c>
      <c r="HT54" s="45">
        <f t="shared" si="586"/>
        <v>-8.8584966578516222E-2</v>
      </c>
      <c r="HU54" s="45">
        <f t="shared" si="586"/>
        <v>9.6525096525096554E-2</v>
      </c>
      <c r="HV54" s="45">
        <f t="shared" si="586"/>
        <v>-4.6214788732394374E-2</v>
      </c>
      <c r="HW54" s="45">
        <f t="shared" si="586"/>
        <v>-9.6446700507614169E-2</v>
      </c>
      <c r="HX54" s="45">
        <f t="shared" si="586"/>
        <v>6.6905005107252391E-2</v>
      </c>
      <c r="HY54" s="45">
        <f t="shared" si="586"/>
        <v>-2.5849688846337981E-2</v>
      </c>
      <c r="HZ54" s="45">
        <f t="shared" si="586"/>
        <v>1.8181818181818077E-2</v>
      </c>
      <c r="IA54" s="45">
        <f t="shared" si="586"/>
        <v>-4.2471042471042497E-2</v>
      </c>
      <c r="IB54" s="45">
        <f t="shared" si="586"/>
        <v>8.316532258064524E-2</v>
      </c>
      <c r="IC54" s="45">
        <f t="shared" si="586"/>
        <v>-4.3275942298743653E-2</v>
      </c>
      <c r="ID54" s="45">
        <f t="shared" si="586"/>
        <v>-5.8972033073930064E-2</v>
      </c>
      <c r="IE54" s="45">
        <f t="shared" si="586"/>
        <v>5.0262992158949471E-2</v>
      </c>
      <c r="IF54" s="45">
        <f t="shared" si="586"/>
        <v>-5.3149606299212615E-2</v>
      </c>
      <c r="IG54" s="45">
        <f t="shared" si="586"/>
        <v>0.11278586278586289</v>
      </c>
      <c r="IH54" s="45">
        <f t="shared" ref="IH54:JT54" si="587">IH14/IG14-1</f>
        <v>2.0423867351704761E-2</v>
      </c>
      <c r="II54" s="45">
        <f t="shared" si="587"/>
        <v>-0.18288779721956172</v>
      </c>
      <c r="IJ54" s="45">
        <f t="shared" si="587"/>
        <v>0.10340962402687692</v>
      </c>
      <c r="IK54" s="45">
        <f t="shared" si="587"/>
        <v>-3.0843179232509677E-2</v>
      </c>
      <c r="IL54" s="45">
        <f t="shared" si="587"/>
        <v>7.1673012864734709E-3</v>
      </c>
      <c r="IM54" s="45">
        <f t="shared" si="587"/>
        <v>-6.9222985703173423E-3</v>
      </c>
      <c r="IN54" s="45">
        <f t="shared" si="587"/>
        <v>7.8315325837047478E-2</v>
      </c>
      <c r="IO54" s="45">
        <f t="shared" si="587"/>
        <v>-6.9775020890761263E-2</v>
      </c>
      <c r="IP54" s="45">
        <f t="shared" si="587"/>
        <v>5.1787926775591631E-2</v>
      </c>
      <c r="IQ54" s="45">
        <f t="shared" si="587"/>
        <v>2.658640656595912E-2</v>
      </c>
      <c r="IR54" s="45">
        <f t="shared" si="587"/>
        <v>-0.10103275737636341</v>
      </c>
      <c r="IS54" s="45">
        <f t="shared" si="587"/>
        <v>0.15714542370893869</v>
      </c>
      <c r="IT54" s="45">
        <f t="shared" si="587"/>
        <v>-5.5031678602168732E-3</v>
      </c>
      <c r="IU54" s="45">
        <f t="shared" si="587"/>
        <v>-0.19004481211118929</v>
      </c>
      <c r="IV54" s="45">
        <f t="shared" si="587"/>
        <v>0.10298796831370272</v>
      </c>
      <c r="IW54" s="45">
        <f t="shared" si="587"/>
        <v>6.5349662551916765E-4</v>
      </c>
      <c r="IX54" s="45">
        <f t="shared" si="587"/>
        <v>-0.16406876632021028</v>
      </c>
      <c r="IY54" s="45">
        <f t="shared" si="587"/>
        <v>0.21412364301894615</v>
      </c>
      <c r="IZ54" s="45">
        <f t="shared" si="587"/>
        <v>8.7704168057667786E-2</v>
      </c>
      <c r="JA54" s="45">
        <f t="shared" si="587"/>
        <v>-5.9281878438070423E-2</v>
      </c>
      <c r="JB54" s="45">
        <f t="shared" si="587"/>
        <v>8.3705708351677899E-4</v>
      </c>
      <c r="JC54" s="45">
        <f t="shared" si="587"/>
        <v>3.9426246517799468E-2</v>
      </c>
      <c r="JD54" s="45">
        <f t="shared" si="587"/>
        <v>-3.6028455706568541E-2</v>
      </c>
      <c r="JE54" s="45">
        <f t="shared" si="587"/>
        <v>0.11370510283082269</v>
      </c>
      <c r="JF54" s="45">
        <f t="shared" si="587"/>
        <v>1.4671669852827751E-2</v>
      </c>
      <c r="JG54" s="45">
        <f t="shared" si="587"/>
        <v>-0.21612222873368692</v>
      </c>
      <c r="JH54" s="45">
        <f t="shared" si="587"/>
        <v>0.14489218941471349</v>
      </c>
      <c r="JI54" s="45">
        <f t="shared" si="587"/>
        <v>-2.2923802842770513E-2</v>
      </c>
      <c r="JJ54" s="45">
        <f t="shared" si="587"/>
        <v>3.8720598856978317E-3</v>
      </c>
      <c r="JK54" s="45">
        <f t="shared" si="587"/>
        <v>-8.2500176023593275E-3</v>
      </c>
      <c r="JL54" s="45">
        <f t="shared" si="587"/>
        <v>8.832203602889277E-2</v>
      </c>
      <c r="JM54" s="45">
        <f t="shared" si="587"/>
        <v>-6.1465702799526234E-2</v>
      </c>
      <c r="JN54" s="45">
        <f t="shared" si="587"/>
        <v>-9.9226392875231273E-3</v>
      </c>
      <c r="JO54" s="45">
        <f t="shared" si="587"/>
        <v>8.5803187189043006E-2</v>
      </c>
      <c r="JP54" s="45">
        <f t="shared" si="587"/>
        <v>-4.5726479088918581E-2</v>
      </c>
      <c r="JQ54" s="45">
        <f t="shared" si="587"/>
        <v>9.2319296418760688E-2</v>
      </c>
      <c r="JR54" s="45">
        <f t="shared" si="587"/>
        <v>-1.5013118971575978E-2</v>
      </c>
      <c r="JS54" s="45">
        <f t="shared" si="587"/>
        <v>-0.16109134425270444</v>
      </c>
      <c r="JT54" s="45">
        <f t="shared" si="587"/>
        <v>-0.11860288983982259</v>
      </c>
      <c r="JU54" s="45">
        <f t="shared" si="547"/>
        <v>-0.32256844495862314</v>
      </c>
      <c r="JV54" s="45">
        <f t="shared" si="548"/>
        <v>0.19758847435112359</v>
      </c>
      <c r="JW54" s="45">
        <f t="shared" si="549"/>
        <v>0.13679231262127223</v>
      </c>
      <c r="JX54" s="45">
        <f t="shared" si="549"/>
        <v>0.17575662293302252</v>
      </c>
      <c r="JY54" s="45">
        <f t="shared" si="549"/>
        <v>4.9114991060814406E-2</v>
      </c>
      <c r="JZ54" s="45">
        <f t="shared" si="549"/>
        <v>6.0611622272130905E-2</v>
      </c>
      <c r="KA54" s="45">
        <f t="shared" si="549"/>
        <v>7.7191832009427586E-2</v>
      </c>
      <c r="KB54" s="45">
        <f t="shared" si="549"/>
        <v>-7.2692466134030354E-2</v>
      </c>
      <c r="KC54" s="45">
        <f t="shared" si="549"/>
        <v>4.3345710802843662E-2</v>
      </c>
      <c r="KD54" s="45">
        <f t="shared" si="549"/>
        <v>-3.3810282695848626E-2</v>
      </c>
      <c r="KE54" s="45">
        <f t="shared" si="549"/>
        <v>-0.11747092218830901</v>
      </c>
      <c r="KF54" s="45">
        <f t="shared" si="549"/>
        <v>1.994911649357678E-2</v>
      </c>
      <c r="KG54" s="45">
        <f t="shared" si="549"/>
        <v>-7.5695235517761916E-2</v>
      </c>
      <c r="KH54" s="45">
        <f t="shared" si="549"/>
        <v>0.14222687470575934</v>
      </c>
      <c r="KI54" s="45">
        <f t="shared" si="549"/>
        <v>8.8441532336895889E-3</v>
      </c>
      <c r="KJ54" s="45">
        <f t="shared" si="549"/>
        <v>8.8403974801313678E-2</v>
      </c>
      <c r="KK54" s="45">
        <f t="shared" si="549"/>
        <v>-5.6829236627965463E-2</v>
      </c>
      <c r="KL54" s="45">
        <f t="shared" si="549"/>
        <v>1.2751231726602308E-2</v>
      </c>
      <c r="KM54" s="45">
        <f t="shared" si="549"/>
        <v>3.1794707938213707E-2</v>
      </c>
      <c r="KN54" s="45">
        <f t="shared" si="549"/>
        <v>-4.3829345228064254E-2</v>
      </c>
      <c r="KO54" s="45">
        <f t="shared" si="549"/>
        <v>0.1110414651531435</v>
      </c>
      <c r="KP54" s="45">
        <f t="shared" si="549"/>
        <v>-6.9951725988893321E-2</v>
      </c>
      <c r="KQ54" s="45">
        <f t="shared" si="549"/>
        <v>-0.15056677560318776</v>
      </c>
      <c r="KR54" s="45">
        <f t="shared" si="549"/>
        <v>0.16708415831981016</v>
      </c>
      <c r="KS54" s="45">
        <f t="shared" si="549"/>
        <v>-5.6629224281867785E-3</v>
      </c>
      <c r="KT54" s="45">
        <f t="shared" si="549"/>
        <v>-1.515243285259249E-2</v>
      </c>
      <c r="KU54" s="45">
        <f t="shared" si="549"/>
        <v>-3.1186667417803404E-2</v>
      </c>
      <c r="KV54" s="45">
        <f t="shared" si="549"/>
        <v>9.5075610863055937E-2</v>
      </c>
      <c r="KW54" s="45">
        <f t="shared" si="549"/>
        <v>-4.9350404419243321E-2</v>
      </c>
      <c r="KX54" s="45">
        <f t="shared" si="549"/>
        <v>-7.4034015307870016E-3</v>
      </c>
      <c r="KY54" s="45">
        <f t="shared" si="549"/>
        <v>3.6789077042067131E-2</v>
      </c>
      <c r="KZ54" s="45">
        <f t="shared" si="549"/>
        <v>-4.1793195519821968E-2</v>
      </c>
      <c r="LA54" s="45">
        <f t="shared" si="549"/>
        <v>9.8057798760250448E-2</v>
      </c>
      <c r="LB54" s="45">
        <f t="shared" si="549"/>
        <v>2.8419594417993466E-2</v>
      </c>
      <c r="LC54" s="45">
        <f t="shared" si="549"/>
        <v>-0.17323978681149765</v>
      </c>
      <c r="LD54" s="45">
        <f t="shared" si="549"/>
        <v>0.13489655825421742</v>
      </c>
      <c r="LE54" s="45">
        <f t="shared" si="549"/>
        <v>-1.6654341510665693E-3</v>
      </c>
      <c r="LF54" s="45">
        <f t="shared" si="549"/>
        <v>-2.3070872832635314E-2</v>
      </c>
      <c r="LG54" s="45">
        <f t="shared" si="549"/>
        <v>-3.9522355558758715E-3</v>
      </c>
      <c r="LH54" s="45">
        <f t="shared" si="549"/>
        <v>0.10387818264264026</v>
      </c>
      <c r="LI54" s="45">
        <f t="shared" si="551"/>
        <v>-6.5163707797389114E-2</v>
      </c>
      <c r="LJ54" s="45">
        <f t="shared" si="552"/>
        <v>2.3649468932684936E-3</v>
      </c>
      <c r="LK54" s="45">
        <f t="shared" si="552"/>
        <v>4.5158566297327285E-2</v>
      </c>
      <c r="LL54" s="45">
        <f t="shared" si="552"/>
        <v>-1.2734664769256998E-2</v>
      </c>
      <c r="LM54" s="45">
        <f t="shared" si="552"/>
        <v>6.7528974823324317E-2</v>
      </c>
      <c r="LN54" s="45">
        <f t="shared" si="552"/>
        <v>1.529625878497809E-3</v>
      </c>
      <c r="LO54" s="45">
        <f t="shared" si="552"/>
        <v>-0.14670141046386553</v>
      </c>
      <c r="LP54" s="45">
        <f t="shared" si="552"/>
        <v>3.8239427263250247E-2</v>
      </c>
      <c r="LQ54" s="45">
        <f t="shared" si="552"/>
        <v>1.4180868083522924E-2</v>
      </c>
      <c r="LR54" s="45">
        <f t="shared" si="552"/>
        <v>3.8093948572805569E-2</v>
      </c>
      <c r="LS54" s="45">
        <f t="shared" si="552"/>
        <v>-8.9368757329452153E-3</v>
      </c>
      <c r="LT54" s="45">
        <f t="shared" si="552"/>
        <v>0.11108322774868351</v>
      </c>
      <c r="LU54" s="45">
        <f t="shared" si="553"/>
        <v>-7.1577952579399362E-2</v>
      </c>
      <c r="LV54" s="45">
        <f t="shared" si="554"/>
        <v>-2.950176853763542E-2</v>
      </c>
      <c r="LW54" s="45">
        <f t="shared" si="554"/>
        <v>3.0953397921472225E-2</v>
      </c>
      <c r="LX54" s="45">
        <f t="shared" si="554"/>
        <v>-2.2456453059568782E-2</v>
      </c>
      <c r="LY54" s="45">
        <f t="shared" si="554"/>
        <v>8.177022760770547E-2</v>
      </c>
      <c r="LZ54" s="45">
        <v>1.3560097053558318E-2</v>
      </c>
      <c r="MA54" s="45">
        <v>-0.16996702554933596</v>
      </c>
      <c r="MB54" s="45">
        <v>7.5514332786554172E-2</v>
      </c>
      <c r="MC54" s="45">
        <v>1.8063393476180467E-2</v>
      </c>
      <c r="MD54" s="45">
        <v>3.6845019142710544E-3</v>
      </c>
      <c r="ME54" s="45">
        <v>-1.4721067981543046E-2</v>
      </c>
      <c r="MF54" s="45">
        <v>0.114365204321349</v>
      </c>
      <c r="MG54" s="45">
        <v>-4.9368361290146767E-2</v>
      </c>
      <c r="MH54" s="45">
        <v>-3.1995911889758921E-2</v>
      </c>
      <c r="MI54" s="45">
        <v>6.4810348780209637E-2</v>
      </c>
      <c r="MJ54" s="45">
        <v>-1</v>
      </c>
      <c r="MK54" s="45" t="e">
        <v>#DIV/0!</v>
      </c>
      <c r="ML54" s="45" t="e">
        <f t="shared" si="554"/>
        <v>#DIV/0!</v>
      </c>
    </row>
    <row r="55" spans="1:350" s="106" customFormat="1" x14ac:dyDescent="0.35">
      <c r="A55" s="103" t="str">
        <f>Month!$A$15</f>
        <v>Veículo Pesado</v>
      </c>
      <c r="B55" s="46"/>
      <c r="C55" s="46">
        <f t="shared" ref="C55:BN55" si="588">IF(B15&lt;=0,"",IF(C15&lt;=0,"",(C15/B15-1)))</f>
        <v>0.13863928112965329</v>
      </c>
      <c r="D55" s="46">
        <f t="shared" si="588"/>
        <v>-8.5682074408117259E-2</v>
      </c>
      <c r="E55" s="46">
        <f t="shared" si="588"/>
        <v>-0.1454993834771886</v>
      </c>
      <c r="F55" s="46">
        <f t="shared" si="588"/>
        <v>0.21067821067821058</v>
      </c>
      <c r="G55" s="46">
        <f t="shared" si="588"/>
        <v>-3.0989272943980906E-2</v>
      </c>
      <c r="H55" s="46">
        <f t="shared" si="588"/>
        <v>4.5510455104551095E-2</v>
      </c>
      <c r="I55" s="46">
        <f t="shared" si="588"/>
        <v>-2.0000000000000018E-2</v>
      </c>
      <c r="J55" s="46">
        <f t="shared" si="588"/>
        <v>-6.0024009603841799E-3</v>
      </c>
      <c r="K55" s="46">
        <f t="shared" si="588"/>
        <v>2.0531400966183666E-2</v>
      </c>
      <c r="L55" s="46">
        <f t="shared" si="588"/>
        <v>-7.2189349112426027E-2</v>
      </c>
      <c r="M55" s="46">
        <f t="shared" si="588"/>
        <v>5.3571428571428603E-2</v>
      </c>
      <c r="N55" s="46">
        <f t="shared" si="588"/>
        <v>-9.6852300242130762E-2</v>
      </c>
      <c r="O55" s="46">
        <f t="shared" si="588"/>
        <v>-9.6514745308310945E-2</v>
      </c>
      <c r="P55" s="46">
        <f t="shared" si="588"/>
        <v>0.16617210682492578</v>
      </c>
      <c r="Q55" s="46">
        <f t="shared" si="588"/>
        <v>-3.0534351145038219E-2</v>
      </c>
      <c r="R55" s="46">
        <f t="shared" si="588"/>
        <v>3.6745406824147064E-2</v>
      </c>
      <c r="S55" s="46">
        <f t="shared" si="588"/>
        <v>-3.7974683544303778E-2</v>
      </c>
      <c r="T55" s="46">
        <f t="shared" si="588"/>
        <v>8.8157894736842213E-2</v>
      </c>
      <c r="U55" s="46">
        <f t="shared" si="588"/>
        <v>-5.1995163240628806E-2</v>
      </c>
      <c r="V55" s="46">
        <f t="shared" si="588"/>
        <v>1.6581632653061229E-2</v>
      </c>
      <c r="W55" s="46">
        <f t="shared" si="588"/>
        <v>-1.129234629861986E-2</v>
      </c>
      <c r="X55" s="46">
        <f t="shared" si="588"/>
        <v>-2.7918781725888353E-2</v>
      </c>
      <c r="Y55" s="46">
        <f t="shared" si="588"/>
        <v>6.3968668407310636E-2</v>
      </c>
      <c r="Z55" s="46">
        <f t="shared" si="588"/>
        <v>-7.4846625766871178E-2</v>
      </c>
      <c r="AA55" s="46">
        <f t="shared" si="588"/>
        <v>-0.1061007957559682</v>
      </c>
      <c r="AB55" s="46">
        <f t="shared" si="588"/>
        <v>0.24629080118694358</v>
      </c>
      <c r="AC55" s="46">
        <f t="shared" si="588"/>
        <v>-6.9047619047619024E-2</v>
      </c>
      <c r="AD55" s="46">
        <f t="shared" si="588"/>
        <v>3.9641943734015417E-2</v>
      </c>
      <c r="AE55" s="46">
        <f t="shared" si="588"/>
        <v>0</v>
      </c>
      <c r="AF55" s="46">
        <f t="shared" si="588"/>
        <v>1.2300123001229846E-3</v>
      </c>
      <c r="AG55" s="46">
        <f t="shared" si="588"/>
        <v>7.1253071253071232E-2</v>
      </c>
      <c r="AH55" s="46">
        <f t="shared" si="588"/>
        <v>-5.9633027522935755E-2</v>
      </c>
      <c r="AI55" s="46">
        <f t="shared" si="588"/>
        <v>2.3170731707317094E-2</v>
      </c>
      <c r="AJ55" s="46">
        <f t="shared" si="588"/>
        <v>-3.3373063170440975E-2</v>
      </c>
      <c r="AK55" s="46">
        <f t="shared" si="588"/>
        <v>7.0283600493218357E-2</v>
      </c>
      <c r="AL55" s="46">
        <f t="shared" si="588"/>
        <v>-0.10483870967741937</v>
      </c>
      <c r="AM55" s="46">
        <f t="shared" si="588"/>
        <v>-1.0296010296010349E-2</v>
      </c>
      <c r="AN55" s="46">
        <f t="shared" si="588"/>
        <v>2.6007802340702213E-2</v>
      </c>
      <c r="AO55" s="46">
        <f t="shared" si="588"/>
        <v>-3.6755386565272552E-2</v>
      </c>
      <c r="AP55" s="46">
        <f t="shared" si="588"/>
        <v>-0.16842105263157892</v>
      </c>
      <c r="AQ55" s="46">
        <f t="shared" si="588"/>
        <v>0.24683544303797467</v>
      </c>
      <c r="AR55" s="46">
        <f t="shared" si="588"/>
        <v>7.1065989847715727E-2</v>
      </c>
      <c r="AS55" s="46">
        <f t="shared" si="588"/>
        <v>4.8578199052132787E-2</v>
      </c>
      <c r="AT55" s="46">
        <f t="shared" si="588"/>
        <v>-6.4406779661016933E-2</v>
      </c>
      <c r="AU55" s="46">
        <f t="shared" si="588"/>
        <v>6.0386473429951959E-3</v>
      </c>
      <c r="AV55" s="46">
        <f t="shared" si="588"/>
        <v>-3.1212484993997647E-2</v>
      </c>
      <c r="AW55" s="46">
        <f t="shared" si="588"/>
        <v>4.9566294919454856E-2</v>
      </c>
      <c r="AX55" s="46">
        <f t="shared" si="588"/>
        <v>-1.5348288075560768E-2</v>
      </c>
      <c r="AY55" s="46">
        <f t="shared" si="588"/>
        <v>-0.13669064748201443</v>
      </c>
      <c r="AZ55" s="46">
        <f t="shared" si="588"/>
        <v>0.13749999999999996</v>
      </c>
      <c r="BA55" s="46">
        <f t="shared" si="588"/>
        <v>-5.9829059829059839E-2</v>
      </c>
      <c r="BB55" s="46">
        <f t="shared" si="588"/>
        <v>5.324675324675332E-2</v>
      </c>
      <c r="BC55" s="46">
        <f t="shared" si="588"/>
        <v>-7.644882860665847E-2</v>
      </c>
      <c r="BD55" s="46">
        <f t="shared" si="588"/>
        <v>6.942590120160208E-2</v>
      </c>
      <c r="BE55" s="46">
        <f t="shared" si="588"/>
        <v>3.4956304619226053E-2</v>
      </c>
      <c r="BF55" s="46">
        <f t="shared" si="588"/>
        <v>-6.5138721351025386E-2</v>
      </c>
      <c r="BG55" s="46">
        <f t="shared" si="588"/>
        <v>4.6451612903225747E-2</v>
      </c>
      <c r="BH55" s="46">
        <f t="shared" si="588"/>
        <v>-3.5758323057953123E-2</v>
      </c>
      <c r="BI55" s="46">
        <f t="shared" si="588"/>
        <v>-4.2199488491048598E-2</v>
      </c>
      <c r="BJ55" s="46">
        <f t="shared" si="588"/>
        <v>3.6048064085447251E-2</v>
      </c>
      <c r="BK55" s="46">
        <f t="shared" si="588"/>
        <v>-0.11082474226804129</v>
      </c>
      <c r="BL55" s="46">
        <f t="shared" si="588"/>
        <v>0.1333333333333333</v>
      </c>
      <c r="BM55" s="46">
        <f t="shared" si="588"/>
        <v>-2.5575447570332921E-3</v>
      </c>
      <c r="BN55" s="46">
        <f t="shared" si="588"/>
        <v>3.076923076923066E-2</v>
      </c>
      <c r="BO55" s="46">
        <f t="shared" ref="BO55:DZ55" si="589">IF(BN15&lt;=0,"",IF(BO15&lt;=0,"",(BO15/BN15-1)))</f>
        <v>-9.2039800995024845E-2</v>
      </c>
      <c r="BP55" s="46">
        <f t="shared" si="589"/>
        <v>0.13424657534246576</v>
      </c>
      <c r="BQ55" s="46">
        <f t="shared" si="589"/>
        <v>6.3707729468600593E-3</v>
      </c>
      <c r="BR55" s="46">
        <f t="shared" si="589"/>
        <v>-7.4069184842939784E-3</v>
      </c>
      <c r="BS55" s="46">
        <f t="shared" si="589"/>
        <v>6.2908730835216309E-2</v>
      </c>
      <c r="BT55" s="46">
        <f t="shared" si="589"/>
        <v>-4.9661314815130697E-2</v>
      </c>
      <c r="BU55" s="46">
        <f t="shared" si="589"/>
        <v>-2.3220295974989424E-3</v>
      </c>
      <c r="BV55" s="46">
        <f t="shared" si="589"/>
        <v>-7.9625834996928879E-2</v>
      </c>
      <c r="BW55" s="46">
        <f t="shared" si="589"/>
        <v>-2.4045674659297522E-2</v>
      </c>
      <c r="BX55" s="46">
        <f t="shared" si="589"/>
        <v>-2.4783696932623389E-2</v>
      </c>
      <c r="BY55" s="46">
        <f t="shared" si="589"/>
        <v>2.2162205099690135E-2</v>
      </c>
      <c r="BZ55" s="46">
        <f t="shared" si="589"/>
        <v>-1.8348107575059003E-2</v>
      </c>
      <c r="CA55" s="46">
        <f t="shared" si="589"/>
        <v>1.8833003480515753E-2</v>
      </c>
      <c r="CB55" s="46">
        <f t="shared" si="589"/>
        <v>0.13150815595995957</v>
      </c>
      <c r="CC55" s="46">
        <f t="shared" si="589"/>
        <v>-3.9608719743503329E-2</v>
      </c>
      <c r="CD55" s="46">
        <f t="shared" si="589"/>
        <v>1.4397934804316836E-2</v>
      </c>
      <c r="CE55" s="46">
        <f t="shared" si="589"/>
        <v>2.809791003564488E-2</v>
      </c>
      <c r="CF55" s="46">
        <f t="shared" si="589"/>
        <v>-8.1421396122970724E-2</v>
      </c>
      <c r="CG55" s="46">
        <f t="shared" si="589"/>
        <v>6.8335482409745296E-2</v>
      </c>
      <c r="CH55" s="46">
        <f t="shared" si="589"/>
        <v>-5.9944831241417584E-2</v>
      </c>
      <c r="CI55" s="46">
        <f t="shared" si="589"/>
        <v>-6.9880768565442675E-2</v>
      </c>
      <c r="CJ55" s="46">
        <f t="shared" si="589"/>
        <v>0.19204164881474739</v>
      </c>
      <c r="CK55" s="46">
        <f t="shared" si="589"/>
        <v>-0.10431098444661724</v>
      </c>
      <c r="CL55" s="46">
        <f t="shared" si="589"/>
        <v>2.6656086294547299E-2</v>
      </c>
      <c r="CM55" s="46">
        <f t="shared" si="589"/>
        <v>-7.0592537945578515E-2</v>
      </c>
      <c r="CN55" s="46">
        <f t="shared" si="589"/>
        <v>7.2660275046990463E-2</v>
      </c>
      <c r="CO55" s="46">
        <f t="shared" si="589"/>
        <v>3.121994143030582E-2</v>
      </c>
      <c r="CP55" s="46">
        <f t="shared" si="589"/>
        <v>-2.5826153289454368E-2</v>
      </c>
      <c r="CQ55" s="46">
        <f t="shared" si="589"/>
        <v>4.4611372825589246E-3</v>
      </c>
      <c r="CR55" s="46">
        <f t="shared" si="589"/>
        <v>-6.9412083649308398E-3</v>
      </c>
      <c r="CS55" s="46">
        <f t="shared" si="589"/>
        <v>0.12697749726059637</v>
      </c>
      <c r="CT55" s="46">
        <f t="shared" si="589"/>
        <v>-0.1021641793543967</v>
      </c>
      <c r="CU55" s="46">
        <f t="shared" si="589"/>
        <v>-7.7850982166946414E-2</v>
      </c>
      <c r="CV55" s="46">
        <f t="shared" si="589"/>
        <v>0.18712433158324737</v>
      </c>
      <c r="CW55" s="46">
        <f t="shared" si="589"/>
        <v>-5.5312880481200866E-2</v>
      </c>
      <c r="CX55" s="46">
        <f t="shared" si="589"/>
        <v>4.4649737966223624E-2</v>
      </c>
      <c r="CY55" s="46">
        <f t="shared" si="589"/>
        <v>-2.0913774987023848E-2</v>
      </c>
      <c r="CZ55" s="46">
        <f t="shared" si="589"/>
        <v>1.1165717872553937E-2</v>
      </c>
      <c r="DA55" s="46">
        <f t="shared" si="589"/>
        <v>5.4822674918742376E-2</v>
      </c>
      <c r="DB55" s="46">
        <f t="shared" si="589"/>
        <v>-6.0487905945417086E-2</v>
      </c>
      <c r="DC55" s="46">
        <f t="shared" si="589"/>
        <v>2.2818714794804018E-2</v>
      </c>
      <c r="DD55" s="46">
        <f t="shared" si="589"/>
        <v>1.3658961758347132E-3</v>
      </c>
      <c r="DE55" s="46">
        <f t="shared" si="589"/>
        <v>4.5403632382213344E-2</v>
      </c>
      <c r="DF55" s="46">
        <f t="shared" si="589"/>
        <v>-8.4991071330755119E-2</v>
      </c>
      <c r="DG55" s="46">
        <f t="shared" si="589"/>
        <v>-7.7447495303581859E-2</v>
      </c>
      <c r="DH55" s="46">
        <f t="shared" si="589"/>
        <v>0.16523907045317077</v>
      </c>
      <c r="DI55" s="46">
        <f t="shared" si="589"/>
        <v>-0.1359207080939181</v>
      </c>
      <c r="DJ55" s="46">
        <f t="shared" si="589"/>
        <v>0.12316144009301255</v>
      </c>
      <c r="DK55" s="46">
        <f t="shared" si="589"/>
        <v>-4.887756050592118E-2</v>
      </c>
      <c r="DL55" s="46">
        <f t="shared" si="589"/>
        <v>6.2418931164338609E-2</v>
      </c>
      <c r="DM55" s="46">
        <f t="shared" si="589"/>
        <v>1.9144760602474387E-2</v>
      </c>
      <c r="DN55" s="46">
        <f t="shared" si="589"/>
        <v>-5.329750969233038E-2</v>
      </c>
      <c r="DO55" s="46">
        <f t="shared" si="589"/>
        <v>2.9293775867183403E-2</v>
      </c>
      <c r="DP55" s="46">
        <f t="shared" si="589"/>
        <v>1.9828045625776225E-2</v>
      </c>
      <c r="DQ55" s="46">
        <f t="shared" si="589"/>
        <v>4.5041468742570867E-2</v>
      </c>
      <c r="DR55" s="46">
        <f t="shared" si="589"/>
        <v>5.8545672277294791E-3</v>
      </c>
      <c r="DS55" s="46">
        <f t="shared" si="589"/>
        <v>-8.7964513782060272E-2</v>
      </c>
      <c r="DT55" s="46">
        <f t="shared" si="589"/>
        <v>0.18982784394365804</v>
      </c>
      <c r="DU55" s="46">
        <f t="shared" si="589"/>
        <v>-7.7320317338602673E-2</v>
      </c>
      <c r="DV55" s="46">
        <f t="shared" si="589"/>
        <v>6.6286722518243302E-2</v>
      </c>
      <c r="DW55" s="46">
        <f t="shared" si="589"/>
        <v>-4.7936944741714616E-2</v>
      </c>
      <c r="DX55" s="46">
        <f t="shared" si="589"/>
        <v>5.2260760139337004E-2</v>
      </c>
      <c r="DY55" s="46">
        <f t="shared" si="589"/>
        <v>1.3824153968758912E-2</v>
      </c>
      <c r="DZ55" s="46">
        <f t="shared" si="589"/>
        <v>-5.9973259953977287E-2</v>
      </c>
      <c r="EA55" s="46">
        <f t="shared" ref="EA55:GL55" si="590">IF(DZ15&lt;=0,"",IF(EA15&lt;=0,"",(EA15/DZ15-1)))</f>
        <v>8.231457477972115E-2</v>
      </c>
      <c r="EB55" s="46">
        <f t="shared" si="590"/>
        <v>-5.0866223659374432E-2</v>
      </c>
      <c r="EC55" s="46">
        <f t="shared" si="590"/>
        <v>-2.1140227458659178E-3</v>
      </c>
      <c r="ED55" s="46">
        <f t="shared" si="590"/>
        <v>-4.0705854006162223E-3</v>
      </c>
      <c r="EE55" s="46">
        <f t="shared" si="590"/>
        <v>-9.9912965835246004E-2</v>
      </c>
      <c r="EF55" s="46">
        <f t="shared" si="590"/>
        <v>-5.7665805634521505E-2</v>
      </c>
      <c r="EG55" s="46">
        <f t="shared" si="590"/>
        <v>0.14623370391879487</v>
      </c>
      <c r="EH55" s="46">
        <f t="shared" si="590"/>
        <v>5.1097876791483365E-2</v>
      </c>
      <c r="EI55" s="46">
        <f t="shared" si="590"/>
        <v>1.1986926635876083E-2</v>
      </c>
      <c r="EJ55" s="46">
        <f t="shared" si="590"/>
        <v>8.2490322516690862E-2</v>
      </c>
      <c r="EK55" s="46">
        <f t="shared" si="590"/>
        <v>-3.1062271062271107E-2</v>
      </c>
      <c r="EL55" s="46">
        <f t="shared" si="590"/>
        <v>8.0438152124602258E-3</v>
      </c>
      <c r="EM55" s="46">
        <f t="shared" si="590"/>
        <v>2.5666820740096519E-2</v>
      </c>
      <c r="EN55" s="46">
        <f t="shared" si="590"/>
        <v>-0.11928970435122821</v>
      </c>
      <c r="EO55" s="46">
        <f t="shared" si="590"/>
        <v>-2.2971183267114226E-2</v>
      </c>
      <c r="EP55" s="46">
        <f t="shared" si="590"/>
        <v>-7.8390712774184634E-2</v>
      </c>
      <c r="EQ55" s="46">
        <f t="shared" si="590"/>
        <v>-7.5559279990409789E-2</v>
      </c>
      <c r="ER55" s="46">
        <f t="shared" si="590"/>
        <v>0.17407757923074141</v>
      </c>
      <c r="ES55" s="46">
        <f t="shared" si="590"/>
        <v>-3.0895218999110075E-2</v>
      </c>
      <c r="ET55" s="46">
        <f t="shared" si="590"/>
        <v>6.7474255104869929E-2</v>
      </c>
      <c r="EU55" s="46">
        <f t="shared" si="590"/>
        <v>-1.4456688451280231E-2</v>
      </c>
      <c r="EV55" s="46">
        <f t="shared" si="590"/>
        <v>8.4375000000000089E-2</v>
      </c>
      <c r="EW55" s="46">
        <f t="shared" si="590"/>
        <v>-1.5369836695485084E-2</v>
      </c>
      <c r="EX55" s="46">
        <f t="shared" si="590"/>
        <v>5.8536585365853711E-3</v>
      </c>
      <c r="EY55" s="46">
        <f t="shared" si="590"/>
        <v>3.6857419980601325E-2</v>
      </c>
      <c r="EZ55" s="46">
        <f t="shared" si="590"/>
        <v>2.8063610851263299E-3</v>
      </c>
      <c r="FA55" s="46">
        <f t="shared" si="590"/>
        <v>-2.5186567164179108E-2</v>
      </c>
      <c r="FB55" s="46">
        <f t="shared" si="590"/>
        <v>-2.6794258373205704E-2</v>
      </c>
      <c r="FC55" s="46">
        <f t="shared" si="590"/>
        <v>-8.3579154375614584E-2</v>
      </c>
      <c r="FD55" s="46">
        <f t="shared" si="590"/>
        <v>0.22854077253218885</v>
      </c>
      <c r="FE55" s="46">
        <f t="shared" si="590"/>
        <v>-9.606986899563319E-2</v>
      </c>
      <c r="FF55" s="46">
        <f t="shared" si="590"/>
        <v>7.0531400966183488E-2</v>
      </c>
      <c r="FG55" s="46">
        <f t="shared" si="590"/>
        <v>-1.8953068592057809E-2</v>
      </c>
      <c r="FH55" s="46">
        <f t="shared" si="590"/>
        <v>6.8077276908923734E-2</v>
      </c>
      <c r="FI55" s="46">
        <f t="shared" si="590"/>
        <v>2.5839793281653645E-2</v>
      </c>
      <c r="FJ55" s="46">
        <f t="shared" si="590"/>
        <v>-3.3585222502099055E-2</v>
      </c>
      <c r="FK55" s="46">
        <f t="shared" si="590"/>
        <v>2.3457862728062606E-2</v>
      </c>
      <c r="FL55" s="46">
        <f t="shared" si="590"/>
        <v>-2.5466893039048921E-3</v>
      </c>
      <c r="FM55" s="46">
        <f t="shared" si="590"/>
        <v>7.2340425531914887E-2</v>
      </c>
      <c r="FN55" s="46">
        <f t="shared" si="590"/>
        <v>-1.9047619047619091E-2</v>
      </c>
      <c r="FO55" s="46">
        <f t="shared" si="590"/>
        <v>-6.3017799352750759E-2</v>
      </c>
      <c r="FP55" s="46">
        <f t="shared" si="590"/>
        <v>7.2436987850894807E-2</v>
      </c>
      <c r="FQ55" s="46">
        <f t="shared" si="590"/>
        <v>-5.4750402576489554E-2</v>
      </c>
      <c r="FR55" s="46">
        <f t="shared" si="590"/>
        <v>6.5587734241908002E-2</v>
      </c>
      <c r="FS55" s="46">
        <f t="shared" si="590"/>
        <v>-1.447641886490858E-2</v>
      </c>
      <c r="FT55" s="46">
        <f t="shared" si="590"/>
        <v>5.1188670522107182E-2</v>
      </c>
      <c r="FU55" s="46">
        <f t="shared" si="590"/>
        <v>4.3981481481481399E-2</v>
      </c>
      <c r="FV55" s="46">
        <f t="shared" si="590"/>
        <v>-2.512934220251295E-2</v>
      </c>
      <c r="FW55" s="46">
        <f t="shared" si="590"/>
        <v>-7.5815011372248886E-4</v>
      </c>
      <c r="FX55" s="46">
        <f t="shared" si="590"/>
        <v>-6.0698027314112224E-3</v>
      </c>
      <c r="FY55" s="46">
        <f t="shared" si="590"/>
        <v>1.7557251908396854E-2</v>
      </c>
      <c r="FZ55" s="46">
        <f t="shared" si="590"/>
        <v>-8.4351087771942224E-3</v>
      </c>
      <c r="GA55" s="46">
        <f t="shared" si="590"/>
        <v>-3.0834738030317332E-2</v>
      </c>
      <c r="GB55" s="46">
        <f t="shared" si="590"/>
        <v>8.0130366900858618E-2</v>
      </c>
      <c r="GC55" s="46">
        <f t="shared" si="590"/>
        <v>-9.4203940745002046E-2</v>
      </c>
      <c r="GD55" s="46">
        <f t="shared" si="590"/>
        <v>9.9045561245414415E-2</v>
      </c>
      <c r="GE55" s="46">
        <f t="shared" si="590"/>
        <v>-7.2148542654614012E-2</v>
      </c>
      <c r="GF55" s="46">
        <f t="shared" si="590"/>
        <v>7.1786369298372232E-2</v>
      </c>
      <c r="GG55" s="46">
        <f t="shared" si="590"/>
        <v>5.1001676883464242E-2</v>
      </c>
      <c r="GH55" s="46">
        <f t="shared" si="590"/>
        <v>-7.7586265279376176E-2</v>
      </c>
      <c r="GI55" s="46">
        <f t="shared" si="590"/>
        <v>0.1012078989914651</v>
      </c>
      <c r="GJ55" s="46">
        <f t="shared" si="590"/>
        <v>-9.1318172190271163E-2</v>
      </c>
      <c r="GK55" s="46">
        <f t="shared" si="590"/>
        <v>-2.5456285882210383E-2</v>
      </c>
      <c r="GL55" s="46">
        <f t="shared" si="590"/>
        <v>4.4015444015444105E-2</v>
      </c>
      <c r="GM55" s="46">
        <f t="shared" ref="GM55:IG55" si="591">IF(GL15&lt;=0,"",IF(GM15&lt;=0,"",(GM15/GL15-1)))</f>
        <v>-0.1449704142011834</v>
      </c>
      <c r="GN55" s="46">
        <f t="shared" si="591"/>
        <v>0.15051903114186849</v>
      </c>
      <c r="GO55" s="46">
        <f t="shared" si="591"/>
        <v>2.4060150375939893E-2</v>
      </c>
      <c r="GP55" s="46">
        <f t="shared" si="591"/>
        <v>8.8105726872247381E-3</v>
      </c>
      <c r="GQ55" s="46">
        <f t="shared" si="591"/>
        <v>-3.5662299854439583E-2</v>
      </c>
      <c r="GR55" s="46">
        <f t="shared" si="591"/>
        <v>8.3773584905660448E-2</v>
      </c>
      <c r="GS55" s="46">
        <f t="shared" si="591"/>
        <v>3.4122562674094636E-2</v>
      </c>
      <c r="GT55" s="46">
        <f t="shared" si="591"/>
        <v>-2.4915824915824891E-2</v>
      </c>
      <c r="GU55" s="46">
        <f t="shared" si="591"/>
        <v>3.0386740331491691E-2</v>
      </c>
      <c r="GV55" s="46">
        <f t="shared" si="591"/>
        <v>-8.6461126005361932E-2</v>
      </c>
      <c r="GW55" s="46">
        <f t="shared" si="591"/>
        <v>-2.2010271460014663E-2</v>
      </c>
      <c r="GX55" s="46">
        <f t="shared" si="591"/>
        <v>1.2003000750187454E-2</v>
      </c>
      <c r="GY55" s="46">
        <f t="shared" si="591"/>
        <v>-2.1497405485544796E-2</v>
      </c>
      <c r="GZ55" s="46">
        <f t="shared" si="591"/>
        <v>1.5151515151515138E-2</v>
      </c>
      <c r="HA55" s="46">
        <f t="shared" si="591"/>
        <v>-9.7014925373134497E-3</v>
      </c>
      <c r="HB55" s="46">
        <f t="shared" si="591"/>
        <v>8.2140165787490504E-2</v>
      </c>
      <c r="HC55" s="46">
        <f t="shared" si="591"/>
        <v>-8.286908077994426E-2</v>
      </c>
      <c r="HD55" s="46">
        <f t="shared" si="591"/>
        <v>4.1002277904327977E-2</v>
      </c>
      <c r="HE55" s="46">
        <f t="shared" si="591"/>
        <v>-8.8986141502552907E-2</v>
      </c>
      <c r="HF55" s="46">
        <f t="shared" si="591"/>
        <v>1.040832666132907E-2</v>
      </c>
      <c r="HG55" s="46">
        <f t="shared" si="591"/>
        <v>4.2789223454833492E-2</v>
      </c>
      <c r="HH55" s="46">
        <f t="shared" si="591"/>
        <v>-8.0547112462006076E-2</v>
      </c>
      <c r="HI55" s="46">
        <f t="shared" si="591"/>
        <v>-1.5702479338842945E-2</v>
      </c>
      <c r="HJ55" s="46">
        <f t="shared" si="591"/>
        <v>-4.1981528127623791E-2</v>
      </c>
      <c r="HK55" s="46">
        <f t="shared" si="591"/>
        <v>-0.11744084136722177</v>
      </c>
      <c r="HL55" s="46">
        <f t="shared" si="591"/>
        <v>0.19066534260178747</v>
      </c>
      <c r="HM55" s="46">
        <f t="shared" si="591"/>
        <v>-0.11259966638865726</v>
      </c>
      <c r="HN55" s="46">
        <f t="shared" si="591"/>
        <v>4.7795427225555187E-2</v>
      </c>
      <c r="HO55" s="46">
        <f t="shared" si="591"/>
        <v>-6.1955586730735424E-2</v>
      </c>
      <c r="HP55" s="46">
        <f t="shared" si="591"/>
        <v>8.3406006640045494E-2</v>
      </c>
      <c r="HQ55" s="46">
        <f t="shared" si="591"/>
        <v>-6.1184466019417627E-2</v>
      </c>
      <c r="HR55" s="46">
        <f t="shared" si="591"/>
        <v>-2.7901300957620556E-2</v>
      </c>
      <c r="HS55" s="156">
        <f t="shared" si="591"/>
        <v>2.5789168278530061E-2</v>
      </c>
      <c r="HT55" s="46">
        <f t="shared" si="591"/>
        <v>-5.4367727446717584E-2</v>
      </c>
      <c r="HU55" s="46">
        <f t="shared" si="591"/>
        <v>-2.193419740777669E-2</v>
      </c>
      <c r="HV55" s="46">
        <f t="shared" si="591"/>
        <v>-6.9317023445463866E-2</v>
      </c>
      <c r="HW55" s="46">
        <f t="shared" si="591"/>
        <v>-3.1763417305585961E-2</v>
      </c>
      <c r="HX55" s="46">
        <f t="shared" si="591"/>
        <v>0.14140271493212664</v>
      </c>
      <c r="HY55" s="46">
        <f t="shared" si="591"/>
        <v>-5.3518334985133809E-2</v>
      </c>
      <c r="HZ55" s="46">
        <f t="shared" si="591"/>
        <v>3.2460732984293195E-2</v>
      </c>
      <c r="IA55" s="46">
        <f t="shared" si="591"/>
        <v>0</v>
      </c>
      <c r="IB55" s="46">
        <f t="shared" si="591"/>
        <v>-1.3184584178498993E-2</v>
      </c>
      <c r="IC55" s="46">
        <f t="shared" si="591"/>
        <v>-3.2887975334018549E-2</v>
      </c>
      <c r="ID55" s="46">
        <f t="shared" si="591"/>
        <v>-4.0611052072263565E-2</v>
      </c>
      <c r="IE55" s="46">
        <f t="shared" si="591"/>
        <v>2.3499504311657926E-2</v>
      </c>
      <c r="IF55" s="46">
        <f t="shared" si="591"/>
        <v>-3.3549783549783552E-2</v>
      </c>
      <c r="IG55" s="46">
        <f t="shared" si="591"/>
        <v>8.9585666293392485E-3</v>
      </c>
      <c r="IH55" s="46">
        <f t="shared" ref="IH55:JT55" si="592">IH15/IG15-1</f>
        <v>-3.9033296337402712E-2</v>
      </c>
      <c r="II55" s="46">
        <f t="shared" si="592"/>
        <v>-8.7601391033585108E-2</v>
      </c>
      <c r="IJ55" s="46">
        <f t="shared" si="592"/>
        <v>0.14370815574512363</v>
      </c>
      <c r="IK55" s="46">
        <f t="shared" si="592"/>
        <v>-0.12448561720401541</v>
      </c>
      <c r="IL55" s="46">
        <f t="shared" si="592"/>
        <v>0.13192699194474078</v>
      </c>
      <c r="IM55" s="46">
        <f t="shared" si="592"/>
        <v>-5.0140999223806215E-2</v>
      </c>
      <c r="IN55" s="46">
        <f t="shared" si="592"/>
        <v>3.4654949623691422E-2</v>
      </c>
      <c r="IO55" s="46">
        <f t="shared" si="592"/>
        <v>3.4799931361530367E-2</v>
      </c>
      <c r="IP55" s="46">
        <f t="shared" si="592"/>
        <v>1.1202553053165198E-2</v>
      </c>
      <c r="IQ55" s="46">
        <f t="shared" si="592"/>
        <v>4.7783604855359041E-2</v>
      </c>
      <c r="IR55" s="46">
        <f t="shared" si="592"/>
        <v>-0.12331726085099859</v>
      </c>
      <c r="IS55" s="46">
        <f t="shared" si="592"/>
        <v>7.3283913835094916E-2</v>
      </c>
      <c r="IT55" s="46">
        <f t="shared" si="592"/>
        <v>-3.1121220967057939E-2</v>
      </c>
      <c r="IU55" s="46">
        <f t="shared" si="592"/>
        <v>-0.12280442452018236</v>
      </c>
      <c r="IV55" s="46">
        <f t="shared" si="592"/>
        <v>0.1582691759338466</v>
      </c>
      <c r="IW55" s="46">
        <f t="shared" si="592"/>
        <v>-2.4169390511508571E-2</v>
      </c>
      <c r="IX55" s="46">
        <f t="shared" si="592"/>
        <v>-0.20801053148206761</v>
      </c>
      <c r="IY55" s="46">
        <f t="shared" si="592"/>
        <v>0.4236841495621555</v>
      </c>
      <c r="IZ55" s="46">
        <f t="shared" si="592"/>
        <v>-7.604172175462387E-3</v>
      </c>
      <c r="JA55" s="46">
        <f t="shared" si="592"/>
        <v>1.4738691062401221E-2</v>
      </c>
      <c r="JB55" s="46">
        <f t="shared" si="592"/>
        <v>-6.6736283568357702E-2</v>
      </c>
      <c r="JC55" s="46">
        <f t="shared" si="592"/>
        <v>8.4165133643544943E-2</v>
      </c>
      <c r="JD55" s="46">
        <f t="shared" si="592"/>
        <v>-6.8993499201997821E-2</v>
      </c>
      <c r="JE55" s="46">
        <f t="shared" si="592"/>
        <v>1.1069370916661825E-2</v>
      </c>
      <c r="JF55" s="46">
        <f t="shared" si="592"/>
        <v>-9.8613159661065097E-4</v>
      </c>
      <c r="JG55" s="46">
        <f t="shared" si="592"/>
        <v>-8.2242829955771479E-2</v>
      </c>
      <c r="JH55" s="46">
        <f t="shared" si="592"/>
        <v>8.1935873356587141E-2</v>
      </c>
      <c r="JI55" s="46">
        <f t="shared" si="592"/>
        <v>-8.4467205623450781E-3</v>
      </c>
      <c r="JJ55" s="46">
        <f t="shared" si="592"/>
        <v>6.8769276710338278E-2</v>
      </c>
      <c r="JK55" s="46">
        <f t="shared" si="592"/>
        <v>-0.11668045188622167</v>
      </c>
      <c r="JL55" s="46">
        <f t="shared" si="592"/>
        <v>0.11585969536029084</v>
      </c>
      <c r="JM55" s="46">
        <f t="shared" si="592"/>
        <v>-1.6415536889674787E-2</v>
      </c>
      <c r="JN55" s="46">
        <f t="shared" si="592"/>
        <v>-9.6978285229150085E-3</v>
      </c>
      <c r="JO55" s="46">
        <f t="shared" si="592"/>
        <v>9.4301245400925771E-2</v>
      </c>
      <c r="JP55" s="46">
        <f t="shared" si="592"/>
        <v>-7.4341865243188088E-2</v>
      </c>
      <c r="JQ55" s="46">
        <f t="shared" si="592"/>
        <v>-3.7369820162277412E-3</v>
      </c>
      <c r="JR55" s="46">
        <f t="shared" si="592"/>
        <v>-1.5846228803678031E-2</v>
      </c>
      <c r="JS55" s="46">
        <f t="shared" si="592"/>
        <v>-0.10502547806411144</v>
      </c>
      <c r="JT55" s="46">
        <f t="shared" si="592"/>
        <v>7.083707626116964E-2</v>
      </c>
      <c r="JU55" s="46">
        <f t="shared" si="547"/>
        <v>-0.25080383367679537</v>
      </c>
      <c r="JV55" s="46">
        <f t="shared" si="548"/>
        <v>0.19330386740331473</v>
      </c>
      <c r="JW55" s="46">
        <f t="shared" si="549"/>
        <v>4.1275132569093431E-2</v>
      </c>
      <c r="JX55" s="46">
        <f t="shared" si="549"/>
        <v>0.12072289556620563</v>
      </c>
      <c r="JY55" s="46">
        <f t="shared" si="549"/>
        <v>7.4492013347411401E-3</v>
      </c>
      <c r="JZ55" s="46">
        <f t="shared" si="549"/>
        <v>4.0002394346821291E-2</v>
      </c>
      <c r="KA55" s="46">
        <f t="shared" si="549"/>
        <v>2.3252737709966942E-2</v>
      </c>
      <c r="KB55" s="46">
        <f t="shared" si="549"/>
        <v>-3.0441214056562305E-2</v>
      </c>
      <c r="KC55" s="46">
        <f t="shared" si="549"/>
        <v>1.8442466527228696E-2</v>
      </c>
      <c r="KD55" s="46">
        <f t="shared" si="549"/>
        <v>-6.6827364623464502E-2</v>
      </c>
      <c r="KE55" s="46">
        <f t="shared" si="549"/>
        <v>-6.3371766264152751E-2</v>
      </c>
      <c r="KF55" s="46">
        <f t="shared" si="549"/>
        <v>0.13357303017748268</v>
      </c>
      <c r="KG55" s="46">
        <f t="shared" si="549"/>
        <v>-0.10622731645734584</v>
      </c>
      <c r="KH55" s="46">
        <f t="shared" si="549"/>
        <v>8.4928182282423714E-2</v>
      </c>
      <c r="KI55" s="46">
        <f t="shared" si="549"/>
        <v>-2.7968523292947522E-2</v>
      </c>
      <c r="KJ55" s="46">
        <f t="shared" si="549"/>
        <v>5.1463321963363784E-2</v>
      </c>
      <c r="KK55" s="46">
        <f t="shared" si="549"/>
        <v>-1.7534536482020746E-2</v>
      </c>
      <c r="KL55" s="46">
        <f t="shared" si="549"/>
        <v>-6.8035526423685377E-3</v>
      </c>
      <c r="KM55" s="46">
        <f t="shared" si="549"/>
        <v>6.7096117699667612E-3</v>
      </c>
      <c r="KN55" s="46">
        <f t="shared" si="549"/>
        <v>-1.1738599519804938E-2</v>
      </c>
      <c r="KO55" s="46">
        <f t="shared" si="549"/>
        <v>2.3640583992356357E-2</v>
      </c>
      <c r="KP55" s="46">
        <f t="shared" si="549"/>
        <v>-9.1550116183066965E-2</v>
      </c>
      <c r="KQ55" s="46">
        <f t="shared" si="549"/>
        <v>-3.9780735755932994E-2</v>
      </c>
      <c r="KR55" s="46">
        <f t="shared" si="549"/>
        <v>0.14319178098613361</v>
      </c>
      <c r="KS55" s="46">
        <f t="shared" si="549"/>
        <v>-7.905645357455493E-2</v>
      </c>
      <c r="KT55" s="46">
        <f t="shared" si="549"/>
        <v>0.10897663321066053</v>
      </c>
      <c r="KU55" s="46">
        <f t="shared" si="549"/>
        <v>-5.2902513190271394E-2</v>
      </c>
      <c r="KV55" s="46">
        <f t="shared" si="549"/>
        <v>-8.0543278092253257E-3</v>
      </c>
      <c r="KW55" s="46">
        <f t="shared" si="549"/>
        <v>3.196014627191146E-2</v>
      </c>
      <c r="KX55" s="46">
        <f t="shared" si="549"/>
        <v>-2.5090057618204598E-2</v>
      </c>
      <c r="KY55" s="46">
        <f t="shared" si="549"/>
        <v>3.5882854767745886E-3</v>
      </c>
      <c r="KZ55" s="46">
        <f t="shared" si="549"/>
        <v>7.627029189377188E-3</v>
      </c>
      <c r="LA55" s="46">
        <f t="shared" si="549"/>
        <v>1.4437535219676612E-2</v>
      </c>
      <c r="LB55" s="46">
        <f t="shared" si="549"/>
        <v>-4.6360715588230295E-2</v>
      </c>
      <c r="LC55" s="46">
        <f t="shared" si="549"/>
        <v>-0.11022675157185191</v>
      </c>
      <c r="LD55" s="46">
        <f t="shared" si="549"/>
        <v>0.24889086679260464</v>
      </c>
      <c r="LE55" s="46">
        <f t="shared" si="549"/>
        <v>-0.10435941319240361</v>
      </c>
      <c r="LF55" s="46">
        <f t="shared" si="549"/>
        <v>8.3929428710144416E-2</v>
      </c>
      <c r="LG55" s="46">
        <f t="shared" si="549"/>
        <v>-2.9129123407426349E-2</v>
      </c>
      <c r="LH55" s="46">
        <f t="shared" si="549"/>
        <v>2.9405045932193952E-2</v>
      </c>
      <c r="LI55" s="46">
        <f t="shared" si="551"/>
        <v>4.7692218849538337E-2</v>
      </c>
      <c r="LJ55" s="46">
        <f t="shared" si="552"/>
        <v>-7.5668925039391599E-2</v>
      </c>
      <c r="LK55" s="46">
        <f t="shared" si="552"/>
        <v>7.223258228499585E-2</v>
      </c>
      <c r="LL55" s="46">
        <f t="shared" si="552"/>
        <v>8.0421607394525196E-3</v>
      </c>
      <c r="LM55" s="46">
        <f t="shared" si="552"/>
        <v>-3.8521423980889313E-2</v>
      </c>
      <c r="LN55" s="46">
        <f t="shared" si="552"/>
        <v>-1.2747830915471603E-3</v>
      </c>
      <c r="LO55" s="46">
        <f t="shared" si="552"/>
        <v>-5.4153352708821711E-2</v>
      </c>
      <c r="LP55" s="46">
        <f t="shared" si="552"/>
        <v>5.1212377465153391E-2</v>
      </c>
      <c r="LQ55" s="46">
        <f t="shared" si="552"/>
        <v>4.1986204446310404E-2</v>
      </c>
      <c r="LR55" s="46">
        <f t="shared" si="552"/>
        <v>2.46069170205514E-2</v>
      </c>
      <c r="LS55" s="46">
        <f t="shared" si="552"/>
        <v>-3.6239961049581493E-2</v>
      </c>
      <c r="LT55" s="46">
        <f t="shared" si="552"/>
        <v>8.2324101304464659E-2</v>
      </c>
      <c r="LU55" s="46">
        <f t="shared" si="553"/>
        <v>-9.9923414707093761E-3</v>
      </c>
      <c r="LV55" s="46">
        <f t="shared" si="554"/>
        <v>-4.4616046579756929E-2</v>
      </c>
      <c r="LW55" s="46">
        <f t="shared" si="554"/>
        <v>5.9227566513508689E-2</v>
      </c>
      <c r="LX55" s="46">
        <f t="shared" si="554"/>
        <v>-8.5061073246281427E-2</v>
      </c>
      <c r="LY55" s="46">
        <f t="shared" si="554"/>
        <v>1.2030240229075728E-2</v>
      </c>
      <c r="LZ55" s="46">
        <f t="shared" ref="LZ55:LZ56" si="593">LZ15/LY15-1</f>
        <v>-1.4192968486666291E-2</v>
      </c>
      <c r="MA55" s="46">
        <f t="shared" ref="MA55:MA56" si="594">MA15/LZ15-1</f>
        <v>-4.8443619872191146E-2</v>
      </c>
      <c r="MB55" s="46">
        <f t="shared" ref="MB55:MB56" si="595">MB15/MA15-1</f>
        <v>2.0024413411545039E-2</v>
      </c>
      <c r="MC55" s="46">
        <f t="shared" ref="MC55:MC56" si="596">MC15/MB15-1</f>
        <v>7.1792222219952961E-3</v>
      </c>
      <c r="MD55" s="46">
        <f t="shared" ref="MD55:MD56" si="597">MD15/MC15-1</f>
        <v>6.2492840016829199E-2</v>
      </c>
      <c r="ME55" s="46">
        <f t="shared" ref="ME55:ME56" si="598">ME15/MD15-1</f>
        <v>-3.9235630379751751E-2</v>
      </c>
      <c r="MF55" s="46">
        <f t="shared" ref="MF55:MF56" si="599">MF15/ME15-1</f>
        <v>9.2770235980085713E-2</v>
      </c>
      <c r="MG55" s="46">
        <f t="shared" ref="MG55:MG56" si="600">MG15/MF15-1</f>
        <v>-2.1491059857241201E-2</v>
      </c>
      <c r="MH55" s="46">
        <f t="shared" ref="MH55:MH56" si="601">MH15/MG15-1</f>
        <v>1.4885698602451258E-2</v>
      </c>
      <c r="MI55" s="46">
        <f t="shared" ref="MI55:MI56" si="602">MI15/MH15-1</f>
        <v>5.0317654100217934E-2</v>
      </c>
      <c r="MJ55" s="46">
        <f t="shared" ref="MJ55:MJ56" si="603">MJ15/MI15-1</f>
        <v>-1</v>
      </c>
      <c r="MK55" s="46" t="e">
        <f t="shared" ref="MK55:MK56" si="604">MK15/MJ15-1</f>
        <v>#DIV/0!</v>
      </c>
      <c r="ML55" s="46" t="e">
        <f t="shared" si="554"/>
        <v>#DIV/0!</v>
      </c>
    </row>
    <row r="56" spans="1:350" s="106" customFormat="1" x14ac:dyDescent="0.35">
      <c r="A56" s="105" t="str">
        <f>Month!$A$16</f>
        <v>Veículo Leve</v>
      </c>
      <c r="B56" s="47"/>
      <c r="C56" s="47">
        <f t="shared" ref="C56:BN56" si="605">IF(B16&lt;=0,"",IF(C16&lt;=0,"",(C16/B16-1)))</f>
        <v>-2.4793388429752095E-2</v>
      </c>
      <c r="D56" s="47">
        <f t="shared" si="605"/>
        <v>2.4364406779661119E-2</v>
      </c>
      <c r="E56" s="47">
        <f t="shared" si="605"/>
        <v>-0.19648397104446746</v>
      </c>
      <c r="F56" s="47">
        <f t="shared" si="605"/>
        <v>0.20205920205920203</v>
      </c>
      <c r="G56" s="47">
        <f t="shared" si="605"/>
        <v>-6.6381156316916434E-2</v>
      </c>
      <c r="H56" s="47">
        <f t="shared" si="605"/>
        <v>0.14908256880733939</v>
      </c>
      <c r="I56" s="47">
        <f t="shared" si="605"/>
        <v>-9.5808383233532912E-2</v>
      </c>
      <c r="J56" s="47">
        <f t="shared" si="605"/>
        <v>-6.7328918322295817E-2</v>
      </c>
      <c r="K56" s="47">
        <f t="shared" si="605"/>
        <v>6.6272189349112498E-2</v>
      </c>
      <c r="L56" s="47">
        <f t="shared" si="605"/>
        <v>-5.8823529411764719E-2</v>
      </c>
      <c r="M56" s="47">
        <f t="shared" si="605"/>
        <v>0.28066037735849059</v>
      </c>
      <c r="N56" s="47">
        <f t="shared" si="605"/>
        <v>-4.3278084714548748E-2</v>
      </c>
      <c r="O56" s="47">
        <f t="shared" si="605"/>
        <v>-0.16458132820019244</v>
      </c>
      <c r="P56" s="47">
        <f t="shared" si="605"/>
        <v>5.7603686635945284E-3</v>
      </c>
      <c r="Q56" s="47">
        <f t="shared" si="605"/>
        <v>9.1638029782359576E-2</v>
      </c>
      <c r="R56" s="47">
        <f t="shared" si="605"/>
        <v>-1.7838405036726179E-2</v>
      </c>
      <c r="S56" s="47">
        <f t="shared" si="605"/>
        <v>-8.8675213675213693E-2</v>
      </c>
      <c r="T56" s="47">
        <f t="shared" si="605"/>
        <v>0.16881594372801878</v>
      </c>
      <c r="U56" s="47">
        <f t="shared" si="605"/>
        <v>-4.0120361083249789E-2</v>
      </c>
      <c r="V56" s="47">
        <f t="shared" si="605"/>
        <v>-2.2988505747126409E-2</v>
      </c>
      <c r="W56" s="47">
        <f t="shared" si="605"/>
        <v>4.5989304812834142E-2</v>
      </c>
      <c r="X56" s="47">
        <f t="shared" si="605"/>
        <v>-6.5439672801635984E-2</v>
      </c>
      <c r="Y56" s="47">
        <f t="shared" si="605"/>
        <v>0.22319474835886211</v>
      </c>
      <c r="Z56" s="47">
        <f t="shared" si="605"/>
        <v>1.7889087656528524E-3</v>
      </c>
      <c r="AA56" s="47">
        <f t="shared" si="605"/>
        <v>-0.15982142857142856</v>
      </c>
      <c r="AB56" s="47">
        <f t="shared" si="605"/>
        <v>-5.3134962805525543E-3</v>
      </c>
      <c r="AC56" s="47">
        <f t="shared" si="605"/>
        <v>3.8461538461538547E-2</v>
      </c>
      <c r="AD56" s="47">
        <f t="shared" si="605"/>
        <v>-4.1152263374485409E-3</v>
      </c>
      <c r="AE56" s="47">
        <f t="shared" si="605"/>
        <v>-4.6487603305785163E-2</v>
      </c>
      <c r="AF56" s="47">
        <f t="shared" si="605"/>
        <v>0.11484290357529803</v>
      </c>
      <c r="AG56" s="47">
        <f t="shared" si="605"/>
        <v>-0.108843537414966</v>
      </c>
      <c r="AH56" s="47">
        <f t="shared" si="605"/>
        <v>-3.0534351145038219E-2</v>
      </c>
      <c r="AI56" s="47">
        <f t="shared" si="605"/>
        <v>5.9617547806524174E-2</v>
      </c>
      <c r="AJ56" s="47">
        <f t="shared" si="605"/>
        <v>-7.1125265392781301E-2</v>
      </c>
      <c r="AK56" s="47">
        <f t="shared" si="605"/>
        <v>0.21257142857142863</v>
      </c>
      <c r="AL56" s="47">
        <f t="shared" si="605"/>
        <v>9.4250706880294466E-4</v>
      </c>
      <c r="AM56" s="47">
        <f t="shared" si="605"/>
        <v>-0.22975517890772124</v>
      </c>
      <c r="AN56" s="47">
        <f t="shared" si="605"/>
        <v>0.16381418092909539</v>
      </c>
      <c r="AO56" s="47">
        <f t="shared" si="605"/>
        <v>-4.2016806722689037E-2</v>
      </c>
      <c r="AP56" s="47">
        <f t="shared" si="605"/>
        <v>5.0438596491228171E-2</v>
      </c>
      <c r="AQ56" s="47">
        <f t="shared" si="605"/>
        <v>-7.3068893528183687E-2</v>
      </c>
      <c r="AR56" s="47">
        <f t="shared" si="605"/>
        <v>9.5720720720720687E-2</v>
      </c>
      <c r="AS56" s="47">
        <f t="shared" si="605"/>
        <v>-0.15210688591983557</v>
      </c>
      <c r="AT56" s="47">
        <f t="shared" si="605"/>
        <v>1.2121212121212199E-2</v>
      </c>
      <c r="AU56" s="47">
        <f t="shared" si="605"/>
        <v>6.1077844311377305E-2</v>
      </c>
      <c r="AV56" s="47">
        <f t="shared" si="605"/>
        <v>-3.724604966139955E-2</v>
      </c>
      <c r="AW56" s="47">
        <f t="shared" si="605"/>
        <v>0.19929660023446649</v>
      </c>
      <c r="AX56" s="47">
        <f t="shared" si="605"/>
        <v>1.564027370478982E-2</v>
      </c>
      <c r="AY56" s="47">
        <f t="shared" si="605"/>
        <v>-0.17709335899903755</v>
      </c>
      <c r="AZ56" s="47">
        <f t="shared" si="605"/>
        <v>-1.4035087719298289E-2</v>
      </c>
      <c r="BA56" s="47">
        <f t="shared" si="605"/>
        <v>5.8125741399762676E-2</v>
      </c>
      <c r="BB56" s="47">
        <f t="shared" si="605"/>
        <v>-7.1748878923766801E-2</v>
      </c>
      <c r="BC56" s="47">
        <f t="shared" si="605"/>
        <v>2.4154589371980784E-2</v>
      </c>
      <c r="BD56" s="47">
        <f t="shared" si="605"/>
        <v>0.12028301886792447</v>
      </c>
      <c r="BE56" s="47">
        <f t="shared" si="605"/>
        <v>-0.10315789473684212</v>
      </c>
      <c r="BF56" s="47">
        <f t="shared" si="605"/>
        <v>4.6948356807512415E-3</v>
      </c>
      <c r="BG56" s="47">
        <f t="shared" si="605"/>
        <v>1.2850467289719614E-2</v>
      </c>
      <c r="BH56" s="47">
        <f t="shared" si="605"/>
        <v>-6.9204152249134898E-3</v>
      </c>
      <c r="BI56" s="47">
        <f t="shared" si="605"/>
        <v>4.1811846689895571E-2</v>
      </c>
      <c r="BJ56" s="47">
        <f t="shared" si="605"/>
        <v>5.3511705685618693E-2</v>
      </c>
      <c r="BK56" s="47">
        <f t="shared" si="605"/>
        <v>-0.12910052910052905</v>
      </c>
      <c r="BL56" s="47">
        <f t="shared" si="605"/>
        <v>0.10692588092345079</v>
      </c>
      <c r="BM56" s="47">
        <f t="shared" si="605"/>
        <v>-0.11086717892425901</v>
      </c>
      <c r="BN56" s="47">
        <f t="shared" si="605"/>
        <v>7.4074074074074181E-2</v>
      </c>
      <c r="BO56" s="47">
        <f t="shared" ref="BO56:DZ56" si="606">IF(BN16&lt;=0,"",IF(BO16&lt;=0,"",(BO16/BN16-1)))</f>
        <v>-8.2758620689655227E-2</v>
      </c>
      <c r="BP56" s="47">
        <f t="shared" si="606"/>
        <v>0.18546365914786977</v>
      </c>
      <c r="BQ56" s="47">
        <f t="shared" si="606"/>
        <v>-6.0636363636363599E-2</v>
      </c>
      <c r="BR56" s="47">
        <f t="shared" si="606"/>
        <v>-6.8849745340622381E-2</v>
      </c>
      <c r="BS56" s="47">
        <f t="shared" si="606"/>
        <v>5.9171157844742028E-2</v>
      </c>
      <c r="BT56" s="47">
        <f t="shared" si="606"/>
        <v>-5.5105047026700049E-3</v>
      </c>
      <c r="BU56" s="47">
        <f t="shared" si="606"/>
        <v>0.12157528647439309</v>
      </c>
      <c r="BV56" s="47">
        <f t="shared" si="606"/>
        <v>-2.898979183694772E-2</v>
      </c>
      <c r="BW56" s="47">
        <f t="shared" si="606"/>
        <v>-0.17353025456905302</v>
      </c>
      <c r="BX56" s="47">
        <f t="shared" si="606"/>
        <v>7.8256075564535177E-2</v>
      </c>
      <c r="BY56" s="47">
        <f t="shared" si="606"/>
        <v>1.3700419618944082E-2</v>
      </c>
      <c r="BZ56" s="47">
        <f t="shared" si="606"/>
        <v>-0.1099547450626871</v>
      </c>
      <c r="CA56" s="47">
        <f t="shared" si="606"/>
        <v>7.2574135997232947E-2</v>
      </c>
      <c r="CB56" s="47">
        <f t="shared" si="606"/>
        <v>0.10877434093185756</v>
      </c>
      <c r="CC56" s="47">
        <f t="shared" si="606"/>
        <v>-8.2021064971538271E-2</v>
      </c>
      <c r="CD56" s="47">
        <f t="shared" si="606"/>
        <v>-6.8808349731419249E-2</v>
      </c>
      <c r="CE56" s="47">
        <f t="shared" si="606"/>
        <v>6.0180035496689266E-2</v>
      </c>
      <c r="CF56" s="47">
        <f t="shared" si="606"/>
        <v>-4.2714161968299358E-2</v>
      </c>
      <c r="CG56" s="47">
        <f t="shared" si="606"/>
        <v>0.24610190328084647</v>
      </c>
      <c r="CH56" s="47">
        <f t="shared" si="606"/>
        <v>-2.4992228784581849E-2</v>
      </c>
      <c r="CI56" s="47">
        <f t="shared" si="606"/>
        <v>-0.11818425088040407</v>
      </c>
      <c r="CJ56" s="47">
        <f t="shared" si="606"/>
        <v>-5.4807340678437289E-2</v>
      </c>
      <c r="CK56" s="47">
        <f t="shared" si="606"/>
        <v>8.737215704225787E-2</v>
      </c>
      <c r="CL56" s="47">
        <f t="shared" si="606"/>
        <v>-5.9894525291728007E-2</v>
      </c>
      <c r="CM56" s="47">
        <f t="shared" si="606"/>
        <v>-4.3851567043142858E-2</v>
      </c>
      <c r="CN56" s="47">
        <f t="shared" si="606"/>
        <v>0.1763225781203388</v>
      </c>
      <c r="CO56" s="47">
        <f t="shared" si="606"/>
        <v>-8.8844942663264925E-2</v>
      </c>
      <c r="CP56" s="47">
        <f t="shared" si="606"/>
        <v>-3.4597271005573083E-3</v>
      </c>
      <c r="CQ56" s="47">
        <f t="shared" si="606"/>
        <v>6.9027528843058406E-2</v>
      </c>
      <c r="CR56" s="47">
        <f t="shared" si="606"/>
        <v>-6.9608055763757171E-2</v>
      </c>
      <c r="CS56" s="47">
        <f t="shared" si="606"/>
        <v>0.19194507417691598</v>
      </c>
      <c r="CT56" s="47">
        <f t="shared" si="606"/>
        <v>-4.8628270362645054E-3</v>
      </c>
      <c r="CU56" s="47">
        <f t="shared" si="606"/>
        <v>-0.15158050475752627</v>
      </c>
      <c r="CV56" s="47">
        <f t="shared" si="606"/>
        <v>6.5547543722366042E-2</v>
      </c>
      <c r="CW56" s="47">
        <f t="shared" si="606"/>
        <v>-5.9196780453849684E-2</v>
      </c>
      <c r="CX56" s="47">
        <f t="shared" si="606"/>
        <v>4.3788808535677903E-2</v>
      </c>
      <c r="CY56" s="47">
        <f t="shared" si="606"/>
        <v>-3.6075178414536557E-2</v>
      </c>
      <c r="CZ56" s="47">
        <f t="shared" si="606"/>
        <v>0.16780343505546225</v>
      </c>
      <c r="DA56" s="47">
        <f t="shared" si="606"/>
        <v>-0.12677205871114672</v>
      </c>
      <c r="DB56" s="47">
        <f t="shared" si="606"/>
        <v>-8.3014682630901615E-2</v>
      </c>
      <c r="DC56" s="47">
        <f t="shared" si="606"/>
        <v>9.9216077255933177E-2</v>
      </c>
      <c r="DD56" s="47">
        <f t="shared" si="606"/>
        <v>-5.9994790611524351E-2</v>
      </c>
      <c r="DE56" s="47">
        <f t="shared" si="606"/>
        <v>0.23595443349753698</v>
      </c>
      <c r="DF56" s="47">
        <f t="shared" si="606"/>
        <v>1.784185851862552E-2</v>
      </c>
      <c r="DG56" s="47">
        <f t="shared" si="606"/>
        <v>-0.20145207885259031</v>
      </c>
      <c r="DH56" s="47">
        <f t="shared" si="606"/>
        <v>5.037037945121936E-2</v>
      </c>
      <c r="DI56" s="47">
        <f t="shared" si="606"/>
        <v>4.6537399678223235E-2</v>
      </c>
      <c r="DJ56" s="47">
        <f t="shared" si="606"/>
        <v>-7.3386351191451871E-2</v>
      </c>
      <c r="DK56" s="47">
        <f t="shared" si="606"/>
        <v>-4.7229125921468329E-2</v>
      </c>
      <c r="DL56" s="47">
        <f t="shared" si="606"/>
        <v>0.18593326330934712</v>
      </c>
      <c r="DM56" s="47">
        <f t="shared" si="606"/>
        <v>-0.12610290847756955</v>
      </c>
      <c r="DN56" s="47">
        <f t="shared" si="606"/>
        <v>1.6319371651170922E-2</v>
      </c>
      <c r="DO56" s="47">
        <f t="shared" si="606"/>
        <v>3.0436842263064756E-2</v>
      </c>
      <c r="DP56" s="47">
        <f t="shared" si="606"/>
        <v>-9.2411115404491539E-3</v>
      </c>
      <c r="DQ56" s="47">
        <f t="shared" si="606"/>
        <v>0.21186083283211787</v>
      </c>
      <c r="DR56" s="47">
        <f t="shared" si="606"/>
        <v>-6.0934642673830752E-2</v>
      </c>
      <c r="DS56" s="47">
        <f t="shared" si="606"/>
        <v>-0.13109282298626346</v>
      </c>
      <c r="DT56" s="47">
        <f t="shared" si="606"/>
        <v>1.0466809859389192E-2</v>
      </c>
      <c r="DU56" s="47">
        <f t="shared" si="606"/>
        <v>7.8957965073865655E-2</v>
      </c>
      <c r="DV56" s="47">
        <f t="shared" si="606"/>
        <v>-7.0361453397557283E-2</v>
      </c>
      <c r="DW56" s="47">
        <f t="shared" si="606"/>
        <v>4.5606708292650788E-2</v>
      </c>
      <c r="DX56" s="47">
        <f t="shared" si="606"/>
        <v>0.11586744202340071</v>
      </c>
      <c r="DY56" s="47">
        <f t="shared" si="606"/>
        <v>-9.3647578141364041E-2</v>
      </c>
      <c r="DZ56" s="47">
        <f t="shared" si="606"/>
        <v>3.2294230410067959E-2</v>
      </c>
      <c r="EA56" s="47">
        <f t="shared" ref="EA56:GL56" si="607">IF(DZ16&lt;=0,"",IF(EA16&lt;=0,"",(EA16/DZ16-1)))</f>
        <v>2.1512540257832669E-2</v>
      </c>
      <c r="EB56" s="47">
        <f t="shared" si="607"/>
        <v>-8.5176628378264008E-3</v>
      </c>
      <c r="EC56" s="47">
        <f t="shared" si="607"/>
        <v>0.17722185264597456</v>
      </c>
      <c r="ED56" s="47">
        <f t="shared" si="607"/>
        <v>-1.4826541887412281E-2</v>
      </c>
      <c r="EE56" s="47">
        <f t="shared" si="607"/>
        <v>-0.17750007541292001</v>
      </c>
      <c r="EF56" s="47">
        <f t="shared" si="607"/>
        <v>0.14738340690556528</v>
      </c>
      <c r="EG56" s="47">
        <f t="shared" si="607"/>
        <v>-0.10472137549871141</v>
      </c>
      <c r="EH56" s="47">
        <f t="shared" si="607"/>
        <v>9.0480263076040179E-2</v>
      </c>
      <c r="EI56" s="47">
        <f t="shared" si="607"/>
        <v>-7.7549839968410361E-2</v>
      </c>
      <c r="EJ56" s="47">
        <f t="shared" si="607"/>
        <v>0.17341920481757955</v>
      </c>
      <c r="EK56" s="47">
        <f t="shared" si="607"/>
        <v>-8.3038038496791922E-2</v>
      </c>
      <c r="EL56" s="47">
        <f t="shared" si="607"/>
        <v>-6.8288309090663746E-2</v>
      </c>
      <c r="EM56" s="47">
        <f t="shared" si="607"/>
        <v>6.6833174282083574E-2</v>
      </c>
      <c r="EN56" s="47">
        <f t="shared" si="607"/>
        <v>-2.3237501810165817E-2</v>
      </c>
      <c r="EO56" s="47">
        <f t="shared" si="607"/>
        <v>0.2022255237177446</v>
      </c>
      <c r="EP56" s="47">
        <f t="shared" si="607"/>
        <v>-2.035207854112453E-2</v>
      </c>
      <c r="EQ56" s="47">
        <f t="shared" si="607"/>
        <v>-0.14541986434472776</v>
      </c>
      <c r="ER56" s="47">
        <f t="shared" si="607"/>
        <v>-3.3634110389032523E-3</v>
      </c>
      <c r="ES56" s="47">
        <f t="shared" si="607"/>
        <v>7.9628160375083246E-2</v>
      </c>
      <c r="ET56" s="47">
        <f t="shared" si="607"/>
        <v>-2.6301203948769447E-2</v>
      </c>
      <c r="EU56" s="47">
        <f t="shared" si="607"/>
        <v>-2.0705297222776808E-2</v>
      </c>
      <c r="EV56" s="47">
        <f t="shared" si="607"/>
        <v>0.13359920239282164</v>
      </c>
      <c r="EW56" s="47">
        <f t="shared" si="607"/>
        <v>-8.3553210202286676E-2</v>
      </c>
      <c r="EX56" s="47">
        <f t="shared" si="607"/>
        <v>-1.151631477927062E-2</v>
      </c>
      <c r="EY56" s="47">
        <f t="shared" si="607"/>
        <v>7.8640776699029136E-2</v>
      </c>
      <c r="EZ56" s="47">
        <f t="shared" si="607"/>
        <v>-5.7605760576057596E-2</v>
      </c>
      <c r="FA56" s="47">
        <f t="shared" si="607"/>
        <v>0.13944603629417385</v>
      </c>
      <c r="FB56" s="47">
        <f t="shared" si="607"/>
        <v>5.5322715842414105E-2</v>
      </c>
      <c r="FC56" s="47">
        <f t="shared" si="607"/>
        <v>-0.17077045274027003</v>
      </c>
      <c r="FD56" s="47">
        <f t="shared" si="607"/>
        <v>-2.1072796934865856E-2</v>
      </c>
      <c r="FE56" s="47">
        <f t="shared" si="607"/>
        <v>4.7945205479452024E-2</v>
      </c>
      <c r="FF56" s="47">
        <f t="shared" si="607"/>
        <v>-1.0270774976657293E-2</v>
      </c>
      <c r="FG56" s="47">
        <f t="shared" si="607"/>
        <v>-2.4528301886792447E-2</v>
      </c>
      <c r="FH56" s="47">
        <f t="shared" si="607"/>
        <v>0.15087040618955516</v>
      </c>
      <c r="FI56" s="47">
        <f t="shared" si="607"/>
        <v>-7.2268907563025175E-2</v>
      </c>
      <c r="FJ56" s="47">
        <f t="shared" si="607"/>
        <v>3.6231884057971175E-3</v>
      </c>
      <c r="FK56" s="47">
        <f t="shared" si="607"/>
        <v>6.1371841155234641E-2</v>
      </c>
      <c r="FL56" s="47">
        <f t="shared" si="607"/>
        <v>-0.17772108843537415</v>
      </c>
      <c r="FM56" s="47">
        <f t="shared" si="607"/>
        <v>0.19338159255429166</v>
      </c>
      <c r="FN56" s="47">
        <f t="shared" si="607"/>
        <v>0.10311958405545929</v>
      </c>
      <c r="FO56" s="47">
        <f t="shared" si="607"/>
        <v>-0.20387077769049489</v>
      </c>
      <c r="FP56" s="47">
        <f t="shared" si="607"/>
        <v>0.15247330341967835</v>
      </c>
      <c r="FQ56" s="47">
        <f t="shared" si="607"/>
        <v>2.4828767123287632E-2</v>
      </c>
      <c r="FR56" s="47">
        <f t="shared" si="607"/>
        <v>-7.9365079365079416E-2</v>
      </c>
      <c r="FS56" s="47">
        <f t="shared" si="607"/>
        <v>7.398139745916521E-2</v>
      </c>
      <c r="FT56" s="47">
        <f t="shared" si="607"/>
        <v>8.9117067410769746E-2</v>
      </c>
      <c r="FU56" s="47">
        <f t="shared" si="607"/>
        <v>-9.9301784328937215E-2</v>
      </c>
      <c r="FV56" s="47">
        <f t="shared" si="607"/>
        <v>-1.5503875968992276E-2</v>
      </c>
      <c r="FW56" s="47">
        <f t="shared" si="607"/>
        <v>4.3744531933508357E-2</v>
      </c>
      <c r="FX56" s="47">
        <f t="shared" si="607"/>
        <v>-2.6823134953897765E-2</v>
      </c>
      <c r="FY56" s="47">
        <f t="shared" si="607"/>
        <v>0.1653746770025839</v>
      </c>
      <c r="FZ56" s="47">
        <f t="shared" si="607"/>
        <v>-3.3930524759792968E-2</v>
      </c>
      <c r="GA56" s="47">
        <f t="shared" si="607"/>
        <v>-6.9690580311102868E-2</v>
      </c>
      <c r="GB56" s="47">
        <f t="shared" si="607"/>
        <v>-3.237952302631586E-2</v>
      </c>
      <c r="GC56" s="47">
        <f t="shared" si="607"/>
        <v>6.4420612658307341E-2</v>
      </c>
      <c r="GD56" s="47">
        <f t="shared" si="607"/>
        <v>-7.3909785452308641E-2</v>
      </c>
      <c r="GE56" s="47">
        <f t="shared" si="607"/>
        <v>1.8390597477796922E-2</v>
      </c>
      <c r="GF56" s="47">
        <f t="shared" si="607"/>
        <v>0.14275270818103469</v>
      </c>
      <c r="GG56" s="47">
        <f t="shared" si="607"/>
        <v>-0.10058212004304623</v>
      </c>
      <c r="GH56" s="47">
        <f t="shared" si="607"/>
        <v>3.3297681050312278E-2</v>
      </c>
      <c r="GI56" s="47">
        <f t="shared" si="607"/>
        <v>2.7125092893133029E-2</v>
      </c>
      <c r="GJ56" s="47">
        <f t="shared" si="607"/>
        <v>-2.1193941062557453E-2</v>
      </c>
      <c r="GK56" s="47">
        <f t="shared" si="607"/>
        <v>0.15843432961857307</v>
      </c>
      <c r="GL56" s="47">
        <f t="shared" si="607"/>
        <v>-3.011635865845308E-2</v>
      </c>
      <c r="GM56" s="47">
        <f t="shared" ref="GM56:IG56" si="608">IF(GL16&lt;=0,"",IF(GM16&lt;=0,"",(GM16/GL16-1)))</f>
        <v>-0.13408609738884969</v>
      </c>
      <c r="GN56" s="47">
        <f t="shared" si="608"/>
        <v>3.9934800325998276E-2</v>
      </c>
      <c r="GO56" s="47">
        <f t="shared" si="608"/>
        <v>-6.8965517241379337E-2</v>
      </c>
      <c r="GP56" s="47">
        <f t="shared" si="608"/>
        <v>7.7441077441077422E-2</v>
      </c>
      <c r="GQ56" s="47">
        <f t="shared" si="608"/>
        <v>-4.2187500000000044E-2</v>
      </c>
      <c r="GR56" s="47">
        <f t="shared" si="608"/>
        <v>0.14437194127243069</v>
      </c>
      <c r="GS56" s="47">
        <f t="shared" si="608"/>
        <v>-5.0605844618674234E-2</v>
      </c>
      <c r="GT56" s="47">
        <f t="shared" si="608"/>
        <v>-2.7027027027026973E-2</v>
      </c>
      <c r="GU56" s="47">
        <f t="shared" si="608"/>
        <v>2.314814814814814E-2</v>
      </c>
      <c r="GV56" s="47">
        <f t="shared" si="608"/>
        <v>3.0165912518853588E-2</v>
      </c>
      <c r="GW56" s="47">
        <f t="shared" si="608"/>
        <v>8.2723279648609038E-2</v>
      </c>
      <c r="GX56" s="47">
        <f t="shared" si="608"/>
        <v>4.4624746450304231E-2</v>
      </c>
      <c r="GY56" s="47">
        <f t="shared" si="608"/>
        <v>-0.19870550161812295</v>
      </c>
      <c r="GZ56" s="47">
        <f t="shared" si="608"/>
        <v>9.6930533117932205E-2</v>
      </c>
      <c r="HA56" s="47">
        <f t="shared" si="608"/>
        <v>3.166421207658332E-2</v>
      </c>
      <c r="HB56" s="47">
        <f t="shared" si="608"/>
        <v>-3.4975017844396827E-2</v>
      </c>
      <c r="HC56" s="47">
        <f t="shared" si="608"/>
        <v>-3.6982248520710082E-2</v>
      </c>
      <c r="HD56" s="47">
        <f t="shared" si="608"/>
        <v>-2.9953917050691281E-2</v>
      </c>
      <c r="HE56" s="47">
        <f t="shared" si="608"/>
        <v>-4.6714172604908955E-2</v>
      </c>
      <c r="HF56" s="47">
        <f t="shared" si="608"/>
        <v>-5.6478405315614655E-2</v>
      </c>
      <c r="HG56" s="47">
        <f t="shared" si="608"/>
        <v>5.6338028169014009E-2</v>
      </c>
      <c r="HH56" s="47">
        <f t="shared" si="608"/>
        <v>-2.8333333333333321E-2</v>
      </c>
      <c r="HI56" s="47">
        <f t="shared" si="608"/>
        <v>0.19639794168096047</v>
      </c>
      <c r="HJ56" s="47">
        <f t="shared" si="608"/>
        <v>1.4336917562723928E-2</v>
      </c>
      <c r="HK56" s="47">
        <f t="shared" si="608"/>
        <v>-0.21625441696113079</v>
      </c>
      <c r="HL56" s="47">
        <f t="shared" si="608"/>
        <v>-2.254283137962132E-2</v>
      </c>
      <c r="HM56" s="47">
        <f t="shared" si="608"/>
        <v>0.13284132841328411</v>
      </c>
      <c r="HN56" s="47">
        <f t="shared" si="608"/>
        <v>-6.1545195439739353E-2</v>
      </c>
      <c r="HO56" s="47">
        <f t="shared" si="608"/>
        <v>-2.6288969540251284E-2</v>
      </c>
      <c r="HP56" s="47">
        <f t="shared" si="608"/>
        <v>0.12643271502811859</v>
      </c>
      <c r="HQ56" s="47">
        <f t="shared" si="608"/>
        <v>-9.5184335443038059E-2</v>
      </c>
      <c r="HR56" s="47">
        <f t="shared" si="608"/>
        <v>-4.5193309008496163E-2</v>
      </c>
      <c r="HS56" s="157">
        <f t="shared" si="608"/>
        <v>0.11055128205128195</v>
      </c>
      <c r="HT56" s="47">
        <f t="shared" si="608"/>
        <v>-0.11851190957202062</v>
      </c>
      <c r="HU56" s="47">
        <f t="shared" si="608"/>
        <v>0.20860617399438719</v>
      </c>
      <c r="HV56" s="47">
        <f t="shared" si="608"/>
        <v>-2.9411764705882359E-2</v>
      </c>
      <c r="HW56" s="47">
        <f t="shared" si="608"/>
        <v>-0.1435406698564593</v>
      </c>
      <c r="HX56" s="47">
        <f t="shared" si="608"/>
        <v>5.5865921787709993E-3</v>
      </c>
      <c r="HY56" s="47">
        <f t="shared" si="608"/>
        <v>0</v>
      </c>
      <c r="HZ56" s="47">
        <f t="shared" si="608"/>
        <v>5.5555555555555358E-3</v>
      </c>
      <c r="IA56" s="47">
        <f t="shared" si="608"/>
        <v>-8.1031307550644582E-2</v>
      </c>
      <c r="IB56" s="47">
        <f t="shared" si="608"/>
        <v>0.17835671342685377</v>
      </c>
      <c r="IC56" s="47">
        <f t="shared" si="608"/>
        <v>-5.1870748299319702E-2</v>
      </c>
      <c r="ID56" s="47">
        <f t="shared" si="608"/>
        <v>-7.4467713004484404E-2</v>
      </c>
      <c r="IE56" s="47">
        <f t="shared" si="608"/>
        <v>7.3676182945506596E-2</v>
      </c>
      <c r="IF56" s="47">
        <f t="shared" si="608"/>
        <v>-6.9494584837545115E-2</v>
      </c>
      <c r="IG56" s="47">
        <f t="shared" si="608"/>
        <v>0.20271580989330751</v>
      </c>
      <c r="IH56" s="47">
        <f t="shared" ref="IH56:JT56" si="609">IH16/IG16-1</f>
        <v>6.3626209677419387E-2</v>
      </c>
      <c r="II56" s="47">
        <f t="shared" si="609"/>
        <v>-0.24544154905256033</v>
      </c>
      <c r="IJ56" s="47">
        <f t="shared" si="609"/>
        <v>7.1420425056861303E-2</v>
      </c>
      <c r="IK56" s="47">
        <f t="shared" si="609"/>
        <v>4.8505947418127526E-2</v>
      </c>
      <c r="IL56" s="47">
        <f t="shared" si="609"/>
        <v>-8.1107371234394932E-2</v>
      </c>
      <c r="IM56" s="47">
        <f t="shared" si="609"/>
        <v>3.0746969374708444E-2</v>
      </c>
      <c r="IN56" s="47">
        <f t="shared" si="609"/>
        <v>0.11338324718974824</v>
      </c>
      <c r="IO56" s="47">
        <f t="shared" si="609"/>
        <v>-0.14783008461331948</v>
      </c>
      <c r="IP56" s="47">
        <f t="shared" si="609"/>
        <v>8.8573129205995471E-2</v>
      </c>
      <c r="IQ56" s="47">
        <f t="shared" si="609"/>
        <v>8.7395139319721427E-3</v>
      </c>
      <c r="IR56" s="47">
        <f t="shared" si="609"/>
        <v>-8.1544200726696436E-2</v>
      </c>
      <c r="IS56" s="47">
        <f t="shared" si="609"/>
        <v>0.22714954142655674</v>
      </c>
      <c r="IT56" s="47">
        <f t="shared" si="609"/>
        <v>1.3200387160957838E-2</v>
      </c>
      <c r="IU56" s="47">
        <f t="shared" si="609"/>
        <v>-0.23698905561411765</v>
      </c>
      <c r="IV56" s="47">
        <f t="shared" si="609"/>
        <v>5.8617366070244481E-2</v>
      </c>
      <c r="IW56" s="47">
        <f t="shared" si="609"/>
        <v>2.2452697802489263E-2</v>
      </c>
      <c r="IX56" s="47">
        <f t="shared" si="609"/>
        <v>-0.12723916674836189</v>
      </c>
      <c r="IY56" s="47">
        <f t="shared" si="609"/>
        <v>5.4736569693332404E-2</v>
      </c>
      <c r="IZ56" s="47">
        <f t="shared" si="609"/>
        <v>0.18555042327401505</v>
      </c>
      <c r="JA56" s="47">
        <f t="shared" si="609"/>
        <v>-0.12289264430152003</v>
      </c>
      <c r="JB56" s="47">
        <f t="shared" si="609"/>
        <v>6.8019386632180101E-2</v>
      </c>
      <c r="JC56" s="47">
        <f t="shared" si="609"/>
        <v>5.5843469063998619E-4</v>
      </c>
      <c r="JD56" s="47">
        <f t="shared" si="609"/>
        <v>-4.9963285089519305E-3</v>
      </c>
      <c r="JE56" s="47">
        <f t="shared" si="609"/>
        <v>0.20410844939015882</v>
      </c>
      <c r="JF56" s="47">
        <f t="shared" si="609"/>
        <v>2.6252296375011364E-2</v>
      </c>
      <c r="JG56" s="47">
        <f t="shared" si="609"/>
        <v>-0.31251232249870464</v>
      </c>
      <c r="JH56" s="47">
        <f t="shared" si="609"/>
        <v>0.205401307642886</v>
      </c>
      <c r="JI56" s="47">
        <f t="shared" si="609"/>
        <v>-3.5412939635934504E-2</v>
      </c>
      <c r="JJ56" s="47">
        <f t="shared" si="609"/>
        <v>-5.3678834245124873E-2</v>
      </c>
      <c r="JK56" s="47">
        <f t="shared" si="609"/>
        <v>0.10034817756095893</v>
      </c>
      <c r="JL56" s="47">
        <f t="shared" si="609"/>
        <v>6.6181601175174576E-2</v>
      </c>
      <c r="JM56" s="47">
        <f t="shared" si="609"/>
        <v>-9.9373969352915204E-2</v>
      </c>
      <c r="JN56" s="47">
        <f t="shared" si="609"/>
        <v>-1.0129235235090572E-2</v>
      </c>
      <c r="JO56" s="47">
        <f t="shared" si="609"/>
        <v>7.7990262627023466E-2</v>
      </c>
      <c r="JP56" s="47">
        <f t="shared" si="609"/>
        <v>-1.9020063940818788E-2</v>
      </c>
      <c r="JQ56" s="47">
        <f t="shared" si="609"/>
        <v>0.176911870150392</v>
      </c>
      <c r="JR56" s="47">
        <f t="shared" si="609"/>
        <v>-1.4392051464932831E-2</v>
      </c>
      <c r="JS56" s="47">
        <f t="shared" si="609"/>
        <v>-0.20282571292457552</v>
      </c>
      <c r="JT56" s="47">
        <f t="shared" si="609"/>
        <v>-0.2769187078802906</v>
      </c>
      <c r="JU56" s="47">
        <f t="shared" si="547"/>
        <v>-0.41138610209501325</v>
      </c>
      <c r="JV56" s="47">
        <f t="shared" si="548"/>
        <v>0.20433787172515738</v>
      </c>
      <c r="JW56" s="47">
        <f t="shared" si="549"/>
        <v>0.28587877427255814</v>
      </c>
      <c r="JX56" s="47">
        <f t="shared" si="549"/>
        <v>0.2453152677910424</v>
      </c>
      <c r="JY56" s="47">
        <f t="shared" si="549"/>
        <v>9.6508704021160963E-2</v>
      </c>
      <c r="JZ56" s="47">
        <f t="shared" si="549"/>
        <v>8.2150045765736479E-2</v>
      </c>
      <c r="KA56" s="47">
        <f t="shared" si="549"/>
        <v>0.13136730310117284</v>
      </c>
      <c r="KB56" s="47">
        <f t="shared" si="549"/>
        <v>-0.11107361072266075</v>
      </c>
      <c r="KC56" s="47">
        <f t="shared" si="549"/>
        <v>6.8019884302362721E-2</v>
      </c>
      <c r="KD56" s="47">
        <f t="shared" si="549"/>
        <v>-2.6154590626362717E-3</v>
      </c>
      <c r="KE56" s="47">
        <f t="shared" si="549"/>
        <v>-0.16529357887188278</v>
      </c>
      <c r="KF56" s="47">
        <f t="shared" si="549"/>
        <v>-9.2756729782299208E-2</v>
      </c>
      <c r="KG56" s="47">
        <f t="shared" si="549"/>
        <v>-3.7854562274199033E-2</v>
      </c>
      <c r="KH56" s="47">
        <f t="shared" si="549"/>
        <v>0.20819490443046118</v>
      </c>
      <c r="KI56" s="47">
        <f t="shared" si="549"/>
        <v>4.6902523535143015E-2</v>
      </c>
      <c r="KJ56" s="47">
        <f t="shared" si="549"/>
        <v>0.12386337955829463</v>
      </c>
      <c r="KK56" s="47">
        <f t="shared" si="549"/>
        <v>-9.2118408052054512E-2</v>
      </c>
      <c r="KL56" s="47">
        <f t="shared" si="549"/>
        <v>3.1755388121969652E-2</v>
      </c>
      <c r="KM56" s="47">
        <f t="shared" si="549"/>
        <v>5.5262365728844021E-2</v>
      </c>
      <c r="KN56" s="47">
        <f t="shared" si="549"/>
        <v>-7.2469644424944302E-2</v>
      </c>
      <c r="KO56" s="47">
        <f t="shared" si="549"/>
        <v>0.19415222517806052</v>
      </c>
      <c r="KP56" s="47">
        <f t="shared" si="549"/>
        <v>-5.2346134147456258E-2</v>
      </c>
      <c r="KQ56" s="47">
        <f t="shared" si="549"/>
        <v>-0.23713639733233616</v>
      </c>
      <c r="KR56" s="47">
        <f t="shared" si="549"/>
        <v>0.19058391505430361</v>
      </c>
      <c r="KS56" s="47">
        <f t="shared" si="549"/>
        <v>6.365106245950547E-2</v>
      </c>
      <c r="KT56" s="47">
        <f t="shared" si="549"/>
        <v>-0.11665345192104692</v>
      </c>
      <c r="KU56" s="47">
        <f t="shared" si="549"/>
        <v>-8.8938508500541191E-3</v>
      </c>
      <c r="KV56" s="47">
        <f t="shared" si="549"/>
        <v>0.1962446131211999</v>
      </c>
      <c r="KW56" s="47">
        <f t="shared" si="549"/>
        <v>-0.11549243164668332</v>
      </c>
      <c r="KX56" s="47">
        <f t="shared" si="549"/>
        <v>9.3822306595467975E-3</v>
      </c>
      <c r="KY56" s="47">
        <f t="shared" si="549"/>
        <v>6.7222391534907722E-2</v>
      </c>
      <c r="KZ56" s="47">
        <f t="shared" si="549"/>
        <v>-8.4392860749152532E-2</v>
      </c>
      <c r="LA56" s="47">
        <f t="shared" si="549"/>
        <v>0.17738162249342304</v>
      </c>
      <c r="LB56" s="47">
        <f t="shared" si="549"/>
        <v>8.9540168891254934E-2</v>
      </c>
      <c r="LC56" s="47">
        <f t="shared" si="549"/>
        <v>-0.21831849401396064</v>
      </c>
      <c r="LD56" s="47">
        <f t="shared" si="549"/>
        <v>4.2069683511924749E-2</v>
      </c>
      <c r="LE56" s="47">
        <f t="shared" si="549"/>
        <v>9.8556613198698795E-2</v>
      </c>
      <c r="LF56" s="47">
        <f t="shared" si="549"/>
        <v>-0.10820714173308443</v>
      </c>
      <c r="LG56" s="47">
        <f t="shared" si="549"/>
        <v>2.0396066149140246E-2</v>
      </c>
      <c r="LH56" s="47">
        <f t="shared" si="549"/>
        <v>0.17240474932473937</v>
      </c>
      <c r="LI56" s="47">
        <f t="shared" si="551"/>
        <v>-0.15634220332456572</v>
      </c>
      <c r="LJ56" s="47">
        <f t="shared" si="552"/>
        <v>8.0657165750528836E-2</v>
      </c>
      <c r="LK56" s="47">
        <f t="shared" si="552"/>
        <v>2.1924365297334214E-2</v>
      </c>
      <c r="LL56" s="47">
        <f t="shared" si="552"/>
        <v>-3.1442541504119736E-2</v>
      </c>
      <c r="LM56" s="47">
        <f t="shared" si="552"/>
        <v>0.16691170427873603</v>
      </c>
      <c r="LN56" s="47">
        <f t="shared" si="552"/>
        <v>3.6950430546618396E-3</v>
      </c>
      <c r="LO56" s="47">
        <f t="shared" si="552"/>
        <v>-0.21780831529688627</v>
      </c>
      <c r="LP56" s="47">
        <f t="shared" si="552"/>
        <v>2.6186549530624381E-2</v>
      </c>
      <c r="LQ56" s="47">
        <f t="shared" si="552"/>
        <v>-1.2282450246038135E-2</v>
      </c>
      <c r="LR56" s="47">
        <f t="shared" si="552"/>
        <v>5.1635290988284233E-2</v>
      </c>
      <c r="LS56" s="47">
        <f t="shared" si="552"/>
        <v>1.7771606214166402E-2</v>
      </c>
      <c r="LT56" s="47">
        <f t="shared" si="552"/>
        <v>0.1377230763639008</v>
      </c>
      <c r="LU56" s="47">
        <f t="shared" si="553"/>
        <v>-0.12584748503897902</v>
      </c>
      <c r="LV56" s="47">
        <f t="shared" si="554"/>
        <v>-1.4417801491984905E-2</v>
      </c>
      <c r="LW56" s="47">
        <f t="shared" si="554"/>
        <v>3.6005152333591361E-3</v>
      </c>
      <c r="LX56" s="47">
        <f t="shared" si="554"/>
        <v>4.1465206811078792E-2</v>
      </c>
      <c r="LY56" s="47">
        <f t="shared" si="554"/>
        <v>0.14432650013148463</v>
      </c>
      <c r="LZ56" s="47">
        <f t="shared" si="593"/>
        <v>3.5576354458359827E-2</v>
      </c>
      <c r="MA56" s="47">
        <f t="shared" si="594"/>
        <v>-0.26173734658243397</v>
      </c>
      <c r="MB56" s="47">
        <f t="shared" si="595"/>
        <v>0.12952506176356393</v>
      </c>
      <c r="MC56" s="47">
        <f t="shared" si="596"/>
        <v>2.7630398599161055E-2</v>
      </c>
      <c r="MD56" s="47">
        <f t="shared" si="597"/>
        <v>-4.6978318303892874E-2</v>
      </c>
      <c r="ME56" s="47">
        <f t="shared" si="598"/>
        <v>8.8238852038056148E-3</v>
      </c>
      <c r="MF56" s="47">
        <f t="shared" si="599"/>
        <v>0.13411796447085322</v>
      </c>
      <c r="MG56" s="47">
        <f t="shared" si="600"/>
        <v>-7.393787594011314E-2</v>
      </c>
      <c r="MH56" s="47">
        <f t="shared" si="601"/>
        <v>-7.5654837561535349E-2</v>
      </c>
      <c r="MI56" s="47">
        <f t="shared" si="602"/>
        <v>7.9628793532192876E-2</v>
      </c>
      <c r="MJ56" s="47">
        <f t="shared" si="603"/>
        <v>-1</v>
      </c>
      <c r="MK56" s="47" t="e">
        <f t="shared" si="604"/>
        <v>#DIV/0!</v>
      </c>
      <c r="ML56" s="47" t="e">
        <f t="shared" si="554"/>
        <v>#DIV/0!</v>
      </c>
    </row>
    <row r="57" spans="1:350" s="7" customFormat="1" x14ac:dyDescent="0.35">
      <c r="A57" s="20" t="str">
        <f>Month!$A$17</f>
        <v>Concepa</v>
      </c>
      <c r="B57" s="45"/>
      <c r="C57" s="45" t="str">
        <f t="shared" ref="C57:BN57" si="610">IF(B17&lt;=0,"",IF(C17&lt;=0,"",(C17/B17-1)))</f>
        <v/>
      </c>
      <c r="D57" s="45" t="str">
        <f t="shared" si="610"/>
        <v/>
      </c>
      <c r="E57" s="45" t="str">
        <f t="shared" si="610"/>
        <v/>
      </c>
      <c r="F57" s="45" t="str">
        <f t="shared" si="610"/>
        <v/>
      </c>
      <c r="G57" s="45" t="str">
        <f t="shared" si="610"/>
        <v/>
      </c>
      <c r="H57" s="45" t="str">
        <f t="shared" si="610"/>
        <v/>
      </c>
      <c r="I57" s="45" t="str">
        <f t="shared" si="610"/>
        <v/>
      </c>
      <c r="J57" s="45" t="str">
        <f t="shared" si="610"/>
        <v/>
      </c>
      <c r="K57" s="45" t="str">
        <f t="shared" si="610"/>
        <v/>
      </c>
      <c r="L57" s="45">
        <f t="shared" si="610"/>
        <v>4.2949640287769784</v>
      </c>
      <c r="M57" s="45">
        <f t="shared" si="610"/>
        <v>0.68342391304347827</v>
      </c>
      <c r="N57" s="45">
        <f t="shared" si="610"/>
        <v>0.9644874899112188</v>
      </c>
      <c r="O57" s="45">
        <f t="shared" si="610"/>
        <v>-8.7510271158586672E-2</v>
      </c>
      <c r="P57" s="45">
        <f t="shared" si="610"/>
        <v>-0.20306168392615942</v>
      </c>
      <c r="Q57" s="45">
        <f t="shared" si="610"/>
        <v>-5.2542372881355881E-2</v>
      </c>
      <c r="R57" s="45">
        <f t="shared" si="610"/>
        <v>-1.3714967203339312E-2</v>
      </c>
      <c r="S57" s="45">
        <f t="shared" si="610"/>
        <v>-5.985489721886339E-2</v>
      </c>
      <c r="T57" s="45">
        <f t="shared" si="610"/>
        <v>5.5948553054662398E-2</v>
      </c>
      <c r="U57" s="45">
        <f t="shared" si="610"/>
        <v>-1.5834348355663774E-2</v>
      </c>
      <c r="V57" s="45">
        <f t="shared" si="610"/>
        <v>4.7648514851485135E-2</v>
      </c>
      <c r="W57" s="45">
        <f t="shared" si="610"/>
        <v>0.1565268753691671</v>
      </c>
      <c r="X57" s="45">
        <f t="shared" si="610"/>
        <v>-9.0398365679264514E-2</v>
      </c>
      <c r="Y57" s="45">
        <f t="shared" si="610"/>
        <v>0.21111734980348129</v>
      </c>
      <c r="Z57" s="45">
        <f t="shared" si="610"/>
        <v>0.19981455725544728</v>
      </c>
      <c r="AA57" s="45">
        <f t="shared" si="610"/>
        <v>-0.11939721792890268</v>
      </c>
      <c r="AB57" s="45">
        <f t="shared" si="610"/>
        <v>-0.21588415971917507</v>
      </c>
      <c r="AC57" s="45">
        <f t="shared" si="610"/>
        <v>-0.13262451035254619</v>
      </c>
      <c r="AD57" s="45">
        <f t="shared" si="610"/>
        <v>1.0967741935483888E-2</v>
      </c>
      <c r="AE57" s="45">
        <f t="shared" si="610"/>
        <v>-5.4881940012763253E-2</v>
      </c>
      <c r="AF57" s="45">
        <f t="shared" si="610"/>
        <v>3.5111411208642807E-2</v>
      </c>
      <c r="AG57" s="45">
        <f t="shared" si="610"/>
        <v>1.9569471624266255E-2</v>
      </c>
      <c r="AH57" s="45">
        <f t="shared" si="610"/>
        <v>3.902751119641712E-2</v>
      </c>
      <c r="AI57" s="45">
        <f t="shared" si="610"/>
        <v>7.2660098522167482E-2</v>
      </c>
      <c r="AJ57" s="45">
        <f t="shared" si="610"/>
        <v>3.5591274397244632E-2</v>
      </c>
      <c r="AK57" s="45">
        <f t="shared" si="610"/>
        <v>0.22117516629711753</v>
      </c>
      <c r="AL57" s="45">
        <f t="shared" si="610"/>
        <v>0.20472083522469364</v>
      </c>
      <c r="AM57" s="45">
        <f t="shared" si="610"/>
        <v>-0.12094951017332334</v>
      </c>
      <c r="AN57" s="45">
        <f t="shared" si="610"/>
        <v>-0.19417059579939988</v>
      </c>
      <c r="AO57" s="45">
        <f t="shared" si="610"/>
        <v>-0.14095744680851063</v>
      </c>
      <c r="AP57" s="45">
        <f t="shared" si="610"/>
        <v>-2.9102167182662564E-2</v>
      </c>
      <c r="AQ57" s="45">
        <f t="shared" si="610"/>
        <v>-5.293367346938771E-2</v>
      </c>
      <c r="AR57" s="45">
        <f t="shared" si="610"/>
        <v>6.0606060606060552E-2</v>
      </c>
      <c r="AS57" s="45">
        <f t="shared" si="610"/>
        <v>-1.9682539682539635E-2</v>
      </c>
      <c r="AT57" s="45">
        <f t="shared" si="610"/>
        <v>1.2953367875647714E-2</v>
      </c>
      <c r="AU57" s="45">
        <f t="shared" si="610"/>
        <v>6.2020460358056306E-2</v>
      </c>
      <c r="AV57" s="45">
        <f t="shared" si="610"/>
        <v>6.8633353401565289E-2</v>
      </c>
      <c r="AW57" s="45">
        <f t="shared" si="610"/>
        <v>0.21464788732394369</v>
      </c>
      <c r="AX57" s="45">
        <f t="shared" si="610"/>
        <v>0.19294990723562155</v>
      </c>
      <c r="AY57" s="45">
        <f t="shared" si="610"/>
        <v>-6.3763608087091805E-2</v>
      </c>
      <c r="AZ57" s="45">
        <f t="shared" si="610"/>
        <v>-0.25955149501661134</v>
      </c>
      <c r="BA57" s="45">
        <f t="shared" si="610"/>
        <v>-8.5249579360628158E-2</v>
      </c>
      <c r="BB57" s="45">
        <f t="shared" si="610"/>
        <v>-2.9429797670140978E-2</v>
      </c>
      <c r="BC57" s="45">
        <f t="shared" si="610"/>
        <v>-1.7056222362602624E-2</v>
      </c>
      <c r="BD57" s="45">
        <f t="shared" si="610"/>
        <v>2.8277634961439535E-2</v>
      </c>
      <c r="BE57" s="45">
        <f t="shared" si="610"/>
        <v>1.8124999999999947E-2</v>
      </c>
      <c r="BF57" s="45">
        <f t="shared" si="610"/>
        <v>-3.0693677102516914E-2</v>
      </c>
      <c r="BG57" s="45">
        <f t="shared" si="610"/>
        <v>9.499683343888532E-2</v>
      </c>
      <c r="BH57" s="45">
        <f t="shared" si="610"/>
        <v>5.8415268941584664E-2</v>
      </c>
      <c r="BI57" s="45">
        <f t="shared" si="610"/>
        <v>0.14699453551912578</v>
      </c>
      <c r="BJ57" s="45">
        <f t="shared" si="610"/>
        <v>0.16150547879942834</v>
      </c>
      <c r="BK57" s="45">
        <f t="shared" si="610"/>
        <v>-0.10746513535684987</v>
      </c>
      <c r="BL57" s="45">
        <f t="shared" si="610"/>
        <v>-0.16176470588235292</v>
      </c>
      <c r="BM57" s="45">
        <f t="shared" si="610"/>
        <v>-0.21107456140350878</v>
      </c>
      <c r="BN57" s="45">
        <f t="shared" si="610"/>
        <v>4.1000694927032733E-2</v>
      </c>
      <c r="BO57" s="45">
        <f t="shared" ref="BO57:DZ57" si="611">IF(BN17&lt;=0,"",IF(BO17&lt;=0,"",(BO17/BN17-1)))</f>
        <v>-0.10146862483311081</v>
      </c>
      <c r="BP57" s="45">
        <f t="shared" si="611"/>
        <v>0.10698365527488862</v>
      </c>
      <c r="BQ57" s="45">
        <f t="shared" si="611"/>
        <v>-6.0402684563758413E-3</v>
      </c>
      <c r="BR57" s="45">
        <f t="shared" si="611"/>
        <v>4.9291019581363837E-2</v>
      </c>
      <c r="BS57" s="45">
        <f t="shared" si="611"/>
        <v>3.1531531531531432E-2</v>
      </c>
      <c r="BT57" s="45">
        <f t="shared" si="611"/>
        <v>0.11353711790393017</v>
      </c>
      <c r="BU57" s="45">
        <f t="shared" si="611"/>
        <v>0.161904761904762</v>
      </c>
      <c r="BV57" s="45">
        <f t="shared" si="611"/>
        <v>0.16007714561234332</v>
      </c>
      <c r="BW57" s="45">
        <f t="shared" si="611"/>
        <v>-0.10681629260182879</v>
      </c>
      <c r="BX57" s="45">
        <f t="shared" si="611"/>
        <v>-0.20428106095858534</v>
      </c>
      <c r="BY57" s="45">
        <f t="shared" si="611"/>
        <v>-8.4795321637426868E-2</v>
      </c>
      <c r="BZ57" s="45">
        <f t="shared" si="611"/>
        <v>-6.0063897763578233E-2</v>
      </c>
      <c r="CA57" s="45">
        <f t="shared" si="611"/>
        <v>-5.8463630183548609E-2</v>
      </c>
      <c r="CB57" s="45">
        <f t="shared" si="611"/>
        <v>8.8808664259927728E-2</v>
      </c>
      <c r="CC57" s="45">
        <f t="shared" si="611"/>
        <v>-9.9469496021220571E-3</v>
      </c>
      <c r="CD57" s="45">
        <f t="shared" si="611"/>
        <v>2.1433355659745468E-2</v>
      </c>
      <c r="CE57" s="45">
        <f t="shared" si="611"/>
        <v>9.9016393442622919E-2</v>
      </c>
      <c r="CF57" s="45">
        <f t="shared" si="611"/>
        <v>2.6849642004773244E-2</v>
      </c>
      <c r="CG57" s="45">
        <f t="shared" si="611"/>
        <v>0.23184195235328287</v>
      </c>
      <c r="CH57" s="45">
        <f t="shared" si="611"/>
        <v>0.18113207547169807</v>
      </c>
      <c r="CI57" s="45">
        <f t="shared" si="611"/>
        <v>-6.5095846645367383E-2</v>
      </c>
      <c r="CJ57" s="45">
        <f t="shared" si="611"/>
        <v>-0.2785134557881247</v>
      </c>
      <c r="CK57" s="45">
        <f t="shared" si="611"/>
        <v>-3.1379514505624595E-2</v>
      </c>
      <c r="CL57" s="45">
        <f t="shared" si="611"/>
        <v>-6.4180929095354555E-2</v>
      </c>
      <c r="CM57" s="45">
        <f t="shared" si="611"/>
        <v>-1.4369693011103801E-2</v>
      </c>
      <c r="CN57" s="45">
        <f t="shared" si="611"/>
        <v>9.3439363817097387E-2</v>
      </c>
      <c r="CO57" s="45">
        <f t="shared" si="611"/>
        <v>-2.9696969696969666E-2</v>
      </c>
      <c r="CP57" s="45">
        <f t="shared" si="611"/>
        <v>7.2454715802623415E-2</v>
      </c>
      <c r="CQ57" s="45">
        <f t="shared" si="611"/>
        <v>2.9702970297029729E-2</v>
      </c>
      <c r="CR57" s="45">
        <f t="shared" si="611"/>
        <v>-9.0497737556560764E-3</v>
      </c>
      <c r="CS57" s="45">
        <f t="shared" si="611"/>
        <v>0.24543378995433796</v>
      </c>
      <c r="CT57" s="45">
        <f t="shared" si="611"/>
        <v>0.18240146654445466</v>
      </c>
      <c r="CU57" s="45">
        <f t="shared" si="611"/>
        <v>-0.1348837209302326</v>
      </c>
      <c r="CV57" s="45">
        <f t="shared" si="611"/>
        <v>-0.18413978494623651</v>
      </c>
      <c r="CW57" s="45">
        <f t="shared" si="611"/>
        <v>-0.16694124107633168</v>
      </c>
      <c r="CX57" s="45">
        <f t="shared" si="611"/>
        <v>2.0435069215557045E-2</v>
      </c>
      <c r="CY57" s="45">
        <f t="shared" si="611"/>
        <v>-3.811369509043927E-2</v>
      </c>
      <c r="CZ57" s="45">
        <f t="shared" si="611"/>
        <v>0.10141034251175296</v>
      </c>
      <c r="DA57" s="45">
        <f t="shared" si="611"/>
        <v>-4.1463414634146378E-2</v>
      </c>
      <c r="DB57" s="45">
        <f t="shared" si="611"/>
        <v>-3.371501272264632E-2</v>
      </c>
      <c r="DC57" s="45">
        <f t="shared" si="611"/>
        <v>0.10599078341013835</v>
      </c>
      <c r="DD57" s="45">
        <f t="shared" si="611"/>
        <v>0.10059523809523818</v>
      </c>
      <c r="DE57" s="45">
        <f t="shared" si="611"/>
        <v>0.21795565170362363</v>
      </c>
      <c r="DF57" s="45">
        <f t="shared" si="611"/>
        <v>0.1669626998223801</v>
      </c>
      <c r="DG57" s="45">
        <f t="shared" si="611"/>
        <v>-7.6484018264840192E-2</v>
      </c>
      <c r="DH57" s="45">
        <f t="shared" si="611"/>
        <v>-0.24474660074165633</v>
      </c>
      <c r="DI57" s="45">
        <f t="shared" si="611"/>
        <v>-7.2558647026732093E-2</v>
      </c>
      <c r="DJ57" s="45">
        <f t="shared" si="611"/>
        <v>-5.7058823529411717E-2</v>
      </c>
      <c r="DK57" s="45">
        <f t="shared" si="611"/>
        <v>-5.6144728633811591E-2</v>
      </c>
      <c r="DL57" s="45">
        <f t="shared" si="611"/>
        <v>0.10707204230006617</v>
      </c>
      <c r="DM57" s="45">
        <f t="shared" si="611"/>
        <v>-2.7462686567164218E-2</v>
      </c>
      <c r="DN57" s="45">
        <f t="shared" si="611"/>
        <v>2.1485573971761873E-2</v>
      </c>
      <c r="DO57" s="45">
        <f t="shared" si="611"/>
        <v>9.5552884615384581E-2</v>
      </c>
      <c r="DP57" s="45">
        <f t="shared" si="611"/>
        <v>1.0970927043335132E-2</v>
      </c>
      <c r="DQ57" s="45">
        <f t="shared" si="611"/>
        <v>0.28811720021703735</v>
      </c>
      <c r="DR57" s="45">
        <f t="shared" si="611"/>
        <v>0.11541701769165957</v>
      </c>
      <c r="DS57" s="45">
        <f t="shared" si="611"/>
        <v>-7.439577039274925E-2</v>
      </c>
      <c r="DT57" s="45">
        <f t="shared" si="611"/>
        <v>-0.22725418196654423</v>
      </c>
      <c r="DU57" s="45">
        <f t="shared" si="611"/>
        <v>-2.5343189017951406E-2</v>
      </c>
      <c r="DV57" s="45">
        <f t="shared" si="611"/>
        <v>-5.8504875406283907E-2</v>
      </c>
      <c r="DW57" s="45">
        <f t="shared" si="611"/>
        <v>-4.4879171461449929E-2</v>
      </c>
      <c r="DX57" s="45">
        <f t="shared" si="611"/>
        <v>8.373493975903612E-2</v>
      </c>
      <c r="DY57" s="45">
        <f t="shared" si="611"/>
        <v>3.8910505836575737E-3</v>
      </c>
      <c r="DZ57" s="45">
        <f t="shared" si="611"/>
        <v>6.2015503875969102E-2</v>
      </c>
      <c r="EA57" s="45">
        <f t="shared" ref="EA57:GL57" si="612">IF(DZ17&lt;=0,"",IF(EA17&lt;=0,"",(EA17/DZ17-1)))</f>
        <v>8.1856100104275242E-2</v>
      </c>
      <c r="EB57" s="45">
        <f t="shared" si="612"/>
        <v>5.0120481927710792E-2</v>
      </c>
      <c r="EC57" s="45">
        <f t="shared" si="612"/>
        <v>0.18540614960991286</v>
      </c>
      <c r="ED57" s="45">
        <f t="shared" si="612"/>
        <v>0.13859852884243118</v>
      </c>
      <c r="EE57" s="45">
        <f t="shared" si="612"/>
        <v>-9.1465487929275779E-2</v>
      </c>
      <c r="EF57" s="45">
        <f t="shared" si="612"/>
        <v>-0.1706586826347305</v>
      </c>
      <c r="EG57" s="45">
        <f t="shared" si="612"/>
        <v>-0.10063176895306858</v>
      </c>
      <c r="EH57" s="45">
        <f t="shared" si="612"/>
        <v>-2.007024586051176E-3</v>
      </c>
      <c r="EI57" s="45">
        <f t="shared" si="612"/>
        <v>-5.3293112116641561E-2</v>
      </c>
      <c r="EJ57" s="45">
        <f t="shared" si="612"/>
        <v>0.12373871481678167</v>
      </c>
      <c r="EK57" s="45">
        <f t="shared" si="612"/>
        <v>-3.6389413988657804E-2</v>
      </c>
      <c r="EL57" s="45">
        <f t="shared" si="612"/>
        <v>9.8087297694948727E-3</v>
      </c>
      <c r="EM57" s="45">
        <f t="shared" si="612"/>
        <v>5.2938319572608084E-2</v>
      </c>
      <c r="EN57" s="45">
        <f t="shared" si="612"/>
        <v>-2.3985239852398532E-2</v>
      </c>
      <c r="EO57" s="45">
        <f t="shared" si="612"/>
        <v>0.26086956521739135</v>
      </c>
      <c r="EP57" s="45">
        <f t="shared" si="612"/>
        <v>7.6008245877061453E-2</v>
      </c>
      <c r="EQ57" s="45">
        <f t="shared" si="612"/>
        <v>-7.0671487639290875E-2</v>
      </c>
      <c r="ER57" s="45">
        <f t="shared" si="612"/>
        <v>-0.20424118981658645</v>
      </c>
      <c r="ES57" s="45">
        <f t="shared" si="612"/>
        <v>-1.7895813515759973E-2</v>
      </c>
      <c r="ET57" s="45">
        <f t="shared" si="612"/>
        <v>-5.0640102541105847E-2</v>
      </c>
      <c r="EU57" s="45">
        <f t="shared" si="612"/>
        <v>-6.0336500571881113E-2</v>
      </c>
      <c r="EV57" s="45">
        <f t="shared" si="612"/>
        <v>8.3333333333333259E-2</v>
      </c>
      <c r="EW57" s="45">
        <f t="shared" si="612"/>
        <v>1.2903225806451646E-2</v>
      </c>
      <c r="EX57" s="45">
        <f t="shared" si="612"/>
        <v>3.3317001469867602E-2</v>
      </c>
      <c r="EY57" s="45">
        <f t="shared" si="612"/>
        <v>0.1341868183973447</v>
      </c>
      <c r="EZ57" s="45">
        <f t="shared" si="612"/>
        <v>-7.9431438127090304E-2</v>
      </c>
      <c r="FA57" s="45">
        <f t="shared" si="612"/>
        <v>0.29654859218891927</v>
      </c>
      <c r="FB57" s="45">
        <f t="shared" si="612"/>
        <v>0.12644483362521886</v>
      </c>
      <c r="FC57" s="45">
        <f t="shared" si="612"/>
        <v>-9.0485074626865725E-2</v>
      </c>
      <c r="FD57" s="45">
        <f t="shared" si="612"/>
        <v>-0.18358974358974356</v>
      </c>
      <c r="FE57" s="45">
        <f t="shared" si="612"/>
        <v>-4.7738693467336724E-2</v>
      </c>
      <c r="FF57" s="45">
        <f t="shared" si="612"/>
        <v>-2.5945470536499537E-2</v>
      </c>
      <c r="FG57" s="45">
        <f t="shared" si="612"/>
        <v>-4.5146726862302478E-2</v>
      </c>
      <c r="FH57" s="45">
        <f t="shared" si="612"/>
        <v>7.5650118203309802E-2</v>
      </c>
      <c r="FI57" s="45">
        <f t="shared" si="612"/>
        <v>6.59340659340657E-3</v>
      </c>
      <c r="FJ57" s="45">
        <f t="shared" si="612"/>
        <v>5.7205240174672545E-2</v>
      </c>
      <c r="FK57" s="45">
        <f t="shared" si="612"/>
        <v>6.0718711276332105E-2</v>
      </c>
      <c r="FL57" s="45">
        <f t="shared" si="612"/>
        <v>1.947040498442365E-2</v>
      </c>
      <c r="FM57" s="45">
        <f t="shared" si="612"/>
        <v>0.18792971734148201</v>
      </c>
      <c r="FN57" s="45">
        <f t="shared" si="612"/>
        <v>0.11093247588424426</v>
      </c>
      <c r="FO57" s="45">
        <f t="shared" si="612"/>
        <v>-0.12494109985528234</v>
      </c>
      <c r="FP57" s="45">
        <f t="shared" si="612"/>
        <v>-7.8829839364131127E-2</v>
      </c>
      <c r="FQ57" s="45">
        <f t="shared" si="612"/>
        <v>-0.10305206463195693</v>
      </c>
      <c r="FR57" s="45">
        <f t="shared" si="612"/>
        <v>-2.8022417934347454E-2</v>
      </c>
      <c r="FS57" s="45">
        <f t="shared" si="612"/>
        <v>-3.5967257001647712E-2</v>
      </c>
      <c r="FT57" s="45">
        <f t="shared" si="612"/>
        <v>3.9872532305366359E-2</v>
      </c>
      <c r="FU57" s="45">
        <f t="shared" si="612"/>
        <v>1.8077239112571863E-2</v>
      </c>
      <c r="FV57" s="45">
        <f t="shared" si="612"/>
        <v>4.1969330104923319E-2</v>
      </c>
      <c r="FW57" s="45">
        <f t="shared" si="612"/>
        <v>5.6932610379551107E-2</v>
      </c>
      <c r="FX57" s="45">
        <f t="shared" si="612"/>
        <v>4.8002931476730959E-2</v>
      </c>
      <c r="FY57" s="45">
        <f t="shared" si="612"/>
        <v>0.14965034965034962</v>
      </c>
      <c r="FZ57" s="45">
        <f t="shared" si="612"/>
        <v>0.12476277372262778</v>
      </c>
      <c r="GA57" s="45">
        <f t="shared" si="612"/>
        <v>-7.3608384574200603E-2</v>
      </c>
      <c r="GB57" s="45">
        <f t="shared" si="612"/>
        <v>-0.16238251605370702</v>
      </c>
      <c r="GC57" s="45">
        <f t="shared" si="612"/>
        <v>-8.1747339204492397E-2</v>
      </c>
      <c r="GD57" s="45">
        <f t="shared" si="612"/>
        <v>7.8361679624481262E-3</v>
      </c>
      <c r="GE57" s="45">
        <f t="shared" si="612"/>
        <v>-5.4458873578643652E-2</v>
      </c>
      <c r="GF57" s="45">
        <f t="shared" si="612"/>
        <v>6.0155281958035545E-2</v>
      </c>
      <c r="GG57" s="45">
        <f t="shared" si="612"/>
        <v>4.9950867075906347E-2</v>
      </c>
      <c r="GH57" s="45">
        <f t="shared" si="612"/>
        <v>-1.1459518983550909E-2</v>
      </c>
      <c r="GI57" s="45">
        <f t="shared" si="612"/>
        <v>6.9715402467327436E-2</v>
      </c>
      <c r="GJ57" s="45">
        <f t="shared" si="612"/>
        <v>5.8227640824102922E-2</v>
      </c>
      <c r="GK57" s="45">
        <f t="shared" si="612"/>
        <v>0.10491231996419259</v>
      </c>
      <c r="GL57" s="45">
        <f t="shared" si="612"/>
        <v>0.12731481481481488</v>
      </c>
      <c r="GM57" s="45">
        <f t="shared" ref="GM57:IG57" si="613">IF(GL17&lt;=0,"",IF(GM17&lt;=0,"",(GM17/GL17-1)))</f>
        <v>-0.11524640657084184</v>
      </c>
      <c r="GN57" s="45">
        <f t="shared" si="613"/>
        <v>-0.11314186248912095</v>
      </c>
      <c r="GO57" s="45">
        <f t="shared" si="613"/>
        <v>-6.6309453712790289E-2</v>
      </c>
      <c r="GP57" s="45">
        <f t="shared" si="613"/>
        <v>1.2990962382264382E-3</v>
      </c>
      <c r="GQ57" s="45">
        <f t="shared" si="613"/>
        <v>-5.6682995101469569E-2</v>
      </c>
      <c r="GR57" s="45">
        <f t="shared" si="613"/>
        <v>8.308605341246289E-2</v>
      </c>
      <c r="GS57" s="45">
        <f t="shared" si="613"/>
        <v>-4.452054794520599E-3</v>
      </c>
      <c r="GT57" s="45">
        <f t="shared" si="613"/>
        <v>4.0935672514619936E-2</v>
      </c>
      <c r="GU57" s="45">
        <f t="shared" si="613"/>
        <v>5.8670852610707147E-2</v>
      </c>
      <c r="GV57" s="45">
        <f t="shared" si="613"/>
        <v>2.95204864122105E-2</v>
      </c>
      <c r="GW57" s="45">
        <f t="shared" si="613"/>
        <v>0.14732446602718885</v>
      </c>
      <c r="GX57" s="45">
        <f t="shared" si="613"/>
        <v>0.10412262156448193</v>
      </c>
      <c r="GY57" s="45">
        <f t="shared" si="613"/>
        <v>-9.8851124940162793E-2</v>
      </c>
      <c r="GZ57" s="45">
        <f t="shared" si="613"/>
        <v>-0.12828685258964145</v>
      </c>
      <c r="HA57" s="45">
        <f t="shared" si="613"/>
        <v>-5.7282145033516141E-2</v>
      </c>
      <c r="HB57" s="45">
        <f t="shared" si="613"/>
        <v>-1.7776341305753118E-2</v>
      </c>
      <c r="HC57" s="45">
        <f t="shared" si="613"/>
        <v>-9.3451793353076629E-2</v>
      </c>
      <c r="HD57" s="45">
        <f t="shared" si="613"/>
        <v>0.12341197822141559</v>
      </c>
      <c r="HE57" s="45">
        <f t="shared" si="613"/>
        <v>2.9079159935379684E-2</v>
      </c>
      <c r="HF57" s="45">
        <f t="shared" si="613"/>
        <v>-5.6514913657770283E-3</v>
      </c>
      <c r="HG57" s="45">
        <f t="shared" si="613"/>
        <v>4.7363435427849598E-2</v>
      </c>
      <c r="HH57" s="45">
        <f t="shared" si="613"/>
        <v>3.2861018993066038E-2</v>
      </c>
      <c r="HI57" s="45">
        <f t="shared" si="613"/>
        <v>0.15119673088149455</v>
      </c>
      <c r="HJ57" s="45">
        <f t="shared" si="613"/>
        <v>7.9107505070993955E-2</v>
      </c>
      <c r="HK57" s="45">
        <f t="shared" si="613"/>
        <v>-0.15108082706766912</v>
      </c>
      <c r="HL57" s="45">
        <f t="shared" si="613"/>
        <v>-8.4417381677276526E-2</v>
      </c>
      <c r="HM57" s="45">
        <f t="shared" si="613"/>
        <v>-7.8268440145102702E-2</v>
      </c>
      <c r="HN57" s="45">
        <f t="shared" si="613"/>
        <v>-7.0288230447924316E-2</v>
      </c>
      <c r="HO57" s="45">
        <f t="shared" si="613"/>
        <v>-3.278375376088305E-2</v>
      </c>
      <c r="HP57" s="45">
        <f t="shared" si="613"/>
        <v>5.4678275179227409E-2</v>
      </c>
      <c r="HQ57" s="45">
        <f t="shared" si="613"/>
        <v>2.5730200405808645E-2</v>
      </c>
      <c r="HR57" s="45">
        <f t="shared" si="613"/>
        <v>-3.2419998496373892E-2</v>
      </c>
      <c r="HS57" s="155">
        <f t="shared" si="613"/>
        <v>6.6614808362369438E-2</v>
      </c>
      <c r="HT57" s="45">
        <f t="shared" si="613"/>
        <v>-2.4887261777263081E-2</v>
      </c>
      <c r="HU57" s="45">
        <f t="shared" si="613"/>
        <v>0.23517587939698492</v>
      </c>
      <c r="HV57" s="45">
        <f t="shared" si="613"/>
        <v>0.13100081366965011</v>
      </c>
      <c r="HW57" s="45">
        <f t="shared" si="613"/>
        <v>-0.11798561151079134</v>
      </c>
      <c r="HX57" s="45">
        <f t="shared" si="613"/>
        <v>-0.17183251767264818</v>
      </c>
      <c r="HY57" s="45">
        <f t="shared" si="613"/>
        <v>-0.10768220617202884</v>
      </c>
      <c r="HZ57" s="45">
        <f t="shared" si="613"/>
        <v>-6.6225165562914245E-3</v>
      </c>
      <c r="IA57" s="45">
        <f t="shared" si="613"/>
        <v>-3.7407407407407445E-2</v>
      </c>
      <c r="IB57" s="45">
        <f t="shared" si="613"/>
        <v>9.2727972297037331E-2</v>
      </c>
      <c r="IC57" s="45">
        <f t="shared" si="613"/>
        <v>-1.5845070422535246E-2</v>
      </c>
      <c r="ID57" s="45">
        <f t="shared" si="613"/>
        <v>-7.4241502683363159E-3</v>
      </c>
      <c r="IE57" s="45">
        <f t="shared" si="613"/>
        <v>1.6491126699311076E-2</v>
      </c>
      <c r="IF57" s="45">
        <f t="shared" si="613"/>
        <v>6.312056737588656E-2</v>
      </c>
      <c r="IG57" s="45">
        <f t="shared" si="613"/>
        <v>0.18945963975983982</v>
      </c>
      <c r="IH57" s="45">
        <f t="shared" ref="IH57:IY57" si="614">IH17/IG17-1</f>
        <v>0.16111371284352227</v>
      </c>
      <c r="II57" s="45">
        <f t="shared" si="614"/>
        <v>-0.10166098241252375</v>
      </c>
      <c r="IJ57" s="45">
        <f t="shared" si="614"/>
        <v>-0.17710461417770329</v>
      </c>
      <c r="IK57" s="45">
        <f t="shared" si="614"/>
        <v>-7.5942979751490003E-2</v>
      </c>
      <c r="IL57" s="45">
        <f t="shared" si="614"/>
        <v>-5.8517150905125326E-2</v>
      </c>
      <c r="IM57" s="45">
        <f t="shared" si="614"/>
        <v>-5.8827207423828298E-4</v>
      </c>
      <c r="IN57" s="45">
        <f t="shared" si="614"/>
        <v>0.17191939178985449</v>
      </c>
      <c r="IO57" s="45">
        <f t="shared" si="614"/>
        <v>-2.0887833941303224E-2</v>
      </c>
      <c r="IP57" s="45">
        <f t="shared" si="614"/>
        <v>1.5204491071986848E-2</v>
      </c>
      <c r="IQ57" s="45">
        <f t="shared" si="614"/>
        <v>2.6876104992914929E-2</v>
      </c>
      <c r="IR57" s="45">
        <f t="shared" si="614"/>
        <v>4.9292081474436866E-2</v>
      </c>
      <c r="IS57" s="45">
        <f t="shared" si="614"/>
        <v>0.20338112093220762</v>
      </c>
      <c r="IT57" s="45">
        <f t="shared" si="614"/>
        <v>0.11238607472125084</v>
      </c>
      <c r="IU57" s="45">
        <f t="shared" si="614"/>
        <v>-0.1167291676525396</v>
      </c>
      <c r="IV57" s="45">
        <f t="shared" si="614"/>
        <v>-0.11090025997911668</v>
      </c>
      <c r="IW57" s="45">
        <f t="shared" si="614"/>
        <v>-7.7055861013313742E-2</v>
      </c>
      <c r="IX57" s="45">
        <f t="shared" si="614"/>
        <v>-0.21098572360042267</v>
      </c>
      <c r="IY57" s="45">
        <f t="shared" si="614"/>
        <v>0.17074576635069771</v>
      </c>
      <c r="IZ57" s="45" t="s">
        <v>518</v>
      </c>
      <c r="JA57" s="45" t="s">
        <v>518</v>
      </c>
      <c r="JB57" s="45" t="s">
        <v>518</v>
      </c>
      <c r="JC57" s="45" t="s">
        <v>518</v>
      </c>
      <c r="JD57" s="45" t="s">
        <v>518</v>
      </c>
      <c r="JE57" s="45" t="s">
        <v>518</v>
      </c>
      <c r="JF57" s="45"/>
      <c r="JG57" s="45"/>
      <c r="JH57" s="45"/>
      <c r="JI57" s="45"/>
      <c r="JJ57" s="45"/>
      <c r="JK57" s="45"/>
      <c r="JL57" s="45"/>
      <c r="JM57" s="45"/>
      <c r="JN57" s="45"/>
      <c r="JO57" s="45"/>
      <c r="JP57" s="45"/>
      <c r="JQ57" s="45"/>
      <c r="JR57" s="45"/>
      <c r="JS57" s="45"/>
      <c r="JT57" s="45"/>
      <c r="JU57" s="45"/>
      <c r="JV57" s="45"/>
      <c r="JW57" s="45"/>
      <c r="JX57" s="45"/>
      <c r="JY57" s="45"/>
      <c r="JZ57" s="45"/>
      <c r="KA57" s="45"/>
      <c r="KB57" s="45"/>
      <c r="KC57" s="45"/>
      <c r="KD57" s="45"/>
      <c r="KE57" s="45"/>
      <c r="KF57" s="45"/>
      <c r="KG57" s="45"/>
      <c r="KH57" s="45"/>
      <c r="KI57" s="45"/>
      <c r="KJ57" s="45"/>
      <c r="KK57" s="45"/>
      <c r="KL57" s="45"/>
      <c r="KM57" s="45"/>
      <c r="KN57" s="45"/>
      <c r="KO57" s="45"/>
      <c r="KP57" s="45"/>
      <c r="KQ57" s="45"/>
      <c r="KR57" s="45"/>
      <c r="KS57" s="45"/>
      <c r="KT57" s="45"/>
      <c r="KU57" s="45"/>
      <c r="KV57" s="45"/>
      <c r="KW57" s="45"/>
      <c r="KX57" s="45"/>
      <c r="KY57" s="45"/>
      <c r="KZ57" s="45"/>
      <c r="LA57" s="45"/>
      <c r="LB57" s="45"/>
      <c r="LC57" s="45"/>
      <c r="LD57" s="45"/>
      <c r="LE57" s="45"/>
      <c r="LF57" s="45"/>
      <c r="LG57" s="45"/>
      <c r="LH57" s="45"/>
      <c r="LI57" s="45"/>
      <c r="LJ57" s="45"/>
    </row>
    <row r="58" spans="1:350" s="106" customFormat="1" x14ac:dyDescent="0.35">
      <c r="A58" s="103" t="str">
        <f>Month!$A$18</f>
        <v>Veículo Pesado</v>
      </c>
      <c r="B58" s="46"/>
      <c r="C58" s="46" t="str">
        <f t="shared" ref="C58:BN58" si="615">IF(B18&lt;=0,"",IF(C18&lt;=0,"",(C18/B18-1)))</f>
        <v/>
      </c>
      <c r="D58" s="46" t="str">
        <f t="shared" si="615"/>
        <v/>
      </c>
      <c r="E58" s="46" t="str">
        <f t="shared" si="615"/>
        <v/>
      </c>
      <c r="F58" s="46" t="str">
        <f t="shared" si="615"/>
        <v/>
      </c>
      <c r="G58" s="46" t="str">
        <f t="shared" si="615"/>
        <v/>
      </c>
      <c r="H58" s="46" t="str">
        <f t="shared" si="615"/>
        <v/>
      </c>
      <c r="I58" s="46" t="str">
        <f t="shared" si="615"/>
        <v/>
      </c>
      <c r="J58" s="46" t="str">
        <f t="shared" si="615"/>
        <v/>
      </c>
      <c r="K58" s="46" t="str">
        <f t="shared" si="615"/>
        <v/>
      </c>
      <c r="L58" s="46">
        <f t="shared" si="615"/>
        <v>3.5542168674698793</v>
      </c>
      <c r="M58" s="46">
        <f t="shared" si="615"/>
        <v>0.2407407407407407</v>
      </c>
      <c r="N58" s="46">
        <f t="shared" si="615"/>
        <v>0.72707889125799574</v>
      </c>
      <c r="O58" s="46">
        <f t="shared" si="615"/>
        <v>-0.24938271604938267</v>
      </c>
      <c r="P58" s="46">
        <f t="shared" si="615"/>
        <v>0.27302631578947367</v>
      </c>
      <c r="Q58" s="46">
        <f t="shared" si="615"/>
        <v>-5.8139534883720922E-2</v>
      </c>
      <c r="R58" s="46">
        <f t="shared" si="615"/>
        <v>5.7613168724279795E-2</v>
      </c>
      <c r="S58" s="46">
        <f t="shared" si="615"/>
        <v>-5.4474708171206254E-2</v>
      </c>
      <c r="T58" s="46">
        <f t="shared" si="615"/>
        <v>3.7037037037036979E-2</v>
      </c>
      <c r="U58" s="46">
        <f t="shared" si="615"/>
        <v>-6.6137566137566273E-3</v>
      </c>
      <c r="V58" s="46">
        <f t="shared" si="615"/>
        <v>4.926764314247678E-2</v>
      </c>
      <c r="W58" s="46">
        <f t="shared" si="615"/>
        <v>1.0152284263959421E-2</v>
      </c>
      <c r="X58" s="46">
        <f t="shared" si="615"/>
        <v>-7.1608040201004974E-2</v>
      </c>
      <c r="Y58" s="46">
        <f t="shared" si="615"/>
        <v>2.7063599458728049E-2</v>
      </c>
      <c r="Z58" s="46">
        <f t="shared" si="615"/>
        <v>-1.1857707509881465E-2</v>
      </c>
      <c r="AA58" s="46">
        <f t="shared" si="615"/>
        <v>-0.1186666666666667</v>
      </c>
      <c r="AB58" s="46">
        <f t="shared" si="615"/>
        <v>9.833585476550688E-2</v>
      </c>
      <c r="AC58" s="46">
        <f t="shared" si="615"/>
        <v>-9.0909090909090939E-2</v>
      </c>
      <c r="AD58" s="46">
        <f t="shared" si="615"/>
        <v>0.10000000000000009</v>
      </c>
      <c r="AE58" s="46">
        <f t="shared" si="615"/>
        <v>-4.820936639118456E-2</v>
      </c>
      <c r="AF58" s="46">
        <f t="shared" si="615"/>
        <v>-1.8813314037626649E-2</v>
      </c>
      <c r="AG58" s="46">
        <f t="shared" si="615"/>
        <v>0.11061946902654873</v>
      </c>
      <c r="AH58" s="46">
        <f t="shared" si="615"/>
        <v>-3.0544488711819362E-2</v>
      </c>
      <c r="AI58" s="46">
        <f t="shared" si="615"/>
        <v>5.0684931506849384E-2</v>
      </c>
      <c r="AJ58" s="46">
        <f t="shared" si="615"/>
        <v>1.1734028683181297E-2</v>
      </c>
      <c r="AK58" s="46">
        <f t="shared" si="615"/>
        <v>6.8298969072164928E-2</v>
      </c>
      <c r="AL58" s="46">
        <f t="shared" si="615"/>
        <v>-4.463208685162845E-2</v>
      </c>
      <c r="AM58" s="46">
        <f t="shared" si="615"/>
        <v>-5.6818181818181768E-2</v>
      </c>
      <c r="AN58" s="46">
        <f t="shared" si="615"/>
        <v>6.6934404283802706E-3</v>
      </c>
      <c r="AO58" s="46">
        <f t="shared" si="615"/>
        <v>-8.1117021276595702E-2</v>
      </c>
      <c r="AP58" s="46">
        <f t="shared" si="615"/>
        <v>0.10419681620839372</v>
      </c>
      <c r="AQ58" s="46">
        <f t="shared" si="615"/>
        <v>-6.6841415465268672E-2</v>
      </c>
      <c r="AR58" s="46">
        <f t="shared" si="615"/>
        <v>5.0561797752809001E-2</v>
      </c>
      <c r="AS58" s="46">
        <f t="shared" si="615"/>
        <v>3.475935828876997E-2</v>
      </c>
      <c r="AT58" s="46">
        <f t="shared" si="615"/>
        <v>-6.8475452196382403E-2</v>
      </c>
      <c r="AU58" s="46">
        <f t="shared" si="615"/>
        <v>0.10263522884882104</v>
      </c>
      <c r="AV58" s="46">
        <f t="shared" si="615"/>
        <v>1.7610062893081757E-2</v>
      </c>
      <c r="AW58" s="46">
        <f t="shared" si="615"/>
        <v>9.8887515451173691E-3</v>
      </c>
      <c r="AX58" s="46">
        <f t="shared" si="615"/>
        <v>9.7919216646267238E-3</v>
      </c>
      <c r="AY58" s="46">
        <f t="shared" si="615"/>
        <v>-8.121212121212118E-2</v>
      </c>
      <c r="AZ58" s="46">
        <f t="shared" si="615"/>
        <v>5.5408970976253302E-2</v>
      </c>
      <c r="BA58" s="46">
        <f t="shared" si="615"/>
        <v>-3.8749999999999951E-2</v>
      </c>
      <c r="BB58" s="46">
        <f t="shared" si="615"/>
        <v>8.4525357607282192E-2</v>
      </c>
      <c r="BC58" s="46">
        <f t="shared" si="615"/>
        <v>-6.9544364508393297E-2</v>
      </c>
      <c r="BD58" s="46">
        <f t="shared" si="615"/>
        <v>4.6391752577319645E-2</v>
      </c>
      <c r="BE58" s="46">
        <f t="shared" si="615"/>
        <v>2.5862068965517349E-2</v>
      </c>
      <c r="BF58" s="46">
        <f t="shared" si="615"/>
        <v>-8.4033613445378186E-2</v>
      </c>
      <c r="BG58" s="46">
        <f t="shared" si="615"/>
        <v>8.6500655307994778E-2</v>
      </c>
      <c r="BH58" s="46">
        <f t="shared" si="615"/>
        <v>-2.6537997587454787E-2</v>
      </c>
      <c r="BI58" s="46">
        <f t="shared" si="615"/>
        <v>2.2304832713754719E-2</v>
      </c>
      <c r="BJ58" s="46">
        <f t="shared" si="615"/>
        <v>1.2121212121212199E-2</v>
      </c>
      <c r="BK58" s="46">
        <f t="shared" si="615"/>
        <v>-0.11976047904191611</v>
      </c>
      <c r="BL58" s="46">
        <f t="shared" si="615"/>
        <v>3.6734693877551017E-2</v>
      </c>
      <c r="BM58" s="46">
        <f t="shared" si="615"/>
        <v>-4.3307086614173262E-2</v>
      </c>
      <c r="BN58" s="46">
        <f t="shared" si="615"/>
        <v>1.0973936899862924E-2</v>
      </c>
      <c r="BO58" s="46">
        <f t="shared" ref="BO58:DZ58" si="616">IF(BN18&lt;=0,"",IF(BO18&lt;=0,"",(BO18/BN18-1)))</f>
        <v>-6.3772048846675755E-2</v>
      </c>
      <c r="BP58" s="46">
        <f t="shared" si="616"/>
        <v>7.2463768115942129E-2</v>
      </c>
      <c r="BQ58" s="46">
        <f t="shared" si="616"/>
        <v>-2.7027027027026751E-3</v>
      </c>
      <c r="BR58" s="46">
        <f t="shared" si="616"/>
        <v>-9.4850948509485056E-3</v>
      </c>
      <c r="BS58" s="46">
        <f t="shared" si="616"/>
        <v>0.11354309165526666</v>
      </c>
      <c r="BT58" s="46">
        <f t="shared" si="616"/>
        <v>-3.0712530712530661E-2</v>
      </c>
      <c r="BU58" s="46">
        <f t="shared" si="616"/>
        <v>3.041825095057038E-2</v>
      </c>
      <c r="BV58" s="46">
        <f t="shared" si="616"/>
        <v>0</v>
      </c>
      <c r="BW58" s="46">
        <f t="shared" si="616"/>
        <v>-6.2730627306273101E-2</v>
      </c>
      <c r="BX58" s="46">
        <f t="shared" si="616"/>
        <v>-1.049868766404205E-2</v>
      </c>
      <c r="BY58" s="46">
        <f t="shared" si="616"/>
        <v>2.1220159151193574E-2</v>
      </c>
      <c r="BZ58" s="46">
        <f t="shared" si="616"/>
        <v>0</v>
      </c>
      <c r="CA58" s="46">
        <f t="shared" si="616"/>
        <v>-7.6623376623376593E-2</v>
      </c>
      <c r="CB58" s="46">
        <f t="shared" si="616"/>
        <v>9.1420534458509062E-2</v>
      </c>
      <c r="CC58" s="46">
        <f t="shared" si="616"/>
        <v>-1.0309278350515427E-2</v>
      </c>
      <c r="CD58" s="46">
        <f t="shared" si="616"/>
        <v>2.2135416666666741E-2</v>
      </c>
      <c r="CE58" s="46">
        <f t="shared" si="616"/>
        <v>8.0254777070063676E-2</v>
      </c>
      <c r="CF58" s="46">
        <f t="shared" si="616"/>
        <v>-3.7735849056603765E-2</v>
      </c>
      <c r="CG58" s="46">
        <f t="shared" si="616"/>
        <v>2.6960784313725394E-2</v>
      </c>
      <c r="CH58" s="46">
        <f t="shared" si="616"/>
        <v>1.3126491646778149E-2</v>
      </c>
      <c r="CI58" s="46">
        <f t="shared" si="616"/>
        <v>-4.7114252061248529E-2</v>
      </c>
      <c r="CJ58" s="46">
        <f t="shared" si="616"/>
        <v>7.5401730531520439E-2</v>
      </c>
      <c r="CK58" s="46">
        <f t="shared" si="616"/>
        <v>-7.0114942528735624E-2</v>
      </c>
      <c r="CL58" s="46">
        <f t="shared" si="616"/>
        <v>3.2138442521631561E-2</v>
      </c>
      <c r="CM58" s="46">
        <f t="shared" si="616"/>
        <v>-1.9161676646706538E-2</v>
      </c>
      <c r="CN58" s="46">
        <f t="shared" si="616"/>
        <v>6.8376068376068355E-2</v>
      </c>
      <c r="CO58" s="46">
        <f t="shared" si="616"/>
        <v>4.5714285714286707E-3</v>
      </c>
      <c r="CP58" s="46">
        <f t="shared" si="616"/>
        <v>-1.0238907849829393E-2</v>
      </c>
      <c r="CQ58" s="46">
        <f t="shared" si="616"/>
        <v>2.2988505747126409E-2</v>
      </c>
      <c r="CR58" s="46">
        <f t="shared" si="616"/>
        <v>-3.2584269662921383E-2</v>
      </c>
      <c r="CS58" s="46">
        <f t="shared" si="616"/>
        <v>3.8327526132404088E-2</v>
      </c>
      <c r="CT58" s="46">
        <f t="shared" si="616"/>
        <v>-1.6778523489932917E-2</v>
      </c>
      <c r="CU58" s="46">
        <f t="shared" si="616"/>
        <v>-0.10011376564277585</v>
      </c>
      <c r="CV58" s="46">
        <f t="shared" si="616"/>
        <v>9.6080910240202266E-2</v>
      </c>
      <c r="CW58" s="46">
        <f t="shared" si="616"/>
        <v>-7.8431372549019662E-2</v>
      </c>
      <c r="CX58" s="46">
        <f t="shared" si="616"/>
        <v>1.7521902377972465E-2</v>
      </c>
      <c r="CY58" s="46">
        <f t="shared" si="616"/>
        <v>-8.610086100861003E-3</v>
      </c>
      <c r="CZ58" s="46">
        <f t="shared" si="616"/>
        <v>2.4813895781636841E-3</v>
      </c>
      <c r="DA58" s="46">
        <f t="shared" si="616"/>
        <v>4.4554455445544594E-2</v>
      </c>
      <c r="DB58" s="46">
        <f t="shared" si="616"/>
        <v>-4.0284360189573487E-2</v>
      </c>
      <c r="DC58" s="46">
        <f t="shared" si="616"/>
        <v>0.11851851851851847</v>
      </c>
      <c r="DD58" s="46">
        <f t="shared" si="616"/>
        <v>2.6490066225165476E-2</v>
      </c>
      <c r="DE58" s="46">
        <f t="shared" si="616"/>
        <v>4.4086021505376438E-2</v>
      </c>
      <c r="DF58" s="46">
        <f t="shared" si="616"/>
        <v>-3.7075180226570525E-2</v>
      </c>
      <c r="DG58" s="46">
        <f t="shared" si="616"/>
        <v>-4.8128342245989275E-2</v>
      </c>
      <c r="DH58" s="46">
        <f t="shared" si="616"/>
        <v>6.067415730337089E-2</v>
      </c>
      <c r="DI58" s="46">
        <f t="shared" si="616"/>
        <v>-0.10911016949152541</v>
      </c>
      <c r="DJ58" s="46">
        <f t="shared" si="616"/>
        <v>8.0856123662306878E-2</v>
      </c>
      <c r="DK58" s="46">
        <f t="shared" si="616"/>
        <v>-7.2607260726072598E-2</v>
      </c>
      <c r="DL58" s="46">
        <f t="shared" si="616"/>
        <v>5.3380782918149405E-2</v>
      </c>
      <c r="DM58" s="46">
        <f t="shared" si="616"/>
        <v>3.94144144144144E-2</v>
      </c>
      <c r="DN58" s="46">
        <f t="shared" si="616"/>
        <v>-2.4918743228602436E-2</v>
      </c>
      <c r="DO58" s="46">
        <f t="shared" si="616"/>
        <v>7.5555555555555598E-2</v>
      </c>
      <c r="DP58" s="46">
        <f t="shared" si="616"/>
        <v>-1.4462809917355379E-2</v>
      </c>
      <c r="DQ58" s="46">
        <f t="shared" si="616"/>
        <v>2.8301886792452935E-2</v>
      </c>
      <c r="DR58" s="46">
        <f t="shared" si="616"/>
        <v>-1.0193679918450993E-3</v>
      </c>
      <c r="DS58" s="46">
        <f t="shared" si="616"/>
        <v>-8.5714285714285743E-2</v>
      </c>
      <c r="DT58" s="46">
        <f t="shared" si="616"/>
        <v>0.1160714285714286</v>
      </c>
      <c r="DU58" s="46">
        <f t="shared" si="616"/>
        <v>-7.7999999999999958E-2</v>
      </c>
      <c r="DV58" s="46">
        <f t="shared" si="616"/>
        <v>5.7483731019522866E-2</v>
      </c>
      <c r="DW58" s="46">
        <f t="shared" si="616"/>
        <v>-6.3589743589743564E-2</v>
      </c>
      <c r="DX58" s="46">
        <f t="shared" si="616"/>
        <v>6.900328587075566E-2</v>
      </c>
      <c r="DY58" s="46">
        <f t="shared" si="616"/>
        <v>5.1229508196721341E-2</v>
      </c>
      <c r="DZ58" s="46">
        <f t="shared" si="616"/>
        <v>-4.0935672514619936E-2</v>
      </c>
      <c r="EA58" s="46">
        <f t="shared" ref="EA58:GL58" si="617">IF(DZ18&lt;=0,"",IF(EA18&lt;=0,"",(EA18/DZ18-1)))</f>
        <v>0.14024390243902429</v>
      </c>
      <c r="EB58" s="46">
        <f t="shared" si="617"/>
        <v>-2.4955436720142554E-2</v>
      </c>
      <c r="EC58" s="46">
        <f t="shared" si="617"/>
        <v>-1.8281535648994041E-3</v>
      </c>
      <c r="ED58" s="46">
        <f t="shared" si="617"/>
        <v>4.2124542124542197E-2</v>
      </c>
      <c r="EE58" s="46">
        <f t="shared" si="617"/>
        <v>-9.0509666080843543E-2</v>
      </c>
      <c r="EF58" s="46">
        <f t="shared" si="617"/>
        <v>4.3478260869565188E-2</v>
      </c>
      <c r="EG58" s="46">
        <f t="shared" si="617"/>
        <v>-1.2037037037037068E-2</v>
      </c>
      <c r="EH58" s="46">
        <f t="shared" si="617"/>
        <v>1.0309278350515427E-2</v>
      </c>
      <c r="EI58" s="46">
        <f t="shared" si="617"/>
        <v>-1.0204081632653073E-2</v>
      </c>
      <c r="EJ58" s="46">
        <f t="shared" si="617"/>
        <v>5.9044048734770316E-2</v>
      </c>
      <c r="EK58" s="46">
        <f t="shared" si="617"/>
        <v>-2.12389380530974E-2</v>
      </c>
      <c r="EL58" s="46">
        <f t="shared" si="617"/>
        <v>2.8028933092224317E-2</v>
      </c>
      <c r="EM58" s="46">
        <f t="shared" si="617"/>
        <v>4.3975373790677175E-2</v>
      </c>
      <c r="EN58" s="46">
        <f t="shared" si="617"/>
        <v>-0.15922493681550132</v>
      </c>
      <c r="EO58" s="46">
        <f t="shared" si="617"/>
        <v>5.2104208416833719E-2</v>
      </c>
      <c r="EP58" s="46">
        <f t="shared" si="617"/>
        <v>-4.0990476190476133E-2</v>
      </c>
      <c r="EQ58" s="46">
        <f t="shared" si="617"/>
        <v>-6.0670731707317183E-2</v>
      </c>
      <c r="ER58" s="46">
        <f t="shared" si="617"/>
        <v>0.12360088680543901</v>
      </c>
      <c r="ES58" s="46">
        <f t="shared" si="617"/>
        <v>-5.1607251568297041E-2</v>
      </c>
      <c r="ET58" s="46">
        <f t="shared" si="617"/>
        <v>1.7922871627989778E-2</v>
      </c>
      <c r="EU58" s="46">
        <f t="shared" si="617"/>
        <v>-4.3854989546732615E-2</v>
      </c>
      <c r="EV58" s="46">
        <f t="shared" si="617"/>
        <v>6.6258919469928568E-2</v>
      </c>
      <c r="EW58" s="46">
        <f t="shared" si="617"/>
        <v>1.3384321223709472E-2</v>
      </c>
      <c r="EX58" s="46">
        <f t="shared" si="617"/>
        <v>3.1132075471698162E-2</v>
      </c>
      <c r="EY58" s="46">
        <f t="shared" si="617"/>
        <v>4.8490393412625732E-2</v>
      </c>
      <c r="EZ58" s="46">
        <f t="shared" si="617"/>
        <v>-1.919720767888311E-2</v>
      </c>
      <c r="FA58" s="46">
        <f t="shared" si="617"/>
        <v>4.7153024911032126E-2</v>
      </c>
      <c r="FB58" s="46">
        <f t="shared" si="617"/>
        <v>1.3593882752761299E-2</v>
      </c>
      <c r="FC58" s="46">
        <f t="shared" si="617"/>
        <v>-8.0469404861693183E-2</v>
      </c>
      <c r="FD58" s="46">
        <f t="shared" si="617"/>
        <v>0.14676390154968089</v>
      </c>
      <c r="FE58" s="46">
        <f t="shared" si="617"/>
        <v>-8.6645468998410191E-2</v>
      </c>
      <c r="FF58" s="46">
        <f t="shared" si="617"/>
        <v>3.5683202785030455E-2</v>
      </c>
      <c r="FG58" s="46">
        <f t="shared" si="617"/>
        <v>-4.033613445378148E-2</v>
      </c>
      <c r="FH58" s="46">
        <f t="shared" si="617"/>
        <v>2.5394045534150589E-2</v>
      </c>
      <c r="FI58" s="46">
        <f t="shared" si="617"/>
        <v>4.3552519214346663E-2</v>
      </c>
      <c r="FJ58" s="46">
        <f t="shared" si="617"/>
        <v>0</v>
      </c>
      <c r="FK58" s="46">
        <f t="shared" si="617"/>
        <v>7.119476268412428E-2</v>
      </c>
      <c r="FL58" s="46">
        <f t="shared" si="617"/>
        <v>-3.208556149732622E-2</v>
      </c>
      <c r="FM58" s="46">
        <f t="shared" si="617"/>
        <v>2.4467245461720522E-2</v>
      </c>
      <c r="FN58" s="46">
        <f t="shared" si="617"/>
        <v>-6.0092449922958369E-2</v>
      </c>
      <c r="FO58" s="46">
        <f t="shared" si="617"/>
        <v>-2.323442622950822E-2</v>
      </c>
      <c r="FP58" s="46">
        <f t="shared" si="617"/>
        <v>3.9731331409956328E-2</v>
      </c>
      <c r="FQ58" s="46">
        <f t="shared" si="617"/>
        <v>-2.1791767554479424E-2</v>
      </c>
      <c r="FR58" s="46">
        <f t="shared" si="617"/>
        <v>5.7755775577557733E-2</v>
      </c>
      <c r="FS58" s="46">
        <f t="shared" si="617"/>
        <v>-5.6672386895476157E-2</v>
      </c>
      <c r="FT58" s="46">
        <f t="shared" si="617"/>
        <v>3.0308943842374703E-2</v>
      </c>
      <c r="FU58" s="46">
        <f t="shared" si="617"/>
        <v>5.6982343499197396E-2</v>
      </c>
      <c r="FV58" s="46">
        <f t="shared" si="617"/>
        <v>-1.5945330296127547E-2</v>
      </c>
      <c r="FW58" s="46">
        <f t="shared" si="617"/>
        <v>4.7067901234567833E-2</v>
      </c>
      <c r="FX58" s="46">
        <f t="shared" si="617"/>
        <v>5.8953574060427449E-3</v>
      </c>
      <c r="FY58" s="46">
        <f t="shared" si="617"/>
        <v>-1.025641025641022E-2</v>
      </c>
      <c r="FZ58" s="46">
        <f t="shared" si="617"/>
        <v>-1.1900814211695199E-2</v>
      </c>
      <c r="GA58" s="46">
        <f t="shared" si="617"/>
        <v>-8.1594280414885478E-2</v>
      </c>
      <c r="GB58" s="46">
        <f t="shared" si="617"/>
        <v>0.14460277324632953</v>
      </c>
      <c r="GC58" s="46">
        <f t="shared" si="617"/>
        <v>-0.1488224399497462</v>
      </c>
      <c r="GD58" s="46">
        <f t="shared" si="617"/>
        <v>0.16090093876392575</v>
      </c>
      <c r="GE58" s="46">
        <f t="shared" si="617"/>
        <v>-7.4454612982554846E-2</v>
      </c>
      <c r="GF58" s="46">
        <f t="shared" si="617"/>
        <v>3.9694901545828776E-2</v>
      </c>
      <c r="GG58" s="46">
        <f t="shared" si="617"/>
        <v>9.9359005585562432E-2</v>
      </c>
      <c r="GH58" s="46">
        <f t="shared" si="617"/>
        <v>-9.4795117086176606E-2</v>
      </c>
      <c r="GI58" s="46">
        <f t="shared" si="617"/>
        <v>0.13358310960157604</v>
      </c>
      <c r="GJ58" s="46">
        <f t="shared" si="617"/>
        <v>-3.5576528300583443E-2</v>
      </c>
      <c r="GK58" s="46">
        <f t="shared" si="617"/>
        <v>-6.1089783375571693E-2</v>
      </c>
      <c r="GL58" s="46">
        <f t="shared" si="617"/>
        <v>6.5297138664710097E-2</v>
      </c>
      <c r="GM58" s="46">
        <f t="shared" ref="GM58:IG58" si="618">IF(GL18&lt;=0,"",IF(GM18&lt;=0,"",(GM18/GL18-1)))</f>
        <v>-0.10055096418732778</v>
      </c>
      <c r="GN58" s="46">
        <f t="shared" si="618"/>
        <v>9.571209800918834E-2</v>
      </c>
      <c r="GO58" s="46">
        <f t="shared" si="618"/>
        <v>5.1712089447938592E-2</v>
      </c>
      <c r="GP58" s="46">
        <f t="shared" si="618"/>
        <v>-2.3255813953488413E-2</v>
      </c>
      <c r="GQ58" s="46">
        <f t="shared" si="618"/>
        <v>-4.3537414965986398E-2</v>
      </c>
      <c r="GR58" s="46">
        <f t="shared" si="618"/>
        <v>6.0455192034139404E-2</v>
      </c>
      <c r="GS58" s="46">
        <f t="shared" si="618"/>
        <v>2.481556002682761E-2</v>
      </c>
      <c r="GT58" s="46">
        <f t="shared" si="618"/>
        <v>7.8534031413612926E-3</v>
      </c>
      <c r="GU58" s="46">
        <f t="shared" si="618"/>
        <v>8.1787012987013075E-2</v>
      </c>
      <c r="GV58" s="46">
        <f t="shared" si="618"/>
        <v>-8.5066076333531915E-2</v>
      </c>
      <c r="GW58" s="46">
        <f t="shared" si="618"/>
        <v>-1.918075678569453E-2</v>
      </c>
      <c r="GX58" s="46">
        <f t="shared" si="618"/>
        <v>2.6755852842809347E-2</v>
      </c>
      <c r="GY58" s="46">
        <f t="shared" si="618"/>
        <v>-4.1042345276873005E-2</v>
      </c>
      <c r="GZ58" s="46">
        <f t="shared" si="618"/>
        <v>2.9211956521739024E-2</v>
      </c>
      <c r="HA58" s="46">
        <f t="shared" si="618"/>
        <v>-1.4521452145214497E-2</v>
      </c>
      <c r="HB58" s="46">
        <f t="shared" si="618"/>
        <v>5.5592766242464897E-2</v>
      </c>
      <c r="HC58" s="46">
        <f t="shared" si="618"/>
        <v>-0.10786802030456855</v>
      </c>
      <c r="HD58" s="46">
        <f t="shared" si="618"/>
        <v>0.12233285917496439</v>
      </c>
      <c r="HE58" s="46">
        <f t="shared" si="618"/>
        <v>9.5057034220531467E-3</v>
      </c>
      <c r="HF58" s="46">
        <f t="shared" si="618"/>
        <v>1.8204645323289359E-2</v>
      </c>
      <c r="HG58" s="46">
        <f t="shared" si="618"/>
        <v>4.7472256473489516E-2</v>
      </c>
      <c r="HH58" s="46">
        <f t="shared" si="618"/>
        <v>-6.3566804002354371E-2</v>
      </c>
      <c r="HI58" s="46">
        <f t="shared" si="618"/>
        <v>-4.4626021370207436E-2</v>
      </c>
      <c r="HJ58" s="46">
        <f t="shared" si="618"/>
        <v>-3.3552631578947389E-2</v>
      </c>
      <c r="HK58" s="46">
        <f t="shared" si="618"/>
        <v>-0.12321307011572502</v>
      </c>
      <c r="HL58" s="46">
        <f t="shared" si="618"/>
        <v>0.29192546583850931</v>
      </c>
      <c r="HM58" s="46">
        <f t="shared" si="618"/>
        <v>-0.1593954326923076</v>
      </c>
      <c r="HN58" s="46">
        <f t="shared" si="618"/>
        <v>-7.6588936248094264E-3</v>
      </c>
      <c r="HO58" s="46">
        <f t="shared" si="618"/>
        <v>-3.9171414924357939E-2</v>
      </c>
      <c r="HP58" s="46">
        <f t="shared" si="618"/>
        <v>2.5691300993265997E-2</v>
      </c>
      <c r="HQ58" s="46">
        <f t="shared" si="618"/>
        <v>7.2636692264674396E-2</v>
      </c>
      <c r="HR58" s="46">
        <f t="shared" si="618"/>
        <v>-3.0878315936395118E-2</v>
      </c>
      <c r="HS58" s="156">
        <f t="shared" si="618"/>
        <v>4.3613220815752474E-2</v>
      </c>
      <c r="HT58" s="46">
        <f t="shared" si="618"/>
        <v>-6.7505919739517806E-3</v>
      </c>
      <c r="HU58" s="46">
        <f t="shared" si="618"/>
        <v>-2.917232021709637E-2</v>
      </c>
      <c r="HV58" s="46">
        <f t="shared" si="618"/>
        <v>-3.6338225017470305E-2</v>
      </c>
      <c r="HW58" s="46">
        <f t="shared" si="618"/>
        <v>-2.8281363306744023E-2</v>
      </c>
      <c r="HX58" s="46">
        <f t="shared" si="618"/>
        <v>8.0597014925373189E-2</v>
      </c>
      <c r="HY58" s="46">
        <f t="shared" si="618"/>
        <v>-6.9060773480662974E-2</v>
      </c>
      <c r="HZ58" s="46">
        <f t="shared" si="618"/>
        <v>1.7062314540059242E-2</v>
      </c>
      <c r="IA58" s="46">
        <f t="shared" si="618"/>
        <v>-7.2939460247989363E-4</v>
      </c>
      <c r="IB58" s="46">
        <f t="shared" si="618"/>
        <v>2.9197080291971655E-3</v>
      </c>
      <c r="IC58" s="46">
        <f t="shared" si="618"/>
        <v>5.09461426491995E-2</v>
      </c>
      <c r="ID58" s="46">
        <f t="shared" si="618"/>
        <v>-4.5679362880886476E-2</v>
      </c>
      <c r="IE58" s="46">
        <f t="shared" si="618"/>
        <v>7.9540564526838775E-3</v>
      </c>
      <c r="IF58" s="46">
        <f t="shared" si="618"/>
        <v>9.3592512598992261E-3</v>
      </c>
      <c r="IG58" s="46">
        <f t="shared" si="618"/>
        <v>4.2796005706133844E-3</v>
      </c>
      <c r="IH58" s="46">
        <f t="shared" ref="IH58:IY58" si="619">IH18/IG18-1</f>
        <v>-3.4747869318181746E-2</v>
      </c>
      <c r="II58" s="46">
        <f t="shared" si="619"/>
        <v>-7.065173003697367E-2</v>
      </c>
      <c r="IJ58" s="46">
        <f t="shared" si="619"/>
        <v>0.14692879322657615</v>
      </c>
      <c r="IK58" s="46">
        <f t="shared" si="619"/>
        <v>-0.12451738984269989</v>
      </c>
      <c r="IL58" s="46">
        <f t="shared" si="619"/>
        <v>8.0934955407162334E-2</v>
      </c>
      <c r="IM58" s="46">
        <f t="shared" si="619"/>
        <v>-3.6283489885104547E-2</v>
      </c>
      <c r="IN58" s="46">
        <f t="shared" si="619"/>
        <v>8.9905219511973833E-2</v>
      </c>
      <c r="IO58" s="46">
        <f t="shared" si="619"/>
        <v>3.7018980691516212E-2</v>
      </c>
      <c r="IP58" s="46">
        <f t="shared" si="619"/>
        <v>-4.4302932813301554E-2</v>
      </c>
      <c r="IQ58" s="46">
        <f t="shared" si="619"/>
        <v>6.8698684803379262E-2</v>
      </c>
      <c r="IR58" s="46">
        <f t="shared" si="619"/>
        <v>6.4329111168519582E-3</v>
      </c>
      <c r="IS58" s="46">
        <f t="shared" si="619"/>
        <v>-2.1592417148065479E-2</v>
      </c>
      <c r="IT58" s="46">
        <f t="shared" si="619"/>
        <v>-4.1222164957377405E-2</v>
      </c>
      <c r="IU58" s="46">
        <f t="shared" si="619"/>
        <v>-9.0419469086042148E-2</v>
      </c>
      <c r="IV58" s="46">
        <f t="shared" si="619"/>
        <v>0.12605404472651238</v>
      </c>
      <c r="IW58" s="46">
        <f t="shared" si="619"/>
        <v>-1.8026965420250174E-2</v>
      </c>
      <c r="IX58" s="46">
        <f t="shared" si="619"/>
        <v>-0.25340553979038238</v>
      </c>
      <c r="IY58" s="46">
        <f t="shared" si="619"/>
        <v>0.39505464904147414</v>
      </c>
      <c r="IZ58" s="46" t="s">
        <v>518</v>
      </c>
      <c r="JA58" s="46" t="s">
        <v>518</v>
      </c>
      <c r="JB58" s="46" t="s">
        <v>518</v>
      </c>
      <c r="JC58" s="46" t="s">
        <v>518</v>
      </c>
      <c r="JD58" s="46" t="s">
        <v>518</v>
      </c>
      <c r="JE58" s="46" t="s">
        <v>518</v>
      </c>
      <c r="JF58" s="46"/>
      <c r="JG58" s="46"/>
      <c r="JH58" s="46"/>
      <c r="JI58" s="46"/>
      <c r="JJ58" s="46"/>
      <c r="JK58" s="46"/>
      <c r="JL58" s="46"/>
      <c r="JM58" s="46"/>
      <c r="JN58" s="46"/>
      <c r="JO58" s="46"/>
      <c r="JP58" s="46"/>
      <c r="JQ58" s="46"/>
      <c r="JR58" s="46"/>
      <c r="JS58" s="46"/>
      <c r="JT58" s="46"/>
      <c r="JU58" s="46"/>
      <c r="JV58" s="46"/>
      <c r="JW58" s="46"/>
      <c r="JX58" s="46"/>
      <c r="JY58" s="46"/>
      <c r="JZ58" s="46"/>
      <c r="KA58" s="46"/>
      <c r="KB58" s="46"/>
      <c r="KC58" s="46"/>
      <c r="KD58" s="46"/>
      <c r="KE58" s="46"/>
      <c r="KF58" s="46"/>
      <c r="KG58" s="46"/>
      <c r="KH58" s="46"/>
      <c r="KI58" s="46"/>
      <c r="KJ58" s="46"/>
      <c r="KK58" s="46"/>
      <c r="KL58" s="46"/>
      <c r="KM58" s="46"/>
      <c r="KN58" s="46"/>
      <c r="KO58" s="46"/>
      <c r="KP58" s="46"/>
      <c r="KQ58" s="46"/>
      <c r="KR58" s="46"/>
      <c r="KS58" s="46"/>
      <c r="KT58" s="46"/>
      <c r="KU58" s="46"/>
      <c r="KV58" s="46"/>
      <c r="KW58" s="46"/>
      <c r="KX58" s="46"/>
      <c r="KY58" s="46"/>
      <c r="KZ58" s="46"/>
      <c r="LA58" s="46"/>
      <c r="LB58" s="46"/>
      <c r="LC58" s="46"/>
      <c r="LD58" s="46"/>
      <c r="LE58" s="46"/>
      <c r="LF58" s="46"/>
      <c r="LG58" s="46"/>
      <c r="LH58" s="46"/>
      <c r="LI58" s="46"/>
      <c r="LJ58" s="46"/>
    </row>
    <row r="59" spans="1:350" s="106" customFormat="1" x14ac:dyDescent="0.35">
      <c r="A59" s="105" t="str">
        <f>Month!$A$19</f>
        <v>Veículo Leve</v>
      </c>
      <c r="B59" s="47"/>
      <c r="C59" s="47" t="str">
        <f t="shared" ref="C59:BN59" si="620">IF(B19&lt;=0,"",IF(C19&lt;=0,"",(C19/B19-1)))</f>
        <v/>
      </c>
      <c r="D59" s="47" t="str">
        <f t="shared" si="620"/>
        <v/>
      </c>
      <c r="E59" s="47" t="str">
        <f t="shared" si="620"/>
        <v/>
      </c>
      <c r="F59" s="47" t="str">
        <f t="shared" si="620"/>
        <v/>
      </c>
      <c r="G59" s="47" t="str">
        <f t="shared" si="620"/>
        <v/>
      </c>
      <c r="H59" s="47" t="str">
        <f t="shared" si="620"/>
        <v/>
      </c>
      <c r="I59" s="47" t="str">
        <f t="shared" si="620"/>
        <v/>
      </c>
      <c r="J59" s="47" t="str">
        <f t="shared" si="620"/>
        <v/>
      </c>
      <c r="K59" s="47" t="str">
        <f t="shared" si="620"/>
        <v/>
      </c>
      <c r="L59" s="47">
        <f t="shared" si="620"/>
        <v>5.3928571428571432</v>
      </c>
      <c r="M59" s="47">
        <f t="shared" si="620"/>
        <v>1.1508379888268156</v>
      </c>
      <c r="N59" s="47">
        <f t="shared" si="620"/>
        <v>1.1090909090909089</v>
      </c>
      <c r="O59" s="47">
        <f t="shared" si="620"/>
        <v>-6.7733990147783585E-3</v>
      </c>
      <c r="P59" s="47">
        <f t="shared" si="620"/>
        <v>-0.3825170489770614</v>
      </c>
      <c r="Q59" s="47">
        <f t="shared" si="620"/>
        <v>-4.8192771084337394E-2</v>
      </c>
      <c r="R59" s="47">
        <f t="shared" si="620"/>
        <v>-6.8565400843881852E-2</v>
      </c>
      <c r="S59" s="47">
        <f t="shared" si="620"/>
        <v>-6.4552661381653498E-2</v>
      </c>
      <c r="T59" s="47">
        <f t="shared" si="620"/>
        <v>7.2639225181598155E-2</v>
      </c>
      <c r="U59" s="47">
        <f t="shared" si="620"/>
        <v>-2.3702031602708784E-2</v>
      </c>
      <c r="V59" s="47">
        <f t="shared" si="620"/>
        <v>4.6242774566473965E-2</v>
      </c>
      <c r="W59" s="47">
        <f t="shared" si="620"/>
        <v>0.28397790055248628</v>
      </c>
      <c r="X59" s="47">
        <f t="shared" si="620"/>
        <v>-0.10327022375215145</v>
      </c>
      <c r="Y59" s="47">
        <f t="shared" si="620"/>
        <v>0.34165067178502873</v>
      </c>
      <c r="Z59" s="47">
        <f t="shared" si="620"/>
        <v>0.31473533619456373</v>
      </c>
      <c r="AA59" s="47">
        <f t="shared" si="620"/>
        <v>-0.11969532100108815</v>
      </c>
      <c r="AB59" s="47">
        <f t="shared" si="620"/>
        <v>-0.34425216316440055</v>
      </c>
      <c r="AC59" s="47">
        <f t="shared" si="620"/>
        <v>-0.16116870876531575</v>
      </c>
      <c r="AD59" s="47">
        <f t="shared" si="620"/>
        <v>-5.5056179775280878E-2</v>
      </c>
      <c r="AE59" s="47">
        <f t="shared" si="620"/>
        <v>-6.0642092746730047E-2</v>
      </c>
      <c r="AF59" s="47">
        <f t="shared" si="620"/>
        <v>8.2278481012658222E-2</v>
      </c>
      <c r="AG59" s="47">
        <f t="shared" si="620"/>
        <v>-5.2631578947368474E-2</v>
      </c>
      <c r="AH59" s="47">
        <f t="shared" si="620"/>
        <v>0.10370370370370363</v>
      </c>
      <c r="AI59" s="47">
        <f t="shared" si="620"/>
        <v>9.060402684563762E-2</v>
      </c>
      <c r="AJ59" s="47">
        <f t="shared" si="620"/>
        <v>5.4358974358974299E-2</v>
      </c>
      <c r="AK59" s="47">
        <f t="shared" si="620"/>
        <v>0.33657587548638124</v>
      </c>
      <c r="AL59" s="47">
        <f t="shared" si="620"/>
        <v>0.3551673944687046</v>
      </c>
      <c r="AM59" s="47">
        <f t="shared" si="620"/>
        <v>-0.14822771213748653</v>
      </c>
      <c r="AN59" s="47">
        <f t="shared" si="620"/>
        <v>-0.28877679697351832</v>
      </c>
      <c r="AO59" s="47">
        <f t="shared" si="620"/>
        <v>-0.18085106382978722</v>
      </c>
      <c r="AP59" s="47">
        <f t="shared" si="620"/>
        <v>-0.12878787878787878</v>
      </c>
      <c r="AQ59" s="47">
        <f t="shared" si="620"/>
        <v>-3.9751552795031064E-2</v>
      </c>
      <c r="AR59" s="47">
        <f t="shared" si="620"/>
        <v>6.9857697283311815E-2</v>
      </c>
      <c r="AS59" s="47">
        <f t="shared" si="620"/>
        <v>-6.8923821039903244E-2</v>
      </c>
      <c r="AT59" s="47">
        <f t="shared" si="620"/>
        <v>9.4805194805194892E-2</v>
      </c>
      <c r="AU59" s="47">
        <f t="shared" si="620"/>
        <v>2.7283511269276417E-2</v>
      </c>
      <c r="AV59" s="47">
        <f t="shared" si="620"/>
        <v>0.11547344110854496</v>
      </c>
      <c r="AW59" s="47">
        <f t="shared" si="620"/>
        <v>0.38612836438923392</v>
      </c>
      <c r="AX59" s="47">
        <f t="shared" si="620"/>
        <v>0.3047050037341299</v>
      </c>
      <c r="AY59" s="47">
        <f t="shared" si="620"/>
        <v>-5.5523755008586195E-2</v>
      </c>
      <c r="AZ59" s="47">
        <f t="shared" si="620"/>
        <v>-0.40424242424242429</v>
      </c>
      <c r="BA59" s="47">
        <f t="shared" si="620"/>
        <v>-0.12309257375381488</v>
      </c>
      <c r="BB59" s="47">
        <f t="shared" si="620"/>
        <v>-0.13109048723897909</v>
      </c>
      <c r="BC59" s="47">
        <f t="shared" si="620"/>
        <v>4.1388518024032095E-2</v>
      </c>
      <c r="BD59" s="47">
        <f t="shared" si="620"/>
        <v>1.025641025641022E-2</v>
      </c>
      <c r="BE59" s="47">
        <f t="shared" si="620"/>
        <v>1.0152284263959421E-2</v>
      </c>
      <c r="BF59" s="47">
        <f t="shared" si="620"/>
        <v>2.5125628140703515E-2</v>
      </c>
      <c r="BG59" s="47">
        <f t="shared" si="620"/>
        <v>0.10294117647058831</v>
      </c>
      <c r="BH59" s="47">
        <f t="shared" si="620"/>
        <v>0.13666666666666671</v>
      </c>
      <c r="BI59" s="47">
        <f t="shared" si="620"/>
        <v>0.24535679374389052</v>
      </c>
      <c r="BJ59" s="47">
        <f t="shared" si="620"/>
        <v>0.25824175824175821</v>
      </c>
      <c r="BK59" s="47">
        <f t="shared" si="620"/>
        <v>-0.10106051154086093</v>
      </c>
      <c r="BL59" s="47">
        <f t="shared" si="620"/>
        <v>-0.26301179736294245</v>
      </c>
      <c r="BM59" s="47">
        <f t="shared" si="620"/>
        <v>-0.33145009416195859</v>
      </c>
      <c r="BN59" s="47">
        <f t="shared" si="620"/>
        <v>7.1830985915492862E-2</v>
      </c>
      <c r="BO59" s="47">
        <f t="shared" ref="BO59:DZ59" si="621">IF(BN19&lt;=0,"",IF(BO19&lt;=0,"",(BO19/BN19-1)))</f>
        <v>-0.13797634691195793</v>
      </c>
      <c r="BP59" s="47">
        <f t="shared" si="621"/>
        <v>0.14329268292682928</v>
      </c>
      <c r="BQ59" s="47">
        <f t="shared" si="621"/>
        <v>-9.3333333333333046E-3</v>
      </c>
      <c r="BR59" s="47">
        <f t="shared" si="621"/>
        <v>0.10767160161507405</v>
      </c>
      <c r="BS59" s="47">
        <f t="shared" si="621"/>
        <v>-4.1312272174969578E-2</v>
      </c>
      <c r="BT59" s="47">
        <f t="shared" si="621"/>
        <v>0.26235741444866911</v>
      </c>
      <c r="BU59" s="47">
        <f t="shared" si="621"/>
        <v>0.26606425702811243</v>
      </c>
      <c r="BV59" s="47">
        <f t="shared" si="621"/>
        <v>0.26328310864393334</v>
      </c>
      <c r="BW59" s="47">
        <f t="shared" si="621"/>
        <v>-0.12931575643440052</v>
      </c>
      <c r="BX59" s="47">
        <f t="shared" si="621"/>
        <v>-0.3107426099495314</v>
      </c>
      <c r="BY59" s="47">
        <f t="shared" si="621"/>
        <v>-0.16841004184100417</v>
      </c>
      <c r="BZ59" s="47">
        <f t="shared" si="621"/>
        <v>-0.1182389937106918</v>
      </c>
      <c r="CA59" s="47">
        <f t="shared" si="621"/>
        <v>-3.8516405135520682E-2</v>
      </c>
      <c r="CB59" s="47">
        <f t="shared" si="621"/>
        <v>8.6053412462907986E-2</v>
      </c>
      <c r="CC59" s="47">
        <f t="shared" si="621"/>
        <v>-9.5628415300545999E-3</v>
      </c>
      <c r="CD59" s="47">
        <f t="shared" si="621"/>
        <v>2.0689655172413834E-2</v>
      </c>
      <c r="CE59" s="47">
        <f t="shared" si="621"/>
        <v>0.11891891891891881</v>
      </c>
      <c r="CF59" s="47">
        <f t="shared" si="621"/>
        <v>9.2995169082125573E-2</v>
      </c>
      <c r="CG59" s="47">
        <f t="shared" si="621"/>
        <v>0.4165745856353591</v>
      </c>
      <c r="CH59" s="47">
        <f t="shared" si="621"/>
        <v>0.2909516380655226</v>
      </c>
      <c r="CI59" s="47">
        <f t="shared" si="621"/>
        <v>-7.4320241691842925E-2</v>
      </c>
      <c r="CJ59" s="47">
        <f t="shared" si="621"/>
        <v>-0.46540469973890342</v>
      </c>
      <c r="CK59" s="47">
        <f t="shared" si="621"/>
        <v>9.7680097680097333E-3</v>
      </c>
      <c r="CL59" s="47">
        <f t="shared" si="621"/>
        <v>-0.15840386940749696</v>
      </c>
      <c r="CM59" s="47">
        <f t="shared" si="621"/>
        <v>-8.6206896551723755E-3</v>
      </c>
      <c r="CN59" s="47">
        <f t="shared" si="621"/>
        <v>0.12318840579710155</v>
      </c>
      <c r="CO59" s="47">
        <f t="shared" si="621"/>
        <v>-6.8387096774193523E-2</v>
      </c>
      <c r="CP59" s="47">
        <f t="shared" si="621"/>
        <v>0.17313019390581719</v>
      </c>
      <c r="CQ59" s="47">
        <f t="shared" si="621"/>
        <v>3.6599763872491087E-2</v>
      </c>
      <c r="CR59" s="47">
        <f t="shared" si="621"/>
        <v>1.4806378132118381E-2</v>
      </c>
      <c r="CS59" s="47">
        <f t="shared" si="621"/>
        <v>0.44556677890011231</v>
      </c>
      <c r="CT59" s="47">
        <f t="shared" si="621"/>
        <v>0.32065217391304346</v>
      </c>
      <c r="CU59" s="47">
        <f t="shared" si="621"/>
        <v>-0.15285126396237503</v>
      </c>
      <c r="CV59" s="47">
        <f t="shared" si="621"/>
        <v>-0.33795975017349067</v>
      </c>
      <c r="CW59" s="47">
        <f t="shared" si="621"/>
        <v>-0.24737945492662472</v>
      </c>
      <c r="CX59" s="47">
        <f t="shared" si="621"/>
        <v>2.3676880222841312E-2</v>
      </c>
      <c r="CY59" s="47">
        <f t="shared" si="621"/>
        <v>-7.0748299319727925E-2</v>
      </c>
      <c r="CZ59" s="47">
        <f t="shared" si="621"/>
        <v>0.21815519765739388</v>
      </c>
      <c r="DA59" s="47">
        <f t="shared" si="621"/>
        <v>-0.125</v>
      </c>
      <c r="DB59" s="47">
        <f t="shared" si="621"/>
        <v>-2.6098901098901117E-2</v>
      </c>
      <c r="DC59" s="47">
        <f t="shared" si="621"/>
        <v>9.1678420310296271E-2</v>
      </c>
      <c r="DD59" s="47">
        <f t="shared" si="621"/>
        <v>0.1873385012919897</v>
      </c>
      <c r="DE59" s="47">
        <f t="shared" si="621"/>
        <v>0.39390642002176279</v>
      </c>
      <c r="DF59" s="47">
        <f t="shared" si="621"/>
        <v>0.32162373145979695</v>
      </c>
      <c r="DG59" s="47">
        <f t="shared" si="621"/>
        <v>-9.2144122858830446E-2</v>
      </c>
      <c r="DH59" s="47">
        <f t="shared" si="621"/>
        <v>-0.42160052049446972</v>
      </c>
      <c r="DI59" s="47">
        <f t="shared" si="621"/>
        <v>-3.3745781777277828E-2</v>
      </c>
      <c r="DJ59" s="47">
        <f t="shared" si="621"/>
        <v>-0.19208381839348077</v>
      </c>
      <c r="DK59" s="47">
        <f t="shared" si="621"/>
        <v>-3.458213256484155E-2</v>
      </c>
      <c r="DL59" s="47">
        <f t="shared" si="621"/>
        <v>0.17462686567164187</v>
      </c>
      <c r="DM59" s="47">
        <f t="shared" si="621"/>
        <v>-0.10292249047013979</v>
      </c>
      <c r="DN59" s="47">
        <f t="shared" si="621"/>
        <v>8.2152974504249299E-2</v>
      </c>
      <c r="DO59" s="47">
        <f t="shared" si="621"/>
        <v>0.11910994764397898</v>
      </c>
      <c r="DP59" s="47">
        <f t="shared" si="621"/>
        <v>3.9766081871345005E-2</v>
      </c>
      <c r="DQ59" s="47">
        <f t="shared" si="621"/>
        <v>0.56692913385826782</v>
      </c>
      <c r="DR59" s="47">
        <f t="shared" si="621"/>
        <v>0.19741564967695613</v>
      </c>
      <c r="DS59" s="47">
        <f t="shared" si="621"/>
        <v>-6.7745803357314172E-2</v>
      </c>
      <c r="DT59" s="47">
        <f t="shared" si="621"/>
        <v>-0.42508038585209007</v>
      </c>
      <c r="DU59" s="47">
        <f t="shared" si="621"/>
        <v>3.3557046979865834E-2</v>
      </c>
      <c r="DV59" s="47">
        <f t="shared" si="621"/>
        <v>-0.1742424242424242</v>
      </c>
      <c r="DW59" s="47">
        <f t="shared" si="621"/>
        <v>-2.0969855832241202E-2</v>
      </c>
      <c r="DX59" s="47">
        <f t="shared" si="621"/>
        <v>0.10174029451137878</v>
      </c>
      <c r="DY59" s="47">
        <f t="shared" si="621"/>
        <v>-5.2247873633049835E-2</v>
      </c>
      <c r="DZ59" s="47">
        <f t="shared" si="621"/>
        <v>0.1974358974358974</v>
      </c>
      <c r="EA59" s="47">
        <f t="shared" ref="EA59:GL59" si="622">IF(DZ19&lt;=0,"",IF(EA19&lt;=0,"",(EA19/DZ19-1)))</f>
        <v>2.0342612419700146E-2</v>
      </c>
      <c r="EB59" s="47">
        <f t="shared" si="622"/>
        <v>0.1385099685204616</v>
      </c>
      <c r="EC59" s="47">
        <f t="shared" si="622"/>
        <v>0.37419354838709684</v>
      </c>
      <c r="ED59" s="47">
        <f t="shared" si="622"/>
        <v>0.20925553319919521</v>
      </c>
      <c r="EE59" s="47">
        <f t="shared" si="622"/>
        <v>-9.2068774265113729E-2</v>
      </c>
      <c r="EF59" s="47">
        <f t="shared" si="622"/>
        <v>-0.30604764813683571</v>
      </c>
      <c r="EG59" s="47">
        <f t="shared" si="622"/>
        <v>-0.1848591549295775</v>
      </c>
      <c r="EH59" s="47">
        <f t="shared" si="622"/>
        <v>-1.6198704103671746E-2</v>
      </c>
      <c r="EI59" s="47">
        <f t="shared" si="622"/>
        <v>-0.10428100987925359</v>
      </c>
      <c r="EJ59" s="47">
        <f t="shared" si="622"/>
        <v>0.20833333333333326</v>
      </c>
      <c r="EK59" s="47">
        <f t="shared" si="622"/>
        <v>-5.3752535496957354E-2</v>
      </c>
      <c r="EL59" s="47">
        <f t="shared" si="622"/>
        <v>-1.1789924973204746E-2</v>
      </c>
      <c r="EM59" s="47">
        <f t="shared" si="622"/>
        <v>6.3991323210412121E-2</v>
      </c>
      <c r="EN59" s="47">
        <f t="shared" si="622"/>
        <v>0.13965341488277261</v>
      </c>
      <c r="EO59" s="47">
        <f t="shared" si="622"/>
        <v>0.44722719141323797</v>
      </c>
      <c r="EP59" s="47">
        <f t="shared" si="622"/>
        <v>0.15193448702101375</v>
      </c>
      <c r="EQ59" s="47">
        <f t="shared" si="622"/>
        <v>-7.6074534694687945E-2</v>
      </c>
      <c r="ER59" s="47">
        <f t="shared" si="622"/>
        <v>-0.38431540498478545</v>
      </c>
      <c r="ES59" s="47">
        <f t="shared" si="622"/>
        <v>1.5896498271371184E-2</v>
      </c>
      <c r="ET59" s="47">
        <f t="shared" si="622"/>
        <v>-0.11480079380737396</v>
      </c>
      <c r="EU59" s="47">
        <f t="shared" si="622"/>
        <v>-7.8072279552817925E-2</v>
      </c>
      <c r="EV59" s="47">
        <f t="shared" si="622"/>
        <v>0.10238907849829348</v>
      </c>
      <c r="EW59" s="47">
        <f t="shared" si="622"/>
        <v>1.2383900928792491E-2</v>
      </c>
      <c r="EX59" s="47">
        <f t="shared" si="622"/>
        <v>3.5677879714576921E-2</v>
      </c>
      <c r="EY59" s="47">
        <f t="shared" si="622"/>
        <v>0.22637795275590555</v>
      </c>
      <c r="EZ59" s="47">
        <f t="shared" si="622"/>
        <v>-0.1348314606741573</v>
      </c>
      <c r="FA59" s="47">
        <f t="shared" si="622"/>
        <v>0.55658627087198509</v>
      </c>
      <c r="FB59" s="47">
        <f t="shared" si="622"/>
        <v>0.20560190703218106</v>
      </c>
      <c r="FC59" s="47">
        <f t="shared" si="622"/>
        <v>-9.639149777558087E-2</v>
      </c>
      <c r="FD59" s="47">
        <f t="shared" si="622"/>
        <v>-0.38183807439824946</v>
      </c>
      <c r="FE59" s="47">
        <f t="shared" si="622"/>
        <v>-4.4247787610619538E-3</v>
      </c>
      <c r="FF59" s="47">
        <f t="shared" si="622"/>
        <v>-8.8888888888888906E-2</v>
      </c>
      <c r="FG59" s="47">
        <f t="shared" si="622"/>
        <v>-5.0731707317073216E-2</v>
      </c>
      <c r="FH59" s="47">
        <f t="shared" si="622"/>
        <v>0.13463514902363816</v>
      </c>
      <c r="FI59" s="47">
        <f t="shared" si="622"/>
        <v>-3.2608695652173947E-2</v>
      </c>
      <c r="FJ59" s="47">
        <f t="shared" si="622"/>
        <v>0.12265917602996246</v>
      </c>
      <c r="FK59" s="47">
        <f t="shared" si="622"/>
        <v>5.004170141784825E-2</v>
      </c>
      <c r="FL59" s="47">
        <f t="shared" si="622"/>
        <v>7.3073868149324817E-2</v>
      </c>
      <c r="FM59" s="47">
        <f t="shared" si="622"/>
        <v>0.34122871946706135</v>
      </c>
      <c r="FN59" s="47">
        <f t="shared" si="622"/>
        <v>0.23344370860927155</v>
      </c>
      <c r="FO59" s="47">
        <f t="shared" si="622"/>
        <v>-0.18045883668903806</v>
      </c>
      <c r="FP59" s="47">
        <f t="shared" si="622"/>
        <v>-0.15596357322220722</v>
      </c>
      <c r="FQ59" s="47">
        <f t="shared" si="622"/>
        <v>-0.1681759379042691</v>
      </c>
      <c r="FR59" s="47">
        <f t="shared" si="622"/>
        <v>-0.10886469673405907</v>
      </c>
      <c r="FS59" s="47">
        <f t="shared" si="622"/>
        <v>-1.280497382198964E-2</v>
      </c>
      <c r="FT59" s="47">
        <f t="shared" si="622"/>
        <v>5.0095662123765594E-2</v>
      </c>
      <c r="FU59" s="47">
        <f t="shared" si="622"/>
        <v>-2.2727272727272707E-2</v>
      </c>
      <c r="FV59" s="47">
        <f t="shared" si="622"/>
        <v>0.10766580534022396</v>
      </c>
      <c r="FW59" s="47">
        <f t="shared" si="622"/>
        <v>6.6874027993779839E-2</v>
      </c>
      <c r="FX59" s="47">
        <f t="shared" si="622"/>
        <v>8.9650145772594003E-2</v>
      </c>
      <c r="FY59" s="47">
        <f t="shared" si="622"/>
        <v>0.29565217391304355</v>
      </c>
      <c r="FZ59" s="47">
        <f t="shared" si="622"/>
        <v>0.22008156943727419</v>
      </c>
      <c r="GA59" s="47">
        <f t="shared" si="622"/>
        <v>-6.9097506958496258E-2</v>
      </c>
      <c r="GB59" s="47">
        <f t="shared" si="622"/>
        <v>-0.33345704545454546</v>
      </c>
      <c r="GC59" s="47">
        <f t="shared" si="622"/>
        <v>-1.75590538562439E-2</v>
      </c>
      <c r="GD59" s="47">
        <f t="shared" si="622"/>
        <v>-0.11907019489867787</v>
      </c>
      <c r="GE59" s="47">
        <f t="shared" si="622"/>
        <v>-3.261148775360323E-2</v>
      </c>
      <c r="GF59" s="47">
        <f t="shared" si="622"/>
        <v>8.15433968887882E-2</v>
      </c>
      <c r="GG59" s="47">
        <f t="shared" si="622"/>
        <v>3.0086614807522949E-4</v>
      </c>
      <c r="GH59" s="47">
        <f t="shared" si="622"/>
        <v>8.0577007413989321E-2</v>
      </c>
      <c r="GI59" s="47">
        <f t="shared" si="622"/>
        <v>1.0627012922769907E-2</v>
      </c>
      <c r="GJ59" s="47">
        <f t="shared" si="622"/>
        <v>0.15557079923612904</v>
      </c>
      <c r="GK59" s="47">
        <f t="shared" si="622"/>
        <v>0.24868226137371763</v>
      </c>
      <c r="GL59" s="47">
        <f t="shared" si="622"/>
        <v>0.16770186335403725</v>
      </c>
      <c r="GM59" s="47">
        <f t="shared" ref="GM59:IG59" si="623">IF(GL19&lt;=0,"",IF(GM19&lt;=0,"",(GM19/GL19-1)))</f>
        <v>-0.1239770867430442</v>
      </c>
      <c r="GN59" s="47">
        <f t="shared" si="623"/>
        <v>-0.24054180289584304</v>
      </c>
      <c r="GO59" s="47">
        <f t="shared" si="623"/>
        <v>-0.17035670356703569</v>
      </c>
      <c r="GP59" s="47">
        <f t="shared" si="623"/>
        <v>2.891030392883609E-2</v>
      </c>
      <c r="GQ59" s="47">
        <f t="shared" si="623"/>
        <v>-7.0605187319884744E-2</v>
      </c>
      <c r="GR59" s="47">
        <f t="shared" si="623"/>
        <v>0.10775193798449623</v>
      </c>
      <c r="GS59" s="47">
        <f t="shared" si="623"/>
        <v>-3.4989503149055246E-2</v>
      </c>
      <c r="GT59" s="47">
        <f t="shared" si="623"/>
        <v>7.7592458303118228E-2</v>
      </c>
      <c r="GU59" s="47">
        <f t="shared" si="623"/>
        <v>3.471467025572017E-2</v>
      </c>
      <c r="GV59" s="47">
        <f t="shared" si="623"/>
        <v>0.15367335550661898</v>
      </c>
      <c r="GW59" s="47">
        <f t="shared" si="623"/>
        <v>0.29039750331478231</v>
      </c>
      <c r="GX59" s="47">
        <f t="shared" si="623"/>
        <v>0.15465268676277844</v>
      </c>
      <c r="GY59" s="47">
        <f t="shared" si="623"/>
        <v>-0.1324252743094968</v>
      </c>
      <c r="GZ59" s="47">
        <f t="shared" si="623"/>
        <v>-0.22939380723942437</v>
      </c>
      <c r="HA59" s="47">
        <f t="shared" si="623"/>
        <v>-9.3944538766270513E-2</v>
      </c>
      <c r="HB59" s="47">
        <f t="shared" si="623"/>
        <v>-8.6196127420362312E-2</v>
      </c>
      <c r="HC59" s="47">
        <f t="shared" si="623"/>
        <v>-7.7922077922077948E-2</v>
      </c>
      <c r="HD59" s="47">
        <f t="shared" si="623"/>
        <v>0.12453669384729427</v>
      </c>
      <c r="HE59" s="47">
        <f t="shared" si="623"/>
        <v>4.9439683586025129E-2</v>
      </c>
      <c r="HF59" s="47">
        <f t="shared" si="623"/>
        <v>-2.9522613065326664E-2</v>
      </c>
      <c r="HG59" s="47">
        <f t="shared" si="623"/>
        <v>4.7249190938511321E-2</v>
      </c>
      <c r="HH59" s="47">
        <f t="shared" si="623"/>
        <v>0.13411619283065512</v>
      </c>
      <c r="HI59" s="47">
        <f t="shared" si="623"/>
        <v>0.32098092643051768</v>
      </c>
      <c r="HJ59" s="47">
        <f t="shared" si="623"/>
        <v>0.14975247524752477</v>
      </c>
      <c r="HK59" s="47">
        <f t="shared" si="623"/>
        <v>-0.16576964477933265</v>
      </c>
      <c r="HL59" s="47">
        <f t="shared" si="623"/>
        <v>-0.29290322580645156</v>
      </c>
      <c r="HM59" s="47">
        <f t="shared" si="623"/>
        <v>3.8454987834550813E-3</v>
      </c>
      <c r="HN59" s="47">
        <f t="shared" si="623"/>
        <v>-0.1233710754628492</v>
      </c>
      <c r="HO59" s="47">
        <f t="shared" si="623"/>
        <v>-2.6655123313426121E-2</v>
      </c>
      <c r="HP59" s="47">
        <f t="shared" si="623"/>
        <v>8.2132147859880655E-2</v>
      </c>
      <c r="HQ59" s="47">
        <f t="shared" si="623"/>
        <v>-1.6378327386079361E-2</v>
      </c>
      <c r="HR59" s="47">
        <f t="shared" si="623"/>
        <v>-3.3929232647587626E-2</v>
      </c>
      <c r="HS59" s="157">
        <f t="shared" si="623"/>
        <v>8.9203383977900508E-2</v>
      </c>
      <c r="HT59" s="47">
        <f t="shared" si="623"/>
        <v>-4.195276782762003E-2</v>
      </c>
      <c r="HU59" s="47">
        <f t="shared" si="623"/>
        <v>0.49305095962938461</v>
      </c>
      <c r="HV59" s="47">
        <f t="shared" si="623"/>
        <v>0.23714539007092195</v>
      </c>
      <c r="HW59" s="47">
        <f t="shared" si="623"/>
        <v>-0.1623074166965246</v>
      </c>
      <c r="HX59" s="47">
        <f t="shared" si="623"/>
        <v>-0.31650983746792127</v>
      </c>
      <c r="HY59" s="47">
        <f t="shared" si="623"/>
        <v>-0.14267834793491863</v>
      </c>
      <c r="HZ59" s="47">
        <f t="shared" si="623"/>
        <v>-2.9927007299270114E-2</v>
      </c>
      <c r="IA59" s="47">
        <f t="shared" si="623"/>
        <v>-7.5244544770504129E-2</v>
      </c>
      <c r="IB59" s="47">
        <f t="shared" si="623"/>
        <v>0.19283970707892606</v>
      </c>
      <c r="IC59" s="47">
        <f t="shared" si="623"/>
        <v>-7.8444747612551158E-2</v>
      </c>
      <c r="ID59" s="47">
        <f t="shared" si="623"/>
        <v>3.3464470762398335E-2</v>
      </c>
      <c r="IE59" s="47">
        <f t="shared" si="623"/>
        <v>2.4917088075186333E-2</v>
      </c>
      <c r="IF59" s="47">
        <f t="shared" si="623"/>
        <v>0.11530398322851143</v>
      </c>
      <c r="IG59" s="47">
        <f t="shared" si="623"/>
        <v>0.35213032581453629</v>
      </c>
      <c r="IH59" s="47">
        <f t="shared" ref="IH59:IY59" si="624">IH19/IG19-1</f>
        <v>0.28890477293790551</v>
      </c>
      <c r="II59" s="47">
        <f t="shared" si="624"/>
        <v>-0.11681272024207479</v>
      </c>
      <c r="IJ59" s="47">
        <f t="shared" si="624"/>
        <v>-0.34370907619516322</v>
      </c>
      <c r="IK59" s="47">
        <f t="shared" si="624"/>
        <v>-3.2296981254607449E-2</v>
      </c>
      <c r="IL59" s="47">
        <f t="shared" si="624"/>
        <v>-0.1718791262322612</v>
      </c>
      <c r="IM59" s="47">
        <f t="shared" si="624"/>
        <v>3.7287212036986483E-2</v>
      </c>
      <c r="IN59" s="47">
        <f t="shared" si="624"/>
        <v>0.25277075332106103</v>
      </c>
      <c r="IO59" s="47">
        <f t="shared" si="624"/>
        <v>-7.055223859261206E-2</v>
      </c>
      <c r="IP59" s="47">
        <f t="shared" si="624"/>
        <v>7.2148550973077485E-2</v>
      </c>
      <c r="IQ59" s="47">
        <f t="shared" si="624"/>
        <v>-8.7980246807318752E-3</v>
      </c>
      <c r="IR59" s="47">
        <f t="shared" si="624"/>
        <v>8.8708707241909268E-2</v>
      </c>
      <c r="IS59" s="47">
        <f t="shared" si="624"/>
        <v>0.39464821349099055</v>
      </c>
      <c r="IT59" s="47">
        <f t="shared" si="624"/>
        <v>0.2040035806963294</v>
      </c>
      <c r="IU59" s="47">
        <f t="shared" si="624"/>
        <v>-0.12922513933163038</v>
      </c>
      <c r="IV59" s="47">
        <f t="shared" si="624"/>
        <v>-0.22845876004553289</v>
      </c>
      <c r="IW59" s="47">
        <f t="shared" si="624"/>
        <v>-0.11979779620249253</v>
      </c>
      <c r="IX59" s="47">
        <f t="shared" si="624"/>
        <v>-0.17671877632117661</v>
      </c>
      <c r="IY59" s="47">
        <f t="shared" si="624"/>
        <v>6.4260568151637276E-3</v>
      </c>
      <c r="IZ59" s="47" t="s">
        <v>518</v>
      </c>
      <c r="JA59" s="47" t="s">
        <v>518</v>
      </c>
      <c r="JB59" s="47" t="s">
        <v>518</v>
      </c>
      <c r="JC59" s="47" t="s">
        <v>518</v>
      </c>
      <c r="JD59" s="47" t="s">
        <v>518</v>
      </c>
      <c r="JE59" s="47" t="s">
        <v>518</v>
      </c>
      <c r="JF59" s="47"/>
      <c r="JG59" s="47"/>
      <c r="JH59" s="47"/>
      <c r="JI59" s="47"/>
      <c r="JJ59" s="47"/>
      <c r="JK59" s="47"/>
      <c r="JL59" s="47"/>
      <c r="JM59" s="47"/>
      <c r="JN59" s="47"/>
      <c r="JO59" s="47"/>
      <c r="JP59" s="47"/>
      <c r="JQ59" s="47"/>
      <c r="JR59" s="47"/>
      <c r="JS59" s="47"/>
      <c r="JT59" s="47"/>
      <c r="JU59" s="47"/>
      <c r="JV59" s="47"/>
      <c r="JW59" s="47"/>
      <c r="JX59" s="47"/>
      <c r="JY59" s="47"/>
      <c r="JZ59" s="47"/>
      <c r="KA59" s="47"/>
      <c r="KB59" s="47"/>
      <c r="KC59" s="47"/>
      <c r="KD59" s="47"/>
      <c r="KE59" s="47"/>
      <c r="KF59" s="47"/>
      <c r="KG59" s="47"/>
      <c r="KH59" s="47"/>
      <c r="KI59" s="47"/>
      <c r="KJ59" s="47"/>
      <c r="KK59" s="47"/>
      <c r="KL59" s="47"/>
      <c r="KM59" s="47"/>
      <c r="KN59" s="47"/>
      <c r="KO59" s="47"/>
      <c r="KP59" s="47"/>
      <c r="KQ59" s="47"/>
      <c r="KR59" s="47"/>
      <c r="KS59" s="47"/>
      <c r="KT59" s="47"/>
      <c r="KU59" s="47"/>
      <c r="KV59" s="47"/>
      <c r="KW59" s="47"/>
      <c r="KX59" s="47"/>
      <c r="KY59" s="47"/>
      <c r="KZ59" s="47"/>
      <c r="LA59" s="47"/>
      <c r="LB59" s="47"/>
      <c r="LC59" s="47"/>
      <c r="LD59" s="47"/>
      <c r="LE59" s="47"/>
      <c r="LF59" s="47"/>
      <c r="LG59" s="47"/>
      <c r="LH59" s="47"/>
      <c r="LI59" s="47"/>
      <c r="LJ59" s="47"/>
    </row>
    <row r="60" spans="1:350" s="7" customFormat="1" x14ac:dyDescent="0.35">
      <c r="A60" s="20" t="str">
        <f>Month!$A$20</f>
        <v>Econorte</v>
      </c>
      <c r="B60" s="45"/>
      <c r="C60" s="45" t="str">
        <f t="shared" ref="C60:BN60" si="625">IF(B20&lt;=0,"",IF(C20&lt;=0,"",(C20/B20-1)))</f>
        <v/>
      </c>
      <c r="D60" s="45" t="str">
        <f t="shared" si="625"/>
        <v/>
      </c>
      <c r="E60" s="45" t="str">
        <f t="shared" si="625"/>
        <v/>
      </c>
      <c r="F60" s="45" t="str">
        <f t="shared" si="625"/>
        <v/>
      </c>
      <c r="G60" s="45" t="str">
        <f t="shared" si="625"/>
        <v/>
      </c>
      <c r="H60" s="45" t="str">
        <f t="shared" si="625"/>
        <v/>
      </c>
      <c r="I60" s="45" t="str">
        <f t="shared" si="625"/>
        <v/>
      </c>
      <c r="J60" s="45" t="str">
        <f t="shared" si="625"/>
        <v/>
      </c>
      <c r="K60" s="45" t="str">
        <f t="shared" si="625"/>
        <v/>
      </c>
      <c r="L60" s="45" t="str">
        <f t="shared" si="625"/>
        <v/>
      </c>
      <c r="M60" s="45" t="str">
        <f t="shared" si="625"/>
        <v/>
      </c>
      <c r="N60" s="45" t="str">
        <f t="shared" si="625"/>
        <v/>
      </c>
      <c r="O60" s="45" t="str">
        <f t="shared" si="625"/>
        <v/>
      </c>
      <c r="P60" s="45" t="str">
        <f t="shared" si="625"/>
        <v/>
      </c>
      <c r="Q60" s="45" t="str">
        <f t="shared" si="625"/>
        <v/>
      </c>
      <c r="R60" s="45" t="str">
        <f t="shared" si="625"/>
        <v/>
      </c>
      <c r="S60" s="45" t="str">
        <f t="shared" si="625"/>
        <v/>
      </c>
      <c r="T60" s="45">
        <f t="shared" si="625"/>
        <v>0.5096359743040686</v>
      </c>
      <c r="U60" s="45">
        <f t="shared" si="625"/>
        <v>3.5460992907801359E-2</v>
      </c>
      <c r="V60" s="45">
        <f t="shared" si="625"/>
        <v>1.7808219178082174E-2</v>
      </c>
      <c r="W60" s="45">
        <f t="shared" si="625"/>
        <v>5.1144010767160131E-2</v>
      </c>
      <c r="X60" s="45">
        <f t="shared" si="625"/>
        <v>-4.6094750320102462E-2</v>
      </c>
      <c r="Y60" s="45">
        <f t="shared" si="625"/>
        <v>0.15973154362416109</v>
      </c>
      <c r="Z60" s="45">
        <f t="shared" si="625"/>
        <v>-0.10763888888888884</v>
      </c>
      <c r="AA60" s="45">
        <f t="shared" si="625"/>
        <v>-0.15434500648508431</v>
      </c>
      <c r="AB60" s="45">
        <f t="shared" si="625"/>
        <v>0.10122699386503076</v>
      </c>
      <c r="AC60" s="45">
        <f t="shared" si="625"/>
        <v>2.089136490250687E-2</v>
      </c>
      <c r="AD60" s="45">
        <f t="shared" si="625"/>
        <v>4.3656207366985056E-2</v>
      </c>
      <c r="AE60" s="45">
        <f t="shared" si="625"/>
        <v>-5.3594771241830097E-2</v>
      </c>
      <c r="AF60" s="45">
        <f t="shared" si="625"/>
        <v>5.3867403314917128E-2</v>
      </c>
      <c r="AG60" s="45">
        <f t="shared" si="625"/>
        <v>1.0484927916120546E-2</v>
      </c>
      <c r="AH60" s="45">
        <f t="shared" si="625"/>
        <v>-1.5564202334630295E-2</v>
      </c>
      <c r="AI60" s="45">
        <f t="shared" si="625"/>
        <v>8.8274044795783935E-2</v>
      </c>
      <c r="AJ60" s="45">
        <f t="shared" si="625"/>
        <v>-5.8111380145278502E-2</v>
      </c>
      <c r="AK60" s="45">
        <f t="shared" si="625"/>
        <v>0.12467866323907462</v>
      </c>
      <c r="AL60" s="45">
        <f t="shared" si="625"/>
        <v>-0.10399999999999998</v>
      </c>
      <c r="AM60" s="45">
        <f t="shared" si="625"/>
        <v>-7.7806122448979553E-2</v>
      </c>
      <c r="AN60" s="45">
        <f t="shared" si="625"/>
        <v>2.4896265560165887E-2</v>
      </c>
      <c r="AO60" s="45">
        <f t="shared" si="625"/>
        <v>-4.5883940620782715E-2</v>
      </c>
      <c r="AP60" s="45">
        <f t="shared" si="625"/>
        <v>-4.3847241867043807E-2</v>
      </c>
      <c r="AQ60" s="45">
        <f t="shared" si="625"/>
        <v>-2.0710059171597628E-2</v>
      </c>
      <c r="AR60" s="45">
        <f t="shared" si="625"/>
        <v>7.2507552870090697E-2</v>
      </c>
      <c r="AS60" s="45">
        <f t="shared" si="625"/>
        <v>-8.4507042253521125E-2</v>
      </c>
      <c r="AT60" s="45">
        <f t="shared" si="625"/>
        <v>4.6153846153846878E-3</v>
      </c>
      <c r="AU60" s="45">
        <f t="shared" si="625"/>
        <v>8.5758039816232756E-2</v>
      </c>
      <c r="AV60" s="45">
        <f t="shared" si="625"/>
        <v>-6.4880112834978854E-2</v>
      </c>
      <c r="AW60" s="45">
        <f t="shared" si="625"/>
        <v>0.11613876319758676</v>
      </c>
      <c r="AX60" s="45">
        <f t="shared" si="625"/>
        <v>-9.0540540540540504E-2</v>
      </c>
      <c r="AY60" s="45">
        <f t="shared" si="625"/>
        <v>-0.14858841010401191</v>
      </c>
      <c r="AZ60" s="45">
        <f t="shared" si="625"/>
        <v>0.13961605584642234</v>
      </c>
      <c r="BA60" s="45">
        <f t="shared" si="625"/>
        <v>9.1883614088821286E-3</v>
      </c>
      <c r="BB60" s="45">
        <f t="shared" si="625"/>
        <v>-3.6418816388467334E-2</v>
      </c>
      <c r="BC60" s="45">
        <f t="shared" si="625"/>
        <v>-3.1496062992126039E-2</v>
      </c>
      <c r="BD60" s="45">
        <f t="shared" si="625"/>
        <v>0.13658536585365844</v>
      </c>
      <c r="BE60" s="45">
        <f t="shared" si="625"/>
        <v>-8.0114449213161687E-2</v>
      </c>
      <c r="BF60" s="45">
        <f t="shared" si="625"/>
        <v>-3.1104199066873672E-3</v>
      </c>
      <c r="BG60" s="45">
        <f t="shared" si="625"/>
        <v>4.6801872074883066E-2</v>
      </c>
      <c r="BH60" s="45">
        <f t="shared" si="625"/>
        <v>-3.4277198211624449E-2</v>
      </c>
      <c r="BI60" s="45">
        <f t="shared" si="625"/>
        <v>7.7160493827160392E-2</v>
      </c>
      <c r="BJ60" s="45">
        <f t="shared" si="625"/>
        <v>-6.7335243553008572E-2</v>
      </c>
      <c r="BK60" s="45">
        <f t="shared" si="625"/>
        <v>-0.14900153609831024</v>
      </c>
      <c r="BL60" s="45">
        <f t="shared" si="625"/>
        <v>0.12996389891696758</v>
      </c>
      <c r="BM60" s="45">
        <f t="shared" si="625"/>
        <v>3.1948881789136685E-3</v>
      </c>
      <c r="BN60" s="45">
        <f t="shared" si="625"/>
        <v>-6.3694267515923553E-3</v>
      </c>
      <c r="BO60" s="45">
        <f t="shared" ref="BO60:DZ60" si="626">IF(BN20&lt;=0,"",IF(BO20&lt;=0,"",(BO20/BN20-1)))</f>
        <v>-6.7307692307692291E-2</v>
      </c>
      <c r="BP60" s="45">
        <f t="shared" si="626"/>
        <v>0.16151202749140903</v>
      </c>
      <c r="BQ60" s="45">
        <f t="shared" si="626"/>
        <v>-3.8461538461538436E-2</v>
      </c>
      <c r="BR60" s="45">
        <f t="shared" si="626"/>
        <v>-9.2307692307692646E-3</v>
      </c>
      <c r="BS60" s="45">
        <f t="shared" si="626"/>
        <v>6.6770186335403769E-2</v>
      </c>
      <c r="BT60" s="45">
        <f t="shared" si="626"/>
        <v>0.3522561863173217</v>
      </c>
      <c r="BU60" s="45">
        <f t="shared" si="626"/>
        <v>4.3057050592034463E-2</v>
      </c>
      <c r="BV60" s="45">
        <f t="shared" si="626"/>
        <v>-8.1527347781217729E-2</v>
      </c>
      <c r="BW60" s="45">
        <f t="shared" si="626"/>
        <v>-0.11323595505617978</v>
      </c>
      <c r="BX60" s="45">
        <f t="shared" si="626"/>
        <v>8.7149337320392206E-2</v>
      </c>
      <c r="BY60" s="45">
        <f t="shared" si="626"/>
        <v>1.631701631701632E-2</v>
      </c>
      <c r="BZ60" s="45">
        <f t="shared" si="626"/>
        <v>2.0160550458715676E-2</v>
      </c>
      <c r="CA60" s="45">
        <f t="shared" si="626"/>
        <v>-5.5734166685402098E-2</v>
      </c>
      <c r="CB60" s="45">
        <f t="shared" si="626"/>
        <v>0.13571428571428568</v>
      </c>
      <c r="CC60" s="45">
        <f t="shared" si="626"/>
        <v>-2.8301886792452824E-2</v>
      </c>
      <c r="CD60" s="45">
        <f t="shared" si="626"/>
        <v>-7.5512405609492461E-3</v>
      </c>
      <c r="CE60" s="45">
        <f t="shared" si="626"/>
        <v>8.260869565217388E-2</v>
      </c>
      <c r="CF60" s="45">
        <f t="shared" si="626"/>
        <v>-7.1285140562248994E-2</v>
      </c>
      <c r="CG60" s="45">
        <f t="shared" si="626"/>
        <v>6.0540540540540588E-2</v>
      </c>
      <c r="CH60" s="45">
        <f t="shared" si="626"/>
        <v>-4.0774719673802196E-2</v>
      </c>
      <c r="CI60" s="45">
        <f t="shared" si="626"/>
        <v>-0.12580233793836348</v>
      </c>
      <c r="CJ60" s="45">
        <f t="shared" si="626"/>
        <v>0.12445600641851651</v>
      </c>
      <c r="CK60" s="45">
        <f t="shared" si="626"/>
        <v>2.1621621621621401E-3</v>
      </c>
      <c r="CL60" s="45">
        <f t="shared" si="626"/>
        <v>-2.1574973031284195E-3</v>
      </c>
      <c r="CM60" s="45">
        <f t="shared" si="626"/>
        <v>-3.8918918918918965E-2</v>
      </c>
      <c r="CN60" s="45">
        <f t="shared" si="626"/>
        <v>9.1113610798650102E-2</v>
      </c>
      <c r="CO60" s="45">
        <f t="shared" si="626"/>
        <v>-2.6804123711340222E-2</v>
      </c>
      <c r="CP60" s="45">
        <f t="shared" si="626"/>
        <v>-1.9067796610169441E-2</v>
      </c>
      <c r="CQ60" s="45">
        <f t="shared" si="626"/>
        <v>1.0799136069114423E-2</v>
      </c>
      <c r="CR60" s="45">
        <f t="shared" si="626"/>
        <v>-4.8076923076923128E-2</v>
      </c>
      <c r="CS60" s="45">
        <f t="shared" si="626"/>
        <v>0.10213243546576889</v>
      </c>
      <c r="CT60" s="45">
        <f t="shared" si="626"/>
        <v>-7.5356415478615046E-2</v>
      </c>
      <c r="CU60" s="45">
        <f t="shared" si="626"/>
        <v>-0.1277533039647577</v>
      </c>
      <c r="CV60" s="45">
        <f t="shared" si="626"/>
        <v>0.17297979797979801</v>
      </c>
      <c r="CW60" s="45">
        <f t="shared" si="626"/>
        <v>-6.6738428417653428E-2</v>
      </c>
      <c r="CX60" s="45">
        <f t="shared" si="626"/>
        <v>4.844290657439454E-2</v>
      </c>
      <c r="CY60" s="45">
        <f t="shared" si="626"/>
        <v>-5.7205720572057195E-2</v>
      </c>
      <c r="CZ60" s="45">
        <f t="shared" si="626"/>
        <v>0.10151691948658104</v>
      </c>
      <c r="DA60" s="45">
        <f t="shared" si="626"/>
        <v>-6.3559322033898136E-3</v>
      </c>
      <c r="DB60" s="45">
        <f t="shared" si="626"/>
        <v>-7.4626865671641784E-2</v>
      </c>
      <c r="DC60" s="45">
        <f t="shared" si="626"/>
        <v>3.4562211981566726E-2</v>
      </c>
      <c r="DD60" s="45">
        <f t="shared" si="626"/>
        <v>-2.6726057906458767E-2</v>
      </c>
      <c r="DE60" s="45">
        <f t="shared" si="626"/>
        <v>9.3821510297482869E-2</v>
      </c>
      <c r="DF60" s="45">
        <f t="shared" si="626"/>
        <v>-8.4728033472803332E-2</v>
      </c>
      <c r="DG60" s="45">
        <f t="shared" si="626"/>
        <v>-0.13257142857142856</v>
      </c>
      <c r="DH60" s="45">
        <f t="shared" si="626"/>
        <v>0.13175230566534912</v>
      </c>
      <c r="DI60" s="45">
        <f t="shared" si="626"/>
        <v>-5.8207217694994373E-3</v>
      </c>
      <c r="DJ60" s="45">
        <f t="shared" si="626"/>
        <v>2.3419203747072626E-2</v>
      </c>
      <c r="DK60" s="45">
        <f t="shared" si="626"/>
        <v>-1.8306636155606459E-2</v>
      </c>
      <c r="DL60" s="45">
        <f t="shared" si="626"/>
        <v>0.10372960372960383</v>
      </c>
      <c r="DM60" s="45">
        <f t="shared" si="626"/>
        <v>0</v>
      </c>
      <c r="DN60" s="45">
        <f t="shared" si="626"/>
        <v>-4.0126715945089764E-2</v>
      </c>
      <c r="DO60" s="45">
        <f t="shared" si="626"/>
        <v>3.5203520352035111E-2</v>
      </c>
      <c r="DP60" s="45">
        <f t="shared" si="626"/>
        <v>-2.7630180658873571E-2</v>
      </c>
      <c r="DQ60" s="45">
        <f t="shared" si="626"/>
        <v>6.9945355191256775E-2</v>
      </c>
      <c r="DR60" s="45">
        <f t="shared" si="626"/>
        <v>-7.8651685393258397E-2</v>
      </c>
      <c r="DS60" s="45">
        <f t="shared" si="626"/>
        <v>-0.10341463414634144</v>
      </c>
      <c r="DT60" s="45">
        <f t="shared" si="626"/>
        <v>0.12523493916312201</v>
      </c>
      <c r="DU60" s="45">
        <f t="shared" si="626"/>
        <v>-6.0439560439560447E-2</v>
      </c>
      <c r="DV60" s="45">
        <f t="shared" si="626"/>
        <v>7.0175438596491224E-2</v>
      </c>
      <c r="DW60" s="45">
        <f t="shared" si="626"/>
        <v>-2.2950819672131195E-2</v>
      </c>
      <c r="DX60" s="45">
        <f t="shared" si="626"/>
        <v>8.948545861297541E-2</v>
      </c>
      <c r="DY60" s="45">
        <f t="shared" si="626"/>
        <v>3.0800821355236874E-3</v>
      </c>
      <c r="DZ60" s="45">
        <f t="shared" si="626"/>
        <v>7.1647901740019559E-3</v>
      </c>
      <c r="EA60" s="45">
        <f t="shared" ref="EA60:GL60" si="627">IF(DZ20&lt;=0,"",IF(EA20&lt;=0,"",(EA20/DZ20-1)))</f>
        <v>6.0975609756097615E-2</v>
      </c>
      <c r="EB60" s="45">
        <f t="shared" si="627"/>
        <v>-5.0766283524904199E-2</v>
      </c>
      <c r="EC60" s="45">
        <f t="shared" si="627"/>
        <v>5.7517658930373416E-2</v>
      </c>
      <c r="ED60" s="45">
        <f t="shared" si="627"/>
        <v>-4.6755725190839703E-2</v>
      </c>
      <c r="EE60" s="45">
        <f t="shared" si="627"/>
        <v>-8.908908908908908E-2</v>
      </c>
      <c r="EF60" s="45">
        <f t="shared" si="627"/>
        <v>8.9010989010988917E-2</v>
      </c>
      <c r="EG60" s="45">
        <f t="shared" si="627"/>
        <v>-1.6145307769929396E-2</v>
      </c>
      <c r="EH60" s="45">
        <f t="shared" si="627"/>
        <v>4.3076923076923013E-2</v>
      </c>
      <c r="EI60" s="45">
        <f t="shared" si="627"/>
        <v>-2.5565388397246758E-2</v>
      </c>
      <c r="EJ60" s="45">
        <f t="shared" si="627"/>
        <v>0.1473259334006054</v>
      </c>
      <c r="EK60" s="45">
        <f t="shared" si="627"/>
        <v>-7.475813544415133E-2</v>
      </c>
      <c r="EL60" s="45">
        <f t="shared" si="627"/>
        <v>1.1406844106463865E-2</v>
      </c>
      <c r="EM60" s="45">
        <f t="shared" si="627"/>
        <v>2.5375939849624052E-2</v>
      </c>
      <c r="EN60" s="45">
        <f t="shared" si="627"/>
        <v>-9.715857011915674E-2</v>
      </c>
      <c r="EO60" s="45">
        <f t="shared" si="627"/>
        <v>-6.0913705583756084E-3</v>
      </c>
      <c r="EP60" s="45">
        <f t="shared" si="627"/>
        <v>2.6557711950970342E-2</v>
      </c>
      <c r="EQ60" s="45">
        <f t="shared" si="627"/>
        <v>-9.7512437810945318E-2</v>
      </c>
      <c r="ER60" s="45">
        <f t="shared" si="627"/>
        <v>0.12679162072767358</v>
      </c>
      <c r="ES60" s="45">
        <f t="shared" si="627"/>
        <v>3.9138943248533398E-3</v>
      </c>
      <c r="ET60" s="45">
        <f t="shared" si="627"/>
        <v>-8.7719298245614308E-3</v>
      </c>
      <c r="EU60" s="45">
        <f t="shared" si="627"/>
        <v>-3.1465093411996103E-2</v>
      </c>
      <c r="EV60" s="45">
        <f t="shared" si="627"/>
        <v>8.9340101522842552E-2</v>
      </c>
      <c r="EW60" s="45">
        <f t="shared" si="627"/>
        <v>-3.6346691519105301E-2</v>
      </c>
      <c r="EX60" s="45">
        <f t="shared" si="627"/>
        <v>2.9013539651836506E-3</v>
      </c>
      <c r="EY60" s="45">
        <f t="shared" si="627"/>
        <v>3.4715525554483984E-2</v>
      </c>
      <c r="EZ60" s="45">
        <f t="shared" si="627"/>
        <v>-3.4482758620689613E-2</v>
      </c>
      <c r="FA60" s="45">
        <f t="shared" si="627"/>
        <v>0.15347490347490345</v>
      </c>
      <c r="FB60" s="45">
        <f t="shared" si="627"/>
        <v>-8.3682008368200833E-2</v>
      </c>
      <c r="FC60" s="45">
        <f t="shared" si="627"/>
        <v>-8.9497716894977208E-2</v>
      </c>
      <c r="FD60" s="45">
        <f t="shared" si="627"/>
        <v>0.15145436308926774</v>
      </c>
      <c r="FE60" s="45">
        <f t="shared" si="627"/>
        <v>-4.09407665505227E-2</v>
      </c>
      <c r="FF60" s="45">
        <f t="shared" si="627"/>
        <v>4.1780199818346908E-2</v>
      </c>
      <c r="FG60" s="45">
        <f t="shared" si="627"/>
        <v>-3.1386224934612073E-2</v>
      </c>
      <c r="FH60" s="45">
        <f t="shared" si="627"/>
        <v>0.11881188118811892</v>
      </c>
      <c r="FI60" s="45">
        <f t="shared" si="627"/>
        <v>4.8270313757039496E-3</v>
      </c>
      <c r="FJ60" s="45">
        <f t="shared" si="627"/>
        <v>-5.9247397918334666E-2</v>
      </c>
      <c r="FK60" s="45">
        <f t="shared" si="627"/>
        <v>2.6382978723404227E-2</v>
      </c>
      <c r="FL60" s="45">
        <f t="shared" si="627"/>
        <v>-1.5754560530679917E-2</v>
      </c>
      <c r="FM60" s="45">
        <f t="shared" si="627"/>
        <v>7.9191238416175258E-2</v>
      </c>
      <c r="FN60" s="45">
        <f t="shared" si="627"/>
        <v>-7.1038251366120186E-2</v>
      </c>
      <c r="FO60" s="45">
        <f t="shared" si="627"/>
        <v>-0.12941176470588234</v>
      </c>
      <c r="FP60" s="45">
        <f t="shared" si="627"/>
        <v>0.1708494208494209</v>
      </c>
      <c r="FQ60" s="45">
        <f t="shared" si="627"/>
        <v>-3.0502885408079106E-2</v>
      </c>
      <c r="FR60" s="45">
        <f t="shared" si="627"/>
        <v>2.8061224489795977E-2</v>
      </c>
      <c r="FS60" s="45">
        <f t="shared" si="627"/>
        <v>-2.5641025641025661E-2</v>
      </c>
      <c r="FT60" s="45">
        <f t="shared" si="627"/>
        <v>7.7249575551782579E-2</v>
      </c>
      <c r="FU60" s="45">
        <f t="shared" si="627"/>
        <v>-1.5760441292356209E-2</v>
      </c>
      <c r="FV60" s="45">
        <f t="shared" si="627"/>
        <v>8.0064051240991141E-4</v>
      </c>
      <c r="FW60" s="45">
        <f t="shared" si="627"/>
        <v>-8.0000000000002292E-4</v>
      </c>
      <c r="FX60" s="45">
        <f t="shared" si="627"/>
        <v>-8.8070456365092475E-3</v>
      </c>
      <c r="FY60" s="45">
        <f t="shared" si="627"/>
        <v>6.7851373182552521E-2</v>
      </c>
      <c r="FZ60" s="45">
        <f t="shared" si="627"/>
        <v>-6.35400907715582E-2</v>
      </c>
      <c r="GA60" s="45">
        <f t="shared" si="627"/>
        <v>-7.7544426494345675E-2</v>
      </c>
      <c r="GB60" s="45">
        <f t="shared" si="627"/>
        <v>7.7057793345008729E-2</v>
      </c>
      <c r="GC60" s="45">
        <f t="shared" si="627"/>
        <v>-2.3577235772357708E-2</v>
      </c>
      <c r="GD60" s="45">
        <f t="shared" si="627"/>
        <v>2.5811823480432983E-2</v>
      </c>
      <c r="GE60" s="45">
        <f t="shared" si="627"/>
        <v>-5.600649350649356E-2</v>
      </c>
      <c r="GF60" s="45">
        <f t="shared" si="627"/>
        <v>0.15993121238177133</v>
      </c>
      <c r="GG60" s="45">
        <f t="shared" si="627"/>
        <v>-1.4084507042253502E-2</v>
      </c>
      <c r="GH60" s="45">
        <f t="shared" si="627"/>
        <v>-2.3308270676691722E-2</v>
      </c>
      <c r="GI60" s="45">
        <f t="shared" si="627"/>
        <v>3.7721324095458142E-2</v>
      </c>
      <c r="GJ60" s="45">
        <f t="shared" si="627"/>
        <v>-2.2255192878338326E-2</v>
      </c>
      <c r="GK60" s="45">
        <f t="shared" si="627"/>
        <v>2.427921092564489E-2</v>
      </c>
      <c r="GL60" s="45">
        <f t="shared" si="627"/>
        <v>-2.1481481481481435E-2</v>
      </c>
      <c r="GM60" s="45">
        <f t="shared" ref="GM60:IG60" si="628">IF(GL20&lt;=0,"",IF(GM20&lt;=0,"",(GM20/GL20-1)))</f>
        <v>-0.11430734292202882</v>
      </c>
      <c r="GN60" s="45">
        <f t="shared" si="628"/>
        <v>0.13076923076923075</v>
      </c>
      <c r="GO60" s="45">
        <f t="shared" si="628"/>
        <v>-4.0060468631897161E-2</v>
      </c>
      <c r="GP60" s="45">
        <f t="shared" si="628"/>
        <v>2.9133858267716528E-2</v>
      </c>
      <c r="GQ60" s="45">
        <f t="shared" si="628"/>
        <v>-6.8859984697781207E-2</v>
      </c>
      <c r="GR60" s="45">
        <f t="shared" si="628"/>
        <v>0.12736236647493837</v>
      </c>
      <c r="GS60" s="45">
        <f t="shared" si="628"/>
        <v>-5.1020408163264808E-3</v>
      </c>
      <c r="GT60" s="45">
        <f t="shared" si="628"/>
        <v>-3.0769230769230771E-2</v>
      </c>
      <c r="GU60" s="45">
        <f t="shared" si="628"/>
        <v>4.1572184429327308E-2</v>
      </c>
      <c r="GV60" s="45">
        <f t="shared" si="628"/>
        <v>-2.2496371552975347E-2</v>
      </c>
      <c r="GW60" s="45">
        <f t="shared" si="628"/>
        <v>5.1224944320712673E-2</v>
      </c>
      <c r="GX60" s="45">
        <f t="shared" si="628"/>
        <v>-4.7316384180790982E-2</v>
      </c>
      <c r="GY60" s="45">
        <f t="shared" si="628"/>
        <v>-0.10007412898443291</v>
      </c>
      <c r="GZ60" s="45">
        <f t="shared" si="628"/>
        <v>4.6952224052718261E-2</v>
      </c>
      <c r="HA60" s="45">
        <f t="shared" si="628"/>
        <v>2.3603461841070761E-3</v>
      </c>
      <c r="HB60" s="45">
        <f t="shared" si="628"/>
        <v>1.1773940345368938E-2</v>
      </c>
      <c r="HC60" s="45">
        <f t="shared" si="628"/>
        <v>-3.80139643134213E-2</v>
      </c>
      <c r="HD60" s="45">
        <f t="shared" si="628"/>
        <v>6.6935483870967705E-2</v>
      </c>
      <c r="HE60" s="45">
        <f t="shared" si="628"/>
        <v>6.8027210884353817E-3</v>
      </c>
      <c r="HF60" s="45">
        <f t="shared" si="628"/>
        <v>-3.4534534534534589E-2</v>
      </c>
      <c r="HG60" s="45">
        <f t="shared" si="628"/>
        <v>4.6656298600310953E-2</v>
      </c>
      <c r="HH60" s="45">
        <f t="shared" si="628"/>
        <v>-3.491827637444278E-2</v>
      </c>
      <c r="HI60" s="45">
        <f t="shared" si="628"/>
        <v>5.6197074672825309E-2</v>
      </c>
      <c r="HJ60" s="45">
        <f t="shared" si="628"/>
        <v>-6.2682215743440239E-2</v>
      </c>
      <c r="HK60" s="45">
        <f t="shared" si="628"/>
        <v>-0.16562986003110425</v>
      </c>
      <c r="HL60" s="45">
        <f t="shared" si="628"/>
        <v>0.21621621621621623</v>
      </c>
      <c r="HM60" s="45">
        <f t="shared" si="628"/>
        <v>-5.7720306513409869E-2</v>
      </c>
      <c r="HN60" s="45">
        <f t="shared" si="628"/>
        <v>-2.4132392705389805E-2</v>
      </c>
      <c r="HO60" s="45">
        <f t="shared" si="628"/>
        <v>-1.5833333333333366E-2</v>
      </c>
      <c r="HP60" s="45">
        <f t="shared" si="628"/>
        <v>7.6206604572396364E-2</v>
      </c>
      <c r="HQ60" s="45">
        <f t="shared" si="628"/>
        <v>-8.6546026750590199E-3</v>
      </c>
      <c r="HR60" s="45">
        <f t="shared" si="628"/>
        <v>1.904761904761898E-2</v>
      </c>
      <c r="HS60" s="155">
        <f t="shared" si="628"/>
        <v>1.7953868442948329E-2</v>
      </c>
      <c r="HT60" s="45">
        <f t="shared" si="628"/>
        <v>-5.053565452316966E-2</v>
      </c>
      <c r="HU60" s="45">
        <f t="shared" si="628"/>
        <v>7.7356970185334495E-2</v>
      </c>
      <c r="HV60" s="45">
        <f t="shared" si="628"/>
        <v>-0.10620792819745695</v>
      </c>
      <c r="HW60" s="45">
        <f t="shared" si="628"/>
        <v>-6.2761506276150625E-2</v>
      </c>
      <c r="HX60" s="45">
        <f t="shared" si="628"/>
        <v>0.13303571428571437</v>
      </c>
      <c r="HY60" s="45">
        <f t="shared" si="628"/>
        <v>-6.1465721040189103E-2</v>
      </c>
      <c r="HZ60" s="45">
        <f t="shared" si="628"/>
        <v>-8.3963056255242918E-4</v>
      </c>
      <c r="IA60" s="45">
        <f t="shared" si="628"/>
        <v>-2.1848739495798353E-2</v>
      </c>
      <c r="IB60" s="45">
        <f t="shared" si="628"/>
        <v>9.3642611683848687E-2</v>
      </c>
      <c r="IC60" s="45">
        <f t="shared" si="628"/>
        <v>-4.7918303220738423E-2</v>
      </c>
      <c r="ID60" s="45">
        <f t="shared" si="628"/>
        <v>-2.5577557755775526E-2</v>
      </c>
      <c r="IE60" s="45">
        <f t="shared" si="628"/>
        <v>0</v>
      </c>
      <c r="IF60" s="45">
        <f t="shared" si="628"/>
        <v>-2.2861981371718909E-2</v>
      </c>
      <c r="IG60" s="45">
        <f t="shared" si="628"/>
        <v>9.4454072790294719E-2</v>
      </c>
      <c r="IH60" s="45">
        <f t="shared" ref="IH60:IY60" si="629">IH20/IG20-1</f>
        <v>-7.9968329374505154E-2</v>
      </c>
      <c r="II60" s="45">
        <f t="shared" si="629"/>
        <v>-9.6385542168674676E-2</v>
      </c>
      <c r="IJ60" s="45">
        <f t="shared" si="629"/>
        <v>0.12666666666666671</v>
      </c>
      <c r="IK60" s="45">
        <f t="shared" si="629"/>
        <v>-3.9729501267962819E-2</v>
      </c>
      <c r="IL60" s="45">
        <f t="shared" si="629"/>
        <v>3.785211267605626E-2</v>
      </c>
      <c r="IM60" s="45">
        <f t="shared" si="629"/>
        <v>-2.4597116200169689E-2</v>
      </c>
      <c r="IN60" s="45">
        <f t="shared" si="629"/>
        <v>0.13130434782608691</v>
      </c>
      <c r="IO60" s="45">
        <f t="shared" si="629"/>
        <v>-4.2275172943889272E-2</v>
      </c>
      <c r="IP60" s="45">
        <f t="shared" si="629"/>
        <v>-9.6308186195827039E-3</v>
      </c>
      <c r="IQ60" s="45">
        <f t="shared" si="629"/>
        <v>-4.0518638573744381E-3</v>
      </c>
      <c r="IR60" s="45">
        <f t="shared" si="629"/>
        <v>-2.6037428803905582E-2</v>
      </c>
      <c r="IS60" s="45">
        <f t="shared" si="629"/>
        <v>7.1846282372598269E-2</v>
      </c>
      <c r="IT60" s="45">
        <f t="shared" si="629"/>
        <v>-5.3780202650039022E-2</v>
      </c>
      <c r="IU60" s="45">
        <f t="shared" si="629"/>
        <v>-0.11696869851729819</v>
      </c>
      <c r="IV60" s="45">
        <f t="shared" si="629"/>
        <v>0.11847014925373145</v>
      </c>
      <c r="IW60" s="45">
        <f t="shared" si="629"/>
        <v>1.6680567139282232E-3</v>
      </c>
      <c r="IX60" s="45">
        <f t="shared" si="629"/>
        <v>-0.19400499583680264</v>
      </c>
      <c r="IY60" s="45">
        <f t="shared" si="629"/>
        <v>0.25929752066115697</v>
      </c>
      <c r="IZ60" s="45">
        <f t="shared" ref="IZ60:JP74" si="630">IZ20/IY20-1</f>
        <v>6.8908941755537301E-2</v>
      </c>
      <c r="JA60" s="45">
        <f t="shared" si="630"/>
        <v>-6.0629316960859603E-2</v>
      </c>
      <c r="JB60" s="45">
        <f t="shared" si="630"/>
        <v>-1.388888888888884E-2</v>
      </c>
      <c r="JC60" s="45">
        <f t="shared" si="630"/>
        <v>1.0770505385252704E-2</v>
      </c>
      <c r="JD60" s="45">
        <f t="shared" si="630"/>
        <v>-0.12459016393442623</v>
      </c>
      <c r="JE60" s="45">
        <f t="shared" si="630"/>
        <v>-0.2752808988764045</v>
      </c>
      <c r="JF60" s="45">
        <f t="shared" si="630"/>
        <v>-0.1705426356589147</v>
      </c>
      <c r="JG60" s="45">
        <f t="shared" si="630"/>
        <v>-0.12305295950155759</v>
      </c>
      <c r="JH60" s="45">
        <f t="shared" si="630"/>
        <v>6.5719360568383678E-2</v>
      </c>
      <c r="JI60" s="45">
        <f t="shared" si="630"/>
        <v>-2.3333333333333317E-2</v>
      </c>
      <c r="JJ60" s="45">
        <f t="shared" si="630"/>
        <v>3.4129692832765013E-3</v>
      </c>
      <c r="JK60" s="45">
        <f t="shared" si="630"/>
        <v>0.22959183673469385</v>
      </c>
      <c r="JL60" s="45">
        <f t="shared" si="630"/>
        <v>0.13969571230982014</v>
      </c>
      <c r="JM60" s="45">
        <f t="shared" si="630"/>
        <v>0.40776699029126218</v>
      </c>
      <c r="JN60" s="45">
        <f t="shared" si="630"/>
        <v>0.12139008620689662</v>
      </c>
      <c r="JO60" s="45">
        <f t="shared" si="630"/>
        <v>7.1637918608562057E-2</v>
      </c>
      <c r="JP60" s="45">
        <f t="shared" si="630"/>
        <v>-5.3802008608321406E-2</v>
      </c>
      <c r="JQ60" s="45">
        <f t="shared" ref="JQ60:JT74" si="631">JQ20/JP20-1</f>
        <v>3.7907505686125775E-2</v>
      </c>
      <c r="JR60" s="45">
        <f t="shared" si="631"/>
        <v>-3.0679327976625315E-2</v>
      </c>
      <c r="JS60" s="45">
        <f t="shared" si="631"/>
        <v>-7.9125847776940428E-2</v>
      </c>
      <c r="JT60" s="45">
        <f t="shared" si="631"/>
        <v>-3.5188216039279907E-2</v>
      </c>
      <c r="JU60" s="45">
        <f t="shared" ref="JU60:JU74" si="632">JU20/JT20-1</f>
        <v>-0.20242748091603058</v>
      </c>
      <c r="JV60" s="45">
        <f t="shared" ref="JV60:JV74" si="633">JV20/JU20-1</f>
        <v>0.15915766458443681</v>
      </c>
      <c r="JW60" s="45">
        <f t="shared" ref="JW60:KM74" si="634">JW20/JV20-1</f>
        <v>2.8715596330275206E-2</v>
      </c>
      <c r="JX60" s="45">
        <f t="shared" si="634"/>
        <v>0.14737269241059492</v>
      </c>
      <c r="JY60" s="45">
        <f t="shared" si="634"/>
        <v>9.6778280500782188E-3</v>
      </c>
      <c r="JZ60" s="45">
        <f t="shared" si="634"/>
        <v>5.0038491147036179E-2</v>
      </c>
      <c r="KA60" s="45">
        <f t="shared" si="634"/>
        <v>4.8387096774193505E-2</v>
      </c>
      <c r="KB60" s="45">
        <f t="shared" si="634"/>
        <v>-4.7552447552447585E-2</v>
      </c>
      <c r="KC60" s="45">
        <f t="shared" si="634"/>
        <v>2.7900146842878115E-2</v>
      </c>
      <c r="KD60" s="45">
        <f t="shared" si="634"/>
        <v>-7.9285714285714293E-2</v>
      </c>
      <c r="KE60" s="45">
        <f t="shared" si="634"/>
        <v>-7.6027928626842489E-2</v>
      </c>
      <c r="KF60" s="45">
        <f t="shared" si="634"/>
        <v>5.4575986565911005E-2</v>
      </c>
      <c r="KG60" s="45">
        <f t="shared" si="634"/>
        <v>-2.5477707006369421E-2</v>
      </c>
      <c r="KH60" s="45">
        <f t="shared" si="634"/>
        <v>0.10457516339869288</v>
      </c>
      <c r="KI60" s="45">
        <f t="shared" si="634"/>
        <v>-2.440828402366868E-2</v>
      </c>
      <c r="KJ60" s="45">
        <f t="shared" si="634"/>
        <v>9.7043214556482127E-2</v>
      </c>
      <c r="KK60" s="45">
        <f t="shared" si="634"/>
        <v>1.3821700069108545E-2</v>
      </c>
      <c r="KL60" s="45">
        <f t="shared" si="634"/>
        <v>-2.0449897750511203E-2</v>
      </c>
      <c r="KM60" s="45">
        <f t="shared" si="634"/>
        <v>5.9846903270702745E-2</v>
      </c>
      <c r="KN60" s="45">
        <f t="shared" ref="KN60:LF74" si="635">KN20/KM20-1</f>
        <v>-0.17465528562048593</v>
      </c>
      <c r="KO60" s="45">
        <f t="shared" si="635"/>
        <v>-1</v>
      </c>
      <c r="KP60" s="45" t="e">
        <f t="shared" ref="KP60:LH61" si="636">KP20/KO20-1</f>
        <v>#DIV/0!</v>
      </c>
      <c r="KQ60" s="45" t="e">
        <f t="shared" si="636"/>
        <v>#DIV/0!</v>
      </c>
      <c r="KR60" s="45" t="e">
        <f t="shared" si="636"/>
        <v>#DIV/0!</v>
      </c>
      <c r="KS60" s="45" t="e">
        <f t="shared" si="636"/>
        <v>#DIV/0!</v>
      </c>
      <c r="KT60" s="45" t="e">
        <f t="shared" si="636"/>
        <v>#DIV/0!</v>
      </c>
      <c r="KU60" s="45" t="e">
        <f t="shared" si="636"/>
        <v>#DIV/0!</v>
      </c>
      <c r="KV60" s="45" t="e">
        <f t="shared" si="636"/>
        <v>#DIV/0!</v>
      </c>
      <c r="KW60" s="45" t="e">
        <f t="shared" si="636"/>
        <v>#DIV/0!</v>
      </c>
      <c r="KX60" s="45" t="e">
        <f t="shared" si="636"/>
        <v>#DIV/0!</v>
      </c>
      <c r="KY60" s="45" t="e">
        <f t="shared" si="636"/>
        <v>#DIV/0!</v>
      </c>
      <c r="KZ60" s="45" t="e">
        <f t="shared" si="636"/>
        <v>#DIV/0!</v>
      </c>
      <c r="LA60" s="45" t="e">
        <f t="shared" si="636"/>
        <v>#DIV/0!</v>
      </c>
      <c r="LB60" s="45" t="e">
        <f t="shared" si="636"/>
        <v>#DIV/0!</v>
      </c>
      <c r="LC60" s="45" t="e">
        <f t="shared" si="636"/>
        <v>#DIV/0!</v>
      </c>
      <c r="LD60" s="45" t="e">
        <f t="shared" si="636"/>
        <v>#DIV/0!</v>
      </c>
      <c r="LE60" s="45" t="e">
        <f t="shared" si="636"/>
        <v>#DIV/0!</v>
      </c>
      <c r="LF60" s="45" t="e">
        <f t="shared" si="636"/>
        <v>#DIV/0!</v>
      </c>
      <c r="LG60" s="45" t="e">
        <f t="shared" si="636"/>
        <v>#DIV/0!</v>
      </c>
      <c r="LH60" s="45" t="e">
        <f t="shared" si="636"/>
        <v>#DIV/0!</v>
      </c>
      <c r="LI60" s="45" t="e">
        <f t="shared" ref="LI60:LI74" si="637">LI20/LH20-1</f>
        <v>#DIV/0!</v>
      </c>
      <c r="LJ60" s="45" t="e">
        <f t="shared" ref="LJ60:LT74" si="638">LJ20/LI20-1</f>
        <v>#DIV/0!</v>
      </c>
      <c r="LK60" s="45" t="e">
        <f t="shared" si="638"/>
        <v>#DIV/0!</v>
      </c>
      <c r="LL60" s="45" t="e">
        <f t="shared" si="638"/>
        <v>#DIV/0!</v>
      </c>
      <c r="LM60" s="45" t="e">
        <f t="shared" si="638"/>
        <v>#DIV/0!</v>
      </c>
      <c r="LN60" s="45" t="e">
        <f t="shared" si="638"/>
        <v>#DIV/0!</v>
      </c>
      <c r="LO60" s="45" t="e">
        <f t="shared" si="638"/>
        <v>#DIV/0!</v>
      </c>
      <c r="LP60" s="45" t="e">
        <f t="shared" si="638"/>
        <v>#DIV/0!</v>
      </c>
      <c r="LQ60" s="45" t="e">
        <f t="shared" si="638"/>
        <v>#DIV/0!</v>
      </c>
      <c r="LR60" s="45" t="e">
        <f t="shared" si="638"/>
        <v>#DIV/0!</v>
      </c>
      <c r="LS60" s="45" t="e">
        <f t="shared" si="638"/>
        <v>#DIV/0!</v>
      </c>
      <c r="LT60" s="45" t="e">
        <f t="shared" si="638"/>
        <v>#DIV/0!</v>
      </c>
      <c r="LU60" s="45" t="e">
        <f t="shared" ref="LU60:LU74" si="639">LU20/LT20-1</f>
        <v>#DIV/0!</v>
      </c>
      <c r="LV60" s="45" t="e">
        <f t="shared" ref="LV60:ML74" si="640">LV20/LU20-1</f>
        <v>#DIV/0!</v>
      </c>
      <c r="LW60" s="45" t="e">
        <f t="shared" si="640"/>
        <v>#DIV/0!</v>
      </c>
      <c r="LX60" s="45" t="e">
        <f t="shared" si="640"/>
        <v>#DIV/0!</v>
      </c>
      <c r="LY60" s="45" t="e">
        <f t="shared" si="640"/>
        <v>#DIV/0!</v>
      </c>
      <c r="LZ60" s="45" t="e">
        <v>#DIV/0!</v>
      </c>
      <c r="MA60" s="45" t="e">
        <v>#DIV/0!</v>
      </c>
      <c r="MB60" s="45" t="e">
        <v>#DIV/0!</v>
      </c>
      <c r="MC60" s="45" t="e">
        <v>#DIV/0!</v>
      </c>
      <c r="MD60" s="45" t="e">
        <v>#DIV/0!</v>
      </c>
      <c r="ME60" s="45" t="e">
        <v>#DIV/0!</v>
      </c>
      <c r="MF60" s="45" t="e">
        <v>#DIV/0!</v>
      </c>
      <c r="MG60" s="45" t="e">
        <v>#DIV/0!</v>
      </c>
      <c r="MH60" s="45" t="e">
        <v>#DIV/0!</v>
      </c>
      <c r="MI60" s="45" t="e">
        <v>#DIV/0!</v>
      </c>
      <c r="MJ60" s="45" t="e">
        <v>#DIV/0!</v>
      </c>
      <c r="MK60" s="45" t="e">
        <v>#DIV/0!</v>
      </c>
      <c r="ML60" s="45" t="e">
        <f t="shared" si="640"/>
        <v>#DIV/0!</v>
      </c>
    </row>
    <row r="61" spans="1:350" s="106" customFormat="1" x14ac:dyDescent="0.35">
      <c r="A61" s="103" t="str">
        <f>Month!$A$21</f>
        <v>Veículo Pesado</v>
      </c>
      <c r="B61" s="46"/>
      <c r="C61" s="46" t="str">
        <f t="shared" ref="C61:BN61" si="641">IF(B21&lt;=0,"",IF(C21&lt;=0,"",(C21/B21-1)))</f>
        <v/>
      </c>
      <c r="D61" s="46" t="str">
        <f t="shared" si="641"/>
        <v/>
      </c>
      <c r="E61" s="46" t="str">
        <f t="shared" si="641"/>
        <v/>
      </c>
      <c r="F61" s="46" t="str">
        <f t="shared" si="641"/>
        <v/>
      </c>
      <c r="G61" s="46" t="str">
        <f t="shared" si="641"/>
        <v/>
      </c>
      <c r="H61" s="46" t="str">
        <f t="shared" si="641"/>
        <v/>
      </c>
      <c r="I61" s="46" t="str">
        <f t="shared" si="641"/>
        <v/>
      </c>
      <c r="J61" s="46" t="str">
        <f t="shared" si="641"/>
        <v/>
      </c>
      <c r="K61" s="46" t="str">
        <f t="shared" si="641"/>
        <v/>
      </c>
      <c r="L61" s="46" t="str">
        <f t="shared" si="641"/>
        <v/>
      </c>
      <c r="M61" s="46" t="str">
        <f t="shared" si="641"/>
        <v/>
      </c>
      <c r="N61" s="46" t="str">
        <f t="shared" si="641"/>
        <v/>
      </c>
      <c r="O61" s="46" t="str">
        <f t="shared" si="641"/>
        <v/>
      </c>
      <c r="P61" s="46" t="str">
        <f t="shared" si="641"/>
        <v/>
      </c>
      <c r="Q61" s="46" t="str">
        <f t="shared" si="641"/>
        <v/>
      </c>
      <c r="R61" s="46" t="str">
        <f t="shared" si="641"/>
        <v/>
      </c>
      <c r="S61" s="46" t="str">
        <f t="shared" si="641"/>
        <v/>
      </c>
      <c r="T61" s="46">
        <f t="shared" si="641"/>
        <v>0.4119718309859155</v>
      </c>
      <c r="U61" s="46">
        <f t="shared" si="641"/>
        <v>7.4812967581047385E-2</v>
      </c>
      <c r="V61" s="46">
        <f t="shared" si="641"/>
        <v>6.9605568445476607E-3</v>
      </c>
      <c r="W61" s="46">
        <f t="shared" si="641"/>
        <v>4.6082949308755783E-2</v>
      </c>
      <c r="X61" s="46">
        <f t="shared" si="641"/>
        <v>-2.8634361233480177E-2</v>
      </c>
      <c r="Y61" s="46">
        <f t="shared" si="641"/>
        <v>3.6281179138321962E-2</v>
      </c>
      <c r="Z61" s="46">
        <f t="shared" si="641"/>
        <v>-0.12472647702407003</v>
      </c>
      <c r="AA61" s="46">
        <f t="shared" si="641"/>
        <v>-0.11750000000000005</v>
      </c>
      <c r="AB61" s="46">
        <f t="shared" si="641"/>
        <v>0.18696883852691215</v>
      </c>
      <c r="AC61" s="46">
        <f t="shared" si="641"/>
        <v>-5.0119331742243478E-2</v>
      </c>
      <c r="AD61" s="46">
        <f t="shared" si="641"/>
        <v>0.1080402010050252</v>
      </c>
      <c r="AE61" s="46">
        <f t="shared" si="641"/>
        <v>-6.1224489795918324E-2</v>
      </c>
      <c r="AF61" s="46">
        <f t="shared" si="641"/>
        <v>-5.0724637681159424E-2</v>
      </c>
      <c r="AG61" s="46">
        <f t="shared" si="641"/>
        <v>0.18320610687022909</v>
      </c>
      <c r="AH61" s="46">
        <f t="shared" si="641"/>
        <v>-3.010752688172047E-2</v>
      </c>
      <c r="AI61" s="46">
        <f t="shared" si="641"/>
        <v>8.8691796008869117E-2</v>
      </c>
      <c r="AJ61" s="46">
        <f t="shared" si="641"/>
        <v>-6.1099796334012191E-2</v>
      </c>
      <c r="AK61" s="46">
        <f t="shared" si="641"/>
        <v>2.386117136659438E-2</v>
      </c>
      <c r="AL61" s="46">
        <f t="shared" si="641"/>
        <v>-0.13559322033898302</v>
      </c>
      <c r="AM61" s="46">
        <f t="shared" si="641"/>
        <v>2.6960784313725394E-2</v>
      </c>
      <c r="AN61" s="46">
        <f t="shared" si="641"/>
        <v>2.3866348448686736E-3</v>
      </c>
      <c r="AO61" s="46">
        <f t="shared" si="641"/>
        <v>-6.1904761904761907E-2</v>
      </c>
      <c r="AP61" s="46">
        <f t="shared" si="641"/>
        <v>-1.2690355329949221E-2</v>
      </c>
      <c r="AQ61" s="46">
        <f t="shared" si="641"/>
        <v>-5.1413881748072487E-3</v>
      </c>
      <c r="AR61" s="46">
        <f t="shared" si="641"/>
        <v>2.8423772609819098E-2</v>
      </c>
      <c r="AS61" s="46">
        <f t="shared" si="641"/>
        <v>-1.5075376884422065E-2</v>
      </c>
      <c r="AT61" s="46">
        <f t="shared" si="641"/>
        <v>-1.0204081632653073E-2</v>
      </c>
      <c r="AU61" s="46">
        <f t="shared" si="641"/>
        <v>0.115979381443299</v>
      </c>
      <c r="AV61" s="46">
        <f t="shared" si="641"/>
        <v>-7.6212471131639759E-2</v>
      </c>
      <c r="AW61" s="46">
        <f t="shared" si="641"/>
        <v>-1.2499999999999956E-2</v>
      </c>
      <c r="AX61" s="46">
        <f t="shared" si="641"/>
        <v>-9.3670886075949422E-2</v>
      </c>
      <c r="AY61" s="46">
        <f t="shared" si="641"/>
        <v>-0.11452513966480449</v>
      </c>
      <c r="AZ61" s="46">
        <f t="shared" si="641"/>
        <v>0.25552050473186116</v>
      </c>
      <c r="BA61" s="46">
        <f t="shared" si="641"/>
        <v>-5.7788944723618063E-2</v>
      </c>
      <c r="BB61" s="46">
        <f t="shared" si="641"/>
        <v>1.3333333333333419E-2</v>
      </c>
      <c r="BC61" s="46">
        <f t="shared" si="641"/>
        <v>-4.4736842105263186E-2</v>
      </c>
      <c r="BD61" s="46">
        <f t="shared" si="641"/>
        <v>8.8154269972451793E-2</v>
      </c>
      <c r="BE61" s="46">
        <f t="shared" si="641"/>
        <v>-5.0632911392405333E-3</v>
      </c>
      <c r="BF61" s="46">
        <f t="shared" si="641"/>
        <v>-1.2722646310432517E-2</v>
      </c>
      <c r="BG61" s="46">
        <f t="shared" si="641"/>
        <v>6.4432989690721643E-2</v>
      </c>
      <c r="BH61" s="46">
        <f t="shared" si="641"/>
        <v>-5.5690072639225208E-2</v>
      </c>
      <c r="BI61" s="46">
        <f t="shared" si="641"/>
        <v>-5.8974358974358987E-2</v>
      </c>
      <c r="BJ61" s="46">
        <f t="shared" si="641"/>
        <v>-4.6321525885558601E-2</v>
      </c>
      <c r="BK61" s="46">
        <f t="shared" si="641"/>
        <v>-0.12285714285714289</v>
      </c>
      <c r="BL61" s="46">
        <f t="shared" si="641"/>
        <v>0.15960912052117271</v>
      </c>
      <c r="BM61" s="46">
        <f t="shared" si="641"/>
        <v>5.6179775280898792E-2</v>
      </c>
      <c r="BN61" s="46">
        <f t="shared" si="641"/>
        <v>-1.3297872340425565E-2</v>
      </c>
      <c r="BO61" s="46">
        <f t="shared" ref="BO61:DZ61" si="642">IF(BN21&lt;=0,"",IF(BO21&lt;=0,"",(BO21/BN21-1)))</f>
        <v>-7.2776280323450182E-2</v>
      </c>
      <c r="BP61" s="46">
        <f t="shared" si="642"/>
        <v>0.12790697674418605</v>
      </c>
      <c r="BQ61" s="46">
        <f t="shared" si="642"/>
        <v>1.2886597938144284E-2</v>
      </c>
      <c r="BR61" s="46">
        <f t="shared" si="642"/>
        <v>-5.0890585241730735E-3</v>
      </c>
      <c r="BS61" s="46">
        <f t="shared" si="642"/>
        <v>8.4398976982097196E-2</v>
      </c>
      <c r="BT61" s="46">
        <f t="shared" si="642"/>
        <v>0.45283018867924518</v>
      </c>
      <c r="BU61" s="46">
        <f t="shared" si="642"/>
        <v>-5.8441558441558406E-2</v>
      </c>
      <c r="BV61" s="46">
        <f t="shared" si="642"/>
        <v>-6.8965517241379337E-2</v>
      </c>
      <c r="BW61" s="46">
        <f t="shared" si="642"/>
        <v>-2.7370370370370267E-2</v>
      </c>
      <c r="BX61" s="46">
        <f t="shared" si="642"/>
        <v>0.11001104299150821</v>
      </c>
      <c r="BY61" s="46">
        <f t="shared" si="642"/>
        <v>-3.6020583190394473E-2</v>
      </c>
      <c r="BZ61" s="46">
        <f t="shared" si="642"/>
        <v>8.2882562277580174E-2</v>
      </c>
      <c r="CA61" s="46">
        <f t="shared" si="642"/>
        <v>-6.996615071149237E-2</v>
      </c>
      <c r="CB61" s="46">
        <f t="shared" si="642"/>
        <v>0.11660777385159005</v>
      </c>
      <c r="CC61" s="46">
        <f t="shared" si="642"/>
        <v>1.5822784810126667E-2</v>
      </c>
      <c r="CD61" s="46">
        <f t="shared" si="642"/>
        <v>1.2461059190031154E-2</v>
      </c>
      <c r="CE61" s="46">
        <f t="shared" si="642"/>
        <v>8.0000000000000071E-2</v>
      </c>
      <c r="CF61" s="46">
        <f t="shared" si="642"/>
        <v>-8.6894586894586845E-2</v>
      </c>
      <c r="CG61" s="46">
        <f t="shared" si="642"/>
        <v>-6.8642745709828423E-2</v>
      </c>
      <c r="CH61" s="46">
        <f t="shared" si="642"/>
        <v>-4.1876046901172526E-2</v>
      </c>
      <c r="CI61" s="46">
        <f t="shared" si="642"/>
        <v>-5.7692307692307709E-2</v>
      </c>
      <c r="CJ61" s="46">
        <f t="shared" si="642"/>
        <v>0.17996289424860845</v>
      </c>
      <c r="CK61" s="46">
        <f t="shared" si="642"/>
        <v>-4.7169811320754707E-2</v>
      </c>
      <c r="CL61" s="46">
        <f t="shared" si="642"/>
        <v>4.2904290429042868E-2</v>
      </c>
      <c r="CM61" s="46">
        <f t="shared" si="642"/>
        <v>-5.2215189873417667E-2</v>
      </c>
      <c r="CN61" s="46">
        <f t="shared" si="642"/>
        <v>4.6744574290484175E-2</v>
      </c>
      <c r="CO61" s="46">
        <f t="shared" si="642"/>
        <v>3.6682615629983983E-2</v>
      </c>
      <c r="CP61" s="46">
        <f t="shared" si="642"/>
        <v>-2.6153846153846194E-2</v>
      </c>
      <c r="CQ61" s="46">
        <f t="shared" si="642"/>
        <v>-3.1595576619273258E-3</v>
      </c>
      <c r="CR61" s="46">
        <f t="shared" si="642"/>
        <v>-5.0713153724247229E-2</v>
      </c>
      <c r="CS61" s="46">
        <f t="shared" si="642"/>
        <v>-6.6777963272119933E-3</v>
      </c>
      <c r="CT61" s="46">
        <f t="shared" si="642"/>
        <v>-7.8991596638655515E-2</v>
      </c>
      <c r="CU61" s="46">
        <f t="shared" si="642"/>
        <v>-7.1167883211678884E-2</v>
      </c>
      <c r="CV61" s="46">
        <f t="shared" si="642"/>
        <v>0.23182711198428296</v>
      </c>
      <c r="CW61" s="46">
        <f t="shared" si="642"/>
        <v>-6.6985645933014371E-2</v>
      </c>
      <c r="CX61" s="46">
        <f t="shared" si="642"/>
        <v>5.9829059829059839E-2</v>
      </c>
      <c r="CY61" s="46">
        <f t="shared" si="642"/>
        <v>-4.5161290322580649E-2</v>
      </c>
      <c r="CZ61" s="46">
        <f t="shared" si="642"/>
        <v>2.533783783783794E-2</v>
      </c>
      <c r="DA61" s="46">
        <f t="shared" si="642"/>
        <v>6.7545304777594684E-2</v>
      </c>
      <c r="DB61" s="46">
        <f t="shared" si="642"/>
        <v>-9.1049382716049343E-2</v>
      </c>
      <c r="DC61" s="46">
        <f t="shared" si="642"/>
        <v>4.7538200339558578E-2</v>
      </c>
      <c r="DD61" s="46">
        <f t="shared" si="642"/>
        <v>-4.2139384116693712E-2</v>
      </c>
      <c r="DE61" s="46">
        <f t="shared" si="642"/>
        <v>-8.4602368866327771E-3</v>
      </c>
      <c r="DF61" s="46">
        <f t="shared" si="642"/>
        <v>-9.0443686006825952E-2</v>
      </c>
      <c r="DG61" s="46">
        <f t="shared" si="642"/>
        <v>-7.6923076923076872E-2</v>
      </c>
      <c r="DH61" s="46">
        <f t="shared" si="642"/>
        <v>0.16869918699186992</v>
      </c>
      <c r="DI61" s="46">
        <f t="shared" si="642"/>
        <v>-8.52173913043478E-2</v>
      </c>
      <c r="DJ61" s="46">
        <f t="shared" si="642"/>
        <v>8.9353612167300422E-2</v>
      </c>
      <c r="DK61" s="46">
        <f t="shared" si="642"/>
        <v>-1.7452006980802848E-2</v>
      </c>
      <c r="DL61" s="46">
        <f t="shared" si="642"/>
        <v>6.216696269982247E-2</v>
      </c>
      <c r="DM61" s="46">
        <f t="shared" si="642"/>
        <v>7.6923076923076872E-2</v>
      </c>
      <c r="DN61" s="46">
        <f t="shared" si="642"/>
        <v>-7.7639751552795011E-2</v>
      </c>
      <c r="DO61" s="46">
        <f t="shared" si="642"/>
        <v>4.3771043771043683E-2</v>
      </c>
      <c r="DP61" s="46">
        <f t="shared" si="642"/>
        <v>-4.0322580645161255E-2</v>
      </c>
      <c r="DQ61" s="46">
        <f t="shared" si="642"/>
        <v>-6.5546218487394947E-2</v>
      </c>
      <c r="DR61" s="46">
        <f t="shared" si="642"/>
        <v>-6.4748201438848962E-2</v>
      </c>
      <c r="DS61" s="46">
        <f t="shared" si="642"/>
        <v>-3.8461538461538436E-2</v>
      </c>
      <c r="DT61" s="46">
        <f t="shared" si="642"/>
        <v>0.20199999999999996</v>
      </c>
      <c r="DU61" s="46">
        <f t="shared" si="642"/>
        <v>-0.11647254575707155</v>
      </c>
      <c r="DV61" s="46">
        <f t="shared" si="642"/>
        <v>0.13370998116760835</v>
      </c>
      <c r="DW61" s="46">
        <f t="shared" si="642"/>
        <v>-4.1528239202657802E-2</v>
      </c>
      <c r="DX61" s="46">
        <f t="shared" si="642"/>
        <v>3.9861351819757473E-2</v>
      </c>
      <c r="DY61" s="46">
        <f t="shared" si="642"/>
        <v>8.0000000000000071E-2</v>
      </c>
      <c r="DZ61" s="46">
        <f t="shared" si="642"/>
        <v>-1.388888888888884E-2</v>
      </c>
      <c r="EA61" s="46">
        <f t="shared" ref="EA61:GL61" si="643">IF(DZ21&lt;=0,"",IF(EA21&lt;=0,"",(EA21/DZ21-1)))</f>
        <v>8.7636932707355175E-2</v>
      </c>
      <c r="EB61" s="46">
        <f t="shared" si="643"/>
        <v>-8.3453237410071934E-2</v>
      </c>
      <c r="EC61" s="46">
        <f t="shared" si="643"/>
        <v>-7.0643642072213519E-2</v>
      </c>
      <c r="ED61" s="46">
        <f t="shared" si="643"/>
        <v>-1.3513513513513487E-2</v>
      </c>
      <c r="EE61" s="46">
        <f t="shared" si="643"/>
        <v>-2.5684931506849362E-2</v>
      </c>
      <c r="EF61" s="46">
        <f t="shared" si="643"/>
        <v>0.11247803163444647</v>
      </c>
      <c r="EG61" s="46">
        <f t="shared" si="643"/>
        <v>1.5797788309637184E-3</v>
      </c>
      <c r="EH61" s="46">
        <f t="shared" si="643"/>
        <v>3.6277602523659302E-2</v>
      </c>
      <c r="EI61" s="46">
        <f t="shared" si="643"/>
        <v>3.0441400304415112E-3</v>
      </c>
      <c r="EJ61" s="46">
        <f t="shared" si="643"/>
        <v>9.8634294385432364E-2</v>
      </c>
      <c r="EK61" s="46">
        <f t="shared" si="643"/>
        <v>-4.143646408839774E-2</v>
      </c>
      <c r="EL61" s="46">
        <f t="shared" si="643"/>
        <v>2.5936599423631135E-2</v>
      </c>
      <c r="EM61" s="46">
        <f t="shared" si="643"/>
        <v>4.2134831460673983E-3</v>
      </c>
      <c r="EN61" s="46">
        <f t="shared" si="643"/>
        <v>-0.15384615384615385</v>
      </c>
      <c r="EO61" s="46">
        <f t="shared" si="643"/>
        <v>-0.16033057851239674</v>
      </c>
      <c r="EP61" s="46">
        <f t="shared" si="643"/>
        <v>0.12992125984251968</v>
      </c>
      <c r="EQ61" s="46">
        <f t="shared" si="643"/>
        <v>-3.1358885017421567E-2</v>
      </c>
      <c r="ER61" s="46">
        <f t="shared" si="643"/>
        <v>0.20863309352517989</v>
      </c>
      <c r="ES61" s="46">
        <f t="shared" si="643"/>
        <v>-4.4642857142857095E-2</v>
      </c>
      <c r="ET61" s="46">
        <f t="shared" si="643"/>
        <v>2.3364485981308469E-2</v>
      </c>
      <c r="EU61" s="46">
        <f t="shared" si="643"/>
        <v>-3.6529680365296802E-2</v>
      </c>
      <c r="EV61" s="46">
        <f t="shared" si="643"/>
        <v>4.8973143759873716E-2</v>
      </c>
      <c r="EW61" s="46">
        <f t="shared" si="643"/>
        <v>2.2590361445783191E-2</v>
      </c>
      <c r="EX61" s="46">
        <f t="shared" si="643"/>
        <v>-1.9145802650957333E-2</v>
      </c>
      <c r="EY61" s="46">
        <f t="shared" si="643"/>
        <v>2.1021021021021102E-2</v>
      </c>
      <c r="EZ61" s="46">
        <f t="shared" si="643"/>
        <v>-2.0588235294117685E-2</v>
      </c>
      <c r="FA61" s="46">
        <f t="shared" si="643"/>
        <v>3.3033033033033066E-2</v>
      </c>
      <c r="FB61" s="46">
        <f t="shared" si="643"/>
        <v>-7.2674418604651181E-2</v>
      </c>
      <c r="FC61" s="46">
        <f t="shared" si="643"/>
        <v>-9.4043887147335914E-3</v>
      </c>
      <c r="FD61" s="46">
        <f t="shared" si="643"/>
        <v>0.23259493670886067</v>
      </c>
      <c r="FE61" s="46">
        <f t="shared" si="643"/>
        <v>-0.10911424903722722</v>
      </c>
      <c r="FF61" s="46">
        <f t="shared" si="643"/>
        <v>0.10230547550432267</v>
      </c>
      <c r="FG61" s="46">
        <f t="shared" si="643"/>
        <v>-4.5751633986928053E-2</v>
      </c>
      <c r="FH61" s="46">
        <f t="shared" si="643"/>
        <v>7.5342465753424737E-2</v>
      </c>
      <c r="FI61" s="46">
        <f t="shared" si="643"/>
        <v>7.7707006369426734E-2</v>
      </c>
      <c r="FJ61" s="46">
        <f t="shared" si="643"/>
        <v>-7.5650118203309691E-2</v>
      </c>
      <c r="FK61" s="46">
        <f t="shared" si="643"/>
        <v>1.6624040920716121E-2</v>
      </c>
      <c r="FL61" s="46">
        <f t="shared" si="643"/>
        <v>-1.7610062893081757E-2</v>
      </c>
      <c r="FM61" s="46">
        <f t="shared" si="643"/>
        <v>-2.944942381562099E-2</v>
      </c>
      <c r="FN61" s="46">
        <f t="shared" si="643"/>
        <v>-6.2005277044854923E-2</v>
      </c>
      <c r="FO61" s="46">
        <f t="shared" si="643"/>
        <v>-2.2503516174402272E-2</v>
      </c>
      <c r="FP61" s="46">
        <f t="shared" si="643"/>
        <v>0.16258992805755401</v>
      </c>
      <c r="FQ61" s="46">
        <f t="shared" si="643"/>
        <v>-8.5396039603960361E-2</v>
      </c>
      <c r="FR61" s="46">
        <f t="shared" si="643"/>
        <v>0.11772665764546675</v>
      </c>
      <c r="FS61" s="46">
        <f t="shared" si="643"/>
        <v>-5.3268765133171914E-2</v>
      </c>
      <c r="FT61" s="46">
        <f t="shared" si="643"/>
        <v>5.2429667519181544E-2</v>
      </c>
      <c r="FU61" s="46">
        <f t="shared" si="643"/>
        <v>3.888213851761857E-2</v>
      </c>
      <c r="FV61" s="46">
        <f t="shared" si="643"/>
        <v>-1.1695906432748204E-3</v>
      </c>
      <c r="FW61" s="46">
        <f t="shared" si="643"/>
        <v>-5.8548009367681564E-3</v>
      </c>
      <c r="FX61" s="46">
        <f t="shared" si="643"/>
        <v>-2.3557126030624209E-2</v>
      </c>
      <c r="FY61" s="46">
        <f t="shared" si="643"/>
        <v>-3.6188178528347437E-2</v>
      </c>
      <c r="FZ61" s="46">
        <f t="shared" si="643"/>
        <v>-5.8823529411764719E-2</v>
      </c>
      <c r="GA61" s="46">
        <f t="shared" si="643"/>
        <v>-2.9255319148936199E-2</v>
      </c>
      <c r="GB61" s="46">
        <f t="shared" si="643"/>
        <v>0.15068493150684925</v>
      </c>
      <c r="GC61" s="46">
        <f t="shared" si="643"/>
        <v>-8.5714285714285743E-2</v>
      </c>
      <c r="GD61" s="46">
        <f t="shared" si="643"/>
        <v>8.984375E-2</v>
      </c>
      <c r="GE61" s="46">
        <f t="shared" si="643"/>
        <v>-8.1242532855436034E-2</v>
      </c>
      <c r="GF61" s="46">
        <f t="shared" si="643"/>
        <v>0.13914174252275679</v>
      </c>
      <c r="GG61" s="46">
        <f t="shared" si="643"/>
        <v>5.7077625570776336E-2</v>
      </c>
      <c r="GH61" s="46">
        <f t="shared" si="643"/>
        <v>-5.6155507559395246E-2</v>
      </c>
      <c r="GI61" s="46">
        <f t="shared" si="643"/>
        <v>5.034324942791768E-2</v>
      </c>
      <c r="GJ61" s="46">
        <f t="shared" si="643"/>
        <v>-4.7930283224400849E-2</v>
      </c>
      <c r="GK61" s="46">
        <f t="shared" si="643"/>
        <v>-9.3821510297482869E-2</v>
      </c>
      <c r="GL61" s="46">
        <f t="shared" si="643"/>
        <v>2.2727272727272707E-2</v>
      </c>
      <c r="GM61" s="46">
        <f t="shared" ref="GM61:IG61" si="644">IF(GL21&lt;=0,"",IF(GM21&lt;=0,"",(GM21/GL21-1)))</f>
        <v>-5.6790123456790131E-2</v>
      </c>
      <c r="GN61" s="46">
        <f t="shared" si="644"/>
        <v>0.14005235602094235</v>
      </c>
      <c r="GO61" s="46">
        <f t="shared" si="644"/>
        <v>-9.1848450057405717E-3</v>
      </c>
      <c r="GP61" s="46">
        <f t="shared" si="644"/>
        <v>1.3904982618771822E-2</v>
      </c>
      <c r="GQ61" s="46">
        <f t="shared" si="644"/>
        <v>-6.9714285714285729E-2</v>
      </c>
      <c r="GR61" s="46">
        <f t="shared" si="644"/>
        <v>9.4594594594594517E-2</v>
      </c>
      <c r="GS61" s="46">
        <f t="shared" si="644"/>
        <v>4.9382716049382713E-2</v>
      </c>
      <c r="GT61" s="46">
        <f t="shared" si="644"/>
        <v>-3.7433155080213942E-2</v>
      </c>
      <c r="GU61" s="46">
        <f t="shared" si="644"/>
        <v>4.5555555555555571E-2</v>
      </c>
      <c r="GV61" s="46">
        <f t="shared" si="644"/>
        <v>-5.7385759829968075E-2</v>
      </c>
      <c r="GW61" s="46">
        <f t="shared" si="644"/>
        <v>-4.284103720405863E-2</v>
      </c>
      <c r="GX61" s="46">
        <f t="shared" si="644"/>
        <v>-2.3557126030624209E-2</v>
      </c>
      <c r="GY61" s="46">
        <f t="shared" si="644"/>
        <v>-1.2062726176115812E-2</v>
      </c>
      <c r="GZ61" s="46">
        <f t="shared" si="644"/>
        <v>1.9536019536019467E-2</v>
      </c>
      <c r="HA61" s="46">
        <f t="shared" si="644"/>
        <v>-5.1497005988023981E-2</v>
      </c>
      <c r="HB61" s="46">
        <f t="shared" si="644"/>
        <v>9.2171717171717127E-2</v>
      </c>
      <c r="HC61" s="46">
        <f t="shared" si="644"/>
        <v>-5.0867052023121362E-2</v>
      </c>
      <c r="HD61" s="46">
        <f t="shared" si="644"/>
        <v>5.8465286236297098E-2</v>
      </c>
      <c r="HE61" s="46">
        <f t="shared" si="644"/>
        <v>2.5316455696202445E-2</v>
      </c>
      <c r="HF61" s="46">
        <f t="shared" si="644"/>
        <v>-2.8058361391694708E-2</v>
      </c>
      <c r="HG61" s="46">
        <f t="shared" si="644"/>
        <v>4.503464203233265E-2</v>
      </c>
      <c r="HH61" s="46">
        <f t="shared" si="644"/>
        <v>-6.2983425414364635E-2</v>
      </c>
      <c r="HI61" s="46">
        <f t="shared" si="644"/>
        <v>-6.7216981132075526E-2</v>
      </c>
      <c r="HJ61" s="46">
        <f t="shared" si="644"/>
        <v>-3.1605562579013924E-2</v>
      </c>
      <c r="HK61" s="46">
        <f t="shared" si="644"/>
        <v>-0.12663185378590081</v>
      </c>
      <c r="HL61" s="46">
        <f t="shared" si="644"/>
        <v>0.32585949177877427</v>
      </c>
      <c r="HM61" s="46">
        <f t="shared" si="644"/>
        <v>-0.14426944757609916</v>
      </c>
      <c r="HN61" s="46">
        <f t="shared" si="644"/>
        <v>2.4988373364530858E-2</v>
      </c>
      <c r="HO61" s="46">
        <f t="shared" si="644"/>
        <v>-3.8560411311054033E-2</v>
      </c>
      <c r="HP61" s="46">
        <f t="shared" si="644"/>
        <v>5.8823529411764719E-2</v>
      </c>
      <c r="HQ61" s="46">
        <f t="shared" si="644"/>
        <v>4.7979797979798011E-2</v>
      </c>
      <c r="HR61" s="46">
        <f t="shared" si="644"/>
        <v>-4.8192771084337394E-2</v>
      </c>
      <c r="HS61" s="156">
        <f t="shared" si="644"/>
        <v>5.9088607594937059E-3</v>
      </c>
      <c r="HT61" s="46">
        <f t="shared" si="644"/>
        <v>-3.2300281375366779E-2</v>
      </c>
      <c r="HU61" s="46">
        <f t="shared" si="644"/>
        <v>-6.1118335500650156E-2</v>
      </c>
      <c r="HV61" s="46">
        <f t="shared" si="644"/>
        <v>-9.0027700831024959E-2</v>
      </c>
      <c r="HW61" s="46">
        <f t="shared" si="644"/>
        <v>2.4353120243531201E-2</v>
      </c>
      <c r="HX61" s="46">
        <f t="shared" si="644"/>
        <v>0.16939078751857362</v>
      </c>
      <c r="HY61" s="46">
        <f t="shared" si="644"/>
        <v>-7.2426937738246489E-2</v>
      </c>
      <c r="HZ61" s="46">
        <f t="shared" si="644"/>
        <v>-1.2328767123287676E-2</v>
      </c>
      <c r="IA61" s="46">
        <f t="shared" si="644"/>
        <v>1.8030513176144236E-2</v>
      </c>
      <c r="IB61" s="46">
        <f t="shared" si="644"/>
        <v>1.2261580381471404E-2</v>
      </c>
      <c r="IC61" s="46">
        <f t="shared" si="644"/>
        <v>8.0753701211304652E-3</v>
      </c>
      <c r="ID61" s="46">
        <f t="shared" si="644"/>
        <v>-3.7383177570093462E-2</v>
      </c>
      <c r="IE61" s="46">
        <f t="shared" si="644"/>
        <v>-3.1900138696255187E-2</v>
      </c>
      <c r="IF61" s="46">
        <f t="shared" si="644"/>
        <v>-3.2951289398280847E-2</v>
      </c>
      <c r="IG61" s="46">
        <f t="shared" si="644"/>
        <v>-8.8888888888888351E-3</v>
      </c>
      <c r="IH61" s="46">
        <f t="shared" ref="IH61:IY61" si="645">IH21/IG21-1</f>
        <v>-7.9222720478325903E-2</v>
      </c>
      <c r="II61" s="46">
        <f t="shared" si="645"/>
        <v>-2.1103896103896069E-2</v>
      </c>
      <c r="IJ61" s="46">
        <f t="shared" si="645"/>
        <v>0.17910447761194037</v>
      </c>
      <c r="IK61" s="46">
        <f t="shared" si="645"/>
        <v>-0.1195499296765119</v>
      </c>
      <c r="IL61" s="46">
        <f t="shared" si="645"/>
        <v>0.12779552715654963</v>
      </c>
      <c r="IM61" s="46">
        <f t="shared" si="645"/>
        <v>-4.6742209631728038E-2</v>
      </c>
      <c r="IN61" s="46">
        <f t="shared" si="645"/>
        <v>0.11441307578008919</v>
      </c>
      <c r="IO61" s="46">
        <f t="shared" si="645"/>
        <v>2.1333333333333426E-2</v>
      </c>
      <c r="IP61" s="46">
        <f t="shared" si="645"/>
        <v>-4.4386422976501305E-2</v>
      </c>
      <c r="IQ61" s="46">
        <f t="shared" si="645"/>
        <v>-1.7759562841530019E-2</v>
      </c>
      <c r="IR61" s="46">
        <f t="shared" si="645"/>
        <v>-3.0598052851182223E-2</v>
      </c>
      <c r="IS61" s="46">
        <f t="shared" si="645"/>
        <v>-5.7388809182209455E-2</v>
      </c>
      <c r="IT61" s="46">
        <f t="shared" si="645"/>
        <v>-2.1308980213089801E-2</v>
      </c>
      <c r="IU61" s="46">
        <f t="shared" si="645"/>
        <v>-5.2877138413685798E-2</v>
      </c>
      <c r="IV61" s="46">
        <f t="shared" si="645"/>
        <v>0.15435139573070611</v>
      </c>
      <c r="IW61" s="46">
        <f t="shared" si="645"/>
        <v>-4.2674253200568613E-3</v>
      </c>
      <c r="IX61" s="46">
        <f t="shared" si="645"/>
        <v>-0.24714285714285711</v>
      </c>
      <c r="IY61" s="46">
        <f t="shared" si="645"/>
        <v>0.44971537001897532</v>
      </c>
      <c r="IZ61" s="46">
        <f t="shared" si="630"/>
        <v>-1.8324607329842979E-2</v>
      </c>
      <c r="JA61" s="46">
        <f t="shared" si="630"/>
        <v>-2.1333333333333315E-2</v>
      </c>
      <c r="JB61" s="46">
        <f t="shared" si="630"/>
        <v>-5.5858310626702989E-2</v>
      </c>
      <c r="JC61" s="46">
        <f t="shared" si="630"/>
        <v>1.8759018759018753E-2</v>
      </c>
      <c r="JD61" s="46">
        <f t="shared" si="630"/>
        <v>-0.15297450424929182</v>
      </c>
      <c r="JE61" s="46">
        <f t="shared" si="630"/>
        <v>-0.39130434782608692</v>
      </c>
      <c r="JF61" s="46">
        <f t="shared" si="630"/>
        <v>-0.17307692307692313</v>
      </c>
      <c r="JG61" s="46">
        <f t="shared" si="630"/>
        <v>-9.966777408637828E-3</v>
      </c>
      <c r="JH61" s="46">
        <f t="shared" si="630"/>
        <v>1.3422818791946289E-2</v>
      </c>
      <c r="JI61" s="46">
        <f t="shared" si="630"/>
        <v>-2.6490066225165587E-2</v>
      </c>
      <c r="JJ61" s="46">
        <f t="shared" si="630"/>
        <v>6.4625850340136015E-2</v>
      </c>
      <c r="JK61" s="46">
        <f t="shared" si="630"/>
        <v>0.19169329073482433</v>
      </c>
      <c r="JL61" s="46">
        <f t="shared" si="630"/>
        <v>0.1072386058981234</v>
      </c>
      <c r="JM61" s="46">
        <f t="shared" si="630"/>
        <v>0.69007263922518169</v>
      </c>
      <c r="JN61" s="46">
        <f t="shared" si="630"/>
        <v>0.13908309455587387</v>
      </c>
      <c r="JO61" s="46">
        <f t="shared" si="630"/>
        <v>6.7817075011319616E-2</v>
      </c>
      <c r="JP61" s="46">
        <f t="shared" si="630"/>
        <v>-0.10600706713780916</v>
      </c>
      <c r="JQ61" s="46">
        <f t="shared" si="631"/>
        <v>-8.4321475625823483E-2</v>
      </c>
      <c r="JR61" s="46">
        <f t="shared" si="631"/>
        <v>2.0143884892086295E-2</v>
      </c>
      <c r="JS61" s="46">
        <f t="shared" si="631"/>
        <v>-1.4104372355430161E-2</v>
      </c>
      <c r="JT61" s="46">
        <f t="shared" si="631"/>
        <v>9.7281831187410628E-2</v>
      </c>
      <c r="JU61" s="46">
        <f t="shared" si="632"/>
        <v>-0.12553976531942634</v>
      </c>
      <c r="JV61" s="46">
        <f t="shared" si="633"/>
        <v>0.12418016105297203</v>
      </c>
      <c r="JW61" s="46">
        <f t="shared" si="634"/>
        <v>1.1681697612732078E-2</v>
      </c>
      <c r="JX61" s="46">
        <f t="shared" si="634"/>
        <v>0.15853792828601709</v>
      </c>
      <c r="JY61" s="46">
        <f t="shared" si="634"/>
        <v>-1.8944443061436611E-2</v>
      </c>
      <c r="JZ61" s="46">
        <f t="shared" si="634"/>
        <v>3.2295271049596286E-2</v>
      </c>
      <c r="KA61" s="46">
        <f t="shared" si="634"/>
        <v>1.5642458100558754E-2</v>
      </c>
      <c r="KB61" s="46">
        <f t="shared" si="634"/>
        <v>-5.0605060506050625E-2</v>
      </c>
      <c r="KC61" s="46">
        <f t="shared" si="634"/>
        <v>-6.3731170336037035E-2</v>
      </c>
      <c r="KD61" s="46">
        <f t="shared" si="634"/>
        <v>-4.2079207920792117E-2</v>
      </c>
      <c r="KE61" s="46">
        <f t="shared" si="634"/>
        <v>-3.1007751937984551E-2</v>
      </c>
      <c r="KF61" s="46">
        <f t="shared" si="634"/>
        <v>0.13866666666666672</v>
      </c>
      <c r="KG61" s="46">
        <f t="shared" si="634"/>
        <v>-5.9718969555035084E-2</v>
      </c>
      <c r="KH61" s="46">
        <f t="shared" si="634"/>
        <v>9.3399750933997439E-2</v>
      </c>
      <c r="KI61" s="46">
        <f t="shared" si="634"/>
        <v>-2.0501138952163989E-2</v>
      </c>
      <c r="KJ61" s="46">
        <f t="shared" si="634"/>
        <v>7.6744186046511675E-2</v>
      </c>
      <c r="KK61" s="46">
        <f t="shared" si="634"/>
        <v>3.6717062634989306E-2</v>
      </c>
      <c r="KL61" s="46">
        <f t="shared" si="634"/>
        <v>-3.5416666666666652E-2</v>
      </c>
      <c r="KM61" s="46">
        <f t="shared" si="634"/>
        <v>5.9395248380129662E-2</v>
      </c>
      <c r="KN61" s="46">
        <f t="shared" si="635"/>
        <v>-0.1834862385321101</v>
      </c>
      <c r="KO61" s="46">
        <f t="shared" si="635"/>
        <v>-1</v>
      </c>
      <c r="KP61" s="46" t="e">
        <f t="shared" si="635"/>
        <v>#DIV/0!</v>
      </c>
      <c r="KQ61" s="46" t="e">
        <f t="shared" si="635"/>
        <v>#DIV/0!</v>
      </c>
      <c r="KR61" s="46" t="e">
        <f t="shared" si="635"/>
        <v>#DIV/0!</v>
      </c>
      <c r="KS61" s="46" t="e">
        <f t="shared" si="635"/>
        <v>#DIV/0!</v>
      </c>
      <c r="KT61" s="46" t="e">
        <f t="shared" si="635"/>
        <v>#DIV/0!</v>
      </c>
      <c r="KU61" s="46" t="e">
        <f t="shared" si="635"/>
        <v>#DIV/0!</v>
      </c>
      <c r="KV61" s="46" t="e">
        <f t="shared" si="635"/>
        <v>#DIV/0!</v>
      </c>
      <c r="KW61" s="46" t="e">
        <f t="shared" si="635"/>
        <v>#DIV/0!</v>
      </c>
      <c r="KX61" s="46" t="e">
        <f t="shared" si="635"/>
        <v>#DIV/0!</v>
      </c>
      <c r="KY61" s="46" t="e">
        <f t="shared" si="635"/>
        <v>#DIV/0!</v>
      </c>
      <c r="KZ61" s="46" t="e">
        <f t="shared" si="635"/>
        <v>#DIV/0!</v>
      </c>
      <c r="LA61" s="46" t="e">
        <f t="shared" si="635"/>
        <v>#DIV/0!</v>
      </c>
      <c r="LB61" s="46" t="e">
        <f t="shared" si="635"/>
        <v>#DIV/0!</v>
      </c>
      <c r="LC61" s="46" t="e">
        <f t="shared" si="635"/>
        <v>#DIV/0!</v>
      </c>
      <c r="LD61" s="46" t="e">
        <f t="shared" si="635"/>
        <v>#DIV/0!</v>
      </c>
      <c r="LE61" s="46" t="e">
        <f t="shared" si="635"/>
        <v>#DIV/0!</v>
      </c>
      <c r="LF61" s="46" t="e">
        <f t="shared" si="635"/>
        <v>#DIV/0!</v>
      </c>
      <c r="LG61" s="46" t="e">
        <f t="shared" si="636"/>
        <v>#DIV/0!</v>
      </c>
      <c r="LH61" s="46" t="e">
        <f t="shared" si="636"/>
        <v>#DIV/0!</v>
      </c>
      <c r="LI61" s="46" t="e">
        <f t="shared" si="637"/>
        <v>#DIV/0!</v>
      </c>
      <c r="LJ61" s="46" t="e">
        <f t="shared" si="638"/>
        <v>#DIV/0!</v>
      </c>
      <c r="LK61" s="46" t="e">
        <f t="shared" si="638"/>
        <v>#DIV/0!</v>
      </c>
      <c r="LL61" s="46" t="e">
        <f t="shared" si="638"/>
        <v>#DIV/0!</v>
      </c>
      <c r="LM61" s="46" t="e">
        <f t="shared" si="638"/>
        <v>#DIV/0!</v>
      </c>
      <c r="LN61" s="46" t="e">
        <f t="shared" si="638"/>
        <v>#DIV/0!</v>
      </c>
      <c r="LO61" s="46" t="e">
        <f t="shared" si="638"/>
        <v>#DIV/0!</v>
      </c>
      <c r="LP61" s="46" t="e">
        <f t="shared" si="638"/>
        <v>#DIV/0!</v>
      </c>
      <c r="LQ61" s="46" t="e">
        <f t="shared" si="638"/>
        <v>#DIV/0!</v>
      </c>
      <c r="LR61" s="46" t="e">
        <f t="shared" si="638"/>
        <v>#DIV/0!</v>
      </c>
      <c r="LS61" s="46" t="e">
        <f t="shared" si="638"/>
        <v>#DIV/0!</v>
      </c>
      <c r="LT61" s="46" t="e">
        <f t="shared" si="638"/>
        <v>#DIV/0!</v>
      </c>
      <c r="LU61" s="46" t="e">
        <f t="shared" si="639"/>
        <v>#DIV/0!</v>
      </c>
      <c r="LV61" s="46" t="e">
        <f t="shared" si="640"/>
        <v>#DIV/0!</v>
      </c>
      <c r="LW61" s="46" t="e">
        <f t="shared" si="640"/>
        <v>#DIV/0!</v>
      </c>
      <c r="LX61" s="46" t="e">
        <f t="shared" si="640"/>
        <v>#DIV/0!</v>
      </c>
      <c r="LY61" s="46" t="e">
        <f t="shared" si="640"/>
        <v>#DIV/0!</v>
      </c>
      <c r="LZ61" s="46" t="e">
        <v>#DIV/0!</v>
      </c>
      <c r="MA61" s="46" t="e">
        <v>#DIV/0!</v>
      </c>
      <c r="MB61" s="46" t="e">
        <v>#DIV/0!</v>
      </c>
      <c r="MC61" s="46" t="e">
        <v>#DIV/0!</v>
      </c>
      <c r="MD61" s="46" t="e">
        <v>#DIV/0!</v>
      </c>
      <c r="ME61" s="46" t="e">
        <v>#DIV/0!</v>
      </c>
      <c r="MF61" s="46" t="e">
        <v>#DIV/0!</v>
      </c>
      <c r="MG61" s="46" t="e">
        <v>#DIV/0!</v>
      </c>
      <c r="MH61" s="46" t="e">
        <v>#DIV/0!</v>
      </c>
      <c r="MI61" s="46" t="e">
        <v>#DIV/0!</v>
      </c>
      <c r="MJ61" s="46" t="e">
        <v>#DIV/0!</v>
      </c>
      <c r="MK61" s="46" t="e">
        <v>#DIV/0!</v>
      </c>
      <c r="ML61" s="46" t="e">
        <f t="shared" si="640"/>
        <v>#DIV/0!</v>
      </c>
    </row>
    <row r="62" spans="1:350" s="106" customFormat="1" x14ac:dyDescent="0.35">
      <c r="A62" s="105" t="str">
        <f>Month!$A$22</f>
        <v>Veículo Leve</v>
      </c>
      <c r="B62" s="47"/>
      <c r="C62" s="47" t="str">
        <f t="shared" ref="C62:BN62" si="646">IF(B22&lt;=0,"",IF(C22&lt;=0,"",(C22/B22-1)))</f>
        <v/>
      </c>
      <c r="D62" s="47" t="str">
        <f t="shared" si="646"/>
        <v/>
      </c>
      <c r="E62" s="47" t="str">
        <f t="shared" si="646"/>
        <v/>
      </c>
      <c r="F62" s="47" t="str">
        <f t="shared" si="646"/>
        <v/>
      </c>
      <c r="G62" s="47" t="str">
        <f t="shared" si="646"/>
        <v/>
      </c>
      <c r="H62" s="47" t="str">
        <f t="shared" si="646"/>
        <v/>
      </c>
      <c r="I62" s="47" t="str">
        <f t="shared" si="646"/>
        <v/>
      </c>
      <c r="J62" s="47" t="str">
        <f t="shared" si="646"/>
        <v/>
      </c>
      <c r="K62" s="47" t="str">
        <f t="shared" si="646"/>
        <v/>
      </c>
      <c r="L62" s="47" t="str">
        <f t="shared" si="646"/>
        <v/>
      </c>
      <c r="M62" s="47" t="str">
        <f t="shared" si="646"/>
        <v/>
      </c>
      <c r="N62" s="47" t="str">
        <f t="shared" si="646"/>
        <v/>
      </c>
      <c r="O62" s="47" t="str">
        <f t="shared" si="646"/>
        <v/>
      </c>
      <c r="P62" s="47" t="str">
        <f t="shared" si="646"/>
        <v/>
      </c>
      <c r="Q62" s="47" t="str">
        <f t="shared" si="646"/>
        <v/>
      </c>
      <c r="R62" s="47" t="str">
        <f t="shared" si="646"/>
        <v/>
      </c>
      <c r="S62" s="47" t="str">
        <f t="shared" si="646"/>
        <v/>
      </c>
      <c r="T62" s="47">
        <f t="shared" si="646"/>
        <v>0.66120218579234979</v>
      </c>
      <c r="U62" s="47">
        <f t="shared" si="646"/>
        <v>-1.6447368421052655E-2</v>
      </c>
      <c r="V62" s="47">
        <f t="shared" si="646"/>
        <v>3.3444816053511683E-2</v>
      </c>
      <c r="W62" s="47">
        <f t="shared" si="646"/>
        <v>5.8252427184465994E-2</v>
      </c>
      <c r="X62" s="47">
        <f t="shared" si="646"/>
        <v>-7.0336391437308854E-2</v>
      </c>
      <c r="Y62" s="47">
        <f t="shared" si="646"/>
        <v>0.33881578947368429</v>
      </c>
      <c r="Z62" s="47">
        <f t="shared" si="646"/>
        <v>-8.8452088452088407E-2</v>
      </c>
      <c r="AA62" s="47">
        <f t="shared" si="646"/>
        <v>-0.19407008086253374</v>
      </c>
      <c r="AB62" s="47">
        <f t="shared" si="646"/>
        <v>0</v>
      </c>
      <c r="AC62" s="47">
        <f t="shared" si="646"/>
        <v>0.12040133779264206</v>
      </c>
      <c r="AD62" s="47">
        <f t="shared" si="646"/>
        <v>-3.2835820895522394E-2</v>
      </c>
      <c r="AE62" s="47">
        <f t="shared" si="646"/>
        <v>-4.3209876543209846E-2</v>
      </c>
      <c r="AF62" s="47">
        <f t="shared" si="646"/>
        <v>0.19354838709677424</v>
      </c>
      <c r="AG62" s="47">
        <f t="shared" si="646"/>
        <v>-0.17297297297297298</v>
      </c>
      <c r="AH62" s="47">
        <f t="shared" si="646"/>
        <v>6.5359477124182774E-3</v>
      </c>
      <c r="AI62" s="47">
        <f t="shared" si="646"/>
        <v>8.7662337662337553E-2</v>
      </c>
      <c r="AJ62" s="47">
        <f t="shared" si="646"/>
        <v>-5.3731343283582089E-2</v>
      </c>
      <c r="AK62" s="47">
        <f t="shared" si="646"/>
        <v>0.27129337539432186</v>
      </c>
      <c r="AL62" s="47">
        <f t="shared" si="646"/>
        <v>-6.6997518610421802E-2</v>
      </c>
      <c r="AM62" s="47">
        <f t="shared" si="646"/>
        <v>-0.19148936170212771</v>
      </c>
      <c r="AN62" s="47">
        <f t="shared" si="646"/>
        <v>5.5921052631578982E-2</v>
      </c>
      <c r="AO62" s="47">
        <f t="shared" si="646"/>
        <v>-2.4922118380062308E-2</v>
      </c>
      <c r="AP62" s="47">
        <f t="shared" si="646"/>
        <v>-8.3067092651757157E-2</v>
      </c>
      <c r="AQ62" s="47">
        <f t="shared" si="646"/>
        <v>-4.181184668989546E-2</v>
      </c>
      <c r="AR62" s="47">
        <f t="shared" si="646"/>
        <v>0.13454545454545452</v>
      </c>
      <c r="AS62" s="47">
        <f t="shared" si="646"/>
        <v>-0.17307692307692313</v>
      </c>
      <c r="AT62" s="47">
        <f t="shared" si="646"/>
        <v>2.7131782945736482E-2</v>
      </c>
      <c r="AU62" s="47">
        <f t="shared" si="646"/>
        <v>4.1509433962264142E-2</v>
      </c>
      <c r="AV62" s="47">
        <f t="shared" si="646"/>
        <v>-4.7101449275362306E-2</v>
      </c>
      <c r="AW62" s="47">
        <f t="shared" si="646"/>
        <v>0.31178707224334601</v>
      </c>
      <c r="AX62" s="47">
        <f t="shared" si="646"/>
        <v>-8.6956521739130488E-2</v>
      </c>
      <c r="AY62" s="47">
        <f t="shared" si="646"/>
        <v>-0.1873015873015873</v>
      </c>
      <c r="AZ62" s="47">
        <f t="shared" si="646"/>
        <v>-3.90625E-3</v>
      </c>
      <c r="BA62" s="47">
        <f t="shared" si="646"/>
        <v>0.11372549019607847</v>
      </c>
      <c r="BB62" s="47">
        <f t="shared" si="646"/>
        <v>-0.102112676056338</v>
      </c>
      <c r="BC62" s="47">
        <f t="shared" si="646"/>
        <v>-1.1764705882352899E-2</v>
      </c>
      <c r="BD62" s="47">
        <f t="shared" si="646"/>
        <v>0.20634920634920628</v>
      </c>
      <c r="BE62" s="47">
        <f t="shared" si="646"/>
        <v>-0.17763157894736847</v>
      </c>
      <c r="BF62" s="47">
        <f t="shared" si="646"/>
        <v>1.2000000000000011E-2</v>
      </c>
      <c r="BG62" s="47">
        <f t="shared" si="646"/>
        <v>1.9762845849802479E-2</v>
      </c>
      <c r="BH62" s="47">
        <f t="shared" si="646"/>
        <v>0</v>
      </c>
      <c r="BI62" s="47">
        <f t="shared" si="646"/>
        <v>0.28294573643410859</v>
      </c>
      <c r="BJ62" s="47">
        <f t="shared" si="646"/>
        <v>-9.0634441087613316E-2</v>
      </c>
      <c r="BK62" s="47">
        <f t="shared" si="646"/>
        <v>-0.17940199335548168</v>
      </c>
      <c r="BL62" s="47">
        <f t="shared" si="646"/>
        <v>9.3117408906882693E-2</v>
      </c>
      <c r="BM62" s="47">
        <f t="shared" si="646"/>
        <v>-6.6666666666666652E-2</v>
      </c>
      <c r="BN62" s="47">
        <f t="shared" si="646"/>
        <v>3.9682539682539542E-3</v>
      </c>
      <c r="BO62" s="47">
        <f t="shared" ref="BO62:DZ62" si="647">IF(BN22&lt;=0,"",IF(BO22&lt;=0,"",(BO22/BN22-1)))</f>
        <v>-5.9288537549407105E-2</v>
      </c>
      <c r="BP62" s="47">
        <f t="shared" si="647"/>
        <v>0.2100840336134453</v>
      </c>
      <c r="BQ62" s="47">
        <f t="shared" si="647"/>
        <v>-0.10763888888888884</v>
      </c>
      <c r="BR62" s="47">
        <f t="shared" si="647"/>
        <v>-1.5564202334630295E-2</v>
      </c>
      <c r="BS62" s="47">
        <f t="shared" si="647"/>
        <v>3.9525691699604737E-2</v>
      </c>
      <c r="BT62" s="47">
        <f t="shared" si="647"/>
        <v>0.19011406844106471</v>
      </c>
      <c r="BU62" s="47">
        <f t="shared" si="647"/>
        <v>0.24281150159744413</v>
      </c>
      <c r="BV62" s="47">
        <f t="shared" si="647"/>
        <v>-0.10025706940874035</v>
      </c>
      <c r="BW62" s="47">
        <f t="shared" si="647"/>
        <v>-0.24571428571428566</v>
      </c>
      <c r="BX62" s="47">
        <f t="shared" si="647"/>
        <v>4.1666666666666741E-2</v>
      </c>
      <c r="BY62" s="47">
        <f t="shared" si="647"/>
        <v>0.1272727272727272</v>
      </c>
      <c r="BZ62" s="47">
        <f t="shared" si="647"/>
        <v>-9.3548387096774155E-2</v>
      </c>
      <c r="CA62" s="47">
        <f t="shared" si="647"/>
        <v>-2.4911032028469782E-2</v>
      </c>
      <c r="CB62" s="47">
        <f t="shared" si="647"/>
        <v>0.17518248175182483</v>
      </c>
      <c r="CC62" s="47">
        <f t="shared" si="647"/>
        <v>-0.1149068322981367</v>
      </c>
      <c r="CD62" s="47">
        <f t="shared" si="647"/>
        <v>-5.2631578947368474E-2</v>
      </c>
      <c r="CE62" s="47">
        <f t="shared" si="647"/>
        <v>8.8888888888888795E-2</v>
      </c>
      <c r="CF62" s="47">
        <f t="shared" si="647"/>
        <v>-3.4013605442176909E-2</v>
      </c>
      <c r="CG62" s="47">
        <f t="shared" si="647"/>
        <v>0.352112676056338</v>
      </c>
      <c r="CH62" s="47">
        <f t="shared" si="647"/>
        <v>-3.90625E-2</v>
      </c>
      <c r="CI62" s="47">
        <f t="shared" si="647"/>
        <v>-0.23138211382113816</v>
      </c>
      <c r="CJ62" s="47">
        <f t="shared" si="647"/>
        <v>1.8969043085819148E-2</v>
      </c>
      <c r="CK62" s="47">
        <f t="shared" si="647"/>
        <v>0.11072664359861584</v>
      </c>
      <c r="CL62" s="47">
        <f t="shared" si="647"/>
        <v>-8.7227414330218078E-2</v>
      </c>
      <c r="CM62" s="47">
        <f t="shared" si="647"/>
        <v>-1.0238907849829393E-2</v>
      </c>
      <c r="CN62" s="47">
        <f t="shared" si="647"/>
        <v>0.1827586206896552</v>
      </c>
      <c r="CO62" s="47">
        <f t="shared" si="647"/>
        <v>-0.1428571428571429</v>
      </c>
      <c r="CP62" s="47">
        <f t="shared" si="647"/>
        <v>-3.4013605442176909E-3</v>
      </c>
      <c r="CQ62" s="47">
        <f t="shared" si="647"/>
        <v>4.0955631399317349E-2</v>
      </c>
      <c r="CR62" s="47">
        <f t="shared" si="647"/>
        <v>-4.2622950819672156E-2</v>
      </c>
      <c r="CS62" s="47">
        <f t="shared" si="647"/>
        <v>0.32534246575342474</v>
      </c>
      <c r="CT62" s="47">
        <f t="shared" si="647"/>
        <v>-6.9767441860465129E-2</v>
      </c>
      <c r="CU62" s="47">
        <f t="shared" si="647"/>
        <v>-0.21388888888888891</v>
      </c>
      <c r="CV62" s="47">
        <f t="shared" si="647"/>
        <v>6.7137809187279185E-2</v>
      </c>
      <c r="CW62" s="47">
        <f t="shared" si="647"/>
        <v>-6.6225165562913912E-2</v>
      </c>
      <c r="CX62" s="47">
        <f t="shared" si="647"/>
        <v>2.4822695035461084E-2</v>
      </c>
      <c r="CY62" s="47">
        <f t="shared" si="647"/>
        <v>-8.3044982698961989E-2</v>
      </c>
      <c r="CZ62" s="47">
        <f t="shared" si="647"/>
        <v>0.27169811320754711</v>
      </c>
      <c r="DA62" s="47">
        <f t="shared" si="647"/>
        <v>-0.13946587537091992</v>
      </c>
      <c r="DB62" s="47">
        <f t="shared" si="647"/>
        <v>-3.7931034482758585E-2</v>
      </c>
      <c r="DC62" s="47">
        <f t="shared" si="647"/>
        <v>7.1684587813620748E-3</v>
      </c>
      <c r="DD62" s="47">
        <f t="shared" si="647"/>
        <v>7.1174377224199059E-3</v>
      </c>
      <c r="DE62" s="47">
        <f t="shared" si="647"/>
        <v>0.30742049469964661</v>
      </c>
      <c r="DF62" s="47">
        <f t="shared" si="647"/>
        <v>-7.567567567567568E-2</v>
      </c>
      <c r="DG62" s="47">
        <f t="shared" si="647"/>
        <v>-0.2192982456140351</v>
      </c>
      <c r="DH62" s="47">
        <f t="shared" si="647"/>
        <v>6.367041198501866E-2</v>
      </c>
      <c r="DI62" s="47">
        <f t="shared" si="647"/>
        <v>0.15492957746478875</v>
      </c>
      <c r="DJ62" s="47">
        <f t="shared" si="647"/>
        <v>-8.2317073170731669E-2</v>
      </c>
      <c r="DK62" s="47">
        <f t="shared" si="647"/>
        <v>-1.9933554817275767E-2</v>
      </c>
      <c r="DL62" s="47">
        <f t="shared" si="647"/>
        <v>0.18305084745762712</v>
      </c>
      <c r="DM62" s="47">
        <f t="shared" si="647"/>
        <v>-0.13180515759312317</v>
      </c>
      <c r="DN62" s="47">
        <f t="shared" si="647"/>
        <v>3.9603960396039639E-2</v>
      </c>
      <c r="DO62" s="47">
        <f t="shared" si="647"/>
        <v>1.904761904761898E-2</v>
      </c>
      <c r="DP62" s="47">
        <f t="shared" si="647"/>
        <v>-3.1152647975077885E-3</v>
      </c>
      <c r="DQ62" s="47">
        <f t="shared" si="647"/>
        <v>0.32187499999999991</v>
      </c>
      <c r="DR62" s="47">
        <f t="shared" si="647"/>
        <v>-9.6926713947990573E-2</v>
      </c>
      <c r="DS62" s="47">
        <f t="shared" si="647"/>
        <v>-0.19183246073298421</v>
      </c>
      <c r="DT62" s="47">
        <f t="shared" si="647"/>
        <v>9.0697071780243554E-4</v>
      </c>
      <c r="DU62" s="47">
        <f t="shared" si="647"/>
        <v>4.8543689320388328E-2</v>
      </c>
      <c r="DV62" s="47">
        <f t="shared" si="647"/>
        <v>-3.3950617283950657E-2</v>
      </c>
      <c r="DW62" s="47">
        <f t="shared" si="647"/>
        <v>1.2779552715654896E-2</v>
      </c>
      <c r="DX62" s="47">
        <f t="shared" si="647"/>
        <v>0.17981072555205047</v>
      </c>
      <c r="DY62" s="47">
        <f t="shared" si="647"/>
        <v>-0.1203208556149733</v>
      </c>
      <c r="DZ62" s="47">
        <f t="shared" si="647"/>
        <v>4.8632218844984809E-2</v>
      </c>
      <c r="EA62" s="47">
        <f t="shared" ref="EA62:GL62" si="648">IF(DZ22&lt;=0,"",IF(EA22&lt;=0,"",(EA22/DZ22-1)))</f>
        <v>1.1594202898550732E-2</v>
      </c>
      <c r="EB62" s="47">
        <f t="shared" si="648"/>
        <v>1.4326647564469885E-2</v>
      </c>
      <c r="EC62" s="47">
        <f t="shared" si="648"/>
        <v>0.28813559322033888</v>
      </c>
      <c r="ED62" s="47">
        <f t="shared" si="648"/>
        <v>-8.9912280701754388E-2</v>
      </c>
      <c r="EE62" s="47">
        <f t="shared" si="648"/>
        <v>-0.17831325301204815</v>
      </c>
      <c r="EF62" s="47">
        <f t="shared" si="648"/>
        <v>4.9853372434017551E-2</v>
      </c>
      <c r="EG62" s="47">
        <f t="shared" si="648"/>
        <v>-4.748603351955305E-2</v>
      </c>
      <c r="EH62" s="47">
        <f t="shared" si="648"/>
        <v>5.5718475073313734E-2</v>
      </c>
      <c r="EI62" s="47">
        <f t="shared" si="648"/>
        <v>-7.7777777777777724E-2</v>
      </c>
      <c r="EJ62" s="47">
        <f t="shared" si="648"/>
        <v>0.24397590361445776</v>
      </c>
      <c r="EK62" s="47">
        <f t="shared" si="648"/>
        <v>-0.13317191283292973</v>
      </c>
      <c r="EL62" s="47">
        <f t="shared" si="648"/>
        <v>-1.6759776536312887E-2</v>
      </c>
      <c r="EM62" s="47">
        <f t="shared" si="648"/>
        <v>6.8181818181818121E-2</v>
      </c>
      <c r="EN62" s="47">
        <f t="shared" si="648"/>
        <v>1.0638297872340496E-2</v>
      </c>
      <c r="EO62" s="47">
        <f t="shared" si="648"/>
        <v>0.23947368421052628</v>
      </c>
      <c r="EP62" s="47">
        <f t="shared" si="648"/>
        <v>-8.4925690021231404E-2</v>
      </c>
      <c r="EQ62" s="47">
        <f t="shared" si="648"/>
        <v>-0.18561484918793503</v>
      </c>
      <c r="ER62" s="47">
        <f t="shared" si="648"/>
        <v>-2.8490028490028019E-3</v>
      </c>
      <c r="ES62" s="47">
        <f t="shared" si="648"/>
        <v>9.7142857142857197E-2</v>
      </c>
      <c r="ET62" s="47">
        <f t="shared" si="648"/>
        <v>-6.25E-2</v>
      </c>
      <c r="EU62" s="47">
        <f t="shared" si="648"/>
        <v>-2.2222222222222254E-2</v>
      </c>
      <c r="EV62" s="47">
        <f t="shared" si="648"/>
        <v>0.16193181818181812</v>
      </c>
      <c r="EW62" s="47">
        <f t="shared" si="648"/>
        <v>-0.13202933985330079</v>
      </c>
      <c r="EX62" s="47">
        <f t="shared" si="648"/>
        <v>4.5070422535211208E-2</v>
      </c>
      <c r="EY62" s="47">
        <f t="shared" si="648"/>
        <v>5.9299191374662996E-2</v>
      </c>
      <c r="EZ62" s="47">
        <f t="shared" si="648"/>
        <v>-5.8524173027989845E-2</v>
      </c>
      <c r="FA62" s="47">
        <f t="shared" si="648"/>
        <v>0.37027027027027026</v>
      </c>
      <c r="FB62" s="47">
        <f t="shared" si="648"/>
        <v>-9.8619329388560106E-2</v>
      </c>
      <c r="FC62" s="47">
        <f t="shared" si="648"/>
        <v>-0.20131291028446385</v>
      </c>
      <c r="FD62" s="47">
        <f t="shared" si="648"/>
        <v>1.0958904109588996E-2</v>
      </c>
      <c r="FE62" s="47">
        <f t="shared" si="648"/>
        <v>0.102981029810298</v>
      </c>
      <c r="FF62" s="47">
        <f t="shared" si="648"/>
        <v>-6.1425061425061434E-2</v>
      </c>
      <c r="FG62" s="47">
        <f t="shared" si="648"/>
        <v>-2.6178010471203939E-3</v>
      </c>
      <c r="FH62" s="47">
        <f t="shared" si="648"/>
        <v>0.20209973753280841</v>
      </c>
      <c r="FI62" s="47">
        <f t="shared" si="648"/>
        <v>-0.12008733624454149</v>
      </c>
      <c r="FJ62" s="47">
        <f t="shared" si="648"/>
        <v>-2.4813895781637729E-2</v>
      </c>
      <c r="FK62" s="47">
        <f t="shared" si="648"/>
        <v>4.5801526717557328E-2</v>
      </c>
      <c r="FL62" s="47">
        <f t="shared" si="648"/>
        <v>-1.2165450121654486E-2</v>
      </c>
      <c r="FM62" s="47">
        <f t="shared" si="648"/>
        <v>0.28817733990147776</v>
      </c>
      <c r="FN62" s="47">
        <f t="shared" si="648"/>
        <v>-8.4130019120458921E-2</v>
      </c>
      <c r="FO62" s="47">
        <f t="shared" si="648"/>
        <v>-0.28810020876826725</v>
      </c>
      <c r="FP62" s="47">
        <f t="shared" si="648"/>
        <v>0.18768328445747806</v>
      </c>
      <c r="FQ62" s="47">
        <f t="shared" si="648"/>
        <v>7.9012345679012386E-2</v>
      </c>
      <c r="FR62" s="47">
        <f t="shared" si="648"/>
        <v>-0.1235697940503433</v>
      </c>
      <c r="FS62" s="47">
        <f t="shared" si="648"/>
        <v>3.3942558746736351E-2</v>
      </c>
      <c r="FT62" s="47">
        <f t="shared" si="648"/>
        <v>0.1262626262626263</v>
      </c>
      <c r="FU62" s="47">
        <f t="shared" si="648"/>
        <v>-0.11659192825112108</v>
      </c>
      <c r="FV62" s="47">
        <f t="shared" si="648"/>
        <v>5.0761421319795996E-3</v>
      </c>
      <c r="FW62" s="47">
        <f t="shared" si="648"/>
        <v>1.0101010101010166E-2</v>
      </c>
      <c r="FX62" s="47">
        <f t="shared" si="648"/>
        <v>2.2499999999999964E-2</v>
      </c>
      <c r="FY62" s="47">
        <f t="shared" si="648"/>
        <v>0.27872860635696828</v>
      </c>
      <c r="FZ62" s="47">
        <f t="shared" si="648"/>
        <v>-7.074569789674956E-2</v>
      </c>
      <c r="GA62" s="47">
        <f t="shared" si="648"/>
        <v>-0.15226337448559668</v>
      </c>
      <c r="GB62" s="47">
        <f t="shared" si="648"/>
        <v>-5.3398058252427161E-2</v>
      </c>
      <c r="GC62" s="47">
        <f t="shared" si="648"/>
        <v>0.11025641025641031</v>
      </c>
      <c r="GD62" s="47">
        <f t="shared" si="648"/>
        <v>-8.775981524249421E-2</v>
      </c>
      <c r="GE62" s="47">
        <f t="shared" si="648"/>
        <v>-2.5316455696202667E-3</v>
      </c>
      <c r="GF62" s="47">
        <f t="shared" si="648"/>
        <v>0.20050761421319807</v>
      </c>
      <c r="GG62" s="47">
        <f t="shared" si="648"/>
        <v>-0.14587737843551796</v>
      </c>
      <c r="GH62" s="47">
        <f t="shared" si="648"/>
        <v>5.1980198019802026E-2</v>
      </c>
      <c r="GI62" s="47">
        <f t="shared" si="648"/>
        <v>1.1764705882352899E-2</v>
      </c>
      <c r="GJ62" s="47">
        <f t="shared" si="648"/>
        <v>3.2558139534883734E-2</v>
      </c>
      <c r="GK62" s="47">
        <f t="shared" si="648"/>
        <v>0.2567567567567568</v>
      </c>
      <c r="GL62" s="47">
        <f t="shared" si="648"/>
        <v>-8.4229390681003546E-2</v>
      </c>
      <c r="GM62" s="47">
        <f t="shared" ref="GM62:IG62" si="649">IF(GL22&lt;=0,"",IF(GM22&lt;=0,"",(GM22/GL22-1)))</f>
        <v>-0.20547945205479456</v>
      </c>
      <c r="GN62" s="47">
        <f t="shared" si="649"/>
        <v>0.11330049261083741</v>
      </c>
      <c r="GO62" s="47">
        <f t="shared" si="649"/>
        <v>-9.9557522123893794E-2</v>
      </c>
      <c r="GP62" s="47">
        <f t="shared" si="649"/>
        <v>6.1425061425061322E-2</v>
      </c>
      <c r="GQ62" s="47">
        <f t="shared" si="649"/>
        <v>-6.712962962962965E-2</v>
      </c>
      <c r="GR62" s="47">
        <f t="shared" si="649"/>
        <v>0.19354838709677424</v>
      </c>
      <c r="GS62" s="47">
        <f t="shared" si="649"/>
        <v>-0.10602910602910598</v>
      </c>
      <c r="GT62" s="47">
        <f t="shared" si="649"/>
        <v>-1.6279069767441867E-2</v>
      </c>
      <c r="GU62" s="47">
        <f t="shared" si="649"/>
        <v>3.3096926713948038E-2</v>
      </c>
      <c r="GV62" s="47">
        <f t="shared" si="649"/>
        <v>5.2631578947368363E-2</v>
      </c>
      <c r="GW62" s="47">
        <f t="shared" si="649"/>
        <v>0.23260869565217401</v>
      </c>
      <c r="GX62" s="47">
        <f t="shared" si="649"/>
        <v>-8.289241622574961E-2</v>
      </c>
      <c r="GY62" s="47">
        <f t="shared" si="649"/>
        <v>-0.24038461538461542</v>
      </c>
      <c r="GZ62" s="47">
        <f t="shared" si="649"/>
        <v>0.10379746835443049</v>
      </c>
      <c r="HA62" s="47">
        <f t="shared" si="649"/>
        <v>0.10550458715596323</v>
      </c>
      <c r="HB62" s="47">
        <f t="shared" si="649"/>
        <v>-0.1203319502074689</v>
      </c>
      <c r="HC62" s="47">
        <f t="shared" si="649"/>
        <v>-1.1792452830188704E-2</v>
      </c>
      <c r="HD62" s="47">
        <f t="shared" si="649"/>
        <v>8.3532219570405797E-2</v>
      </c>
      <c r="HE62" s="47">
        <f t="shared" si="649"/>
        <v>-2.8634361233480177E-2</v>
      </c>
      <c r="HF62" s="47">
        <f t="shared" si="649"/>
        <v>-4.7619047619047672E-2</v>
      </c>
      <c r="HG62" s="47">
        <f t="shared" si="649"/>
        <v>5.0000000000000044E-2</v>
      </c>
      <c r="HH62" s="47">
        <f t="shared" si="649"/>
        <v>2.2675736961451198E-2</v>
      </c>
      <c r="HI62" s="47">
        <f t="shared" si="649"/>
        <v>0.28824833702882491</v>
      </c>
      <c r="HJ62" s="47">
        <f t="shared" si="649"/>
        <v>-0.10499139414802061</v>
      </c>
      <c r="HK62" s="47">
        <f t="shared" si="649"/>
        <v>-0.22307692307692306</v>
      </c>
      <c r="HL62" s="47">
        <f t="shared" si="649"/>
        <v>3.4653465346534684E-2</v>
      </c>
      <c r="HM62" s="47">
        <f t="shared" si="649"/>
        <v>0.12593779904306235</v>
      </c>
      <c r="HN62" s="47">
        <f t="shared" si="649"/>
        <v>-0.10335244198350346</v>
      </c>
      <c r="HO62" s="47">
        <f t="shared" si="649"/>
        <v>2.6066350710900466E-2</v>
      </c>
      <c r="HP62" s="47">
        <f t="shared" si="649"/>
        <v>0.10623556581986149</v>
      </c>
      <c r="HQ62" s="47">
        <f t="shared" si="649"/>
        <v>-0.10229645093945716</v>
      </c>
      <c r="HR62" s="47">
        <f t="shared" si="649"/>
        <v>0.14883720930232558</v>
      </c>
      <c r="HS62" s="157">
        <f t="shared" si="649"/>
        <v>3.7216127693816548E-2</v>
      </c>
      <c r="HT62" s="47">
        <f t="shared" si="649"/>
        <v>-7.8817267169812744E-2</v>
      </c>
      <c r="HU62" s="47">
        <f t="shared" si="649"/>
        <v>0.30296610169491522</v>
      </c>
      <c r="HV62" s="47">
        <f t="shared" si="649"/>
        <v>-0.12520325203252036</v>
      </c>
      <c r="HW62" s="47">
        <f t="shared" si="649"/>
        <v>-0.16914498141263945</v>
      </c>
      <c r="HX62" s="47">
        <f t="shared" si="649"/>
        <v>7.829977628635354E-2</v>
      </c>
      <c r="HY62" s="47">
        <f t="shared" si="649"/>
        <v>-4.3568464730290413E-2</v>
      </c>
      <c r="HZ62" s="47">
        <f t="shared" si="649"/>
        <v>1.7353579175704903E-2</v>
      </c>
      <c r="IA62" s="47">
        <f t="shared" si="649"/>
        <v>-8.3155650319829411E-2</v>
      </c>
      <c r="IB62" s="47">
        <f t="shared" si="649"/>
        <v>0.23255813953488369</v>
      </c>
      <c r="IC62" s="47">
        <f t="shared" si="649"/>
        <v>-0.12641509433962261</v>
      </c>
      <c r="ID62" s="47">
        <f t="shared" si="649"/>
        <v>-6.4794816414687206E-3</v>
      </c>
      <c r="IE62" s="47">
        <f t="shared" si="649"/>
        <v>5.0000000000000044E-2</v>
      </c>
      <c r="IF62" s="47">
        <f t="shared" si="649"/>
        <v>-8.281573498964856E-3</v>
      </c>
      <c r="IG62" s="47">
        <f t="shared" si="649"/>
        <v>0.24008350730688943</v>
      </c>
      <c r="IH62" s="47">
        <f t="shared" ref="IH62:IY62" si="650">IH22/IG22-1</f>
        <v>-8.0808080808080773E-2</v>
      </c>
      <c r="II62" s="47">
        <f t="shared" si="650"/>
        <v>-0.18131868131868134</v>
      </c>
      <c r="IJ62" s="47">
        <f t="shared" si="650"/>
        <v>5.5928411633109576E-2</v>
      </c>
      <c r="IK62" s="47">
        <f t="shared" si="650"/>
        <v>8.0508474576271194E-2</v>
      </c>
      <c r="IL62" s="47">
        <f t="shared" si="650"/>
        <v>-7.2549019607843102E-2</v>
      </c>
      <c r="IM62" s="47">
        <f t="shared" si="650"/>
        <v>8.4566596194504129E-3</v>
      </c>
      <c r="IN62" s="47">
        <f t="shared" si="650"/>
        <v>0.15513626834381555</v>
      </c>
      <c r="IO62" s="47">
        <f t="shared" si="650"/>
        <v>-0.12885662431941924</v>
      </c>
      <c r="IP62" s="47">
        <f t="shared" si="650"/>
        <v>4.5833333333333393E-2</v>
      </c>
      <c r="IQ62" s="47">
        <f t="shared" si="650"/>
        <v>1.5936254980079667E-2</v>
      </c>
      <c r="IR62" s="47">
        <f t="shared" si="650"/>
        <v>-1.9607843137254943E-2</v>
      </c>
      <c r="IS62" s="47">
        <f t="shared" si="650"/>
        <v>0.252</v>
      </c>
      <c r="IT62" s="47">
        <f t="shared" si="650"/>
        <v>-8.7859424920127771E-2</v>
      </c>
      <c r="IU62" s="47">
        <f t="shared" si="650"/>
        <v>-0.18914185639229419</v>
      </c>
      <c r="IV62" s="47">
        <f t="shared" si="650"/>
        <v>7.1274298056155594E-2</v>
      </c>
      <c r="IW62" s="47">
        <f t="shared" si="650"/>
        <v>1.0080645161290258E-2</v>
      </c>
      <c r="IX62" s="47">
        <f t="shared" si="650"/>
        <v>-0.11976047904191611</v>
      </c>
      <c r="IY62" s="47">
        <f t="shared" si="650"/>
        <v>3.1746031746031855E-2</v>
      </c>
      <c r="IZ62" s="47">
        <f t="shared" si="630"/>
        <v>0.21538461538461529</v>
      </c>
      <c r="JA62" s="47">
        <f t="shared" si="630"/>
        <v>-0.11392405063291144</v>
      </c>
      <c r="JB62" s="47">
        <f t="shared" si="630"/>
        <v>4.8979591836734615E-2</v>
      </c>
      <c r="JC62" s="47">
        <f t="shared" si="630"/>
        <v>0</v>
      </c>
      <c r="JD62" s="47">
        <f t="shared" si="630"/>
        <v>-8.5603112840466955E-2</v>
      </c>
      <c r="JE62" s="47">
        <f t="shared" si="630"/>
        <v>-0.12765957446808507</v>
      </c>
      <c r="JF62" s="47">
        <f t="shared" si="630"/>
        <v>-0.16829268292682931</v>
      </c>
      <c r="JG62" s="47">
        <f t="shared" si="630"/>
        <v>-0.22287390029325516</v>
      </c>
      <c r="JH62" s="47">
        <f t="shared" si="630"/>
        <v>0.12452830188679243</v>
      </c>
      <c r="JI62" s="47">
        <f t="shared" si="630"/>
        <v>-2.0134228187919434E-2</v>
      </c>
      <c r="JJ62" s="47">
        <f t="shared" si="630"/>
        <v>-5.8219178082191791E-2</v>
      </c>
      <c r="JK62" s="47">
        <f t="shared" si="630"/>
        <v>0.27272727272727271</v>
      </c>
      <c r="JL62" s="47">
        <f t="shared" si="630"/>
        <v>0.17428571428571438</v>
      </c>
      <c r="JM62" s="47">
        <f t="shared" si="630"/>
        <v>0.12408759124087587</v>
      </c>
      <c r="JN62" s="47">
        <f t="shared" si="630"/>
        <v>9.465909090909097E-2</v>
      </c>
      <c r="JO62" s="47">
        <f t="shared" si="630"/>
        <v>7.764480234115867E-2</v>
      </c>
      <c r="JP62" s="47">
        <f t="shared" si="630"/>
        <v>2.7522935779816571E-2</v>
      </c>
      <c r="JQ62" s="47">
        <f t="shared" si="631"/>
        <v>0.20357142857142851</v>
      </c>
      <c r="JR62" s="47">
        <f t="shared" si="631"/>
        <v>-8.308605341246289E-2</v>
      </c>
      <c r="JS62" s="47">
        <f t="shared" si="631"/>
        <v>-0.15372168284789645</v>
      </c>
      <c r="JT62" s="47">
        <f t="shared" si="631"/>
        <v>-0.21223709369024857</v>
      </c>
      <c r="JU62" s="47">
        <f t="shared" si="632"/>
        <v>-0.34556553398058254</v>
      </c>
      <c r="JV62" s="47">
        <f t="shared" si="633"/>
        <v>0.24616599969587605</v>
      </c>
      <c r="JW62" s="47">
        <f t="shared" si="634"/>
        <v>6.6940476190476161E-2</v>
      </c>
      <c r="JX62" s="47">
        <f t="shared" si="634"/>
        <v>0.12361503185566214</v>
      </c>
      <c r="JY62" s="47">
        <f t="shared" si="634"/>
        <v>7.2473914306355081E-2</v>
      </c>
      <c r="JZ62" s="47">
        <f t="shared" si="634"/>
        <v>8.564814814814814E-2</v>
      </c>
      <c r="KA62" s="47">
        <f t="shared" si="634"/>
        <v>0.11087420042643914</v>
      </c>
      <c r="KB62" s="47">
        <f t="shared" si="634"/>
        <v>-4.2226487523992273E-2</v>
      </c>
      <c r="KC62" s="47">
        <f t="shared" si="634"/>
        <v>0.18637274549098204</v>
      </c>
      <c r="KD62" s="47">
        <f t="shared" si="634"/>
        <v>-0.13006756756756754</v>
      </c>
      <c r="KE62" s="47">
        <f t="shared" si="634"/>
        <v>-0.14368932038834947</v>
      </c>
      <c r="KF62" s="47">
        <f t="shared" si="634"/>
        <v>-8.8435374149659851E-2</v>
      </c>
      <c r="KG62" s="47">
        <f t="shared" si="634"/>
        <v>4.7263681592039752E-2</v>
      </c>
      <c r="KH62" s="47">
        <f t="shared" si="634"/>
        <v>0.12589073634204273</v>
      </c>
      <c r="KI62" s="47">
        <f t="shared" si="634"/>
        <v>-3.1645569620253111E-2</v>
      </c>
      <c r="KJ62" s="47">
        <f t="shared" si="634"/>
        <v>0.13507625272331159</v>
      </c>
      <c r="KK62" s="47">
        <f t="shared" si="634"/>
        <v>-2.6871401151631447E-2</v>
      </c>
      <c r="KL62" s="47">
        <f t="shared" si="634"/>
        <v>7.8895463510848529E-3</v>
      </c>
      <c r="KM62" s="47">
        <f t="shared" si="634"/>
        <v>6.0665362035225101E-2</v>
      </c>
      <c r="KN62" s="47">
        <f t="shared" si="635"/>
        <v>-0.15867158671586712</v>
      </c>
      <c r="KO62" s="47">
        <f t="shared" si="635"/>
        <v>-1</v>
      </c>
      <c r="KP62" s="47" t="e">
        <f t="shared" si="635"/>
        <v>#DIV/0!</v>
      </c>
      <c r="KQ62" s="47" t="e">
        <f t="shared" si="635"/>
        <v>#DIV/0!</v>
      </c>
      <c r="KR62" s="47" t="e">
        <f t="shared" si="635"/>
        <v>#DIV/0!</v>
      </c>
      <c r="KS62" s="47" t="e">
        <f t="shared" si="635"/>
        <v>#DIV/0!</v>
      </c>
      <c r="KT62" s="47" t="e">
        <f t="shared" si="635"/>
        <v>#DIV/0!</v>
      </c>
      <c r="KU62" s="47" t="e">
        <f t="shared" si="635"/>
        <v>#DIV/0!</v>
      </c>
      <c r="KV62" s="47" t="e">
        <f t="shared" si="635"/>
        <v>#DIV/0!</v>
      </c>
      <c r="KW62" s="47" t="e">
        <f t="shared" si="635"/>
        <v>#DIV/0!</v>
      </c>
      <c r="KX62" s="47" t="e">
        <f t="shared" si="635"/>
        <v>#DIV/0!</v>
      </c>
      <c r="KY62" s="47" t="e">
        <f t="shared" si="635"/>
        <v>#DIV/0!</v>
      </c>
      <c r="KZ62" s="47" t="e">
        <f t="shared" si="635"/>
        <v>#DIV/0!</v>
      </c>
      <c r="LA62" s="47" t="e">
        <f t="shared" si="635"/>
        <v>#DIV/0!</v>
      </c>
      <c r="LB62" s="47" t="e">
        <f t="shared" si="635"/>
        <v>#DIV/0!</v>
      </c>
      <c r="LC62" s="47" t="e">
        <f t="shared" si="635"/>
        <v>#DIV/0!</v>
      </c>
      <c r="LD62" s="47" t="e">
        <f t="shared" si="635"/>
        <v>#DIV/0!</v>
      </c>
      <c r="LE62" s="47" t="e">
        <f t="shared" si="635"/>
        <v>#DIV/0!</v>
      </c>
      <c r="LF62" s="47" t="e">
        <f t="shared" ref="LF62:LH74" si="651">LF22/LE22-1</f>
        <v>#DIV/0!</v>
      </c>
      <c r="LG62" s="47" t="e">
        <f t="shared" si="651"/>
        <v>#DIV/0!</v>
      </c>
      <c r="LH62" s="47" t="e">
        <f t="shared" si="651"/>
        <v>#DIV/0!</v>
      </c>
      <c r="LI62" s="47" t="e">
        <f t="shared" si="637"/>
        <v>#DIV/0!</v>
      </c>
      <c r="LJ62" s="47" t="e">
        <f t="shared" si="638"/>
        <v>#DIV/0!</v>
      </c>
      <c r="LK62" s="47" t="e">
        <f t="shared" si="638"/>
        <v>#DIV/0!</v>
      </c>
      <c r="LL62" s="47" t="e">
        <f t="shared" si="638"/>
        <v>#DIV/0!</v>
      </c>
      <c r="LM62" s="47" t="e">
        <f t="shared" si="638"/>
        <v>#DIV/0!</v>
      </c>
      <c r="LN62" s="47" t="e">
        <f t="shared" si="638"/>
        <v>#DIV/0!</v>
      </c>
      <c r="LO62" s="47" t="e">
        <f t="shared" si="638"/>
        <v>#DIV/0!</v>
      </c>
      <c r="LP62" s="47" t="e">
        <f t="shared" si="638"/>
        <v>#DIV/0!</v>
      </c>
      <c r="LQ62" s="47" t="e">
        <f t="shared" si="638"/>
        <v>#DIV/0!</v>
      </c>
      <c r="LR62" s="47" t="e">
        <f t="shared" si="638"/>
        <v>#DIV/0!</v>
      </c>
      <c r="LS62" s="47" t="e">
        <f t="shared" si="638"/>
        <v>#DIV/0!</v>
      </c>
      <c r="LT62" s="47" t="e">
        <f t="shared" si="638"/>
        <v>#DIV/0!</v>
      </c>
      <c r="LU62" s="47" t="e">
        <f t="shared" si="639"/>
        <v>#DIV/0!</v>
      </c>
      <c r="LV62" s="47" t="e">
        <f t="shared" si="640"/>
        <v>#DIV/0!</v>
      </c>
      <c r="LW62" s="47" t="e">
        <f t="shared" si="640"/>
        <v>#DIV/0!</v>
      </c>
      <c r="LX62" s="47" t="e">
        <f t="shared" si="640"/>
        <v>#DIV/0!</v>
      </c>
      <c r="LY62" s="47" t="e">
        <f t="shared" si="640"/>
        <v>#DIV/0!</v>
      </c>
      <c r="LZ62" s="47" t="e">
        <v>#DIV/0!</v>
      </c>
      <c r="MA62" s="47" t="e">
        <v>#DIV/0!</v>
      </c>
      <c r="MB62" s="47" t="e">
        <v>#DIV/0!</v>
      </c>
      <c r="MC62" s="47" t="e">
        <v>#DIV/0!</v>
      </c>
      <c r="MD62" s="47" t="e">
        <v>#DIV/0!</v>
      </c>
      <c r="ME62" s="47" t="e">
        <v>#DIV/0!</v>
      </c>
      <c r="MF62" s="47" t="e">
        <v>#DIV/0!</v>
      </c>
      <c r="MG62" s="47" t="e">
        <v>#DIV/0!</v>
      </c>
      <c r="MH62" s="47" t="e">
        <v>#DIV/0!</v>
      </c>
      <c r="MI62" s="47" t="e">
        <v>#DIV/0!</v>
      </c>
      <c r="MJ62" s="47" t="e">
        <v>#DIV/0!</v>
      </c>
      <c r="MK62" s="47" t="e">
        <v>#DIV/0!</v>
      </c>
      <c r="ML62" s="47" t="e">
        <f t="shared" si="640"/>
        <v>#DIV/0!</v>
      </c>
    </row>
    <row r="63" spans="1:350" s="7" customFormat="1" x14ac:dyDescent="0.35">
      <c r="A63" s="20" t="str">
        <f>Month!$A$23</f>
        <v>Transbrasiliana</v>
      </c>
      <c r="B63" s="45"/>
      <c r="C63" s="45" t="str">
        <f t="shared" ref="C63:BN63" si="652">IF(B23&lt;=0,"",IF(C23&lt;=0,"",(C23/B23-1)))</f>
        <v/>
      </c>
      <c r="D63" s="45" t="str">
        <f t="shared" si="652"/>
        <v/>
      </c>
      <c r="E63" s="45" t="str">
        <f t="shared" si="652"/>
        <v/>
      </c>
      <c r="F63" s="45" t="str">
        <f t="shared" si="652"/>
        <v/>
      </c>
      <c r="G63" s="45" t="str">
        <f t="shared" si="652"/>
        <v/>
      </c>
      <c r="H63" s="45" t="str">
        <f t="shared" si="652"/>
        <v/>
      </c>
      <c r="I63" s="45" t="str">
        <f t="shared" si="652"/>
        <v/>
      </c>
      <c r="J63" s="45" t="str">
        <f t="shared" si="652"/>
        <v/>
      </c>
      <c r="K63" s="45" t="str">
        <f t="shared" si="652"/>
        <v/>
      </c>
      <c r="L63" s="45" t="str">
        <f t="shared" si="652"/>
        <v/>
      </c>
      <c r="M63" s="45" t="str">
        <f t="shared" si="652"/>
        <v/>
      </c>
      <c r="N63" s="45" t="str">
        <f t="shared" si="652"/>
        <v/>
      </c>
      <c r="O63" s="45" t="str">
        <f t="shared" si="652"/>
        <v/>
      </c>
      <c r="P63" s="45" t="str">
        <f t="shared" si="652"/>
        <v/>
      </c>
      <c r="Q63" s="45" t="str">
        <f t="shared" si="652"/>
        <v/>
      </c>
      <c r="R63" s="45" t="str">
        <f t="shared" si="652"/>
        <v/>
      </c>
      <c r="S63" s="45" t="str">
        <f t="shared" si="652"/>
        <v/>
      </c>
      <c r="T63" s="45" t="str">
        <f t="shared" si="652"/>
        <v/>
      </c>
      <c r="U63" s="45" t="str">
        <f t="shared" si="652"/>
        <v/>
      </c>
      <c r="V63" s="45" t="str">
        <f t="shared" si="652"/>
        <v/>
      </c>
      <c r="W63" s="45" t="str">
        <f t="shared" si="652"/>
        <v/>
      </c>
      <c r="X63" s="45" t="str">
        <f t="shared" si="652"/>
        <v/>
      </c>
      <c r="Y63" s="45" t="str">
        <f t="shared" si="652"/>
        <v/>
      </c>
      <c r="Z63" s="45" t="str">
        <f t="shared" si="652"/>
        <v/>
      </c>
      <c r="AA63" s="45" t="str">
        <f t="shared" si="652"/>
        <v/>
      </c>
      <c r="AB63" s="45" t="str">
        <f t="shared" si="652"/>
        <v/>
      </c>
      <c r="AC63" s="45" t="str">
        <f t="shared" si="652"/>
        <v/>
      </c>
      <c r="AD63" s="45" t="str">
        <f t="shared" si="652"/>
        <v/>
      </c>
      <c r="AE63" s="45" t="str">
        <f t="shared" si="652"/>
        <v/>
      </c>
      <c r="AF63" s="45" t="str">
        <f t="shared" si="652"/>
        <v/>
      </c>
      <c r="AG63" s="45" t="str">
        <f t="shared" si="652"/>
        <v/>
      </c>
      <c r="AH63" s="45" t="str">
        <f t="shared" si="652"/>
        <v/>
      </c>
      <c r="AI63" s="45" t="str">
        <f t="shared" si="652"/>
        <v/>
      </c>
      <c r="AJ63" s="45" t="str">
        <f t="shared" si="652"/>
        <v/>
      </c>
      <c r="AK63" s="45" t="str">
        <f t="shared" si="652"/>
        <v/>
      </c>
      <c r="AL63" s="45" t="str">
        <f t="shared" si="652"/>
        <v/>
      </c>
      <c r="AM63" s="45" t="str">
        <f t="shared" si="652"/>
        <v/>
      </c>
      <c r="AN63" s="45" t="str">
        <f t="shared" si="652"/>
        <v/>
      </c>
      <c r="AO63" s="45" t="str">
        <f t="shared" si="652"/>
        <v/>
      </c>
      <c r="AP63" s="45" t="str">
        <f t="shared" si="652"/>
        <v/>
      </c>
      <c r="AQ63" s="45" t="str">
        <f t="shared" si="652"/>
        <v/>
      </c>
      <c r="AR63" s="45" t="str">
        <f t="shared" si="652"/>
        <v/>
      </c>
      <c r="AS63" s="45" t="str">
        <f t="shared" si="652"/>
        <v/>
      </c>
      <c r="AT63" s="45" t="str">
        <f t="shared" si="652"/>
        <v/>
      </c>
      <c r="AU63" s="45" t="str">
        <f t="shared" si="652"/>
        <v/>
      </c>
      <c r="AV63" s="45" t="str">
        <f t="shared" si="652"/>
        <v/>
      </c>
      <c r="AW63" s="45" t="str">
        <f t="shared" si="652"/>
        <v/>
      </c>
      <c r="AX63" s="45" t="str">
        <f t="shared" si="652"/>
        <v/>
      </c>
      <c r="AY63" s="45" t="str">
        <f t="shared" si="652"/>
        <v/>
      </c>
      <c r="AZ63" s="45" t="str">
        <f t="shared" si="652"/>
        <v/>
      </c>
      <c r="BA63" s="45" t="str">
        <f t="shared" si="652"/>
        <v/>
      </c>
      <c r="BB63" s="45" t="str">
        <f t="shared" si="652"/>
        <v/>
      </c>
      <c r="BC63" s="45" t="str">
        <f t="shared" si="652"/>
        <v/>
      </c>
      <c r="BD63" s="45" t="str">
        <f t="shared" si="652"/>
        <v/>
      </c>
      <c r="BE63" s="45" t="str">
        <f t="shared" si="652"/>
        <v/>
      </c>
      <c r="BF63" s="45" t="str">
        <f t="shared" si="652"/>
        <v/>
      </c>
      <c r="BG63" s="45" t="str">
        <f t="shared" si="652"/>
        <v/>
      </c>
      <c r="BH63" s="45" t="str">
        <f t="shared" si="652"/>
        <v/>
      </c>
      <c r="BI63" s="45" t="str">
        <f t="shared" si="652"/>
        <v/>
      </c>
      <c r="BJ63" s="45" t="str">
        <f t="shared" si="652"/>
        <v/>
      </c>
      <c r="BK63" s="45" t="str">
        <f t="shared" si="652"/>
        <v/>
      </c>
      <c r="BL63" s="45" t="str">
        <f t="shared" si="652"/>
        <v/>
      </c>
      <c r="BM63" s="45" t="str">
        <f t="shared" si="652"/>
        <v/>
      </c>
      <c r="BN63" s="45" t="str">
        <f t="shared" si="652"/>
        <v/>
      </c>
      <c r="BO63" s="45" t="str">
        <f t="shared" ref="BO63:DZ63" si="653">IF(BN23&lt;=0,"",IF(BO23&lt;=0,"",(BO23/BN23-1)))</f>
        <v/>
      </c>
      <c r="BP63" s="45" t="str">
        <f t="shared" si="653"/>
        <v/>
      </c>
      <c r="BQ63" s="45" t="str">
        <f t="shared" si="653"/>
        <v/>
      </c>
      <c r="BR63" s="45" t="str">
        <f t="shared" si="653"/>
        <v/>
      </c>
      <c r="BS63" s="45" t="str">
        <f t="shared" si="653"/>
        <v/>
      </c>
      <c r="BT63" s="45" t="str">
        <f t="shared" si="653"/>
        <v/>
      </c>
      <c r="BU63" s="45" t="str">
        <f t="shared" si="653"/>
        <v/>
      </c>
      <c r="BV63" s="45" t="str">
        <f t="shared" si="653"/>
        <v/>
      </c>
      <c r="BW63" s="45" t="str">
        <f t="shared" si="653"/>
        <v/>
      </c>
      <c r="BX63" s="45" t="str">
        <f t="shared" si="653"/>
        <v/>
      </c>
      <c r="BY63" s="45" t="str">
        <f t="shared" si="653"/>
        <v/>
      </c>
      <c r="BZ63" s="45" t="str">
        <f t="shared" si="653"/>
        <v/>
      </c>
      <c r="CA63" s="45" t="str">
        <f t="shared" si="653"/>
        <v/>
      </c>
      <c r="CB63" s="45" t="str">
        <f t="shared" si="653"/>
        <v/>
      </c>
      <c r="CC63" s="45" t="str">
        <f t="shared" si="653"/>
        <v/>
      </c>
      <c r="CD63" s="45" t="str">
        <f t="shared" si="653"/>
        <v/>
      </c>
      <c r="CE63" s="45" t="str">
        <f t="shared" si="653"/>
        <v/>
      </c>
      <c r="CF63" s="45" t="str">
        <f t="shared" si="653"/>
        <v/>
      </c>
      <c r="CG63" s="45" t="str">
        <f t="shared" si="653"/>
        <v/>
      </c>
      <c r="CH63" s="45" t="str">
        <f t="shared" si="653"/>
        <v/>
      </c>
      <c r="CI63" s="45" t="str">
        <f t="shared" si="653"/>
        <v/>
      </c>
      <c r="CJ63" s="45" t="str">
        <f t="shared" si="653"/>
        <v/>
      </c>
      <c r="CK63" s="45" t="str">
        <f t="shared" si="653"/>
        <v/>
      </c>
      <c r="CL63" s="45" t="str">
        <f t="shared" si="653"/>
        <v/>
      </c>
      <c r="CM63" s="45" t="str">
        <f t="shared" si="653"/>
        <v/>
      </c>
      <c r="CN63" s="45" t="str">
        <f t="shared" si="653"/>
        <v/>
      </c>
      <c r="CO63" s="45" t="str">
        <f t="shared" si="653"/>
        <v/>
      </c>
      <c r="CP63" s="45" t="str">
        <f t="shared" si="653"/>
        <v/>
      </c>
      <c r="CQ63" s="45" t="str">
        <f t="shared" si="653"/>
        <v/>
      </c>
      <c r="CR63" s="45" t="str">
        <f t="shared" si="653"/>
        <v/>
      </c>
      <c r="CS63" s="45" t="str">
        <f t="shared" si="653"/>
        <v/>
      </c>
      <c r="CT63" s="45" t="str">
        <f t="shared" si="653"/>
        <v/>
      </c>
      <c r="CU63" s="45" t="str">
        <f t="shared" si="653"/>
        <v/>
      </c>
      <c r="CV63" s="45" t="str">
        <f t="shared" si="653"/>
        <v/>
      </c>
      <c r="CW63" s="45" t="str">
        <f t="shared" si="653"/>
        <v/>
      </c>
      <c r="CX63" s="45" t="str">
        <f t="shared" si="653"/>
        <v/>
      </c>
      <c r="CY63" s="45" t="str">
        <f t="shared" si="653"/>
        <v/>
      </c>
      <c r="CZ63" s="45" t="str">
        <f t="shared" si="653"/>
        <v/>
      </c>
      <c r="DA63" s="45" t="str">
        <f t="shared" si="653"/>
        <v/>
      </c>
      <c r="DB63" s="45" t="str">
        <f t="shared" si="653"/>
        <v/>
      </c>
      <c r="DC63" s="45" t="str">
        <f t="shared" si="653"/>
        <v/>
      </c>
      <c r="DD63" s="45" t="str">
        <f t="shared" si="653"/>
        <v/>
      </c>
      <c r="DE63" s="45" t="str">
        <f t="shared" si="653"/>
        <v/>
      </c>
      <c r="DF63" s="45" t="str">
        <f t="shared" si="653"/>
        <v/>
      </c>
      <c r="DG63" s="45" t="str">
        <f t="shared" si="653"/>
        <v/>
      </c>
      <c r="DH63" s="45" t="str">
        <f t="shared" si="653"/>
        <v/>
      </c>
      <c r="DI63" s="45" t="str">
        <f t="shared" si="653"/>
        <v/>
      </c>
      <c r="DJ63" s="45" t="str">
        <f t="shared" si="653"/>
        <v/>
      </c>
      <c r="DK63" s="45" t="str">
        <f t="shared" si="653"/>
        <v/>
      </c>
      <c r="DL63" s="45" t="str">
        <f t="shared" si="653"/>
        <v/>
      </c>
      <c r="DM63" s="45" t="str">
        <f t="shared" si="653"/>
        <v/>
      </c>
      <c r="DN63" s="45" t="str">
        <f t="shared" si="653"/>
        <v/>
      </c>
      <c r="DO63" s="45" t="str">
        <f t="shared" si="653"/>
        <v/>
      </c>
      <c r="DP63" s="45" t="str">
        <f t="shared" si="653"/>
        <v/>
      </c>
      <c r="DQ63" s="45" t="str">
        <f t="shared" si="653"/>
        <v/>
      </c>
      <c r="DR63" s="45" t="str">
        <f t="shared" si="653"/>
        <v/>
      </c>
      <c r="DS63" s="45" t="str">
        <f t="shared" si="653"/>
        <v/>
      </c>
      <c r="DT63" s="45" t="str">
        <f t="shared" si="653"/>
        <v/>
      </c>
      <c r="DU63" s="45" t="str">
        <f t="shared" si="653"/>
        <v/>
      </c>
      <c r="DV63" s="45" t="str">
        <f t="shared" si="653"/>
        <v/>
      </c>
      <c r="DW63" s="45" t="str">
        <f t="shared" si="653"/>
        <v/>
      </c>
      <c r="DX63" s="45" t="str">
        <f t="shared" si="653"/>
        <v/>
      </c>
      <c r="DY63" s="45" t="str">
        <f t="shared" si="653"/>
        <v/>
      </c>
      <c r="DZ63" s="45" t="str">
        <f t="shared" si="653"/>
        <v/>
      </c>
      <c r="EA63" s="45" t="str">
        <f t="shared" ref="EA63:GL63" si="654">IF(DZ23&lt;=0,"",IF(EA23&lt;=0,"",(EA23/DZ23-1)))</f>
        <v/>
      </c>
      <c r="EB63" s="45" t="str">
        <f t="shared" si="654"/>
        <v/>
      </c>
      <c r="EC63" s="45" t="str">
        <f t="shared" si="654"/>
        <v/>
      </c>
      <c r="ED63" s="45" t="str">
        <f t="shared" si="654"/>
        <v/>
      </c>
      <c r="EE63" s="45" t="str">
        <f t="shared" si="654"/>
        <v/>
      </c>
      <c r="EF63" s="45" t="str">
        <f t="shared" si="654"/>
        <v/>
      </c>
      <c r="EG63" s="45" t="str">
        <f t="shared" si="654"/>
        <v/>
      </c>
      <c r="EH63" s="45" t="str">
        <f t="shared" si="654"/>
        <v/>
      </c>
      <c r="EI63" s="45" t="str">
        <f t="shared" si="654"/>
        <v/>
      </c>
      <c r="EJ63" s="45" t="str">
        <f t="shared" si="654"/>
        <v/>
      </c>
      <c r="EK63" s="45" t="str">
        <f t="shared" si="654"/>
        <v/>
      </c>
      <c r="EL63" s="45" t="str">
        <f t="shared" si="654"/>
        <v/>
      </c>
      <c r="EM63" s="45" t="str">
        <f t="shared" si="654"/>
        <v/>
      </c>
      <c r="EN63" s="45" t="str">
        <f t="shared" si="654"/>
        <v/>
      </c>
      <c r="EO63" s="45" t="str">
        <f t="shared" si="654"/>
        <v/>
      </c>
      <c r="EP63" s="45" t="str">
        <f t="shared" si="654"/>
        <v/>
      </c>
      <c r="EQ63" s="45" t="str">
        <f t="shared" si="654"/>
        <v/>
      </c>
      <c r="ER63" s="45" t="str">
        <f t="shared" si="654"/>
        <v/>
      </c>
      <c r="ES63" s="45" t="str">
        <f t="shared" si="654"/>
        <v/>
      </c>
      <c r="ET63" s="45" t="str">
        <f t="shared" si="654"/>
        <v/>
      </c>
      <c r="EU63" s="45" t="str">
        <f t="shared" si="654"/>
        <v/>
      </c>
      <c r="EV63" s="45" t="str">
        <f t="shared" si="654"/>
        <v/>
      </c>
      <c r="EW63" s="45" t="str">
        <f t="shared" si="654"/>
        <v/>
      </c>
      <c r="EX63" s="45" t="str">
        <f t="shared" si="654"/>
        <v/>
      </c>
      <c r="EY63" s="45" t="str">
        <f t="shared" si="654"/>
        <v/>
      </c>
      <c r="EZ63" s="45" t="str">
        <f t="shared" si="654"/>
        <v/>
      </c>
      <c r="FA63" s="45" t="str">
        <f t="shared" si="654"/>
        <v/>
      </c>
      <c r="FB63" s="45" t="str">
        <f t="shared" si="654"/>
        <v/>
      </c>
      <c r="FC63" s="45" t="str">
        <f t="shared" si="654"/>
        <v/>
      </c>
      <c r="FD63" s="45" t="str">
        <f t="shared" si="654"/>
        <v/>
      </c>
      <c r="FE63" s="45" t="str">
        <f t="shared" si="654"/>
        <v/>
      </c>
      <c r="FF63" s="45" t="str">
        <f t="shared" si="654"/>
        <v/>
      </c>
      <c r="FG63" s="45" t="str">
        <f t="shared" si="654"/>
        <v/>
      </c>
      <c r="FH63" s="45" t="str">
        <f t="shared" si="654"/>
        <v/>
      </c>
      <c r="FI63" s="45" t="str">
        <f t="shared" si="654"/>
        <v/>
      </c>
      <c r="FJ63" s="45" t="str">
        <f t="shared" si="654"/>
        <v/>
      </c>
      <c r="FK63" s="45" t="str">
        <f t="shared" si="654"/>
        <v/>
      </c>
      <c r="FL63" s="45" t="str">
        <f t="shared" si="654"/>
        <v/>
      </c>
      <c r="FM63" s="45" t="str">
        <f t="shared" si="654"/>
        <v/>
      </c>
      <c r="FN63" s="45" t="str">
        <f t="shared" si="654"/>
        <v/>
      </c>
      <c r="FO63" s="45" t="str">
        <f t="shared" si="654"/>
        <v/>
      </c>
      <c r="FP63" s="45" t="str">
        <f t="shared" si="654"/>
        <v/>
      </c>
      <c r="FQ63" s="45" t="str">
        <f t="shared" si="654"/>
        <v/>
      </c>
      <c r="FR63" s="45" t="str">
        <f t="shared" si="654"/>
        <v/>
      </c>
      <c r="FS63" s="45" t="str">
        <f t="shared" si="654"/>
        <v/>
      </c>
      <c r="FT63" s="45" t="str">
        <f t="shared" si="654"/>
        <v/>
      </c>
      <c r="FU63" s="45" t="str">
        <f t="shared" si="654"/>
        <v/>
      </c>
      <c r="FV63" s="45" t="str">
        <f t="shared" si="654"/>
        <v/>
      </c>
      <c r="FW63" s="45" t="str">
        <f t="shared" si="654"/>
        <v/>
      </c>
      <c r="FX63" s="45" t="str">
        <f t="shared" si="654"/>
        <v/>
      </c>
      <c r="FY63" s="45" t="str">
        <f t="shared" si="654"/>
        <v/>
      </c>
      <c r="FZ63" s="45" t="str">
        <f t="shared" si="654"/>
        <v/>
      </c>
      <c r="GA63" s="45" t="str">
        <f t="shared" si="654"/>
        <v/>
      </c>
      <c r="GB63" s="45" t="str">
        <f t="shared" si="654"/>
        <v/>
      </c>
      <c r="GC63" s="45" t="str">
        <f t="shared" si="654"/>
        <v/>
      </c>
      <c r="GD63" s="45" t="str">
        <f t="shared" si="654"/>
        <v/>
      </c>
      <c r="GE63" s="45" t="str">
        <f t="shared" si="654"/>
        <v/>
      </c>
      <c r="GF63" s="45" t="str">
        <f t="shared" si="654"/>
        <v/>
      </c>
      <c r="GG63" s="45" t="str">
        <f t="shared" si="654"/>
        <v/>
      </c>
      <c r="GH63" s="45" t="str">
        <f t="shared" si="654"/>
        <v/>
      </c>
      <c r="GI63" s="45" t="str">
        <f t="shared" si="654"/>
        <v/>
      </c>
      <c r="GJ63" s="45" t="str">
        <f t="shared" si="654"/>
        <v/>
      </c>
      <c r="GK63" s="45" t="str">
        <f t="shared" si="654"/>
        <v/>
      </c>
      <c r="GL63" s="45" t="str">
        <f t="shared" si="654"/>
        <v/>
      </c>
      <c r="GM63" s="45" t="str">
        <f t="shared" ref="GM63:HY63" si="655">IF(GL23&lt;=0,"",IF(GM23&lt;=0,"",(GM23/GL23-1)))</f>
        <v/>
      </c>
      <c r="GN63" s="45" t="str">
        <f t="shared" si="655"/>
        <v/>
      </c>
      <c r="GO63" s="45" t="str">
        <f t="shared" si="655"/>
        <v/>
      </c>
      <c r="GP63" s="45" t="str">
        <f t="shared" si="655"/>
        <v/>
      </c>
      <c r="GQ63" s="45" t="str">
        <f t="shared" si="655"/>
        <v/>
      </c>
      <c r="GR63" s="45" t="str">
        <f t="shared" si="655"/>
        <v/>
      </c>
      <c r="GS63" s="45" t="str">
        <f t="shared" si="655"/>
        <v/>
      </c>
      <c r="GT63" s="45" t="str">
        <f t="shared" si="655"/>
        <v/>
      </c>
      <c r="GU63" s="45" t="str">
        <f t="shared" si="655"/>
        <v/>
      </c>
      <c r="GV63" s="45" t="str">
        <f t="shared" si="655"/>
        <v/>
      </c>
      <c r="GW63" s="45" t="str">
        <f t="shared" si="655"/>
        <v/>
      </c>
      <c r="GX63" s="45" t="str">
        <f t="shared" si="655"/>
        <v/>
      </c>
      <c r="GY63" s="45">
        <f t="shared" si="655"/>
        <v>-8.6842105263157943E-2</v>
      </c>
      <c r="GZ63" s="45">
        <f t="shared" si="655"/>
        <v>6.8683957732948997E-2</v>
      </c>
      <c r="HA63" s="45">
        <f t="shared" si="655"/>
        <v>4.4943820224729869E-4</v>
      </c>
      <c r="HB63" s="45">
        <f t="shared" si="655"/>
        <v>5.2560646900269514E-2</v>
      </c>
      <c r="HC63" s="45">
        <f t="shared" si="655"/>
        <v>-6.2313273580879236E-2</v>
      </c>
      <c r="HD63" s="45">
        <f t="shared" si="655"/>
        <v>6.9640418752844768E-2</v>
      </c>
      <c r="HE63" s="45">
        <f t="shared" si="655"/>
        <v>1.7021276595744705E-2</v>
      </c>
      <c r="HF63" s="45">
        <f t="shared" si="655"/>
        <v>-2.6359832635983294E-2</v>
      </c>
      <c r="HG63" s="45">
        <f t="shared" si="655"/>
        <v>7.1766222604211505E-2</v>
      </c>
      <c r="HH63" s="45">
        <f t="shared" si="655"/>
        <v>-6.455493183640737E-2</v>
      </c>
      <c r="HI63" s="45">
        <f t="shared" si="655"/>
        <v>-9.8585512216030624E-3</v>
      </c>
      <c r="HJ63" s="45">
        <f t="shared" si="655"/>
        <v>-4.3204329004329023E-2</v>
      </c>
      <c r="HK63" s="45">
        <f t="shared" si="655"/>
        <v>-0.14062246911815146</v>
      </c>
      <c r="HL63" s="45">
        <f t="shared" si="655"/>
        <v>0.19447039569715519</v>
      </c>
      <c r="HM63" s="45">
        <f t="shared" si="655"/>
        <v>-6.6767000011680233E-2</v>
      </c>
      <c r="HN63" s="45">
        <f t="shared" si="655"/>
        <v>1.3099282739290619E-3</v>
      </c>
      <c r="HO63" s="45">
        <f t="shared" si="655"/>
        <v>-3.7689161876156119E-2</v>
      </c>
      <c r="HP63" s="45">
        <f t="shared" si="655"/>
        <v>5.2989418504773456E-2</v>
      </c>
      <c r="HQ63" s="45">
        <f t="shared" si="655"/>
        <v>3.4073953046369621E-3</v>
      </c>
      <c r="HR63" s="45">
        <f t="shared" si="655"/>
        <v>-8.6233991320698866E-3</v>
      </c>
      <c r="HS63" s="155">
        <f t="shared" si="655"/>
        <v>3.2560364997660241E-2</v>
      </c>
      <c r="HT63" s="45">
        <f t="shared" si="655"/>
        <v>-6.4163276996566765E-2</v>
      </c>
      <c r="HU63" s="45">
        <f t="shared" si="655"/>
        <v>3.0024213075060535E-2</v>
      </c>
      <c r="HV63" s="45">
        <f t="shared" si="655"/>
        <v>-8.4156088387400074E-2</v>
      </c>
      <c r="HW63" s="45">
        <f t="shared" si="655"/>
        <v>-2.9774127310061571E-2</v>
      </c>
      <c r="HX63" s="45">
        <f t="shared" si="655"/>
        <v>0.13703703703703707</v>
      </c>
      <c r="HY63" s="45">
        <f t="shared" si="655"/>
        <v>-3.5830618892508159E-2</v>
      </c>
      <c r="HZ63" s="45">
        <f t="shared" ref="HZ63:IG68" si="656">IF(HY23&lt;=0,"",IF(HZ23&lt;=0,"",(HZ23/HY23-1)))</f>
        <v>2.4131274131273805E-3</v>
      </c>
      <c r="IA63" s="45">
        <f t="shared" si="656"/>
        <v>-1.8295618680789549E-2</v>
      </c>
      <c r="IB63" s="45">
        <f t="shared" si="656"/>
        <v>5.1986267778322715E-2</v>
      </c>
      <c r="IC63" s="45">
        <f t="shared" si="656"/>
        <v>-4.0093240093240112E-2</v>
      </c>
      <c r="ID63" s="45">
        <f t="shared" si="656"/>
        <v>-2.8315687226809216E-2</v>
      </c>
      <c r="IE63" s="45">
        <f t="shared" si="656"/>
        <v>3.863751550708816E-2</v>
      </c>
      <c r="IF63" s="45">
        <f t="shared" si="656"/>
        <v>-6.0153994225216501E-2</v>
      </c>
      <c r="IG63" s="45">
        <f t="shared" si="656"/>
        <v>5.017921146953408E-2</v>
      </c>
      <c r="IH63" s="45">
        <f t="shared" ref="IH63:IY63" si="657">IH23/IG23-1</f>
        <v>-7.5046318868844497E-2</v>
      </c>
      <c r="II63" s="45">
        <f t="shared" si="657"/>
        <v>-6.1947044932211592E-2</v>
      </c>
      <c r="IJ63" s="45">
        <f t="shared" si="657"/>
        <v>0.12387152677780455</v>
      </c>
      <c r="IK63" s="45">
        <f t="shared" si="657"/>
        <v>-8.1544311158233462E-2</v>
      </c>
      <c r="IL63" s="45">
        <f t="shared" si="657"/>
        <v>8.3611880821597095E-2</v>
      </c>
      <c r="IM63" s="45">
        <f t="shared" si="657"/>
        <v>-5.994983666143483E-3</v>
      </c>
      <c r="IN63" s="45">
        <f t="shared" si="657"/>
        <v>6.5077989623284704E-2</v>
      </c>
      <c r="IO63" s="45">
        <f t="shared" si="657"/>
        <v>-1.8089042248100595E-2</v>
      </c>
      <c r="IP63" s="45">
        <f t="shared" si="657"/>
        <v>-1.6976801729745694E-2</v>
      </c>
      <c r="IQ63" s="45">
        <f t="shared" si="657"/>
        <v>2.5670359167730972E-2</v>
      </c>
      <c r="IR63" s="45">
        <f t="shared" si="657"/>
        <v>-5.8887222456289745E-2</v>
      </c>
      <c r="IS63" s="45">
        <f t="shared" si="657"/>
        <v>1.3997393346463438E-2</v>
      </c>
      <c r="IT63" s="45">
        <f t="shared" si="657"/>
        <v>-4.4447792980129908E-2</v>
      </c>
      <c r="IU63" s="45">
        <f t="shared" si="657"/>
        <v>-9.1998751069685802E-2</v>
      </c>
      <c r="IV63" s="45">
        <f t="shared" si="657"/>
        <v>0.15138470551526084</v>
      </c>
      <c r="IW63" s="45">
        <f t="shared" si="657"/>
        <v>-1.9984815803631206E-2</v>
      </c>
      <c r="IX63" s="45">
        <f t="shared" si="657"/>
        <v>-0.18714042239690687</v>
      </c>
      <c r="IY63" s="45">
        <f t="shared" si="657"/>
        <v>0.24402753101341523</v>
      </c>
      <c r="IZ63" s="45">
        <f t="shared" si="630"/>
        <v>6.2596681635144202E-2</v>
      </c>
      <c r="JA63" s="45">
        <f t="shared" si="630"/>
        <v>3.2118815265962386E-3</v>
      </c>
      <c r="JB63" s="45">
        <f t="shared" si="630"/>
        <v>-4.1558907601499717E-2</v>
      </c>
      <c r="JC63" s="45">
        <f t="shared" si="630"/>
        <v>1.1756778297134174E-2</v>
      </c>
      <c r="JD63" s="45">
        <f t="shared" si="630"/>
        <v>-8.3715379635660003E-2</v>
      </c>
      <c r="JE63" s="45">
        <f t="shared" si="630"/>
        <v>3.6836003189203881E-2</v>
      </c>
      <c r="JF63" s="45">
        <f t="shared" si="630"/>
        <v>-6.4527261159889049E-3</v>
      </c>
      <c r="JG63" s="45">
        <f t="shared" si="630"/>
        <v>-7.7471800948729852E-2</v>
      </c>
      <c r="JH63" s="45">
        <f t="shared" si="630"/>
        <v>7.5742767622078322E-2</v>
      </c>
      <c r="JI63" s="45">
        <f t="shared" si="630"/>
        <v>-1.2210044836705736E-2</v>
      </c>
      <c r="JJ63" s="45">
        <f t="shared" si="630"/>
        <v>5.5626499604702673E-2</v>
      </c>
      <c r="JK63" s="45">
        <f t="shared" si="630"/>
        <v>-1.7646566696505217E-2</v>
      </c>
      <c r="JL63" s="45">
        <f t="shared" si="630"/>
        <v>0.11286387344306337</v>
      </c>
      <c r="JM63" s="45">
        <f t="shared" si="630"/>
        <v>9.4962780849974227E-3</v>
      </c>
      <c r="JN63" s="45">
        <f t="shared" si="630"/>
        <v>-3.3053847612556364E-2</v>
      </c>
      <c r="JO63" s="45">
        <f t="shared" si="630"/>
        <v>4.8781228553636868E-2</v>
      </c>
      <c r="JP63" s="45">
        <f t="shared" si="630"/>
        <v>-9.9045191228886886E-2</v>
      </c>
      <c r="JQ63" s="45">
        <f t="shared" si="631"/>
        <v>-1.6979710456918373E-2</v>
      </c>
      <c r="JR63" s="45">
        <f t="shared" si="631"/>
        <v>-1.1253506661516144E-2</v>
      </c>
      <c r="JS63" s="45">
        <f t="shared" si="631"/>
        <v>-2.9250318319978152E-2</v>
      </c>
      <c r="JT63" s="45">
        <f t="shared" si="631"/>
        <v>1.2216502127760709E-2</v>
      </c>
      <c r="JU63" s="45">
        <f t="shared" si="632"/>
        <v>-0.16363070480422282</v>
      </c>
      <c r="JV63" s="45">
        <f t="shared" si="633"/>
        <v>0.12705321107098699</v>
      </c>
      <c r="JW63" s="45">
        <f t="shared" si="634"/>
        <v>4.6407462390803511E-2</v>
      </c>
      <c r="JX63" s="45">
        <f t="shared" si="634"/>
        <v>9.6555786306511848E-2</v>
      </c>
      <c r="JY63" s="45">
        <f t="shared" si="634"/>
        <v>2.9139977951097462E-2</v>
      </c>
      <c r="JZ63" s="45">
        <f t="shared" si="634"/>
        <v>5.1516334506009898E-3</v>
      </c>
      <c r="KA63" s="45">
        <f t="shared" si="634"/>
        <v>6.3155887037560809E-2</v>
      </c>
      <c r="KB63" s="45">
        <f t="shared" si="634"/>
        <v>-6.3618337784368983E-2</v>
      </c>
      <c r="KC63" s="45">
        <f t="shared" si="634"/>
        <v>-1.9849922872217096E-2</v>
      </c>
      <c r="KD63" s="45">
        <f t="shared" si="634"/>
        <v>-3.5204889710064302E-2</v>
      </c>
      <c r="KE63" s="45">
        <f t="shared" si="634"/>
        <v>-6.8431834545604309E-2</v>
      </c>
      <c r="KF63" s="45">
        <f t="shared" si="634"/>
        <v>2.2861225171302735E-2</v>
      </c>
      <c r="KG63" s="45">
        <f t="shared" si="634"/>
        <v>-3.3033566727655561E-2</v>
      </c>
      <c r="KH63" s="45">
        <f t="shared" si="634"/>
        <v>0.11028156242204323</v>
      </c>
      <c r="KI63" s="45">
        <f t="shared" si="634"/>
        <v>-5.916747656396848E-2</v>
      </c>
      <c r="KJ63" s="45">
        <f t="shared" si="634"/>
        <v>8.4230462328048317E-2</v>
      </c>
      <c r="KK63" s="45">
        <f t="shared" si="634"/>
        <v>2.4917753730424153E-2</v>
      </c>
      <c r="KL63" s="45">
        <f t="shared" si="634"/>
        <v>-4.7340285847540797E-2</v>
      </c>
      <c r="KM63" s="45">
        <f t="shared" si="634"/>
        <v>6.5522571605605373E-2</v>
      </c>
      <c r="KN63" s="45">
        <f t="shared" si="635"/>
        <v>-6.9308365007994976E-2</v>
      </c>
      <c r="KO63" s="45">
        <f t="shared" si="635"/>
        <v>5.257009145342284E-2</v>
      </c>
      <c r="KP63" s="45">
        <f t="shared" si="635"/>
        <v>-6.025953266235462E-2</v>
      </c>
      <c r="KQ63" s="45">
        <f t="shared" si="635"/>
        <v>-5.5782384924821349E-2</v>
      </c>
      <c r="KR63" s="45">
        <f t="shared" si="635"/>
        <v>0.14157755624460644</v>
      </c>
      <c r="KS63" s="45">
        <f t="shared" si="635"/>
        <v>-7.6309865164860713E-2</v>
      </c>
      <c r="KT63" s="45">
        <f t="shared" si="635"/>
        <v>7.3372510074196429E-2</v>
      </c>
      <c r="KU63" s="45">
        <f t="shared" si="635"/>
        <v>-3.3508112968924086E-2</v>
      </c>
      <c r="KV63" s="45">
        <f t="shared" si="635"/>
        <v>9.3151470438282535E-2</v>
      </c>
      <c r="KW63" s="45">
        <f t="shared" si="635"/>
        <v>-8.7987256125025004E-3</v>
      </c>
      <c r="KX63" s="45">
        <f t="shared" si="635"/>
        <v>-3.3934960814979154E-2</v>
      </c>
      <c r="KY63" s="45">
        <f t="shared" si="635"/>
        <v>1.0972558518631104E-2</v>
      </c>
      <c r="KZ63" s="45">
        <f t="shared" si="635"/>
        <v>-4.8590309688407052E-2</v>
      </c>
      <c r="LA63" s="45">
        <f t="shared" si="635"/>
        <v>1.1391094728955942E-2</v>
      </c>
      <c r="LB63" s="45">
        <f t="shared" si="635"/>
        <v>-1.4944025287931595E-2</v>
      </c>
      <c r="LC63" s="45">
        <f t="shared" si="635"/>
        <v>-0.1086262668591651</v>
      </c>
      <c r="LD63" s="45">
        <f t="shared" si="635"/>
        <v>0.15641111921486917</v>
      </c>
      <c r="LE63" s="45">
        <f t="shared" si="635"/>
        <v>-9.3122310919124374E-2</v>
      </c>
      <c r="LF63" s="45">
        <f t="shared" si="651"/>
        <v>7.7288970334999485E-2</v>
      </c>
      <c r="LG63" s="45">
        <f t="shared" si="651"/>
        <v>-3.7408682409306948E-2</v>
      </c>
      <c r="LH63" s="45">
        <f t="shared" si="651"/>
        <v>0.11422610123756294</v>
      </c>
      <c r="LI63" s="45">
        <f t="shared" si="637"/>
        <v>1.3573412109643135E-2</v>
      </c>
      <c r="LJ63" s="45">
        <f t="shared" si="638"/>
        <v>-2.4973596438217283E-2</v>
      </c>
      <c r="LK63" s="45">
        <f t="shared" si="638"/>
        <v>2.4148900818308228E-3</v>
      </c>
      <c r="LL63" s="45">
        <f t="shared" si="638"/>
        <v>-7.0636766777556481E-2</v>
      </c>
      <c r="LM63" s="45">
        <f t="shared" si="638"/>
        <v>-2.7752655915364688E-2</v>
      </c>
      <c r="LN63" s="45">
        <f t="shared" si="638"/>
        <v>3.3734689384061767E-3</v>
      </c>
      <c r="LO63" s="45">
        <f t="shared" si="638"/>
        <v>-5.3631299241622798E-2</v>
      </c>
      <c r="LP63" s="45">
        <f t="shared" si="638"/>
        <v>7.7032241255780454E-2</v>
      </c>
      <c r="LQ63" s="45">
        <f t="shared" si="638"/>
        <v>-2.426946439927824E-2</v>
      </c>
      <c r="LR63" s="45">
        <f t="shared" si="638"/>
        <v>7.5254035424018095E-2</v>
      </c>
      <c r="LS63" s="45">
        <f t="shared" si="638"/>
        <v>-2.2475666540238137E-3</v>
      </c>
      <c r="LT63" s="45">
        <f t="shared" si="638"/>
        <v>3.5134366304654607E-2</v>
      </c>
      <c r="LU63" s="45">
        <f t="shared" si="639"/>
        <v>-6.7126889220430197E-3</v>
      </c>
      <c r="LV63" s="45">
        <f t="shared" si="640"/>
        <v>-2.962157686569622E-2</v>
      </c>
      <c r="LW63" s="45">
        <f t="shared" si="640"/>
        <v>9.081284549309121E-3</v>
      </c>
      <c r="LX63" s="45">
        <f t="shared" si="640"/>
        <v>-0.10907369450303772</v>
      </c>
      <c r="LY63" s="45">
        <f t="shared" si="640"/>
        <v>3.3811139384386957E-2</v>
      </c>
      <c r="LZ63" s="45">
        <f t="shared" si="640"/>
        <v>3.3205982554330271E-2</v>
      </c>
      <c r="MA63" s="45">
        <f t="shared" si="640"/>
        <v>-4.9520869261103773E-2</v>
      </c>
      <c r="MB63" s="45">
        <f t="shared" si="640"/>
        <v>0.10890483854023114</v>
      </c>
      <c r="MC63" s="45">
        <f t="shared" si="640"/>
        <v>-8.6655320866683483E-2</v>
      </c>
      <c r="MD63" s="45">
        <f t="shared" si="640"/>
        <v>6.527872151500369E-2</v>
      </c>
      <c r="ME63" s="45">
        <f t="shared" si="640"/>
        <v>-4.8621678615426878E-2</v>
      </c>
      <c r="MF63" s="45">
        <f t="shared" si="640"/>
        <v>0.11196557362378301</v>
      </c>
      <c r="MG63" s="45">
        <f t="shared" si="640"/>
        <v>-1.5092899131892157E-2</v>
      </c>
      <c r="MH63" s="45">
        <f t="shared" si="640"/>
        <v>-1.7210617653591664E-2</v>
      </c>
      <c r="MI63" s="45">
        <f t="shared" si="640"/>
        <v>5.2522938519164342E-2</v>
      </c>
      <c r="MJ63" s="45">
        <f t="shared" si="640"/>
        <v>-8.9706528354581372E-2</v>
      </c>
      <c r="MK63" s="45">
        <f t="shared" si="640"/>
        <v>-2.3976796323927019E-2</v>
      </c>
      <c r="ML63" s="45">
        <f t="shared" si="640"/>
        <v>-1.0230901429019945E-2</v>
      </c>
    </row>
    <row r="64" spans="1:350" s="106" customFormat="1" x14ac:dyDescent="0.35">
      <c r="A64" s="103" t="str">
        <f>Month!$A$24</f>
        <v>Veículo Pesado</v>
      </c>
      <c r="B64" s="46"/>
      <c r="C64" s="46" t="str">
        <f t="shared" ref="C64:BN64" si="658">IF(B24&lt;=0,"",IF(C24&lt;=0,"",(C24/B24-1)))</f>
        <v/>
      </c>
      <c r="D64" s="46" t="str">
        <f t="shared" si="658"/>
        <v/>
      </c>
      <c r="E64" s="46" t="str">
        <f t="shared" si="658"/>
        <v/>
      </c>
      <c r="F64" s="46" t="str">
        <f t="shared" si="658"/>
        <v/>
      </c>
      <c r="G64" s="46" t="str">
        <f t="shared" si="658"/>
        <v/>
      </c>
      <c r="H64" s="46" t="str">
        <f t="shared" si="658"/>
        <v/>
      </c>
      <c r="I64" s="46" t="str">
        <f t="shared" si="658"/>
        <v/>
      </c>
      <c r="J64" s="46" t="str">
        <f t="shared" si="658"/>
        <v/>
      </c>
      <c r="K64" s="46" t="str">
        <f t="shared" si="658"/>
        <v/>
      </c>
      <c r="L64" s="46" t="str">
        <f t="shared" si="658"/>
        <v/>
      </c>
      <c r="M64" s="46" t="str">
        <f t="shared" si="658"/>
        <v/>
      </c>
      <c r="N64" s="46" t="str">
        <f t="shared" si="658"/>
        <v/>
      </c>
      <c r="O64" s="46" t="str">
        <f t="shared" si="658"/>
        <v/>
      </c>
      <c r="P64" s="46" t="str">
        <f t="shared" si="658"/>
        <v/>
      </c>
      <c r="Q64" s="46" t="str">
        <f t="shared" si="658"/>
        <v/>
      </c>
      <c r="R64" s="46" t="str">
        <f t="shared" si="658"/>
        <v/>
      </c>
      <c r="S64" s="46" t="str">
        <f t="shared" si="658"/>
        <v/>
      </c>
      <c r="T64" s="46" t="str">
        <f t="shared" si="658"/>
        <v/>
      </c>
      <c r="U64" s="46" t="str">
        <f t="shared" si="658"/>
        <v/>
      </c>
      <c r="V64" s="46" t="str">
        <f t="shared" si="658"/>
        <v/>
      </c>
      <c r="W64" s="46" t="str">
        <f t="shared" si="658"/>
        <v/>
      </c>
      <c r="X64" s="46" t="str">
        <f t="shared" si="658"/>
        <v/>
      </c>
      <c r="Y64" s="46" t="str">
        <f t="shared" si="658"/>
        <v/>
      </c>
      <c r="Z64" s="46" t="str">
        <f t="shared" si="658"/>
        <v/>
      </c>
      <c r="AA64" s="46" t="str">
        <f t="shared" si="658"/>
        <v/>
      </c>
      <c r="AB64" s="46" t="str">
        <f t="shared" si="658"/>
        <v/>
      </c>
      <c r="AC64" s="46" t="str">
        <f t="shared" si="658"/>
        <v/>
      </c>
      <c r="AD64" s="46" t="str">
        <f t="shared" si="658"/>
        <v/>
      </c>
      <c r="AE64" s="46" t="str">
        <f t="shared" si="658"/>
        <v/>
      </c>
      <c r="AF64" s="46" t="str">
        <f t="shared" si="658"/>
        <v/>
      </c>
      <c r="AG64" s="46" t="str">
        <f t="shared" si="658"/>
        <v/>
      </c>
      <c r="AH64" s="46" t="str">
        <f t="shared" si="658"/>
        <v/>
      </c>
      <c r="AI64" s="46" t="str">
        <f t="shared" si="658"/>
        <v/>
      </c>
      <c r="AJ64" s="46" t="str">
        <f t="shared" si="658"/>
        <v/>
      </c>
      <c r="AK64" s="46" t="str">
        <f t="shared" si="658"/>
        <v/>
      </c>
      <c r="AL64" s="46" t="str">
        <f t="shared" si="658"/>
        <v/>
      </c>
      <c r="AM64" s="46" t="str">
        <f t="shared" si="658"/>
        <v/>
      </c>
      <c r="AN64" s="46" t="str">
        <f t="shared" si="658"/>
        <v/>
      </c>
      <c r="AO64" s="46" t="str">
        <f t="shared" si="658"/>
        <v/>
      </c>
      <c r="AP64" s="46" t="str">
        <f t="shared" si="658"/>
        <v/>
      </c>
      <c r="AQ64" s="46" t="str">
        <f t="shared" si="658"/>
        <v/>
      </c>
      <c r="AR64" s="46" t="str">
        <f t="shared" si="658"/>
        <v/>
      </c>
      <c r="AS64" s="46" t="str">
        <f t="shared" si="658"/>
        <v/>
      </c>
      <c r="AT64" s="46" t="str">
        <f t="shared" si="658"/>
        <v/>
      </c>
      <c r="AU64" s="46" t="str">
        <f t="shared" si="658"/>
        <v/>
      </c>
      <c r="AV64" s="46" t="str">
        <f t="shared" si="658"/>
        <v/>
      </c>
      <c r="AW64" s="46" t="str">
        <f t="shared" si="658"/>
        <v/>
      </c>
      <c r="AX64" s="46" t="str">
        <f t="shared" si="658"/>
        <v/>
      </c>
      <c r="AY64" s="46" t="str">
        <f t="shared" si="658"/>
        <v/>
      </c>
      <c r="AZ64" s="46" t="str">
        <f t="shared" si="658"/>
        <v/>
      </c>
      <c r="BA64" s="46" t="str">
        <f t="shared" si="658"/>
        <v/>
      </c>
      <c r="BB64" s="46" t="str">
        <f t="shared" si="658"/>
        <v/>
      </c>
      <c r="BC64" s="46" t="str">
        <f t="shared" si="658"/>
        <v/>
      </c>
      <c r="BD64" s="46" t="str">
        <f t="shared" si="658"/>
        <v/>
      </c>
      <c r="BE64" s="46" t="str">
        <f t="shared" si="658"/>
        <v/>
      </c>
      <c r="BF64" s="46" t="str">
        <f t="shared" si="658"/>
        <v/>
      </c>
      <c r="BG64" s="46" t="str">
        <f t="shared" si="658"/>
        <v/>
      </c>
      <c r="BH64" s="46" t="str">
        <f t="shared" si="658"/>
        <v/>
      </c>
      <c r="BI64" s="46" t="str">
        <f t="shared" si="658"/>
        <v/>
      </c>
      <c r="BJ64" s="46" t="str">
        <f t="shared" si="658"/>
        <v/>
      </c>
      <c r="BK64" s="46" t="str">
        <f t="shared" si="658"/>
        <v/>
      </c>
      <c r="BL64" s="46" t="str">
        <f t="shared" si="658"/>
        <v/>
      </c>
      <c r="BM64" s="46" t="str">
        <f t="shared" si="658"/>
        <v/>
      </c>
      <c r="BN64" s="46" t="str">
        <f t="shared" si="658"/>
        <v/>
      </c>
      <c r="BO64" s="46" t="str">
        <f t="shared" ref="BO64:DZ64" si="659">IF(BN24&lt;=0,"",IF(BO24&lt;=0,"",(BO24/BN24-1)))</f>
        <v/>
      </c>
      <c r="BP64" s="46" t="str">
        <f t="shared" si="659"/>
        <v/>
      </c>
      <c r="BQ64" s="46" t="str">
        <f t="shared" si="659"/>
        <v/>
      </c>
      <c r="BR64" s="46" t="str">
        <f t="shared" si="659"/>
        <v/>
      </c>
      <c r="BS64" s="46" t="str">
        <f t="shared" si="659"/>
        <v/>
      </c>
      <c r="BT64" s="46" t="str">
        <f t="shared" si="659"/>
        <v/>
      </c>
      <c r="BU64" s="46" t="str">
        <f t="shared" si="659"/>
        <v/>
      </c>
      <c r="BV64" s="46" t="str">
        <f t="shared" si="659"/>
        <v/>
      </c>
      <c r="BW64" s="46" t="str">
        <f t="shared" si="659"/>
        <v/>
      </c>
      <c r="BX64" s="46" t="str">
        <f t="shared" si="659"/>
        <v/>
      </c>
      <c r="BY64" s="46" t="str">
        <f t="shared" si="659"/>
        <v/>
      </c>
      <c r="BZ64" s="46" t="str">
        <f t="shared" si="659"/>
        <v/>
      </c>
      <c r="CA64" s="46" t="str">
        <f t="shared" si="659"/>
        <v/>
      </c>
      <c r="CB64" s="46" t="str">
        <f t="shared" si="659"/>
        <v/>
      </c>
      <c r="CC64" s="46" t="str">
        <f t="shared" si="659"/>
        <v/>
      </c>
      <c r="CD64" s="46" t="str">
        <f t="shared" si="659"/>
        <v/>
      </c>
      <c r="CE64" s="46" t="str">
        <f t="shared" si="659"/>
        <v/>
      </c>
      <c r="CF64" s="46" t="str">
        <f t="shared" si="659"/>
        <v/>
      </c>
      <c r="CG64" s="46" t="str">
        <f t="shared" si="659"/>
        <v/>
      </c>
      <c r="CH64" s="46" t="str">
        <f t="shared" si="659"/>
        <v/>
      </c>
      <c r="CI64" s="46" t="str">
        <f t="shared" si="659"/>
        <v/>
      </c>
      <c r="CJ64" s="46" t="str">
        <f t="shared" si="659"/>
        <v/>
      </c>
      <c r="CK64" s="46" t="str">
        <f t="shared" si="659"/>
        <v/>
      </c>
      <c r="CL64" s="46" t="str">
        <f t="shared" si="659"/>
        <v/>
      </c>
      <c r="CM64" s="46" t="str">
        <f t="shared" si="659"/>
        <v/>
      </c>
      <c r="CN64" s="46" t="str">
        <f t="shared" si="659"/>
        <v/>
      </c>
      <c r="CO64" s="46" t="str">
        <f t="shared" si="659"/>
        <v/>
      </c>
      <c r="CP64" s="46" t="str">
        <f t="shared" si="659"/>
        <v/>
      </c>
      <c r="CQ64" s="46" t="str">
        <f t="shared" si="659"/>
        <v/>
      </c>
      <c r="CR64" s="46" t="str">
        <f t="shared" si="659"/>
        <v/>
      </c>
      <c r="CS64" s="46" t="str">
        <f t="shared" si="659"/>
        <v/>
      </c>
      <c r="CT64" s="46" t="str">
        <f t="shared" si="659"/>
        <v/>
      </c>
      <c r="CU64" s="46" t="str">
        <f t="shared" si="659"/>
        <v/>
      </c>
      <c r="CV64" s="46" t="str">
        <f t="shared" si="659"/>
        <v/>
      </c>
      <c r="CW64" s="46" t="str">
        <f t="shared" si="659"/>
        <v/>
      </c>
      <c r="CX64" s="46" t="str">
        <f t="shared" si="659"/>
        <v/>
      </c>
      <c r="CY64" s="46" t="str">
        <f t="shared" si="659"/>
        <v/>
      </c>
      <c r="CZ64" s="46" t="str">
        <f t="shared" si="659"/>
        <v/>
      </c>
      <c r="DA64" s="46" t="str">
        <f t="shared" si="659"/>
        <v/>
      </c>
      <c r="DB64" s="46" t="str">
        <f t="shared" si="659"/>
        <v/>
      </c>
      <c r="DC64" s="46" t="str">
        <f t="shared" si="659"/>
        <v/>
      </c>
      <c r="DD64" s="46" t="str">
        <f t="shared" si="659"/>
        <v/>
      </c>
      <c r="DE64" s="46" t="str">
        <f t="shared" si="659"/>
        <v/>
      </c>
      <c r="DF64" s="46" t="str">
        <f t="shared" si="659"/>
        <v/>
      </c>
      <c r="DG64" s="46" t="str">
        <f t="shared" si="659"/>
        <v/>
      </c>
      <c r="DH64" s="46" t="str">
        <f t="shared" si="659"/>
        <v/>
      </c>
      <c r="DI64" s="46" t="str">
        <f t="shared" si="659"/>
        <v/>
      </c>
      <c r="DJ64" s="46" t="str">
        <f t="shared" si="659"/>
        <v/>
      </c>
      <c r="DK64" s="46" t="str">
        <f t="shared" si="659"/>
        <v/>
      </c>
      <c r="DL64" s="46" t="str">
        <f t="shared" si="659"/>
        <v/>
      </c>
      <c r="DM64" s="46" t="str">
        <f t="shared" si="659"/>
        <v/>
      </c>
      <c r="DN64" s="46" t="str">
        <f t="shared" si="659"/>
        <v/>
      </c>
      <c r="DO64" s="46" t="str">
        <f t="shared" si="659"/>
        <v/>
      </c>
      <c r="DP64" s="46" t="str">
        <f t="shared" si="659"/>
        <v/>
      </c>
      <c r="DQ64" s="46" t="str">
        <f t="shared" si="659"/>
        <v/>
      </c>
      <c r="DR64" s="46" t="str">
        <f t="shared" si="659"/>
        <v/>
      </c>
      <c r="DS64" s="46" t="str">
        <f t="shared" si="659"/>
        <v/>
      </c>
      <c r="DT64" s="46" t="str">
        <f t="shared" si="659"/>
        <v/>
      </c>
      <c r="DU64" s="46" t="str">
        <f t="shared" si="659"/>
        <v/>
      </c>
      <c r="DV64" s="46" t="str">
        <f t="shared" si="659"/>
        <v/>
      </c>
      <c r="DW64" s="46" t="str">
        <f t="shared" si="659"/>
        <v/>
      </c>
      <c r="DX64" s="46" t="str">
        <f t="shared" si="659"/>
        <v/>
      </c>
      <c r="DY64" s="46" t="str">
        <f t="shared" si="659"/>
        <v/>
      </c>
      <c r="DZ64" s="46" t="str">
        <f t="shared" si="659"/>
        <v/>
      </c>
      <c r="EA64" s="46" t="str">
        <f t="shared" ref="EA64:GL64" si="660">IF(DZ24&lt;=0,"",IF(EA24&lt;=0,"",(EA24/DZ24-1)))</f>
        <v/>
      </c>
      <c r="EB64" s="46" t="str">
        <f t="shared" si="660"/>
        <v/>
      </c>
      <c r="EC64" s="46" t="str">
        <f t="shared" si="660"/>
        <v/>
      </c>
      <c r="ED64" s="46" t="str">
        <f t="shared" si="660"/>
        <v/>
      </c>
      <c r="EE64" s="46" t="str">
        <f t="shared" si="660"/>
        <v/>
      </c>
      <c r="EF64" s="46" t="str">
        <f t="shared" si="660"/>
        <v/>
      </c>
      <c r="EG64" s="46" t="str">
        <f t="shared" si="660"/>
        <v/>
      </c>
      <c r="EH64" s="46" t="str">
        <f t="shared" si="660"/>
        <v/>
      </c>
      <c r="EI64" s="46" t="str">
        <f t="shared" si="660"/>
        <v/>
      </c>
      <c r="EJ64" s="46" t="str">
        <f t="shared" si="660"/>
        <v/>
      </c>
      <c r="EK64" s="46" t="str">
        <f t="shared" si="660"/>
        <v/>
      </c>
      <c r="EL64" s="46" t="str">
        <f t="shared" si="660"/>
        <v/>
      </c>
      <c r="EM64" s="46" t="str">
        <f t="shared" si="660"/>
        <v/>
      </c>
      <c r="EN64" s="46" t="str">
        <f t="shared" si="660"/>
        <v/>
      </c>
      <c r="EO64" s="46" t="str">
        <f t="shared" si="660"/>
        <v/>
      </c>
      <c r="EP64" s="46" t="str">
        <f t="shared" si="660"/>
        <v/>
      </c>
      <c r="EQ64" s="46" t="str">
        <f t="shared" si="660"/>
        <v/>
      </c>
      <c r="ER64" s="46" t="str">
        <f t="shared" si="660"/>
        <v/>
      </c>
      <c r="ES64" s="46" t="str">
        <f t="shared" si="660"/>
        <v/>
      </c>
      <c r="ET64" s="46" t="str">
        <f t="shared" si="660"/>
        <v/>
      </c>
      <c r="EU64" s="46" t="str">
        <f t="shared" si="660"/>
        <v/>
      </c>
      <c r="EV64" s="46" t="str">
        <f t="shared" si="660"/>
        <v/>
      </c>
      <c r="EW64" s="46" t="str">
        <f t="shared" si="660"/>
        <v/>
      </c>
      <c r="EX64" s="46" t="str">
        <f t="shared" si="660"/>
        <v/>
      </c>
      <c r="EY64" s="46" t="str">
        <f t="shared" si="660"/>
        <v/>
      </c>
      <c r="EZ64" s="46" t="str">
        <f t="shared" si="660"/>
        <v/>
      </c>
      <c r="FA64" s="46" t="str">
        <f t="shared" si="660"/>
        <v/>
      </c>
      <c r="FB64" s="46" t="str">
        <f t="shared" si="660"/>
        <v/>
      </c>
      <c r="FC64" s="46" t="str">
        <f t="shared" si="660"/>
        <v/>
      </c>
      <c r="FD64" s="46" t="str">
        <f t="shared" si="660"/>
        <v/>
      </c>
      <c r="FE64" s="46" t="str">
        <f t="shared" si="660"/>
        <v/>
      </c>
      <c r="FF64" s="46" t="str">
        <f t="shared" si="660"/>
        <v/>
      </c>
      <c r="FG64" s="46" t="str">
        <f t="shared" si="660"/>
        <v/>
      </c>
      <c r="FH64" s="46" t="str">
        <f t="shared" si="660"/>
        <v/>
      </c>
      <c r="FI64" s="46" t="str">
        <f t="shared" si="660"/>
        <v/>
      </c>
      <c r="FJ64" s="46" t="str">
        <f t="shared" si="660"/>
        <v/>
      </c>
      <c r="FK64" s="46" t="str">
        <f t="shared" si="660"/>
        <v/>
      </c>
      <c r="FL64" s="46" t="str">
        <f t="shared" si="660"/>
        <v/>
      </c>
      <c r="FM64" s="46" t="str">
        <f t="shared" si="660"/>
        <v/>
      </c>
      <c r="FN64" s="46" t="str">
        <f t="shared" si="660"/>
        <v/>
      </c>
      <c r="FO64" s="46" t="str">
        <f t="shared" si="660"/>
        <v/>
      </c>
      <c r="FP64" s="46" t="str">
        <f t="shared" si="660"/>
        <v/>
      </c>
      <c r="FQ64" s="46" t="str">
        <f t="shared" si="660"/>
        <v/>
      </c>
      <c r="FR64" s="46" t="str">
        <f t="shared" si="660"/>
        <v/>
      </c>
      <c r="FS64" s="46" t="str">
        <f t="shared" si="660"/>
        <v/>
      </c>
      <c r="FT64" s="46" t="str">
        <f t="shared" si="660"/>
        <v/>
      </c>
      <c r="FU64" s="46" t="str">
        <f t="shared" si="660"/>
        <v/>
      </c>
      <c r="FV64" s="46" t="str">
        <f t="shared" si="660"/>
        <v/>
      </c>
      <c r="FW64" s="46" t="str">
        <f t="shared" si="660"/>
        <v/>
      </c>
      <c r="FX64" s="46" t="str">
        <f t="shared" si="660"/>
        <v/>
      </c>
      <c r="FY64" s="46" t="str">
        <f t="shared" si="660"/>
        <v/>
      </c>
      <c r="FZ64" s="46" t="str">
        <f t="shared" si="660"/>
        <v/>
      </c>
      <c r="GA64" s="46" t="str">
        <f t="shared" si="660"/>
        <v/>
      </c>
      <c r="GB64" s="46" t="str">
        <f t="shared" si="660"/>
        <v/>
      </c>
      <c r="GC64" s="46" t="str">
        <f t="shared" si="660"/>
        <v/>
      </c>
      <c r="GD64" s="46" t="str">
        <f t="shared" si="660"/>
        <v/>
      </c>
      <c r="GE64" s="46" t="str">
        <f t="shared" si="660"/>
        <v/>
      </c>
      <c r="GF64" s="46" t="str">
        <f t="shared" si="660"/>
        <v/>
      </c>
      <c r="GG64" s="46" t="str">
        <f t="shared" si="660"/>
        <v/>
      </c>
      <c r="GH64" s="46" t="str">
        <f t="shared" si="660"/>
        <v/>
      </c>
      <c r="GI64" s="46" t="str">
        <f t="shared" si="660"/>
        <v/>
      </c>
      <c r="GJ64" s="46" t="str">
        <f t="shared" si="660"/>
        <v/>
      </c>
      <c r="GK64" s="46" t="str">
        <f t="shared" si="660"/>
        <v/>
      </c>
      <c r="GL64" s="46" t="str">
        <f t="shared" si="660"/>
        <v/>
      </c>
      <c r="GM64" s="46" t="str">
        <f t="shared" ref="GM64:HY64" si="661">IF(GL24&lt;=0,"",IF(GM24&lt;=0,"",(GM24/GL24-1)))</f>
        <v/>
      </c>
      <c r="GN64" s="46" t="str">
        <f t="shared" si="661"/>
        <v/>
      </c>
      <c r="GO64" s="46" t="str">
        <f t="shared" si="661"/>
        <v/>
      </c>
      <c r="GP64" s="46" t="str">
        <f t="shared" si="661"/>
        <v/>
      </c>
      <c r="GQ64" s="46" t="str">
        <f t="shared" si="661"/>
        <v/>
      </c>
      <c r="GR64" s="46" t="str">
        <f t="shared" si="661"/>
        <v/>
      </c>
      <c r="GS64" s="46" t="str">
        <f t="shared" si="661"/>
        <v/>
      </c>
      <c r="GT64" s="46" t="str">
        <f t="shared" si="661"/>
        <v/>
      </c>
      <c r="GU64" s="46" t="str">
        <f t="shared" si="661"/>
        <v/>
      </c>
      <c r="GV64" s="46" t="str">
        <f t="shared" si="661"/>
        <v/>
      </c>
      <c r="GW64" s="46" t="str">
        <f t="shared" si="661"/>
        <v/>
      </c>
      <c r="GX64" s="46" t="str">
        <f t="shared" si="661"/>
        <v/>
      </c>
      <c r="GY64" s="46">
        <f t="shared" si="661"/>
        <v>-4.1184041184041176E-2</v>
      </c>
      <c r="GZ64" s="46">
        <f t="shared" si="661"/>
        <v>5.9060402684563806E-2</v>
      </c>
      <c r="HA64" s="46">
        <f t="shared" si="661"/>
        <v>-1.1406844106463865E-2</v>
      </c>
      <c r="HB64" s="46">
        <f t="shared" si="661"/>
        <v>9.2948717948717841E-2</v>
      </c>
      <c r="HC64" s="46">
        <f t="shared" si="661"/>
        <v>-7.5073313782991202E-2</v>
      </c>
      <c r="HD64" s="46">
        <f t="shared" si="661"/>
        <v>7.7362079898541491E-2</v>
      </c>
      <c r="HE64" s="46">
        <f t="shared" si="661"/>
        <v>1.2360211889346662E-2</v>
      </c>
      <c r="HF64" s="46">
        <f t="shared" si="661"/>
        <v>-1.8604651162790753E-2</v>
      </c>
      <c r="HG64" s="46">
        <f t="shared" si="661"/>
        <v>7.4644549763033252E-2</v>
      </c>
      <c r="HH64" s="46">
        <f t="shared" si="661"/>
        <v>-7.4972436604189618E-2</v>
      </c>
      <c r="HI64" s="46">
        <f t="shared" si="661"/>
        <v>-9.4755661501787825E-2</v>
      </c>
      <c r="HJ64" s="46">
        <f t="shared" si="661"/>
        <v>-4.1371296905859167E-2</v>
      </c>
      <c r="HK64" s="46">
        <f t="shared" si="661"/>
        <v>-0.11753196942362676</v>
      </c>
      <c r="HL64" s="46">
        <f t="shared" si="661"/>
        <v>0.24828484091977354</v>
      </c>
      <c r="HM64" s="46">
        <f t="shared" si="661"/>
        <v>-0.10520609877055787</v>
      </c>
      <c r="HN64" s="46">
        <f t="shared" si="661"/>
        <v>1.2299136628895369E-2</v>
      </c>
      <c r="HO64" s="46">
        <f t="shared" si="661"/>
        <v>-4.4775566636158559E-2</v>
      </c>
      <c r="HP64" s="46">
        <f t="shared" si="661"/>
        <v>4.382878578313365E-2</v>
      </c>
      <c r="HQ64" s="46">
        <f t="shared" si="661"/>
        <v>2.3662104049753996E-2</v>
      </c>
      <c r="HR64" s="46">
        <f t="shared" si="661"/>
        <v>-3.3782644756272795E-3</v>
      </c>
      <c r="HS64" s="156">
        <f t="shared" si="661"/>
        <v>2.2715832205683295E-2</v>
      </c>
      <c r="HT64" s="46">
        <f t="shared" si="661"/>
        <v>-5.3304700927642168E-2</v>
      </c>
      <c r="HU64" s="46">
        <f t="shared" si="661"/>
        <v>-4.6121593291404639E-2</v>
      </c>
      <c r="HV64" s="46">
        <f t="shared" si="661"/>
        <v>-9.4505494505494503E-2</v>
      </c>
      <c r="HW64" s="46">
        <f t="shared" si="661"/>
        <v>2.265372168284796E-2</v>
      </c>
      <c r="HX64" s="46">
        <f t="shared" si="661"/>
        <v>0.17167721518987333</v>
      </c>
      <c r="HY64" s="46">
        <f t="shared" si="661"/>
        <v>-3.3760972316002724E-2</v>
      </c>
      <c r="HZ64" s="46">
        <f t="shared" si="656"/>
        <v>6.9881201956678574E-4</v>
      </c>
      <c r="IA64" s="46">
        <f t="shared" si="656"/>
        <v>6.9832402234637492E-4</v>
      </c>
      <c r="IB64" s="46">
        <f t="shared" si="656"/>
        <v>1.3258897418004123E-2</v>
      </c>
      <c r="IC64" s="46">
        <f t="shared" si="656"/>
        <v>-2.754820936639113E-2</v>
      </c>
      <c r="ID64" s="46">
        <f t="shared" si="656"/>
        <v>-3.0269121813031208E-2</v>
      </c>
      <c r="IE64" s="46">
        <f t="shared" si="656"/>
        <v>3.1944261864072621E-2</v>
      </c>
      <c r="IF64" s="46">
        <f t="shared" si="656"/>
        <v>-6.4401981599433777E-2</v>
      </c>
      <c r="IG64" s="46">
        <f t="shared" si="656"/>
        <v>-1.8154311649016597E-2</v>
      </c>
      <c r="IH64" s="46">
        <f t="shared" ref="IH64:IY64" si="662">IH24/IG24-1</f>
        <v>-7.4168721109399094E-2</v>
      </c>
      <c r="II64" s="46">
        <f t="shared" si="662"/>
        <v>-2.0850790818895071E-2</v>
      </c>
      <c r="IJ64" s="46">
        <f t="shared" si="662"/>
        <v>0.1393455440428597</v>
      </c>
      <c r="IK64" s="46">
        <f t="shared" si="662"/>
        <v>-0.11987295582096846</v>
      </c>
      <c r="IL64" s="46">
        <f t="shared" si="662"/>
        <v>0.13459951014043203</v>
      </c>
      <c r="IM64" s="46">
        <f t="shared" si="662"/>
        <v>3.0110222386887653E-3</v>
      </c>
      <c r="IN64" s="46">
        <f t="shared" si="662"/>
        <v>4.9028916895482944E-2</v>
      </c>
      <c r="IO64" s="46">
        <f t="shared" si="662"/>
        <v>8.8356355964089861E-3</v>
      </c>
      <c r="IP64" s="46">
        <f t="shared" si="662"/>
        <v>-2.9658142513335095E-2</v>
      </c>
      <c r="IQ64" s="46">
        <f t="shared" si="662"/>
        <v>2.8288203615308927E-2</v>
      </c>
      <c r="IR64" s="46">
        <f t="shared" si="662"/>
        <v>-6.4533919731776357E-2</v>
      </c>
      <c r="IS64" s="46">
        <f t="shared" si="662"/>
        <v>-7.3283137957369293E-2</v>
      </c>
      <c r="IT64" s="46">
        <f t="shared" si="662"/>
        <v>-2.3206718445053953E-2</v>
      </c>
      <c r="IU64" s="46">
        <f t="shared" si="662"/>
        <v>-5.452128656344235E-2</v>
      </c>
      <c r="IV64" s="46">
        <f t="shared" si="662"/>
        <v>0.16432968295243922</v>
      </c>
      <c r="IW64" s="46">
        <f t="shared" si="662"/>
        <v>-1.4479014960942616E-2</v>
      </c>
      <c r="IX64" s="46">
        <f t="shared" si="662"/>
        <v>-0.24411635781879371</v>
      </c>
      <c r="IY64" s="46">
        <f t="shared" si="662"/>
        <v>0.39643951811927569</v>
      </c>
      <c r="IZ64" s="46">
        <f t="shared" si="630"/>
        <v>3.1876525916859189E-2</v>
      </c>
      <c r="JA64" s="46">
        <f t="shared" si="630"/>
        <v>2.653044107686453E-2</v>
      </c>
      <c r="JB64" s="46">
        <f t="shared" si="630"/>
        <v>-5.426357653633973E-2</v>
      </c>
      <c r="JC64" s="46">
        <f t="shared" si="630"/>
        <v>1.8962823573140941E-3</v>
      </c>
      <c r="JD64" s="46">
        <f t="shared" si="630"/>
        <v>-9.3493395862740525E-2</v>
      </c>
      <c r="JE64" s="46">
        <f t="shared" si="630"/>
        <v>-4.5331046131193875E-2</v>
      </c>
      <c r="JF64" s="46">
        <f t="shared" si="630"/>
        <v>2.4051564544853798E-2</v>
      </c>
      <c r="JG64" s="46">
        <f t="shared" si="630"/>
        <v>-2.5421206605866997E-2</v>
      </c>
      <c r="JH64" s="46">
        <f t="shared" si="630"/>
        <v>4.6669177972436637E-2</v>
      </c>
      <c r="JI64" s="46">
        <f t="shared" si="630"/>
        <v>-8.0476446211436015E-3</v>
      </c>
      <c r="JJ64" s="46">
        <f t="shared" si="630"/>
        <v>9.1018399553950635E-2</v>
      </c>
      <c r="JK64" s="46">
        <f t="shared" si="630"/>
        <v>-1.467372949144119E-2</v>
      </c>
      <c r="JL64" s="46">
        <f t="shared" si="630"/>
        <v>0.11753620835325274</v>
      </c>
      <c r="JM64" s="46">
        <f t="shared" si="630"/>
        <v>3.5008586009076303E-2</v>
      </c>
      <c r="JN64" s="46">
        <f t="shared" si="630"/>
        <v>-4.2342937763887867E-2</v>
      </c>
      <c r="JO64" s="46">
        <f t="shared" si="630"/>
        <v>4.4862524964152772E-2</v>
      </c>
      <c r="JP64" s="46">
        <f t="shared" si="630"/>
        <v>-0.12720080170264381</v>
      </c>
      <c r="JQ64" s="46">
        <f t="shared" si="631"/>
        <v>-9.8848176421957867E-2</v>
      </c>
      <c r="JR64" s="46">
        <f t="shared" si="631"/>
        <v>2.1846692484909669E-2</v>
      </c>
      <c r="JS64" s="46">
        <f t="shared" si="631"/>
        <v>2.8876262942560071E-2</v>
      </c>
      <c r="JT64" s="46">
        <f t="shared" si="631"/>
        <v>7.0531353158642451E-2</v>
      </c>
      <c r="JU64" s="46">
        <f t="shared" si="632"/>
        <v>-0.13471012594798459</v>
      </c>
      <c r="JV64" s="46">
        <f t="shared" si="633"/>
        <v>0.12240103102398647</v>
      </c>
      <c r="JW64" s="46">
        <f t="shared" si="634"/>
        <v>3.8951601145515324E-2</v>
      </c>
      <c r="JX64" s="46">
        <f t="shared" si="634"/>
        <v>0.10964900162433255</v>
      </c>
      <c r="JY64" s="46">
        <f t="shared" si="634"/>
        <v>2.4035884646786299E-2</v>
      </c>
      <c r="JZ64" s="46">
        <f t="shared" si="634"/>
        <v>-1.715557492444264E-2</v>
      </c>
      <c r="KA64" s="46">
        <f t="shared" si="634"/>
        <v>5.3975595195080217E-2</v>
      </c>
      <c r="KB64" s="46">
        <f t="shared" si="634"/>
        <v>-7.0361278781604364E-2</v>
      </c>
      <c r="KC64" s="46">
        <f t="shared" si="634"/>
        <v>-8.3678680564276409E-2</v>
      </c>
      <c r="KD64" s="46">
        <f t="shared" si="634"/>
        <v>-2.6380096731856151E-3</v>
      </c>
      <c r="KE64" s="46">
        <f t="shared" si="634"/>
        <v>-4.4583810759092346E-2</v>
      </c>
      <c r="KF64" s="46">
        <f t="shared" si="634"/>
        <v>9.6680643172945668E-2</v>
      </c>
      <c r="KG64" s="46">
        <f t="shared" si="634"/>
        <v>-7.1141809290739877E-2</v>
      </c>
      <c r="KH64" s="46">
        <f t="shared" si="634"/>
        <v>0.11567676498042445</v>
      </c>
      <c r="KI64" s="46">
        <f t="shared" si="634"/>
        <v>-6.0170844481458374E-2</v>
      </c>
      <c r="KJ64" s="46">
        <f t="shared" si="634"/>
        <v>8.1830737337713622E-2</v>
      </c>
      <c r="KK64" s="46">
        <f t="shared" si="634"/>
        <v>3.4360108424499325E-2</v>
      </c>
      <c r="KL64" s="46">
        <f t="shared" si="634"/>
        <v>-6.1622855745802174E-2</v>
      </c>
      <c r="KM64" s="46">
        <f t="shared" si="634"/>
        <v>7.4547634345933034E-2</v>
      </c>
      <c r="KN64" s="46">
        <f t="shared" si="635"/>
        <v>-8.1941055832537857E-2</v>
      </c>
      <c r="KO64" s="46">
        <f t="shared" si="635"/>
        <v>3.5138445751372593E-3</v>
      </c>
      <c r="KP64" s="46">
        <f t="shared" si="635"/>
        <v>-2.5741704316168179E-2</v>
      </c>
      <c r="KQ64" s="46">
        <f t="shared" si="635"/>
        <v>-3.5258905270505347E-2</v>
      </c>
      <c r="KR64" s="46">
        <f t="shared" si="635"/>
        <v>0.15335877051403868</v>
      </c>
      <c r="KS64" s="46">
        <f t="shared" si="635"/>
        <v>-0.10049206332146199</v>
      </c>
      <c r="KT64" s="46">
        <f t="shared" si="635"/>
        <v>0.11196211864561612</v>
      </c>
      <c r="KU64" s="46">
        <f t="shared" si="635"/>
        <v>-3.4098731205591815E-2</v>
      </c>
      <c r="KV64" s="46">
        <f t="shared" si="635"/>
        <v>7.3338450776025743E-2</v>
      </c>
      <c r="KW64" s="46">
        <f t="shared" si="635"/>
        <v>9.4623991571636257E-3</v>
      </c>
      <c r="KX64" s="46">
        <f t="shared" si="635"/>
        <v>-4.4172964119016833E-2</v>
      </c>
      <c r="KY64" s="46">
        <f t="shared" si="635"/>
        <v>2.4416151309363254E-3</v>
      </c>
      <c r="KZ64" s="46">
        <f t="shared" si="635"/>
        <v>-4.8473830750058289E-2</v>
      </c>
      <c r="LA64" s="46">
        <f t="shared" si="635"/>
        <v>-5.0917409009336168E-2</v>
      </c>
      <c r="LB64" s="46">
        <f t="shared" si="635"/>
        <v>-2.2091742504514178E-3</v>
      </c>
      <c r="LC64" s="46">
        <f t="shared" si="635"/>
        <v>-8.8844537624073294E-2</v>
      </c>
      <c r="LD64" s="46">
        <f t="shared" si="635"/>
        <v>0.17457661993068685</v>
      </c>
      <c r="LE64" s="46">
        <f t="shared" si="635"/>
        <v>-0.12215279770491649</v>
      </c>
      <c r="LF64" s="46">
        <f t="shared" si="651"/>
        <v>0.10854653760238264</v>
      </c>
      <c r="LG64" s="46">
        <f t="shared" si="651"/>
        <v>-3.2579068202243544E-2</v>
      </c>
      <c r="LH64" s="46">
        <f t="shared" si="651"/>
        <v>0.10621652115047464</v>
      </c>
      <c r="LI64" s="46">
        <f t="shared" si="637"/>
        <v>4.7613817239665179E-2</v>
      </c>
      <c r="LJ64" s="46">
        <f t="shared" si="638"/>
        <v>-2.661227463383331E-2</v>
      </c>
      <c r="LK64" s="46">
        <f t="shared" si="638"/>
        <v>-8.7788622870220712E-3</v>
      </c>
      <c r="LL64" s="46">
        <f t="shared" si="638"/>
        <v>-7.9315837025399905E-2</v>
      </c>
      <c r="LM64" s="46">
        <f t="shared" si="638"/>
        <v>-0.11441004328583892</v>
      </c>
      <c r="LN64" s="46">
        <f t="shared" si="638"/>
        <v>3.939558255259068E-2</v>
      </c>
      <c r="LO64" s="46">
        <f t="shared" si="638"/>
        <v>-2.1302100315431893E-2</v>
      </c>
      <c r="LP64" s="46">
        <f t="shared" si="638"/>
        <v>7.2621398764113998E-2</v>
      </c>
      <c r="LQ64" s="46">
        <f t="shared" si="638"/>
        <v>-2.0516163615602379E-2</v>
      </c>
      <c r="LR64" s="46">
        <f t="shared" si="638"/>
        <v>9.4997612820933108E-2</v>
      </c>
      <c r="LS64" s="46">
        <f t="shared" si="638"/>
        <v>5.3610370138021946E-3</v>
      </c>
      <c r="LT64" s="46">
        <f t="shared" si="638"/>
        <v>1.5500222994522028E-2</v>
      </c>
      <c r="LU64" s="46">
        <f t="shared" si="639"/>
        <v>1.7158042282546138E-2</v>
      </c>
      <c r="LV64" s="46">
        <f t="shared" si="640"/>
        <v>-3.0486073902785349E-2</v>
      </c>
      <c r="LW64" s="46">
        <f t="shared" si="640"/>
        <v>1.3178229936455121E-2</v>
      </c>
      <c r="LX64" s="46">
        <f t="shared" si="640"/>
        <v>-0.13850020893341886</v>
      </c>
      <c r="LY64" s="46">
        <f t="shared" si="640"/>
        <v>-3.1079215751324663E-2</v>
      </c>
      <c r="LZ64" s="46">
        <f t="shared" si="640"/>
        <v>7.3311378083014578E-2</v>
      </c>
      <c r="MA64" s="46">
        <f t="shared" si="640"/>
        <v>-5.233771569724821E-4</v>
      </c>
      <c r="MB64" s="46">
        <f t="shared" si="640"/>
        <v>9.9536479610374817E-2</v>
      </c>
      <c r="MC64" s="46">
        <f t="shared" si="640"/>
        <v>-0.11754948435705959</v>
      </c>
      <c r="MD64" s="46">
        <f t="shared" si="640"/>
        <v>9.6609148983038295E-2</v>
      </c>
      <c r="ME64" s="46">
        <f t="shared" si="640"/>
        <v>-5.5513595166163054E-2</v>
      </c>
      <c r="MF64" s="46">
        <f t="shared" si="640"/>
        <v>0.11180988597468811</v>
      </c>
      <c r="MG64" s="46">
        <f t="shared" si="640"/>
        <v>-7.8793377963998212E-3</v>
      </c>
      <c r="MH64" s="46">
        <f t="shared" si="640"/>
        <v>-1.5525842555089486E-2</v>
      </c>
      <c r="MI64" s="46">
        <f t="shared" si="640"/>
        <v>5.3862700871217362E-2</v>
      </c>
      <c r="MJ64" s="46">
        <f t="shared" si="640"/>
        <v>-0.11230463305395011</v>
      </c>
      <c r="MK64" s="46">
        <f t="shared" si="640"/>
        <v>-0.10185906293179259</v>
      </c>
      <c r="ML64" s="46">
        <f t="shared" si="640"/>
        <v>2.2888568769046103E-2</v>
      </c>
    </row>
    <row r="65" spans="1:350" s="106" customFormat="1" x14ac:dyDescent="0.35">
      <c r="A65" s="105" t="str">
        <f>Month!$A$25</f>
        <v>Veículo Leve</v>
      </c>
      <c r="B65" s="47"/>
      <c r="C65" s="47" t="str">
        <f t="shared" ref="C65:BN65" si="663">IF(B25&lt;=0,"",IF(C25&lt;=0,"",(C25/B25-1)))</f>
        <v/>
      </c>
      <c r="D65" s="47" t="str">
        <f t="shared" si="663"/>
        <v/>
      </c>
      <c r="E65" s="47" t="str">
        <f t="shared" si="663"/>
        <v/>
      </c>
      <c r="F65" s="47" t="str">
        <f t="shared" si="663"/>
        <v/>
      </c>
      <c r="G65" s="47" t="str">
        <f t="shared" si="663"/>
        <v/>
      </c>
      <c r="H65" s="47" t="str">
        <f t="shared" si="663"/>
        <v/>
      </c>
      <c r="I65" s="47" t="str">
        <f t="shared" si="663"/>
        <v/>
      </c>
      <c r="J65" s="47" t="str">
        <f t="shared" si="663"/>
        <v/>
      </c>
      <c r="K65" s="47" t="str">
        <f t="shared" si="663"/>
        <v/>
      </c>
      <c r="L65" s="47" t="str">
        <f t="shared" si="663"/>
        <v/>
      </c>
      <c r="M65" s="47" t="str">
        <f t="shared" si="663"/>
        <v/>
      </c>
      <c r="N65" s="47" t="str">
        <f t="shared" si="663"/>
        <v/>
      </c>
      <c r="O65" s="47" t="str">
        <f t="shared" si="663"/>
        <v/>
      </c>
      <c r="P65" s="47" t="str">
        <f t="shared" si="663"/>
        <v/>
      </c>
      <c r="Q65" s="47" t="str">
        <f t="shared" si="663"/>
        <v/>
      </c>
      <c r="R65" s="47" t="str">
        <f t="shared" si="663"/>
        <v/>
      </c>
      <c r="S65" s="47" t="str">
        <f t="shared" si="663"/>
        <v/>
      </c>
      <c r="T65" s="47" t="str">
        <f t="shared" si="663"/>
        <v/>
      </c>
      <c r="U65" s="47" t="str">
        <f t="shared" si="663"/>
        <v/>
      </c>
      <c r="V65" s="47" t="str">
        <f t="shared" si="663"/>
        <v/>
      </c>
      <c r="W65" s="47" t="str">
        <f t="shared" si="663"/>
        <v/>
      </c>
      <c r="X65" s="47" t="str">
        <f t="shared" si="663"/>
        <v/>
      </c>
      <c r="Y65" s="47" t="str">
        <f t="shared" si="663"/>
        <v/>
      </c>
      <c r="Z65" s="47" t="str">
        <f t="shared" si="663"/>
        <v/>
      </c>
      <c r="AA65" s="47" t="str">
        <f t="shared" si="663"/>
        <v/>
      </c>
      <c r="AB65" s="47" t="str">
        <f t="shared" si="663"/>
        <v/>
      </c>
      <c r="AC65" s="47" t="str">
        <f t="shared" si="663"/>
        <v/>
      </c>
      <c r="AD65" s="47" t="str">
        <f t="shared" si="663"/>
        <v/>
      </c>
      <c r="AE65" s="47" t="str">
        <f t="shared" si="663"/>
        <v/>
      </c>
      <c r="AF65" s="47" t="str">
        <f t="shared" si="663"/>
        <v/>
      </c>
      <c r="AG65" s="47" t="str">
        <f t="shared" si="663"/>
        <v/>
      </c>
      <c r="AH65" s="47" t="str">
        <f t="shared" si="663"/>
        <v/>
      </c>
      <c r="AI65" s="47" t="str">
        <f t="shared" si="663"/>
        <v/>
      </c>
      <c r="AJ65" s="47" t="str">
        <f t="shared" si="663"/>
        <v/>
      </c>
      <c r="AK65" s="47" t="str">
        <f t="shared" si="663"/>
        <v/>
      </c>
      <c r="AL65" s="47" t="str">
        <f t="shared" si="663"/>
        <v/>
      </c>
      <c r="AM65" s="47" t="str">
        <f t="shared" si="663"/>
        <v/>
      </c>
      <c r="AN65" s="47" t="str">
        <f t="shared" si="663"/>
        <v/>
      </c>
      <c r="AO65" s="47" t="str">
        <f t="shared" si="663"/>
        <v/>
      </c>
      <c r="AP65" s="47" t="str">
        <f t="shared" si="663"/>
        <v/>
      </c>
      <c r="AQ65" s="47" t="str">
        <f t="shared" si="663"/>
        <v/>
      </c>
      <c r="AR65" s="47" t="str">
        <f t="shared" si="663"/>
        <v/>
      </c>
      <c r="AS65" s="47" t="str">
        <f t="shared" si="663"/>
        <v/>
      </c>
      <c r="AT65" s="47" t="str">
        <f t="shared" si="663"/>
        <v/>
      </c>
      <c r="AU65" s="47" t="str">
        <f t="shared" si="663"/>
        <v/>
      </c>
      <c r="AV65" s="47" t="str">
        <f t="shared" si="663"/>
        <v/>
      </c>
      <c r="AW65" s="47" t="str">
        <f t="shared" si="663"/>
        <v/>
      </c>
      <c r="AX65" s="47" t="str">
        <f t="shared" si="663"/>
        <v/>
      </c>
      <c r="AY65" s="47" t="str">
        <f t="shared" si="663"/>
        <v/>
      </c>
      <c r="AZ65" s="47" t="str">
        <f t="shared" si="663"/>
        <v/>
      </c>
      <c r="BA65" s="47" t="str">
        <f t="shared" si="663"/>
        <v/>
      </c>
      <c r="BB65" s="47" t="str">
        <f t="shared" si="663"/>
        <v/>
      </c>
      <c r="BC65" s="47" t="str">
        <f t="shared" si="663"/>
        <v/>
      </c>
      <c r="BD65" s="47" t="str">
        <f t="shared" si="663"/>
        <v/>
      </c>
      <c r="BE65" s="47" t="str">
        <f t="shared" si="663"/>
        <v/>
      </c>
      <c r="BF65" s="47" t="str">
        <f t="shared" si="663"/>
        <v/>
      </c>
      <c r="BG65" s="47" t="str">
        <f t="shared" si="663"/>
        <v/>
      </c>
      <c r="BH65" s="47" t="str">
        <f t="shared" si="663"/>
        <v/>
      </c>
      <c r="BI65" s="47" t="str">
        <f t="shared" si="663"/>
        <v/>
      </c>
      <c r="BJ65" s="47" t="str">
        <f t="shared" si="663"/>
        <v/>
      </c>
      <c r="BK65" s="47" t="str">
        <f t="shared" si="663"/>
        <v/>
      </c>
      <c r="BL65" s="47" t="str">
        <f t="shared" si="663"/>
        <v/>
      </c>
      <c r="BM65" s="47" t="str">
        <f t="shared" si="663"/>
        <v/>
      </c>
      <c r="BN65" s="47" t="str">
        <f t="shared" si="663"/>
        <v/>
      </c>
      <c r="BO65" s="47" t="str">
        <f t="shared" ref="BO65:DZ65" si="664">IF(BN25&lt;=0,"",IF(BO25&lt;=0,"",(BO25/BN25-1)))</f>
        <v/>
      </c>
      <c r="BP65" s="47" t="str">
        <f t="shared" si="664"/>
        <v/>
      </c>
      <c r="BQ65" s="47" t="str">
        <f t="shared" si="664"/>
        <v/>
      </c>
      <c r="BR65" s="47" t="str">
        <f t="shared" si="664"/>
        <v/>
      </c>
      <c r="BS65" s="47" t="str">
        <f t="shared" si="664"/>
        <v/>
      </c>
      <c r="BT65" s="47" t="str">
        <f t="shared" si="664"/>
        <v/>
      </c>
      <c r="BU65" s="47" t="str">
        <f t="shared" si="664"/>
        <v/>
      </c>
      <c r="BV65" s="47" t="str">
        <f t="shared" si="664"/>
        <v/>
      </c>
      <c r="BW65" s="47" t="str">
        <f t="shared" si="664"/>
        <v/>
      </c>
      <c r="BX65" s="47" t="str">
        <f t="shared" si="664"/>
        <v/>
      </c>
      <c r="BY65" s="47" t="str">
        <f t="shared" si="664"/>
        <v/>
      </c>
      <c r="BZ65" s="47" t="str">
        <f t="shared" si="664"/>
        <v/>
      </c>
      <c r="CA65" s="47" t="str">
        <f t="shared" si="664"/>
        <v/>
      </c>
      <c r="CB65" s="47" t="str">
        <f t="shared" si="664"/>
        <v/>
      </c>
      <c r="CC65" s="47" t="str">
        <f t="shared" si="664"/>
        <v/>
      </c>
      <c r="CD65" s="47" t="str">
        <f t="shared" si="664"/>
        <v/>
      </c>
      <c r="CE65" s="47" t="str">
        <f t="shared" si="664"/>
        <v/>
      </c>
      <c r="CF65" s="47" t="str">
        <f t="shared" si="664"/>
        <v/>
      </c>
      <c r="CG65" s="47" t="str">
        <f t="shared" si="664"/>
        <v/>
      </c>
      <c r="CH65" s="47" t="str">
        <f t="shared" si="664"/>
        <v/>
      </c>
      <c r="CI65" s="47" t="str">
        <f t="shared" si="664"/>
        <v/>
      </c>
      <c r="CJ65" s="47" t="str">
        <f t="shared" si="664"/>
        <v/>
      </c>
      <c r="CK65" s="47" t="str">
        <f t="shared" si="664"/>
        <v/>
      </c>
      <c r="CL65" s="47" t="str">
        <f t="shared" si="664"/>
        <v/>
      </c>
      <c r="CM65" s="47" t="str">
        <f t="shared" si="664"/>
        <v/>
      </c>
      <c r="CN65" s="47" t="str">
        <f t="shared" si="664"/>
        <v/>
      </c>
      <c r="CO65" s="47" t="str">
        <f t="shared" si="664"/>
        <v/>
      </c>
      <c r="CP65" s="47" t="str">
        <f t="shared" si="664"/>
        <v/>
      </c>
      <c r="CQ65" s="47" t="str">
        <f t="shared" si="664"/>
        <v/>
      </c>
      <c r="CR65" s="47" t="str">
        <f t="shared" si="664"/>
        <v/>
      </c>
      <c r="CS65" s="47" t="str">
        <f t="shared" si="664"/>
        <v/>
      </c>
      <c r="CT65" s="47" t="str">
        <f t="shared" si="664"/>
        <v/>
      </c>
      <c r="CU65" s="47" t="str">
        <f t="shared" si="664"/>
        <v/>
      </c>
      <c r="CV65" s="47" t="str">
        <f t="shared" si="664"/>
        <v/>
      </c>
      <c r="CW65" s="47" t="str">
        <f t="shared" si="664"/>
        <v/>
      </c>
      <c r="CX65" s="47" t="str">
        <f t="shared" si="664"/>
        <v/>
      </c>
      <c r="CY65" s="47" t="str">
        <f t="shared" si="664"/>
        <v/>
      </c>
      <c r="CZ65" s="47" t="str">
        <f t="shared" si="664"/>
        <v/>
      </c>
      <c r="DA65" s="47" t="str">
        <f t="shared" si="664"/>
        <v/>
      </c>
      <c r="DB65" s="47" t="str">
        <f t="shared" si="664"/>
        <v/>
      </c>
      <c r="DC65" s="47" t="str">
        <f t="shared" si="664"/>
        <v/>
      </c>
      <c r="DD65" s="47" t="str">
        <f t="shared" si="664"/>
        <v/>
      </c>
      <c r="DE65" s="47" t="str">
        <f t="shared" si="664"/>
        <v/>
      </c>
      <c r="DF65" s="47" t="str">
        <f t="shared" si="664"/>
        <v/>
      </c>
      <c r="DG65" s="47" t="str">
        <f t="shared" si="664"/>
        <v/>
      </c>
      <c r="DH65" s="47" t="str">
        <f t="shared" si="664"/>
        <v/>
      </c>
      <c r="DI65" s="47" t="str">
        <f t="shared" si="664"/>
        <v/>
      </c>
      <c r="DJ65" s="47" t="str">
        <f t="shared" si="664"/>
        <v/>
      </c>
      <c r="DK65" s="47" t="str">
        <f t="shared" si="664"/>
        <v/>
      </c>
      <c r="DL65" s="47" t="str">
        <f t="shared" si="664"/>
        <v/>
      </c>
      <c r="DM65" s="47" t="str">
        <f t="shared" si="664"/>
        <v/>
      </c>
      <c r="DN65" s="47" t="str">
        <f t="shared" si="664"/>
        <v/>
      </c>
      <c r="DO65" s="47" t="str">
        <f t="shared" si="664"/>
        <v/>
      </c>
      <c r="DP65" s="47" t="str">
        <f t="shared" si="664"/>
        <v/>
      </c>
      <c r="DQ65" s="47" t="str">
        <f t="shared" si="664"/>
        <v/>
      </c>
      <c r="DR65" s="47" t="str">
        <f t="shared" si="664"/>
        <v/>
      </c>
      <c r="DS65" s="47" t="str">
        <f t="shared" si="664"/>
        <v/>
      </c>
      <c r="DT65" s="47" t="str">
        <f t="shared" si="664"/>
        <v/>
      </c>
      <c r="DU65" s="47" t="str">
        <f t="shared" si="664"/>
        <v/>
      </c>
      <c r="DV65" s="47" t="str">
        <f t="shared" si="664"/>
        <v/>
      </c>
      <c r="DW65" s="47" t="str">
        <f t="shared" si="664"/>
        <v/>
      </c>
      <c r="DX65" s="47" t="str">
        <f t="shared" si="664"/>
        <v/>
      </c>
      <c r="DY65" s="47" t="str">
        <f t="shared" si="664"/>
        <v/>
      </c>
      <c r="DZ65" s="47" t="str">
        <f t="shared" si="664"/>
        <v/>
      </c>
      <c r="EA65" s="47" t="str">
        <f t="shared" ref="EA65:GL65" si="665">IF(DZ25&lt;=0,"",IF(EA25&lt;=0,"",(EA25/DZ25-1)))</f>
        <v/>
      </c>
      <c r="EB65" s="47" t="str">
        <f t="shared" si="665"/>
        <v/>
      </c>
      <c r="EC65" s="47" t="str">
        <f t="shared" si="665"/>
        <v/>
      </c>
      <c r="ED65" s="47" t="str">
        <f t="shared" si="665"/>
        <v/>
      </c>
      <c r="EE65" s="47" t="str">
        <f t="shared" si="665"/>
        <v/>
      </c>
      <c r="EF65" s="47" t="str">
        <f t="shared" si="665"/>
        <v/>
      </c>
      <c r="EG65" s="47" t="str">
        <f t="shared" si="665"/>
        <v/>
      </c>
      <c r="EH65" s="47" t="str">
        <f t="shared" si="665"/>
        <v/>
      </c>
      <c r="EI65" s="47" t="str">
        <f t="shared" si="665"/>
        <v/>
      </c>
      <c r="EJ65" s="47" t="str">
        <f t="shared" si="665"/>
        <v/>
      </c>
      <c r="EK65" s="47" t="str">
        <f t="shared" si="665"/>
        <v/>
      </c>
      <c r="EL65" s="47" t="str">
        <f t="shared" si="665"/>
        <v/>
      </c>
      <c r="EM65" s="47" t="str">
        <f t="shared" si="665"/>
        <v/>
      </c>
      <c r="EN65" s="47" t="str">
        <f t="shared" si="665"/>
        <v/>
      </c>
      <c r="EO65" s="47" t="str">
        <f t="shared" si="665"/>
        <v/>
      </c>
      <c r="EP65" s="47" t="str">
        <f t="shared" si="665"/>
        <v/>
      </c>
      <c r="EQ65" s="47" t="str">
        <f t="shared" si="665"/>
        <v/>
      </c>
      <c r="ER65" s="47" t="str">
        <f t="shared" si="665"/>
        <v/>
      </c>
      <c r="ES65" s="47" t="str">
        <f t="shared" si="665"/>
        <v/>
      </c>
      <c r="ET65" s="47" t="str">
        <f t="shared" si="665"/>
        <v/>
      </c>
      <c r="EU65" s="47" t="str">
        <f t="shared" si="665"/>
        <v/>
      </c>
      <c r="EV65" s="47" t="str">
        <f t="shared" si="665"/>
        <v/>
      </c>
      <c r="EW65" s="47" t="str">
        <f t="shared" si="665"/>
        <v/>
      </c>
      <c r="EX65" s="47" t="str">
        <f t="shared" si="665"/>
        <v/>
      </c>
      <c r="EY65" s="47" t="str">
        <f t="shared" si="665"/>
        <v/>
      </c>
      <c r="EZ65" s="47" t="str">
        <f t="shared" si="665"/>
        <v/>
      </c>
      <c r="FA65" s="47" t="str">
        <f t="shared" si="665"/>
        <v/>
      </c>
      <c r="FB65" s="47" t="str">
        <f t="shared" si="665"/>
        <v/>
      </c>
      <c r="FC65" s="47" t="str">
        <f t="shared" si="665"/>
        <v/>
      </c>
      <c r="FD65" s="47" t="str">
        <f t="shared" si="665"/>
        <v/>
      </c>
      <c r="FE65" s="47" t="str">
        <f t="shared" si="665"/>
        <v/>
      </c>
      <c r="FF65" s="47" t="str">
        <f t="shared" si="665"/>
        <v/>
      </c>
      <c r="FG65" s="47" t="str">
        <f t="shared" si="665"/>
        <v/>
      </c>
      <c r="FH65" s="47" t="str">
        <f t="shared" si="665"/>
        <v/>
      </c>
      <c r="FI65" s="47" t="str">
        <f t="shared" si="665"/>
        <v/>
      </c>
      <c r="FJ65" s="47" t="str">
        <f t="shared" si="665"/>
        <v/>
      </c>
      <c r="FK65" s="47" t="str">
        <f t="shared" si="665"/>
        <v/>
      </c>
      <c r="FL65" s="47" t="str">
        <f t="shared" si="665"/>
        <v/>
      </c>
      <c r="FM65" s="47" t="str">
        <f t="shared" si="665"/>
        <v/>
      </c>
      <c r="FN65" s="47" t="str">
        <f t="shared" si="665"/>
        <v/>
      </c>
      <c r="FO65" s="47" t="str">
        <f t="shared" si="665"/>
        <v/>
      </c>
      <c r="FP65" s="47" t="str">
        <f t="shared" si="665"/>
        <v/>
      </c>
      <c r="FQ65" s="47" t="str">
        <f t="shared" si="665"/>
        <v/>
      </c>
      <c r="FR65" s="47" t="str">
        <f t="shared" si="665"/>
        <v/>
      </c>
      <c r="FS65" s="47" t="str">
        <f t="shared" si="665"/>
        <v/>
      </c>
      <c r="FT65" s="47" t="str">
        <f t="shared" si="665"/>
        <v/>
      </c>
      <c r="FU65" s="47" t="str">
        <f t="shared" si="665"/>
        <v/>
      </c>
      <c r="FV65" s="47" t="str">
        <f t="shared" si="665"/>
        <v/>
      </c>
      <c r="FW65" s="47" t="str">
        <f t="shared" si="665"/>
        <v/>
      </c>
      <c r="FX65" s="47" t="str">
        <f t="shared" si="665"/>
        <v/>
      </c>
      <c r="FY65" s="47" t="str">
        <f t="shared" si="665"/>
        <v/>
      </c>
      <c r="FZ65" s="47" t="str">
        <f t="shared" si="665"/>
        <v/>
      </c>
      <c r="GA65" s="47" t="str">
        <f t="shared" si="665"/>
        <v/>
      </c>
      <c r="GB65" s="47" t="str">
        <f t="shared" si="665"/>
        <v/>
      </c>
      <c r="GC65" s="47" t="str">
        <f t="shared" si="665"/>
        <v/>
      </c>
      <c r="GD65" s="47" t="str">
        <f t="shared" si="665"/>
        <v/>
      </c>
      <c r="GE65" s="47" t="str">
        <f t="shared" si="665"/>
        <v/>
      </c>
      <c r="GF65" s="47" t="str">
        <f t="shared" si="665"/>
        <v/>
      </c>
      <c r="GG65" s="47" t="str">
        <f t="shared" si="665"/>
        <v/>
      </c>
      <c r="GH65" s="47" t="str">
        <f t="shared" si="665"/>
        <v/>
      </c>
      <c r="GI65" s="47" t="str">
        <f t="shared" si="665"/>
        <v/>
      </c>
      <c r="GJ65" s="47" t="str">
        <f t="shared" si="665"/>
        <v/>
      </c>
      <c r="GK65" s="47" t="str">
        <f t="shared" si="665"/>
        <v/>
      </c>
      <c r="GL65" s="47" t="str">
        <f t="shared" si="665"/>
        <v/>
      </c>
      <c r="GM65" s="47" t="str">
        <f t="shared" ref="GM65:HH65" si="666">IF(GL25&lt;=0,"",IF(GM25&lt;=0,"",(GM25/GL25-1)))</f>
        <v/>
      </c>
      <c r="GN65" s="47" t="str">
        <f t="shared" si="666"/>
        <v/>
      </c>
      <c r="GO65" s="47" t="str">
        <f t="shared" si="666"/>
        <v/>
      </c>
      <c r="GP65" s="47" t="str">
        <f t="shared" si="666"/>
        <v/>
      </c>
      <c r="GQ65" s="47" t="str">
        <f t="shared" si="666"/>
        <v/>
      </c>
      <c r="GR65" s="47" t="str">
        <f t="shared" si="666"/>
        <v/>
      </c>
      <c r="GS65" s="47" t="str">
        <f t="shared" si="666"/>
        <v/>
      </c>
      <c r="GT65" s="47" t="str">
        <f t="shared" si="666"/>
        <v/>
      </c>
      <c r="GU65" s="47" t="str">
        <f t="shared" si="666"/>
        <v/>
      </c>
      <c r="GV65" s="47" t="str">
        <f t="shared" si="666"/>
        <v/>
      </c>
      <c r="GW65" s="47" t="str">
        <f t="shared" si="666"/>
        <v/>
      </c>
      <c r="GX65" s="47" t="str">
        <f t="shared" si="666"/>
        <v/>
      </c>
      <c r="GY65" s="47">
        <f t="shared" si="666"/>
        <v>-0.18457300275482091</v>
      </c>
      <c r="GZ65" s="47">
        <f t="shared" si="666"/>
        <v>9.2905405405405483E-2</v>
      </c>
      <c r="HA65" s="47">
        <f t="shared" si="666"/>
        <v>2.9366306027820643E-2</v>
      </c>
      <c r="HB65" s="47">
        <f t="shared" si="666"/>
        <v>-4.2042042042042094E-2</v>
      </c>
      <c r="HC65" s="47">
        <f t="shared" si="666"/>
        <v>-2.8213166144200663E-2</v>
      </c>
      <c r="HD65" s="47">
        <f t="shared" si="666"/>
        <v>5.0000000000000044E-2</v>
      </c>
      <c r="HE65" s="47">
        <f t="shared" si="666"/>
        <v>2.9185867895545226E-2</v>
      </c>
      <c r="HF65" s="47">
        <f t="shared" si="666"/>
        <v>-4.6268656716417889E-2</v>
      </c>
      <c r="HG65" s="47">
        <f t="shared" si="666"/>
        <v>6.4162754303599412E-2</v>
      </c>
      <c r="HH65" s="47">
        <f t="shared" si="666"/>
        <v>-3.6764705882352922E-2</v>
      </c>
      <c r="HI65" s="47">
        <f t="shared" ref="HI65:HY65" si="667">IF(HH25&lt;=0,"",IF(HI25&lt;=0,"",(HI25/HH25-1)))</f>
        <v>0.20763358778625962</v>
      </c>
      <c r="HJ65" s="47">
        <f t="shared" si="667"/>
        <v>-4.6724399494310953E-2</v>
      </c>
      <c r="HK65" s="47">
        <f t="shared" si="667"/>
        <v>-0.18521340351519344</v>
      </c>
      <c r="HL65" s="47">
        <f t="shared" si="667"/>
        <v>8.1914768080145528E-2</v>
      </c>
      <c r="HM65" s="47">
        <f t="shared" si="667"/>
        <v>2.5993309859419611E-2</v>
      </c>
      <c r="HN65" s="47">
        <f t="shared" si="667"/>
        <v>-2.1817848567605713E-2</v>
      </c>
      <c r="HO65" s="47">
        <f t="shared" si="667"/>
        <v>-2.2255017178627767E-2</v>
      </c>
      <c r="HP65" s="47">
        <f t="shared" si="667"/>
        <v>7.2481665712294863E-2</v>
      </c>
      <c r="HQ65" s="47">
        <f t="shared" si="667"/>
        <v>-3.853969438422622E-2</v>
      </c>
      <c r="HR65" s="47">
        <f t="shared" si="667"/>
        <v>-2.0188721465226656E-2</v>
      </c>
      <c r="HS65" s="157">
        <f t="shared" si="667"/>
        <v>5.4639605462822427E-2</v>
      </c>
      <c r="HT65" s="47">
        <f t="shared" si="667"/>
        <v>-8.7779628277392607E-2</v>
      </c>
      <c r="HU65" s="47">
        <f t="shared" si="667"/>
        <v>0.20189274447949535</v>
      </c>
      <c r="HV65" s="47">
        <f t="shared" si="667"/>
        <v>-6.5616797900262425E-2</v>
      </c>
      <c r="HW65" s="47">
        <f t="shared" si="667"/>
        <v>-0.1207865168539326</v>
      </c>
      <c r="HX65" s="47">
        <f t="shared" si="667"/>
        <v>6.7092651757188593E-2</v>
      </c>
      <c r="HY65" s="47">
        <f t="shared" si="667"/>
        <v>-4.041916167664672E-2</v>
      </c>
      <c r="HZ65" s="47">
        <f t="shared" si="656"/>
        <v>6.2402496099844829E-3</v>
      </c>
      <c r="IA65" s="47">
        <f t="shared" si="656"/>
        <v>-6.0465116279069808E-2</v>
      </c>
      <c r="IB65" s="47">
        <f t="shared" si="656"/>
        <v>0.14356435643564347</v>
      </c>
      <c r="IC65" s="47">
        <f t="shared" si="656"/>
        <v>-6.6378066378066425E-2</v>
      </c>
      <c r="ID65" s="47">
        <f t="shared" si="656"/>
        <v>-2.4052550231839276E-2</v>
      </c>
      <c r="IE65" s="47">
        <f t="shared" si="656"/>
        <v>5.3151695019938661E-2</v>
      </c>
      <c r="IF65" s="47">
        <f t="shared" si="656"/>
        <v>-5.1127819548872133E-2</v>
      </c>
      <c r="IG65" s="47">
        <f t="shared" si="656"/>
        <v>0.19334389857369261</v>
      </c>
      <c r="IH65" s="47">
        <f t="shared" ref="IH65:IY65" si="668">IH25/IG25-1</f>
        <v>-7.6559096945551075E-2</v>
      </c>
      <c r="II65" s="47">
        <f t="shared" si="668"/>
        <v>-0.13297097437121685</v>
      </c>
      <c r="IJ65" s="47">
        <f t="shared" si="668"/>
        <v>9.3670564838167047E-2</v>
      </c>
      <c r="IK65" s="47">
        <f t="shared" si="668"/>
        <v>-3.6133386414910484E-3</v>
      </c>
      <c r="IL65" s="47">
        <f t="shared" si="668"/>
        <v>-7.9614295716763372E-3</v>
      </c>
      <c r="IM65" s="47">
        <f t="shared" si="668"/>
        <v>-2.4494073259741622E-2</v>
      </c>
      <c r="IN65" s="47">
        <f t="shared" si="668"/>
        <v>9.897363183023189E-2</v>
      </c>
      <c r="IO65" s="47">
        <f t="shared" si="668"/>
        <v>-7.2369640402369151E-2</v>
      </c>
      <c r="IP65" s="47">
        <f t="shared" si="668"/>
        <v>1.0827035883890224E-2</v>
      </c>
      <c r="IQ65" s="47">
        <f t="shared" si="668"/>
        <v>2.0160616395754616E-2</v>
      </c>
      <c r="IR65" s="47">
        <f t="shared" si="668"/>
        <v>-4.6908009312179422E-2</v>
      </c>
      <c r="IS65" s="47">
        <f t="shared" si="668"/>
        <v>0.19573482779190599</v>
      </c>
      <c r="IT65" s="47">
        <f t="shared" si="668"/>
        <v>-7.8725809267868097E-2</v>
      </c>
      <c r="IU65" s="47">
        <f t="shared" si="668"/>
        <v>-0.15612312804866768</v>
      </c>
      <c r="IV65" s="47">
        <f t="shared" si="668"/>
        <v>0.12656898289886764</v>
      </c>
      <c r="IW65" s="47">
        <f t="shared" si="668"/>
        <v>-3.0893297458535418E-2</v>
      </c>
      <c r="IX65" s="47">
        <f t="shared" si="668"/>
        <v>-7.2343683538919734E-2</v>
      </c>
      <c r="IY65" s="47">
        <f t="shared" si="668"/>
        <v>-6.1942166191747416E-3</v>
      </c>
      <c r="IZ65" s="47">
        <f t="shared" si="630"/>
        <v>0.13346464487163567</v>
      </c>
      <c r="JA65" s="47">
        <f t="shared" si="630"/>
        <v>-4.5760137835485604E-2</v>
      </c>
      <c r="JB65" s="47">
        <f t="shared" si="630"/>
        <v>-1.2856130162113066E-2</v>
      </c>
      <c r="JC65" s="47">
        <f t="shared" si="630"/>
        <v>3.3099460232406397E-2</v>
      </c>
      <c r="JD65" s="47">
        <f t="shared" si="630"/>
        <v>-6.3190452795577889E-2</v>
      </c>
      <c r="JE65" s="47">
        <f t="shared" si="630"/>
        <v>0.20373288391300903</v>
      </c>
      <c r="JF65" s="47">
        <f t="shared" si="630"/>
        <v>-5.5592610851724067E-2</v>
      </c>
      <c r="JG65" s="47">
        <f t="shared" si="630"/>
        <v>-0.16839220245397901</v>
      </c>
      <c r="JH65" s="47">
        <f t="shared" si="630"/>
        <v>0.13525862750014617</v>
      </c>
      <c r="JI65" s="47">
        <f t="shared" si="630"/>
        <v>-2.0065882780087141E-2</v>
      </c>
      <c r="JJ65" s="47">
        <f t="shared" si="630"/>
        <v>-1.1989036037350131E-2</v>
      </c>
      <c r="JK65" s="47">
        <f t="shared" si="630"/>
        <v>-2.3918249041981143E-2</v>
      </c>
      <c r="JL65" s="47">
        <f t="shared" si="630"/>
        <v>0.1029134683880677</v>
      </c>
      <c r="JM65" s="47">
        <f t="shared" si="630"/>
        <v>-4.5556178866095975E-2</v>
      </c>
      <c r="JN65" s="47">
        <f t="shared" si="630"/>
        <v>-1.1317142307513905E-2</v>
      </c>
      <c r="JO65" s="47">
        <f t="shared" si="630"/>
        <v>5.7663334843254255E-2</v>
      </c>
      <c r="JP65" s="47">
        <f t="shared" si="630"/>
        <v>-3.6000255950113025E-2</v>
      </c>
      <c r="JQ65" s="47">
        <f t="shared" si="631"/>
        <v>0.14899400946477415</v>
      </c>
      <c r="JR65" s="47">
        <f t="shared" si="631"/>
        <v>-6.3883520384851677E-2</v>
      </c>
      <c r="JS65" s="47">
        <f t="shared" si="631"/>
        <v>-0.13013692385911402</v>
      </c>
      <c r="JT65" s="47">
        <f t="shared" si="631"/>
        <v>-0.10749893381425235</v>
      </c>
      <c r="JU65" s="47">
        <f t="shared" si="632"/>
        <v>-0.23484523436377935</v>
      </c>
      <c r="JV65" s="47">
        <f t="shared" si="633"/>
        <v>0.1400080040327103</v>
      </c>
      <c r="JW65" s="47">
        <f t="shared" si="634"/>
        <v>6.6848923545310468E-2</v>
      </c>
      <c r="JX65" s="47">
        <f t="shared" si="634"/>
        <v>6.159728369752604E-2</v>
      </c>
      <c r="JY65" s="47">
        <f t="shared" si="634"/>
        <v>4.3384600473811874E-2</v>
      </c>
      <c r="JZ65" s="47">
        <f t="shared" si="634"/>
        <v>6.6252633350041945E-2</v>
      </c>
      <c r="KA65" s="47">
        <f t="shared" si="634"/>
        <v>8.6334329167813806E-2</v>
      </c>
      <c r="KB65" s="47">
        <f t="shared" si="634"/>
        <v>-4.7100843483148913E-2</v>
      </c>
      <c r="KC65" s="47">
        <f t="shared" si="634"/>
        <v>0.13268822189970164</v>
      </c>
      <c r="KD65" s="47">
        <f t="shared" si="634"/>
        <v>-9.8166471337008177E-2</v>
      </c>
      <c r="KE65" s="47">
        <f t="shared" si="634"/>
        <v>-0.11942104727269331</v>
      </c>
      <c r="KF65" s="47">
        <f t="shared" si="634"/>
        <v>-0.14838492716372809</v>
      </c>
      <c r="KG65" s="47">
        <f t="shared" si="634"/>
        <v>8.0809337101837908E-2</v>
      </c>
      <c r="KH65" s="47">
        <f t="shared" si="634"/>
        <v>9.6430116023386914E-2</v>
      </c>
      <c r="KI65" s="47">
        <f t="shared" si="634"/>
        <v>-5.654624726137325E-2</v>
      </c>
      <c r="KJ65" s="47">
        <f t="shared" si="634"/>
        <v>9.047549299534996E-2</v>
      </c>
      <c r="KK65" s="47">
        <f t="shared" si="634"/>
        <v>5.3982414484621266E-4</v>
      </c>
      <c r="KL65" s="47">
        <f t="shared" si="634"/>
        <v>-9.2196400168571557E-3</v>
      </c>
      <c r="KM65" s="47">
        <f t="shared" si="634"/>
        <v>4.270842891604687E-2</v>
      </c>
      <c r="KN65" s="47">
        <f t="shared" si="635"/>
        <v>-3.6399524630005065E-2</v>
      </c>
      <c r="KO65" s="47">
        <f t="shared" si="635"/>
        <v>0.17432447080452396</v>
      </c>
      <c r="KP65" s="47">
        <f t="shared" si="635"/>
        <v>-0.13346929460520596</v>
      </c>
      <c r="KQ65" s="47">
        <f t="shared" si="635"/>
        <v>-0.10472269099278331</v>
      </c>
      <c r="KR65" s="47">
        <f t="shared" si="635"/>
        <v>0.11130431361012705</v>
      </c>
      <c r="KS65" s="47">
        <f t="shared" si="635"/>
        <v>-1.1819314547198867E-2</v>
      </c>
      <c r="KT65" s="47">
        <f t="shared" si="635"/>
        <v>-2.0305859027755391E-2</v>
      </c>
      <c r="KU65" s="47">
        <f t="shared" si="635"/>
        <v>-3.1880784275478358E-2</v>
      </c>
      <c r="KV65" s="47">
        <f t="shared" si="635"/>
        <v>0.14761715872386216</v>
      </c>
      <c r="KW65" s="47">
        <f t="shared" si="635"/>
        <v>-5.5749148036329688E-2</v>
      </c>
      <c r="KX65" s="47">
        <f t="shared" si="635"/>
        <v>-5.794577616710983E-3</v>
      </c>
      <c r="KY65" s="47">
        <f t="shared" si="635"/>
        <v>3.3515728447793602E-2</v>
      </c>
      <c r="KZ65" s="47">
        <f t="shared" si="635"/>
        <v>-4.8888852986081588E-2</v>
      </c>
      <c r="LA65" s="47">
        <f t="shared" si="635"/>
        <v>0.17116163718054356</v>
      </c>
      <c r="LB65" s="47">
        <f t="shared" si="635"/>
        <v>-4.1406498157245619E-2</v>
      </c>
      <c r="LC65" s="47">
        <f t="shared" si="635"/>
        <v>-0.15141267557258242</v>
      </c>
      <c r="LD65" s="47">
        <f t="shared" si="635"/>
        <v>0.11422351156035848</v>
      </c>
      <c r="LE65" s="47">
        <f t="shared" si="635"/>
        <v>-2.2049927988478157E-2</v>
      </c>
      <c r="LF65" s="47">
        <f t="shared" si="651"/>
        <v>8.597315425259433E-3</v>
      </c>
      <c r="LG65" s="47">
        <f t="shared" si="651"/>
        <v>-4.9074021496653741E-2</v>
      </c>
      <c r="LH65" s="47">
        <f t="shared" si="651"/>
        <v>0.1339078390860684</v>
      </c>
      <c r="LI65" s="47">
        <f t="shared" si="637"/>
        <v>-6.8030465804211238E-2</v>
      </c>
      <c r="LJ65" s="47">
        <f t="shared" si="638"/>
        <v>-2.0557797868905436E-2</v>
      </c>
      <c r="LK65" s="47">
        <f t="shared" si="638"/>
        <v>3.2392591316646069E-2</v>
      </c>
      <c r="LL65" s="47">
        <f t="shared" si="638"/>
        <v>-4.8320501725960363E-2</v>
      </c>
      <c r="LM65" s="47">
        <f t="shared" si="638"/>
        <v>0.18781016485083568</v>
      </c>
      <c r="LN65" s="47">
        <f t="shared" si="638"/>
        <v>-6.3433705414838282E-2</v>
      </c>
      <c r="LO65" s="47">
        <f t="shared" si="638"/>
        <v>-0.1201725864440315</v>
      </c>
      <c r="LP65" s="47">
        <f t="shared" si="638"/>
        <v>8.7131022637867872E-2</v>
      </c>
      <c r="LQ65" s="47">
        <f t="shared" si="638"/>
        <v>-3.2748088052466318E-2</v>
      </c>
      <c r="LR65" s="47">
        <f t="shared" si="638"/>
        <v>3.0089711646376083E-2</v>
      </c>
      <c r="LS65" s="47">
        <f t="shared" si="638"/>
        <v>-2.0749314198135971E-2</v>
      </c>
      <c r="LT65" s="47">
        <f t="shared" si="638"/>
        <v>8.4151499848500011E-2</v>
      </c>
      <c r="LU65" s="47">
        <f t="shared" si="639"/>
        <v>-6.2532932172580602E-2</v>
      </c>
      <c r="LV65" s="47">
        <f t="shared" si="640"/>
        <v>-2.7428156213529342E-2</v>
      </c>
      <c r="LW65" s="47">
        <f t="shared" si="640"/>
        <v>-1.2808911798342093E-3</v>
      </c>
      <c r="LX65" s="47">
        <f t="shared" si="640"/>
        <v>-3.3569323948273166E-2</v>
      </c>
      <c r="LY65" s="47">
        <f t="shared" si="640"/>
        <v>0.18223300600871473</v>
      </c>
      <c r="LZ65" s="47">
        <f t="shared" si="640"/>
        <v>-4.1974608209529918E-2</v>
      </c>
      <c r="MA65" s="47">
        <f t="shared" si="640"/>
        <v>-0.15242326719347254</v>
      </c>
      <c r="MB65" s="47">
        <f t="shared" si="640"/>
        <v>0.13210594942136122</v>
      </c>
      <c r="MC65" s="47">
        <f t="shared" si="640"/>
        <v>-1.2345832940455992E-2</v>
      </c>
      <c r="MD65" s="47">
        <f t="shared" si="640"/>
        <v>-2.0529830585501729E-3</v>
      </c>
      <c r="ME65" s="47">
        <f t="shared" si="640"/>
        <v>-3.2346053436768218E-2</v>
      </c>
      <c r="MF65" s="47">
        <f t="shared" si="640"/>
        <v>0.11232443562026617</v>
      </c>
      <c r="MG65" s="47">
        <f t="shared" si="640"/>
        <v>-3.1712557432320709E-2</v>
      </c>
      <c r="MH65" s="47">
        <f t="shared" si="640"/>
        <v>-2.1187790734722323E-2</v>
      </c>
      <c r="MI65" s="47">
        <f t="shared" si="640"/>
        <v>4.9341926803597724E-2</v>
      </c>
      <c r="MJ65" s="47">
        <f t="shared" si="640"/>
        <v>-3.5820456783020371E-2</v>
      </c>
      <c r="MK65" s="47">
        <f t="shared" si="640"/>
        <v>0.14700470643028307</v>
      </c>
      <c r="ML65" s="47">
        <f t="shared" si="640"/>
        <v>-6.7165101128322746E-2</v>
      </c>
    </row>
    <row r="66" spans="1:350" s="106" customFormat="1" x14ac:dyDescent="0.35">
      <c r="A66" s="20" t="str">
        <f>Month!$A$26</f>
        <v>Concebra</v>
      </c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  <c r="GQ66" s="46"/>
      <c r="GR66" s="46"/>
      <c r="GS66" s="46"/>
      <c r="GT66" s="46"/>
      <c r="GU66" s="46"/>
      <c r="GV66" s="46"/>
      <c r="GW66" s="46"/>
      <c r="GX66" s="46"/>
      <c r="GY66" s="46"/>
      <c r="GZ66" s="46"/>
      <c r="HA66" s="46"/>
      <c r="HB66" s="46"/>
      <c r="HC66" s="46"/>
      <c r="HD66" s="46"/>
      <c r="HE66" s="46"/>
      <c r="HF66" s="46"/>
      <c r="HG66" s="46"/>
      <c r="HH66" s="46"/>
      <c r="HI66" s="46"/>
      <c r="HJ66" s="46"/>
      <c r="HK66" s="46"/>
      <c r="HL66" s="46"/>
      <c r="HM66" s="46"/>
      <c r="HN66" s="46"/>
      <c r="HO66" s="45" t="str">
        <f t="shared" ref="HO66:HY66" si="669">IF(HN26&lt;=0,"",IF(HO26&lt;=0,"",(HO26/HN26-1)))</f>
        <v/>
      </c>
      <c r="HP66" s="45">
        <f t="shared" si="669"/>
        <v>7.634879716670488</v>
      </c>
      <c r="HQ66" s="45">
        <f t="shared" si="669"/>
        <v>-2.7699489727071813E-2</v>
      </c>
      <c r="HR66" s="45">
        <f t="shared" si="669"/>
        <v>-1.2787993082901128E-2</v>
      </c>
      <c r="HS66" s="45">
        <f t="shared" si="669"/>
        <v>4.2147545466976633E-2</v>
      </c>
      <c r="HT66" s="45">
        <f t="shared" si="669"/>
        <v>-7.4951861413355414E-2</v>
      </c>
      <c r="HU66" s="45">
        <f t="shared" si="669"/>
        <v>4.1418439716311983E-2</v>
      </c>
      <c r="HV66" s="45">
        <f t="shared" si="669"/>
        <v>-7.6001089621356543E-2</v>
      </c>
      <c r="HW66" s="45">
        <f t="shared" si="669"/>
        <v>-4.1568396226415061E-2</v>
      </c>
      <c r="HX66" s="45">
        <f t="shared" si="669"/>
        <v>9.6893263611196545E-2</v>
      </c>
      <c r="HY66" s="45">
        <f t="shared" si="669"/>
        <v>-3.1127313516545185E-2</v>
      </c>
      <c r="HZ66" s="45">
        <f t="shared" si="656"/>
        <v>2.2720694645441464E-2</v>
      </c>
      <c r="IA66" s="45">
        <f t="shared" si="656"/>
        <v>-1.4857789726899662E-2</v>
      </c>
      <c r="IB66" s="45">
        <f t="shared" si="656"/>
        <v>9.1353059465670849E-2</v>
      </c>
      <c r="IC66" s="45">
        <f t="shared" si="656"/>
        <v>-3.6062121610950237E-2</v>
      </c>
      <c r="ID66" s="45">
        <f t="shared" si="656"/>
        <v>-3.0636878754778829E-2</v>
      </c>
      <c r="IE66" s="45">
        <f t="shared" si="656"/>
        <v>2.5689348951362323E-2</v>
      </c>
      <c r="IF66" s="45">
        <f t="shared" si="656"/>
        <v>-5.753913759956053E-2</v>
      </c>
      <c r="IG66" s="45">
        <f t="shared" si="656"/>
        <v>7.329156345621457E-2</v>
      </c>
      <c r="IH66" s="45">
        <f t="shared" ref="IH66:IY66" si="670">IH26/IG26-1</f>
        <v>-7.0170648927504797E-2</v>
      </c>
      <c r="II66" s="45">
        <f t="shared" si="670"/>
        <v>-7.9733784894795989E-2</v>
      </c>
      <c r="IJ66" s="45">
        <f t="shared" si="670"/>
        <v>0.11352437360746248</v>
      </c>
      <c r="IK66" s="45">
        <f t="shared" si="670"/>
        <v>-4.7303632332119427E-2</v>
      </c>
      <c r="IL66" s="45">
        <f t="shared" si="670"/>
        <v>7.6759511132706848E-2</v>
      </c>
      <c r="IM66" s="45">
        <f t="shared" si="670"/>
        <v>-2.3179481253409961E-2</v>
      </c>
      <c r="IN66" s="45">
        <f t="shared" si="670"/>
        <v>8.2508664954340505E-2</v>
      </c>
      <c r="IO66" s="45">
        <f t="shared" si="670"/>
        <v>-2.1206310535030304E-2</v>
      </c>
      <c r="IP66" s="45">
        <f t="shared" si="670"/>
        <v>-3.5349311890516932E-2</v>
      </c>
      <c r="IQ66" s="45">
        <f t="shared" si="670"/>
        <v>3.8333869154546285E-2</v>
      </c>
      <c r="IR66" s="45">
        <f t="shared" si="670"/>
        <v>-4.6551601709561963E-2</v>
      </c>
      <c r="IS66" s="45">
        <f t="shared" si="670"/>
        <v>2.5052893344828631E-2</v>
      </c>
      <c r="IT66" s="45">
        <f t="shared" si="670"/>
        <v>-4.1455058452463889E-2</v>
      </c>
      <c r="IU66" s="45">
        <f t="shared" si="670"/>
        <v>-0.11625041876256492</v>
      </c>
      <c r="IV66" s="45">
        <f t="shared" si="670"/>
        <v>0.13900827846546293</v>
      </c>
      <c r="IW66" s="45">
        <f t="shared" si="670"/>
        <v>-1.80825687310876E-2</v>
      </c>
      <c r="IX66" s="45">
        <f t="shared" si="670"/>
        <v>-0.18298534695182733</v>
      </c>
      <c r="IY66" s="45">
        <f t="shared" si="670"/>
        <v>0.28480813085031587</v>
      </c>
      <c r="IZ66" s="45">
        <f t="shared" si="630"/>
        <v>5.8704578247772421E-2</v>
      </c>
      <c r="JA66" s="45">
        <f t="shared" si="630"/>
        <v>-1.6213510906092354E-2</v>
      </c>
      <c r="JB66" s="45">
        <f t="shared" si="630"/>
        <v>-3.3415982577867043E-2</v>
      </c>
      <c r="JC66" s="45">
        <f t="shared" si="630"/>
        <v>1.4180978041357095E-2</v>
      </c>
      <c r="JD66" s="45">
        <f t="shared" si="630"/>
        <v>-6.6268058301897637E-2</v>
      </c>
      <c r="JE66" s="45">
        <f t="shared" si="630"/>
        <v>4.4201083787417383E-2</v>
      </c>
      <c r="JF66" s="45">
        <f t="shared" si="630"/>
        <v>-2.3090389391649868E-2</v>
      </c>
      <c r="JG66" s="45">
        <f t="shared" si="630"/>
        <v>-9.5119095708869228E-2</v>
      </c>
      <c r="JH66" s="45">
        <f t="shared" si="630"/>
        <v>7.7088673045682787E-2</v>
      </c>
      <c r="JI66" s="45">
        <f t="shared" si="630"/>
        <v>-3.7866253072597056E-3</v>
      </c>
      <c r="JJ66" s="45">
        <f t="shared" si="630"/>
        <v>4.0832859336277449E-2</v>
      </c>
      <c r="JK66" s="45">
        <f t="shared" si="630"/>
        <v>-1.9244581796075688E-2</v>
      </c>
      <c r="JL66" s="45">
        <f t="shared" si="630"/>
        <v>0.11338743777145877</v>
      </c>
      <c r="JM66" s="45">
        <f t="shared" si="630"/>
        <v>-1.3420627102542215E-2</v>
      </c>
      <c r="JN66" s="45">
        <f t="shared" si="630"/>
        <v>-2.1624683512003751E-2</v>
      </c>
      <c r="JO66" s="45">
        <f t="shared" si="630"/>
        <v>4.7570396189098751E-2</v>
      </c>
      <c r="JP66" s="45">
        <f t="shared" si="630"/>
        <v>-7.1815385840373391E-2</v>
      </c>
      <c r="JQ66" s="45">
        <f t="shared" si="631"/>
        <v>1.041945547281764E-2</v>
      </c>
      <c r="JR66" s="45">
        <f t="shared" si="631"/>
        <v>-4.2371917779414958E-2</v>
      </c>
      <c r="JS66" s="45">
        <f t="shared" si="631"/>
        <v>-5.6522057354602584E-2</v>
      </c>
      <c r="JT66" s="45">
        <f t="shared" si="631"/>
        <v>-7.6422056622760248E-4</v>
      </c>
      <c r="JU66" s="45">
        <f t="shared" si="632"/>
        <v>-0.18347752563814657</v>
      </c>
      <c r="JV66" s="45">
        <f t="shared" si="633"/>
        <v>0.1873722322166862</v>
      </c>
      <c r="JW66" s="45">
        <f t="shared" si="634"/>
        <v>4.3794119676750176E-2</v>
      </c>
      <c r="JX66" s="45">
        <f t="shared" si="634"/>
        <v>0.10494612769194211</v>
      </c>
      <c r="JY66" s="45">
        <f t="shared" si="634"/>
        <v>3.0600187188696504E-2</v>
      </c>
      <c r="JZ66" s="45">
        <f t="shared" si="634"/>
        <v>2.9686347059716178E-2</v>
      </c>
      <c r="KA66" s="45">
        <f t="shared" si="634"/>
        <v>4.5256601928997719E-2</v>
      </c>
      <c r="KB66" s="45">
        <f t="shared" si="634"/>
        <v>-4.2030540718084652E-2</v>
      </c>
      <c r="KC66" s="45">
        <f t="shared" si="634"/>
        <v>4.3142635783237626E-3</v>
      </c>
      <c r="KD66" s="45">
        <f t="shared" si="634"/>
        <v>-3.7856091056715613E-2</v>
      </c>
      <c r="KE66" s="45">
        <f t="shared" si="634"/>
        <v>-9.2485930932635796E-2</v>
      </c>
      <c r="KF66" s="45">
        <f t="shared" si="634"/>
        <v>4.6437292859899504E-2</v>
      </c>
      <c r="KG66" s="45">
        <f t="shared" si="634"/>
        <v>7.7770848326874642E-3</v>
      </c>
      <c r="KH66" s="45">
        <f t="shared" si="634"/>
        <v>8.6556073832652958E-2</v>
      </c>
      <c r="KI66" s="45">
        <f t="shared" si="634"/>
        <v>-3.0093083691435596E-2</v>
      </c>
      <c r="KJ66" s="45">
        <f t="shared" si="634"/>
        <v>7.8648853569879718E-2</v>
      </c>
      <c r="KK66" s="45">
        <f t="shared" si="634"/>
        <v>1.0846846516174624E-2</v>
      </c>
      <c r="KL66" s="45">
        <f t="shared" si="634"/>
        <v>-4.4701236294134361E-2</v>
      </c>
      <c r="KM66" s="45">
        <f t="shared" si="634"/>
        <v>2.8441130115377522E-2</v>
      </c>
      <c r="KN66" s="45">
        <f t="shared" si="635"/>
        <v>-6.859941883193732E-2</v>
      </c>
      <c r="KO66" s="45">
        <f t="shared" si="635"/>
        <v>3.5731708187987543E-2</v>
      </c>
      <c r="KP66" s="45">
        <f t="shared" si="635"/>
        <v>-0.11340293605656471</v>
      </c>
      <c r="KQ66" s="45">
        <f t="shared" si="635"/>
        <v>-3.455343337807526E-2</v>
      </c>
      <c r="KR66" s="45">
        <f t="shared" si="635"/>
        <v>0.1645789709942771</v>
      </c>
      <c r="KS66" s="45">
        <f t="shared" si="635"/>
        <v>-6.0557003167614698E-2</v>
      </c>
      <c r="KT66" s="45">
        <f t="shared" si="635"/>
        <v>5.1685461998765447E-2</v>
      </c>
      <c r="KU66" s="45">
        <f t="shared" si="635"/>
        <v>-2.8039669904984854E-2</v>
      </c>
      <c r="KV66" s="45">
        <f t="shared" si="635"/>
        <v>7.7769371651961183E-2</v>
      </c>
      <c r="KW66" s="45">
        <f t="shared" si="635"/>
        <v>-1.3805486783192378E-2</v>
      </c>
      <c r="KX66" s="45">
        <f t="shared" si="635"/>
        <v>-1.9136418732952243E-2</v>
      </c>
      <c r="KY66" s="45">
        <f t="shared" si="635"/>
        <v>-6.9958268236713916E-3</v>
      </c>
      <c r="KZ66" s="45">
        <f t="shared" si="635"/>
        <v>-5.1382418931418816E-2</v>
      </c>
      <c r="LA66" s="45">
        <f t="shared" si="635"/>
        <v>3.5925282632538691E-2</v>
      </c>
      <c r="LB66" s="45">
        <f t="shared" si="635"/>
        <v>-3.6741557765335831E-2</v>
      </c>
      <c r="LC66" s="45">
        <f t="shared" si="635"/>
        <v>-7.2853125123826801E-2</v>
      </c>
      <c r="LD66" s="45">
        <f t="shared" si="635"/>
        <v>0.15014882711262412</v>
      </c>
      <c r="LE66" s="45">
        <f t="shared" si="635"/>
        <v>-6.4906906345014059E-2</v>
      </c>
      <c r="LF66" s="45">
        <f t="shared" si="651"/>
        <v>7.4815625303606748E-2</v>
      </c>
      <c r="LG66" s="45">
        <f t="shared" si="651"/>
        <v>-1.6587618332463361E-2</v>
      </c>
      <c r="LH66" s="45">
        <f t="shared" si="651"/>
        <v>8.8228799433667904E-2</v>
      </c>
      <c r="LI66" s="45">
        <f t="shared" si="637"/>
        <v>-3.4949592247961458E-3</v>
      </c>
      <c r="LJ66" s="45">
        <f t="shared" si="638"/>
        <v>-3.6734865926859706E-2</v>
      </c>
      <c r="LK66" s="45">
        <f t="shared" si="638"/>
        <v>2.2233060625958645E-2</v>
      </c>
      <c r="LL66" s="45">
        <f t="shared" si="638"/>
        <v>-5.1720270505611232E-2</v>
      </c>
      <c r="LM66" s="45">
        <f t="shared" si="638"/>
        <v>3.8238368323977312E-3</v>
      </c>
      <c r="LN66" s="45">
        <f t="shared" si="638"/>
        <v>-1.3196537860295288E-2</v>
      </c>
      <c r="LO66" s="45">
        <f t="shared" si="638"/>
        <v>-6.3163222731872137E-2</v>
      </c>
      <c r="LP66" s="45">
        <f t="shared" si="638"/>
        <v>7.6302214400943313E-2</v>
      </c>
      <c r="LQ66" s="45">
        <f t="shared" si="638"/>
        <v>-1.9923708821966257E-2</v>
      </c>
      <c r="LR66" s="45">
        <f t="shared" si="638"/>
        <v>3.9931524409274166E-2</v>
      </c>
      <c r="LS66" s="45">
        <f t="shared" si="638"/>
        <v>2.0841726012519324E-3</v>
      </c>
      <c r="LT66" s="45">
        <f t="shared" si="638"/>
        <v>8.4988630461108716E-2</v>
      </c>
      <c r="LU66" s="45">
        <f t="shared" si="639"/>
        <v>-2.0546928143026388E-2</v>
      </c>
      <c r="LV66" s="45">
        <f t="shared" si="640"/>
        <v>-1.4967657352754737E-2</v>
      </c>
      <c r="LW66" s="45">
        <f t="shared" si="640"/>
        <v>2.7372824895000036E-2</v>
      </c>
      <c r="LX66" s="45">
        <f t="shared" si="640"/>
        <v>-8.1092349504002903E-2</v>
      </c>
      <c r="LY66" s="45">
        <f t="shared" si="640"/>
        <v>2.1987666094847924E-2</v>
      </c>
      <c r="LZ66" s="45">
        <f t="shared" si="640"/>
        <v>-2.6027243086830243E-2</v>
      </c>
      <c r="MA66" s="45">
        <f t="shared" si="640"/>
        <v>-4.7367987970786007E-2</v>
      </c>
      <c r="MB66" s="45">
        <f t="shared" si="640"/>
        <v>-1.2793275426820627E-2</v>
      </c>
      <c r="MC66" s="45">
        <f t="shared" si="640"/>
        <v>-0.21779550411156234</v>
      </c>
      <c r="MD66" s="45">
        <f t="shared" si="640"/>
        <v>4.9939168106037934E-2</v>
      </c>
      <c r="ME66" s="45">
        <f t="shared" si="640"/>
        <v>-1.7532873268948035E-2</v>
      </c>
      <c r="MF66" s="45">
        <f t="shared" si="640"/>
        <v>0.10905356206509143</v>
      </c>
      <c r="MG66" s="45">
        <f t="shared" si="640"/>
        <v>-3.8112740936713796E-2</v>
      </c>
      <c r="MH66" s="45">
        <f t="shared" si="640"/>
        <v>-2.6596842964808021E-2</v>
      </c>
      <c r="MI66" s="45">
        <f t="shared" si="640"/>
        <v>4.3280717908274591E-2</v>
      </c>
      <c r="MJ66" s="45">
        <f t="shared" si="640"/>
        <v>-8.6041928187491568E-2</v>
      </c>
      <c r="MK66" s="45">
        <f t="shared" si="640"/>
        <v>7.0065323636545607E-3</v>
      </c>
      <c r="ML66" s="45">
        <f t="shared" si="640"/>
        <v>-4.7687577618883759E-2</v>
      </c>
    </row>
    <row r="67" spans="1:350" s="106" customFormat="1" x14ac:dyDescent="0.35">
      <c r="A67" s="103" t="str">
        <f>Month!$A$27</f>
        <v>Veículo Pesado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6"/>
      <c r="DM67" s="46"/>
      <c r="DN67" s="46"/>
      <c r="DO67" s="46"/>
      <c r="DP67" s="46"/>
      <c r="DQ67" s="46"/>
      <c r="DR67" s="46"/>
      <c r="DS67" s="46"/>
      <c r="DT67" s="46"/>
      <c r="DU67" s="46"/>
      <c r="DV67" s="46"/>
      <c r="DW67" s="46"/>
      <c r="DX67" s="46"/>
      <c r="DY67" s="46"/>
      <c r="DZ67" s="46"/>
      <c r="EA67" s="46"/>
      <c r="EB67" s="46"/>
      <c r="EC67" s="46"/>
      <c r="ED67" s="46"/>
      <c r="EE67" s="46"/>
      <c r="EF67" s="46"/>
      <c r="EG67" s="46"/>
      <c r="EH67" s="46"/>
      <c r="EI67" s="46"/>
      <c r="EJ67" s="46"/>
      <c r="EK67" s="46"/>
      <c r="EL67" s="46"/>
      <c r="EM67" s="46"/>
      <c r="EN67" s="46"/>
      <c r="EO67" s="46"/>
      <c r="EP67" s="46"/>
      <c r="EQ67" s="46"/>
      <c r="ER67" s="46"/>
      <c r="ES67" s="46"/>
      <c r="ET67" s="46"/>
      <c r="EU67" s="46"/>
      <c r="EV67" s="46"/>
      <c r="EW67" s="46"/>
      <c r="EX67" s="46"/>
      <c r="EY67" s="46"/>
      <c r="EZ67" s="46"/>
      <c r="FA67" s="46"/>
      <c r="FB67" s="46"/>
      <c r="FC67" s="46"/>
      <c r="FD67" s="46"/>
      <c r="FE67" s="46"/>
      <c r="FF67" s="46"/>
      <c r="FG67" s="46"/>
      <c r="FH67" s="46"/>
      <c r="FI67" s="46"/>
      <c r="FJ67" s="46"/>
      <c r="FK67" s="46"/>
      <c r="FL67" s="46"/>
      <c r="FM67" s="46"/>
      <c r="FN67" s="46"/>
      <c r="FO67" s="46"/>
      <c r="FP67" s="46"/>
      <c r="FQ67" s="46"/>
      <c r="FR67" s="46"/>
      <c r="FS67" s="46"/>
      <c r="FT67" s="46"/>
      <c r="FU67" s="46"/>
      <c r="FV67" s="46"/>
      <c r="FW67" s="46"/>
      <c r="FX67" s="46"/>
      <c r="FY67" s="46"/>
      <c r="FZ67" s="46"/>
      <c r="GA67" s="46"/>
      <c r="GB67" s="46"/>
      <c r="GC67" s="46"/>
      <c r="GD67" s="46"/>
      <c r="GE67" s="46"/>
      <c r="GF67" s="46"/>
      <c r="GG67" s="46"/>
      <c r="GH67" s="46"/>
      <c r="GI67" s="46"/>
      <c r="GJ67" s="46"/>
      <c r="GK67" s="46"/>
      <c r="GL67" s="46"/>
      <c r="GM67" s="46"/>
      <c r="GN67" s="46"/>
      <c r="GO67" s="46"/>
      <c r="GP67" s="46"/>
      <c r="GQ67" s="46"/>
      <c r="GR67" s="46"/>
      <c r="GS67" s="46"/>
      <c r="GT67" s="46"/>
      <c r="GU67" s="46"/>
      <c r="GV67" s="46"/>
      <c r="GW67" s="46"/>
      <c r="GX67" s="46"/>
      <c r="GY67" s="46"/>
      <c r="GZ67" s="46"/>
      <c r="HA67" s="46"/>
      <c r="HB67" s="46"/>
      <c r="HC67" s="46"/>
      <c r="HD67" s="46"/>
      <c r="HE67" s="46"/>
      <c r="HF67" s="46"/>
      <c r="HG67" s="46"/>
      <c r="HH67" s="46"/>
      <c r="HI67" s="46"/>
      <c r="HJ67" s="46"/>
      <c r="HK67" s="46"/>
      <c r="HL67" s="46"/>
      <c r="HM67" s="46"/>
      <c r="HN67" s="46"/>
      <c r="HO67" s="46" t="str">
        <f t="shared" ref="HO67:HY67" si="671">IF(HN27&lt;=0,"",IF(HO27&lt;=0,"",(HO27/HN27-1)))</f>
        <v/>
      </c>
      <c r="HP67" s="46">
        <f t="shared" si="671"/>
        <v>7.5779994695864055</v>
      </c>
      <c r="HQ67" s="46">
        <f t="shared" si="671"/>
        <v>-1.7141888401189576E-2</v>
      </c>
      <c r="HR67" s="46">
        <f t="shared" si="671"/>
        <v>2.5841916595870096E-4</v>
      </c>
      <c r="HS67" s="46">
        <f t="shared" si="671"/>
        <v>3.6143020594965547E-2</v>
      </c>
      <c r="HT67" s="46">
        <f t="shared" si="671"/>
        <v>-7.0880940470787412E-2</v>
      </c>
      <c r="HU67" s="46">
        <f t="shared" si="671"/>
        <v>-4.682671737580224E-2</v>
      </c>
      <c r="HV67" s="46">
        <f t="shared" si="671"/>
        <v>-6.284289276807975E-2</v>
      </c>
      <c r="HW67" s="46">
        <f t="shared" si="671"/>
        <v>-1.3304949441191871E-3</v>
      </c>
      <c r="HX67" s="46">
        <f t="shared" si="671"/>
        <v>0.12896349586997058</v>
      </c>
      <c r="HY67" s="46">
        <f t="shared" si="671"/>
        <v>-2.4073637007316462E-2</v>
      </c>
      <c r="HZ67" s="46">
        <f t="shared" si="656"/>
        <v>6.5296251511486325E-3</v>
      </c>
      <c r="IA67" s="46">
        <f t="shared" si="656"/>
        <v>1.1773185968284583E-2</v>
      </c>
      <c r="IB67" s="46">
        <f t="shared" si="656"/>
        <v>3.158394680598442E-2</v>
      </c>
      <c r="IC67" s="46">
        <f t="shared" si="656"/>
        <v>1.8876611418047862E-2</v>
      </c>
      <c r="ID67" s="46">
        <f t="shared" si="656"/>
        <v>-2.850700406687745E-2</v>
      </c>
      <c r="IE67" s="46">
        <f t="shared" si="656"/>
        <v>1.2598643480622895E-2</v>
      </c>
      <c r="IF67" s="46">
        <f t="shared" si="656"/>
        <v>-6.2011943040881978E-2</v>
      </c>
      <c r="IG67" s="46">
        <f t="shared" si="656"/>
        <v>-9.7943192948091173E-4</v>
      </c>
      <c r="IH67" s="46">
        <f t="shared" ref="IH67:IY67" si="672">IH27/IG27-1</f>
        <v>-7.7297058823529552E-2</v>
      </c>
      <c r="II67" s="46">
        <f t="shared" si="672"/>
        <v>-2.8131066336434696E-2</v>
      </c>
      <c r="IJ67" s="46">
        <f t="shared" si="672"/>
        <v>0.14160315410423019</v>
      </c>
      <c r="IK67" s="46">
        <f t="shared" si="672"/>
        <v>-9.8701593464106119E-2</v>
      </c>
      <c r="IL67" s="46">
        <f t="shared" si="672"/>
        <v>0.13770900882282477</v>
      </c>
      <c r="IM67" s="46">
        <f t="shared" si="672"/>
        <v>-3.5144562169169169E-2</v>
      </c>
      <c r="IN67" s="46">
        <f t="shared" si="672"/>
        <v>4.9127707477705673E-2</v>
      </c>
      <c r="IO67" s="46">
        <f t="shared" si="672"/>
        <v>4.2216958909680136E-2</v>
      </c>
      <c r="IP67" s="46">
        <f t="shared" si="672"/>
        <v>-4.8671995952631497E-2</v>
      </c>
      <c r="IQ67" s="46">
        <f t="shared" si="672"/>
        <v>4.9232447786384581E-2</v>
      </c>
      <c r="IR67" s="46">
        <f t="shared" si="672"/>
        <v>-4.0777602483616837E-2</v>
      </c>
      <c r="IS67" s="46">
        <f t="shared" si="672"/>
        <v>-7.0788967384577295E-2</v>
      </c>
      <c r="IT67" s="46">
        <f t="shared" si="672"/>
        <v>-2.0759181184909492E-2</v>
      </c>
      <c r="IU67" s="46">
        <f t="shared" si="672"/>
        <v>-8.7802953632801439E-2</v>
      </c>
      <c r="IV67" s="46">
        <f t="shared" si="672"/>
        <v>0.16579382015760236</v>
      </c>
      <c r="IW67" s="46">
        <f t="shared" si="672"/>
        <v>-2.0963562583793172E-2</v>
      </c>
      <c r="IX67" s="46">
        <f t="shared" si="672"/>
        <v>-0.24528196464681939</v>
      </c>
      <c r="IY67" s="46">
        <f t="shared" si="672"/>
        <v>0.463060978594241</v>
      </c>
      <c r="IZ67" s="46">
        <f t="shared" si="630"/>
        <v>-2.247647697405486E-3</v>
      </c>
      <c r="JA67" s="46">
        <f t="shared" si="630"/>
        <v>1.8749396737920643E-2</v>
      </c>
      <c r="JB67" s="46">
        <f t="shared" si="630"/>
        <v>-4.7172215844226928E-2</v>
      </c>
      <c r="JC67" s="46">
        <f t="shared" si="630"/>
        <v>2.3423245674800031E-2</v>
      </c>
      <c r="JD67" s="46">
        <f t="shared" si="630"/>
        <v>-8.9968059582226645E-2</v>
      </c>
      <c r="JE67" s="46">
        <f t="shared" si="630"/>
        <v>-3.1303540711395628E-2</v>
      </c>
      <c r="JF67" s="46">
        <f t="shared" si="630"/>
        <v>4.8968392703043762E-3</v>
      </c>
      <c r="JG67" s="46">
        <f t="shared" si="630"/>
        <v>-4.0749654325390128E-2</v>
      </c>
      <c r="JH67" s="46">
        <f t="shared" si="630"/>
        <v>4.7607017378169969E-2</v>
      </c>
      <c r="JI67" s="46">
        <f t="shared" si="630"/>
        <v>2.2089544165564412E-3</v>
      </c>
      <c r="JJ67" s="46">
        <f t="shared" si="630"/>
        <v>6.2696903088216516E-2</v>
      </c>
      <c r="JK67" s="46">
        <f t="shared" si="630"/>
        <v>-2.2107538055621601E-2</v>
      </c>
      <c r="JL67" s="46">
        <f t="shared" si="630"/>
        <v>8.6819840976540386E-2</v>
      </c>
      <c r="JM67" s="46">
        <f t="shared" si="630"/>
        <v>3.2611493545432024E-2</v>
      </c>
      <c r="JN67" s="46">
        <f t="shared" si="630"/>
        <v>-1.2734117543211632E-2</v>
      </c>
      <c r="JO67" s="46">
        <f t="shared" si="630"/>
        <v>5.1069928716267698E-2</v>
      </c>
      <c r="JP67" s="46">
        <f t="shared" si="630"/>
        <v>-0.10030923715730056</v>
      </c>
      <c r="JQ67" s="46">
        <f t="shared" si="631"/>
        <v>-6.3609219853423493E-2</v>
      </c>
      <c r="JR67" s="46">
        <f t="shared" si="631"/>
        <v>-2.1982639357765454E-2</v>
      </c>
      <c r="JS67" s="46">
        <f t="shared" si="631"/>
        <v>-8.545658178935267E-3</v>
      </c>
      <c r="JT67" s="46">
        <f t="shared" si="631"/>
        <v>0.10528313794355415</v>
      </c>
      <c r="JU67" s="46">
        <f t="shared" si="632"/>
        <v>-0.1517110304850785</v>
      </c>
      <c r="JV67" s="46">
        <f t="shared" si="633"/>
        <v>0.1629598839362687</v>
      </c>
      <c r="JW67" s="46">
        <f t="shared" si="634"/>
        <v>3.5987145636505291E-2</v>
      </c>
      <c r="JX67" s="46">
        <f t="shared" si="634"/>
        <v>0.10836546727220386</v>
      </c>
      <c r="JY67" s="46">
        <f t="shared" si="634"/>
        <v>2.220662959130526E-2</v>
      </c>
      <c r="JZ67" s="46">
        <f t="shared" si="634"/>
        <v>1.6922989227061036E-2</v>
      </c>
      <c r="KA67" s="46">
        <f t="shared" si="634"/>
        <v>2.6109218616109597E-2</v>
      </c>
      <c r="KB67" s="46">
        <f t="shared" si="634"/>
        <v>-4.4964122428266751E-2</v>
      </c>
      <c r="KC67" s="46">
        <f t="shared" si="634"/>
        <v>-7.0315893919458028E-2</v>
      </c>
      <c r="KD67" s="46">
        <f t="shared" si="634"/>
        <v>0.11564133892233697</v>
      </c>
      <c r="KE67" s="46">
        <f t="shared" si="634"/>
        <v>-5.0771703915903132E-2</v>
      </c>
      <c r="KF67" s="46">
        <f t="shared" si="634"/>
        <v>0.1136607119764419</v>
      </c>
      <c r="KG67" s="46">
        <f t="shared" si="634"/>
        <v>-2.5096711062973398E-2</v>
      </c>
      <c r="KH67" s="46">
        <f t="shared" si="634"/>
        <v>6.2444785265268976E-2</v>
      </c>
      <c r="KI67" s="46">
        <f t="shared" si="634"/>
        <v>-2.919847595306424E-2</v>
      </c>
      <c r="KJ67" s="46">
        <f t="shared" si="634"/>
        <v>5.7530373846893967E-2</v>
      </c>
      <c r="KK67" s="46">
        <f t="shared" si="634"/>
        <v>3.5867206343086044E-2</v>
      </c>
      <c r="KL67" s="46">
        <f t="shared" si="634"/>
        <v>-5.1702001129983133E-2</v>
      </c>
      <c r="KM67" s="46">
        <f t="shared" si="634"/>
        <v>1.9336902868712702E-2</v>
      </c>
      <c r="KN67" s="46">
        <f t="shared" si="635"/>
        <v>-6.7604130066893586E-2</v>
      </c>
      <c r="KO67" s="46">
        <f t="shared" si="635"/>
        <v>-2.4905586872365659E-2</v>
      </c>
      <c r="KP67" s="46">
        <f t="shared" si="635"/>
        <v>-8.7362664956542102E-2</v>
      </c>
      <c r="KQ67" s="46">
        <f t="shared" si="635"/>
        <v>4.1455355670905192E-4</v>
      </c>
      <c r="KR67" s="46">
        <f t="shared" si="635"/>
        <v>0.17751851385785478</v>
      </c>
      <c r="KS67" s="46">
        <f t="shared" si="635"/>
        <v>-9.0134465098247296E-2</v>
      </c>
      <c r="KT67" s="46">
        <f t="shared" si="635"/>
        <v>8.5701858168879319E-2</v>
      </c>
      <c r="KU67" s="46">
        <f t="shared" si="635"/>
        <v>-3.3436400038041048E-2</v>
      </c>
      <c r="KV67" s="46">
        <f t="shared" si="635"/>
        <v>2.5288194024368327E-2</v>
      </c>
      <c r="KW67" s="46">
        <f t="shared" si="635"/>
        <v>2.6412127489690462E-2</v>
      </c>
      <c r="KX67" s="46">
        <f t="shared" si="635"/>
        <v>-2.2450250013696382E-2</v>
      </c>
      <c r="KY67" s="46">
        <f t="shared" si="635"/>
        <v>-1.8316928699709578E-2</v>
      </c>
      <c r="KZ67" s="46">
        <f t="shared" si="635"/>
        <v>-3.9981112136424746E-2</v>
      </c>
      <c r="LA67" s="46">
        <f t="shared" si="635"/>
        <v>-3.9076973177963659E-2</v>
      </c>
      <c r="LB67" s="46">
        <f t="shared" si="635"/>
        <v>-3.2770375490599579E-2</v>
      </c>
      <c r="LC67" s="46">
        <f t="shared" si="635"/>
        <v>-3.4002302107277838E-2</v>
      </c>
      <c r="LD67" s="46">
        <f t="shared" si="635"/>
        <v>0.19445214900952701</v>
      </c>
      <c r="LE67" s="46">
        <f t="shared" si="635"/>
        <v>-0.11466631961909446</v>
      </c>
      <c r="LF67" s="46">
        <f t="shared" si="651"/>
        <v>0.11843276697500316</v>
      </c>
      <c r="LG67" s="46">
        <f t="shared" si="651"/>
        <v>-2.4716147778398923E-2</v>
      </c>
      <c r="LH67" s="46">
        <f t="shared" si="651"/>
        <v>5.5541955427868439E-2</v>
      </c>
      <c r="LI67" s="46">
        <f t="shared" si="637"/>
        <v>5.3103635204382549E-2</v>
      </c>
      <c r="LJ67" s="46">
        <f t="shared" si="638"/>
        <v>-4.8719759336737223E-2</v>
      </c>
      <c r="LK67" s="46">
        <f t="shared" si="638"/>
        <v>2.2512993358126954E-2</v>
      </c>
      <c r="LL67" s="46">
        <f t="shared" si="638"/>
        <v>-5.5303550082498543E-2</v>
      </c>
      <c r="LM67" s="46">
        <f t="shared" si="638"/>
        <v>-7.703297131033271E-2</v>
      </c>
      <c r="LN67" s="46">
        <f t="shared" si="638"/>
        <v>2.3685619098065214E-2</v>
      </c>
      <c r="LO67" s="46">
        <f t="shared" si="638"/>
        <v>-2.0607723384782117E-2</v>
      </c>
      <c r="LP67" s="46">
        <f t="shared" si="638"/>
        <v>6.8577681989470118E-2</v>
      </c>
      <c r="LQ67" s="46">
        <f t="shared" si="638"/>
        <v>-4.9897035983498261E-3</v>
      </c>
      <c r="LR67" s="46">
        <f t="shared" si="638"/>
        <v>2.5533300328626884E-2</v>
      </c>
      <c r="LS67" s="46">
        <f t="shared" si="638"/>
        <v>5.0740197744592042E-3</v>
      </c>
      <c r="LT67" s="46">
        <f t="shared" si="638"/>
        <v>5.2483135994259023E-2</v>
      </c>
      <c r="LU67" s="46">
        <f t="shared" si="639"/>
        <v>2.0716883983406431E-2</v>
      </c>
      <c r="LV67" s="46">
        <f t="shared" si="640"/>
        <v>-8.7979114777252398E-3</v>
      </c>
      <c r="LW67" s="46">
        <f t="shared" si="640"/>
        <v>3.3596384669164703E-2</v>
      </c>
      <c r="LX67" s="46">
        <f t="shared" si="640"/>
        <v>-0.10661979947989675</v>
      </c>
      <c r="LY67" s="46">
        <f t="shared" si="640"/>
        <v>-4.505274843475815E-2</v>
      </c>
      <c r="LZ67" s="46">
        <f t="shared" si="640"/>
        <v>2.9628735739528622E-5</v>
      </c>
      <c r="MA67" s="46">
        <f t="shared" si="640"/>
        <v>8.5578885046908582E-3</v>
      </c>
      <c r="MB67" s="46">
        <f t="shared" si="640"/>
        <v>-3.1078574822676952E-2</v>
      </c>
      <c r="MC67" s="46">
        <f t="shared" si="640"/>
        <v>-0.25464123197289135</v>
      </c>
      <c r="MD67" s="46">
        <f t="shared" si="640"/>
        <v>7.2233857928705625E-2</v>
      </c>
      <c r="ME67" s="46">
        <f t="shared" si="640"/>
        <v>-1.89335244316301E-2</v>
      </c>
      <c r="MF67" s="46">
        <f t="shared" si="640"/>
        <v>8.7077933472647029E-2</v>
      </c>
      <c r="MG67" s="46">
        <f t="shared" si="640"/>
        <v>-1.8106365085445941E-2</v>
      </c>
      <c r="MH67" s="46">
        <f t="shared" si="640"/>
        <v>-1.0435198803939616E-2</v>
      </c>
      <c r="MI67" s="46">
        <f t="shared" si="640"/>
        <v>3.3775635263830095E-2</v>
      </c>
      <c r="MJ67" s="46">
        <f t="shared" si="640"/>
        <v>-0.10684549121699183</v>
      </c>
      <c r="MK67" s="46">
        <f t="shared" si="640"/>
        <v>-6.6321755320186915E-2</v>
      </c>
      <c r="ML67" s="46">
        <f t="shared" si="640"/>
        <v>-3.0086732209009814E-2</v>
      </c>
    </row>
    <row r="68" spans="1:350" s="106" customFormat="1" x14ac:dyDescent="0.35">
      <c r="A68" s="105" t="str">
        <f>Month!$A$28</f>
        <v>Veículo Leve</v>
      </c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6"/>
      <c r="DD68" s="46"/>
      <c r="DE68" s="46"/>
      <c r="DF68" s="46"/>
      <c r="DG68" s="46"/>
      <c r="DH68" s="46"/>
      <c r="DI68" s="46"/>
      <c r="DJ68" s="46"/>
      <c r="DK68" s="46"/>
      <c r="DL68" s="46"/>
      <c r="DM68" s="46"/>
      <c r="DN68" s="46"/>
      <c r="DO68" s="46"/>
      <c r="DP68" s="46"/>
      <c r="DQ68" s="46"/>
      <c r="DR68" s="46"/>
      <c r="DS68" s="46"/>
      <c r="DT68" s="46"/>
      <c r="DU68" s="46"/>
      <c r="DV68" s="46"/>
      <c r="DW68" s="46"/>
      <c r="DX68" s="46"/>
      <c r="DY68" s="46"/>
      <c r="DZ68" s="46"/>
      <c r="EA68" s="46"/>
      <c r="EB68" s="46"/>
      <c r="EC68" s="46"/>
      <c r="ED68" s="46"/>
      <c r="EE68" s="46"/>
      <c r="EF68" s="46"/>
      <c r="EG68" s="46"/>
      <c r="EH68" s="46"/>
      <c r="EI68" s="46"/>
      <c r="EJ68" s="46"/>
      <c r="EK68" s="46"/>
      <c r="EL68" s="46"/>
      <c r="EM68" s="46"/>
      <c r="EN68" s="46"/>
      <c r="EO68" s="46"/>
      <c r="EP68" s="46"/>
      <c r="EQ68" s="46"/>
      <c r="ER68" s="46"/>
      <c r="ES68" s="46"/>
      <c r="ET68" s="46"/>
      <c r="EU68" s="46"/>
      <c r="EV68" s="46"/>
      <c r="EW68" s="46"/>
      <c r="EX68" s="46"/>
      <c r="EY68" s="46"/>
      <c r="EZ68" s="46"/>
      <c r="FA68" s="46"/>
      <c r="FB68" s="46"/>
      <c r="FC68" s="46"/>
      <c r="FD68" s="46"/>
      <c r="FE68" s="46"/>
      <c r="FF68" s="46"/>
      <c r="FG68" s="46"/>
      <c r="FH68" s="46"/>
      <c r="FI68" s="46"/>
      <c r="FJ68" s="46"/>
      <c r="FK68" s="46"/>
      <c r="FL68" s="46"/>
      <c r="FM68" s="46"/>
      <c r="FN68" s="46"/>
      <c r="FO68" s="46"/>
      <c r="FP68" s="46"/>
      <c r="FQ68" s="46"/>
      <c r="FR68" s="46"/>
      <c r="FS68" s="46"/>
      <c r="FT68" s="46"/>
      <c r="FU68" s="46"/>
      <c r="FV68" s="46"/>
      <c r="FW68" s="46"/>
      <c r="FX68" s="46"/>
      <c r="FY68" s="46"/>
      <c r="FZ68" s="46"/>
      <c r="GA68" s="46"/>
      <c r="GB68" s="46"/>
      <c r="GC68" s="46"/>
      <c r="GD68" s="46"/>
      <c r="GE68" s="46"/>
      <c r="GF68" s="46"/>
      <c r="GG68" s="46"/>
      <c r="GH68" s="46"/>
      <c r="GI68" s="46"/>
      <c r="GJ68" s="46"/>
      <c r="GK68" s="46"/>
      <c r="GL68" s="46"/>
      <c r="GM68" s="46"/>
      <c r="GN68" s="46"/>
      <c r="GO68" s="46"/>
      <c r="GP68" s="46"/>
      <c r="GQ68" s="46"/>
      <c r="GR68" s="46"/>
      <c r="GS68" s="46"/>
      <c r="GT68" s="46"/>
      <c r="GU68" s="46"/>
      <c r="GV68" s="46"/>
      <c r="GW68" s="46"/>
      <c r="GX68" s="46"/>
      <c r="GY68" s="46"/>
      <c r="GZ68" s="46"/>
      <c r="HA68" s="46"/>
      <c r="HB68" s="46"/>
      <c r="HC68" s="46"/>
      <c r="HD68" s="46"/>
      <c r="HE68" s="46"/>
      <c r="HF68" s="46"/>
      <c r="HG68" s="46"/>
      <c r="HH68" s="46"/>
      <c r="HI68" s="46"/>
      <c r="HJ68" s="46"/>
      <c r="HK68" s="46"/>
      <c r="HL68" s="46"/>
      <c r="HM68" s="46"/>
      <c r="HN68" s="46"/>
      <c r="HO68" s="47" t="str">
        <f t="shared" ref="HO68:HY68" si="673">IF(HN28&lt;=0,"",IF(HO28&lt;=0,"",(HO28/HN28-1)))</f>
        <v/>
      </c>
      <c r="HP68" s="47">
        <f t="shared" si="673"/>
        <v>7.7158259784021688</v>
      </c>
      <c r="HQ68" s="47">
        <f t="shared" si="673"/>
        <v>-4.2486420697188998E-2</v>
      </c>
      <c r="HR68" s="47">
        <f t="shared" si="673"/>
        <v>-3.1544405317917024E-2</v>
      </c>
      <c r="HS68" s="47">
        <f t="shared" si="673"/>
        <v>5.1063540604824986E-2</v>
      </c>
      <c r="HT68" s="47">
        <f t="shared" si="673"/>
        <v>-8.0910877773754608E-2</v>
      </c>
      <c r="HU68" s="47">
        <f t="shared" si="673"/>
        <v>0.17200140696447419</v>
      </c>
      <c r="HV68" s="47">
        <f t="shared" si="673"/>
        <v>-9.1836734693877542E-2</v>
      </c>
      <c r="HW68" s="47">
        <f t="shared" si="673"/>
        <v>-9.1539986781229321E-2</v>
      </c>
      <c r="HX68" s="47">
        <f t="shared" si="673"/>
        <v>5.3110221898872378E-2</v>
      </c>
      <c r="HY68" s="47">
        <f t="shared" si="673"/>
        <v>-4.1450777202072575E-2</v>
      </c>
      <c r="HZ68" s="47">
        <f t="shared" si="656"/>
        <v>4.6846846846846812E-2</v>
      </c>
      <c r="IA68" s="47">
        <f t="shared" si="656"/>
        <v>-5.3012048192771055E-2</v>
      </c>
      <c r="IB68" s="47">
        <f t="shared" si="656"/>
        <v>0.18284260268993102</v>
      </c>
      <c r="IC68" s="47">
        <f t="shared" si="656"/>
        <v>-0.10940381069452976</v>
      </c>
      <c r="ID68" s="47">
        <f t="shared" si="656"/>
        <v>-3.3889751552795055E-2</v>
      </c>
      <c r="IE68" s="47">
        <f t="shared" si="656"/>
        <v>4.5793653982668436E-2</v>
      </c>
      <c r="IF68" s="47">
        <f t="shared" si="656"/>
        <v>-5.0887978142076462E-2</v>
      </c>
      <c r="IG68" s="47">
        <f t="shared" si="656"/>
        <v>0.18243972652033102</v>
      </c>
      <c r="IH68" s="47">
        <f t="shared" ref="IH68:IY68" si="674">IH28/IG28-1</f>
        <v>-6.132227632379772E-2</v>
      </c>
      <c r="II68" s="47">
        <f t="shared" si="674"/>
        <v>-0.14271493388707113</v>
      </c>
      <c r="IJ68" s="47">
        <f t="shared" si="674"/>
        <v>7.4673688585392473E-2</v>
      </c>
      <c r="IK68" s="47">
        <f t="shared" si="674"/>
        <v>2.8241219628535319E-2</v>
      </c>
      <c r="IL68" s="47">
        <f t="shared" si="674"/>
        <v>-1.7645418128988677E-3</v>
      </c>
      <c r="IM68" s="47">
        <f t="shared" si="674"/>
        <v>-5.6105064060568699E-3</v>
      </c>
      <c r="IN68" s="47">
        <f t="shared" si="674"/>
        <v>0.13006794728052307</v>
      </c>
      <c r="IO68" s="47">
        <f t="shared" si="674"/>
        <v>-0.10509606607471478</v>
      </c>
      <c r="IP68" s="47">
        <f t="shared" si="674"/>
        <v>-1.4826647157127781E-2</v>
      </c>
      <c r="IQ68" s="47">
        <f t="shared" si="674"/>
        <v>2.212213370900229E-2</v>
      </c>
      <c r="IR68" s="47">
        <f t="shared" si="674"/>
        <v>-5.5368285950163743E-2</v>
      </c>
      <c r="IS68" s="47">
        <f t="shared" si="674"/>
        <v>0.17366034660353047</v>
      </c>
      <c r="IT68" s="47">
        <f t="shared" si="674"/>
        <v>-6.6861340839358796E-2</v>
      </c>
      <c r="IU68" s="47">
        <f t="shared" si="674"/>
        <v>-0.15289790416530924</v>
      </c>
      <c r="IV68" s="47">
        <f t="shared" si="674"/>
        <v>0.10185014024350103</v>
      </c>
      <c r="IW68" s="47">
        <f t="shared" si="674"/>
        <v>-1.385398376537772E-2</v>
      </c>
      <c r="IX68" s="47">
        <f t="shared" si="674"/>
        <v>-9.2208555453872632E-2</v>
      </c>
      <c r="IY68" s="47">
        <f t="shared" si="674"/>
        <v>6.8861973504593443E-2</v>
      </c>
      <c r="IZ68" s="47">
        <f t="shared" si="630"/>
        <v>0.1597785599950754</v>
      </c>
      <c r="JA68" s="47">
        <f t="shared" si="630"/>
        <v>-6.6091051606947393E-2</v>
      </c>
      <c r="JB68" s="47">
        <f t="shared" si="630"/>
        <v>-1.2008783482290175E-2</v>
      </c>
      <c r="JC68" s="47">
        <f t="shared" si="630"/>
        <v>3.1022032148553258E-4</v>
      </c>
      <c r="JD68" s="47">
        <f t="shared" si="630"/>
        <v>-2.9877343516540478E-2</v>
      </c>
      <c r="JE68" s="47">
        <f t="shared" si="630"/>
        <v>0.15295521336905504</v>
      </c>
      <c r="JF68" s="47">
        <f t="shared" si="630"/>
        <v>-5.6959779460381221E-2</v>
      </c>
      <c r="JG68" s="47">
        <f t="shared" si="630"/>
        <v>-0.16523129899300615</v>
      </c>
      <c r="JH68" s="47">
        <f t="shared" si="630"/>
        <v>0.12077609537002987</v>
      </c>
      <c r="JI68" s="47">
        <f t="shared" si="630"/>
        <v>-1.2091159412774499E-2</v>
      </c>
      <c r="JJ68" s="47">
        <f t="shared" si="630"/>
        <v>1.0110399481208177E-2</v>
      </c>
      <c r="JK68" s="47">
        <f t="shared" si="630"/>
        <v>-1.5012239513860548E-2</v>
      </c>
      <c r="JL68" s="47">
        <f t="shared" si="630"/>
        <v>0.15237971559371766</v>
      </c>
      <c r="JM68" s="47">
        <f t="shared" si="630"/>
        <v>-7.7136739639101393E-2</v>
      </c>
      <c r="JN68" s="47">
        <f t="shared" si="630"/>
        <v>-3.5394155741054534E-2</v>
      </c>
      <c r="JO68" s="47">
        <f t="shared" si="630"/>
        <v>4.202308971179658E-2</v>
      </c>
      <c r="JP68" s="47">
        <f t="shared" si="630"/>
        <v>-2.6256032798417817E-2</v>
      </c>
      <c r="JQ68" s="47">
        <f t="shared" si="631"/>
        <v>0.11978357333183265</v>
      </c>
      <c r="JR68" s="47">
        <f t="shared" si="631"/>
        <v>-6.7560270660707133E-2</v>
      </c>
      <c r="JS68" s="47">
        <f t="shared" si="631"/>
        <v>-0.11868783293493179</v>
      </c>
      <c r="JT68" s="47">
        <f t="shared" si="631"/>
        <v>-0.15534892340317563</v>
      </c>
      <c r="JU68" s="47">
        <f t="shared" si="632"/>
        <v>-0.24407188047342521</v>
      </c>
      <c r="JV68" s="47">
        <f t="shared" si="633"/>
        <v>0.23962818142240061</v>
      </c>
      <c r="JW68" s="47">
        <f t="shared" si="634"/>
        <v>5.9471814710634341E-2</v>
      </c>
      <c r="JX68" s="47">
        <f t="shared" si="634"/>
        <v>9.8231736048793872E-2</v>
      </c>
      <c r="JY68" s="47">
        <f t="shared" si="634"/>
        <v>4.7234294839995528E-2</v>
      </c>
      <c r="JZ68" s="47">
        <f t="shared" si="634"/>
        <v>5.4375899385695758E-2</v>
      </c>
      <c r="KA68" s="47">
        <f t="shared" si="634"/>
        <v>8.0979797123439834E-2</v>
      </c>
      <c r="KB68" s="47">
        <f t="shared" si="634"/>
        <v>-3.6835187655777757E-2</v>
      </c>
      <c r="KC68" s="47">
        <f t="shared" si="634"/>
        <v>0.13536827361818538</v>
      </c>
      <c r="KD68" s="47">
        <f t="shared" si="634"/>
        <v>-0.25857305648473861</v>
      </c>
      <c r="KE68" s="47">
        <f t="shared" si="634"/>
        <v>-0.18274171479122148</v>
      </c>
      <c r="KF68" s="47">
        <f t="shared" si="634"/>
        <v>-0.12249893146451352</v>
      </c>
      <c r="KG68" s="47">
        <f t="shared" si="634"/>
        <v>0.112624393022001</v>
      </c>
      <c r="KH68" s="47">
        <f t="shared" si="634"/>
        <v>0.15393759479226965</v>
      </c>
      <c r="KI68" s="47">
        <f t="shared" si="634"/>
        <v>-3.2394934044615464E-2</v>
      </c>
      <c r="KJ68" s="47">
        <f t="shared" si="634"/>
        <v>0.13316678920064606</v>
      </c>
      <c r="KK68" s="47">
        <f t="shared" si="634"/>
        <v>-4.9432608155775437E-2</v>
      </c>
      <c r="KL68" s="47">
        <f t="shared" si="634"/>
        <v>-2.6321366726111739E-2</v>
      </c>
      <c r="KM68" s="47">
        <f t="shared" si="634"/>
        <v>5.1720392716899433E-2</v>
      </c>
      <c r="KN68" s="47">
        <f t="shared" si="635"/>
        <v>-7.106598450949364E-2</v>
      </c>
      <c r="KO68" s="47">
        <f t="shared" si="635"/>
        <v>0.18656557926387496</v>
      </c>
      <c r="KP68" s="47">
        <f t="shared" si="635"/>
        <v>-0.16663330555679079</v>
      </c>
      <c r="KQ68" s="47">
        <f t="shared" si="635"/>
        <v>-0.11283269171897292</v>
      </c>
      <c r="KR68" s="47">
        <f t="shared" si="635"/>
        <v>0.13191496280764858</v>
      </c>
      <c r="KS68" s="47">
        <f t="shared" si="635"/>
        <v>1.7115158048778056E-2</v>
      </c>
      <c r="KT68" s="47">
        <f t="shared" si="635"/>
        <v>-2.8224306817328459E-2</v>
      </c>
      <c r="KU68" s="47">
        <f t="shared" si="635"/>
        <v>-1.3875640360491048E-2</v>
      </c>
      <c r="KV68" s="47">
        <f t="shared" si="635"/>
        <v>0.21277704192607994</v>
      </c>
      <c r="KW68" s="47">
        <f t="shared" si="635"/>
        <v>-0.10127086236744764</v>
      </c>
      <c r="KX68" s="47">
        <f t="shared" si="635"/>
        <v>-1.0905596791249805E-2</v>
      </c>
      <c r="KY68" s="47">
        <f t="shared" si="635"/>
        <v>2.0795074783327427E-2</v>
      </c>
      <c r="KZ68" s="47">
        <f t="shared" si="635"/>
        <v>-7.8297847917215835E-2</v>
      </c>
      <c r="LA68" s="47">
        <f t="shared" si="635"/>
        <v>0.22034619904080888</v>
      </c>
      <c r="LB68" s="47">
        <f t="shared" si="635"/>
        <v>-4.4430404769743359E-2</v>
      </c>
      <c r="LC68" s="47">
        <f t="shared" si="635"/>
        <v>-0.14899242661122614</v>
      </c>
      <c r="LD68" s="47">
        <f t="shared" si="635"/>
        <v>5.159179374530698E-2</v>
      </c>
      <c r="LE68" s="47">
        <f t="shared" si="635"/>
        <v>6.0825767065319392E-2</v>
      </c>
      <c r="LF68" s="47">
        <f t="shared" si="651"/>
        <v>-1.7164294617301623E-2</v>
      </c>
      <c r="LG68" s="47">
        <f t="shared" si="651"/>
        <v>2.9187654787836692E-3</v>
      </c>
      <c r="LH68" s="47">
        <f t="shared" si="651"/>
        <v>0.16450745828294422</v>
      </c>
      <c r="LI68" s="47">
        <f t="shared" si="637"/>
        <v>-0.12321557171398045</v>
      </c>
      <c r="LJ68" s="47">
        <f t="shared" si="638"/>
        <v>-6.285675961667625E-3</v>
      </c>
      <c r="LK68" s="47">
        <f t="shared" si="638"/>
        <v>2.155222515101185E-2</v>
      </c>
      <c r="LL68" s="47">
        <f t="shared" si="638"/>
        <v>-4.2997037977749786E-2</v>
      </c>
      <c r="LM68" s="47">
        <f t="shared" si="638"/>
        <v>0.19813258314492299</v>
      </c>
      <c r="LN68" s="47">
        <f t="shared" si="638"/>
        <v>-8.1473372077080053E-2</v>
      </c>
      <c r="LO68" s="47">
        <f t="shared" si="638"/>
        <v>-0.15096182590095386</v>
      </c>
      <c r="LP68" s="47">
        <f t="shared" si="638"/>
        <v>9.4685941866550438E-2</v>
      </c>
      <c r="LQ68" s="47">
        <f t="shared" si="638"/>
        <v>-5.4617697366324158E-2</v>
      </c>
      <c r="LR68" s="47">
        <f t="shared" si="638"/>
        <v>7.5136736644627389E-2</v>
      </c>
      <c r="LS68" s="47">
        <f t="shared" si="638"/>
        <v>-4.8890430100516635E-3</v>
      </c>
      <c r="LT68" s="47">
        <f t="shared" si="638"/>
        <v>0.16156017714625448</v>
      </c>
      <c r="LU68" s="47">
        <f t="shared" si="639"/>
        <v>-0.10862208428356268</v>
      </c>
      <c r="LV68" s="47">
        <f t="shared" si="640"/>
        <v>-3.0047429490306143E-2</v>
      </c>
      <c r="LW68" s="47">
        <f t="shared" si="640"/>
        <v>1.1828277616404481E-2</v>
      </c>
      <c r="LX68" s="47">
        <f t="shared" si="640"/>
        <v>-1.5960889143275425E-2</v>
      </c>
      <c r="LY68" s="47">
        <f t="shared" si="640"/>
        <v>0.17727786149231162</v>
      </c>
      <c r="LZ68" s="47">
        <f t="shared" si="640"/>
        <v>-7.4985960044298028E-2</v>
      </c>
      <c r="MA68" s="47">
        <f t="shared" si="640"/>
        <v>-0.16096975671349589</v>
      </c>
      <c r="MB68" s="47">
        <f t="shared" si="640"/>
        <v>3.1854269702939808E-2</v>
      </c>
      <c r="MC68" s="47">
        <f t="shared" si="640"/>
        <v>-0.13331571071229587</v>
      </c>
      <c r="MD68" s="47">
        <f t="shared" si="640"/>
        <v>5.9777616679150825E-3</v>
      </c>
      <c r="ME68" s="47">
        <f t="shared" si="640"/>
        <v>-1.4589120951840728E-2</v>
      </c>
      <c r="MF68" s="47">
        <f t="shared" si="640"/>
        <v>0.15503617748134557</v>
      </c>
      <c r="MG68" s="47">
        <f t="shared" si="640"/>
        <v>-7.7511802668410512E-2</v>
      </c>
      <c r="MH68" s="47">
        <f t="shared" si="640"/>
        <v>-6.047397391365561E-2</v>
      </c>
      <c r="MI68" s="47">
        <f t="shared" si="640"/>
        <v>6.4265883649867517E-2</v>
      </c>
      <c r="MJ68" s="47">
        <f t="shared" si="640"/>
        <v>-4.1428008512813586E-2</v>
      </c>
      <c r="MK68" s="47">
        <f t="shared" si="640"/>
        <v>0.15352961988517388</v>
      </c>
      <c r="ML68" s="47">
        <f t="shared" si="640"/>
        <v>-7.6154238990745582E-2</v>
      </c>
    </row>
    <row r="69" spans="1:350" s="7" customFormat="1" hidden="1" x14ac:dyDescent="0.35">
      <c r="A69" s="11" t="str">
        <f>Month!$A$29</f>
        <v>Energia Elétrica (MWh)</v>
      </c>
      <c r="B69" s="42"/>
      <c r="C69" s="42" t="str">
        <f t="shared" ref="C69:BN69" si="675">IF(B29&lt;=0,"",IF(C29&lt;=0,"",(C29/B29-1)))</f>
        <v/>
      </c>
      <c r="D69" s="42" t="str">
        <f t="shared" si="675"/>
        <v/>
      </c>
      <c r="E69" s="42" t="str">
        <f t="shared" si="675"/>
        <v/>
      </c>
      <c r="F69" s="42" t="str">
        <f t="shared" si="675"/>
        <v/>
      </c>
      <c r="G69" s="42" t="str">
        <f t="shared" si="675"/>
        <v/>
      </c>
      <c r="H69" s="42" t="str">
        <f t="shared" si="675"/>
        <v/>
      </c>
      <c r="I69" s="42" t="str">
        <f t="shared" si="675"/>
        <v/>
      </c>
      <c r="J69" s="42" t="str">
        <f t="shared" si="675"/>
        <v/>
      </c>
      <c r="K69" s="42" t="str">
        <f t="shared" si="675"/>
        <v/>
      </c>
      <c r="L69" s="42" t="str">
        <f t="shared" si="675"/>
        <v/>
      </c>
      <c r="M69" s="42" t="str">
        <f t="shared" si="675"/>
        <v/>
      </c>
      <c r="N69" s="42" t="str">
        <f t="shared" si="675"/>
        <v/>
      </c>
      <c r="O69" s="42" t="str">
        <f t="shared" si="675"/>
        <v/>
      </c>
      <c r="P69" s="42" t="str">
        <f t="shared" si="675"/>
        <v/>
      </c>
      <c r="Q69" s="42" t="str">
        <f t="shared" si="675"/>
        <v/>
      </c>
      <c r="R69" s="42" t="str">
        <f t="shared" si="675"/>
        <v/>
      </c>
      <c r="S69" s="42" t="str">
        <f t="shared" si="675"/>
        <v/>
      </c>
      <c r="T69" s="42" t="str">
        <f t="shared" si="675"/>
        <v/>
      </c>
      <c r="U69" s="42" t="str">
        <f t="shared" si="675"/>
        <v/>
      </c>
      <c r="V69" s="42" t="str">
        <f t="shared" si="675"/>
        <v/>
      </c>
      <c r="W69" s="42" t="str">
        <f t="shared" si="675"/>
        <v/>
      </c>
      <c r="X69" s="42" t="str">
        <f t="shared" si="675"/>
        <v/>
      </c>
      <c r="Y69" s="42" t="str">
        <f t="shared" si="675"/>
        <v/>
      </c>
      <c r="Z69" s="42" t="str">
        <f t="shared" si="675"/>
        <v/>
      </c>
      <c r="AA69" s="42" t="str">
        <f t="shared" si="675"/>
        <v/>
      </c>
      <c r="AB69" s="42" t="str">
        <f t="shared" si="675"/>
        <v/>
      </c>
      <c r="AC69" s="42" t="str">
        <f t="shared" si="675"/>
        <v/>
      </c>
      <c r="AD69" s="42" t="str">
        <f t="shared" si="675"/>
        <v/>
      </c>
      <c r="AE69" s="42" t="str">
        <f t="shared" si="675"/>
        <v/>
      </c>
      <c r="AF69" s="42" t="str">
        <f t="shared" si="675"/>
        <v/>
      </c>
      <c r="AG69" s="42" t="str">
        <f t="shared" si="675"/>
        <v/>
      </c>
      <c r="AH69" s="42" t="str">
        <f t="shared" si="675"/>
        <v/>
      </c>
      <c r="AI69" s="42" t="str">
        <f t="shared" si="675"/>
        <v/>
      </c>
      <c r="AJ69" s="42" t="str">
        <f t="shared" si="675"/>
        <v/>
      </c>
      <c r="AK69" s="42" t="str">
        <f t="shared" si="675"/>
        <v/>
      </c>
      <c r="AL69" s="42" t="str">
        <f t="shared" si="675"/>
        <v/>
      </c>
      <c r="AM69" s="42" t="str">
        <f t="shared" si="675"/>
        <v/>
      </c>
      <c r="AN69" s="42" t="str">
        <f t="shared" si="675"/>
        <v/>
      </c>
      <c r="AO69" s="42" t="str">
        <f t="shared" si="675"/>
        <v/>
      </c>
      <c r="AP69" s="42" t="str">
        <f t="shared" si="675"/>
        <v/>
      </c>
      <c r="AQ69" s="42" t="str">
        <f t="shared" si="675"/>
        <v/>
      </c>
      <c r="AR69" s="42" t="str">
        <f t="shared" si="675"/>
        <v/>
      </c>
      <c r="AS69" s="42" t="str">
        <f t="shared" si="675"/>
        <v/>
      </c>
      <c r="AT69" s="42" t="str">
        <f t="shared" si="675"/>
        <v/>
      </c>
      <c r="AU69" s="42" t="str">
        <f t="shared" si="675"/>
        <v/>
      </c>
      <c r="AV69" s="42" t="str">
        <f t="shared" si="675"/>
        <v/>
      </c>
      <c r="AW69" s="42" t="str">
        <f t="shared" si="675"/>
        <v/>
      </c>
      <c r="AX69" s="42" t="str">
        <f t="shared" si="675"/>
        <v/>
      </c>
      <c r="AY69" s="42" t="str">
        <f t="shared" si="675"/>
        <v/>
      </c>
      <c r="AZ69" s="42" t="str">
        <f t="shared" si="675"/>
        <v/>
      </c>
      <c r="BA69" s="42" t="str">
        <f t="shared" si="675"/>
        <v/>
      </c>
      <c r="BB69" s="42" t="str">
        <f t="shared" si="675"/>
        <v/>
      </c>
      <c r="BC69" s="42" t="str">
        <f t="shared" si="675"/>
        <v/>
      </c>
      <c r="BD69" s="42" t="str">
        <f t="shared" si="675"/>
        <v/>
      </c>
      <c r="BE69" s="42" t="str">
        <f t="shared" si="675"/>
        <v/>
      </c>
      <c r="BF69" s="42" t="str">
        <f t="shared" si="675"/>
        <v/>
      </c>
      <c r="BG69" s="42" t="str">
        <f t="shared" si="675"/>
        <v/>
      </c>
      <c r="BH69" s="42" t="str">
        <f t="shared" si="675"/>
        <v/>
      </c>
      <c r="BI69" s="42" t="str">
        <f t="shared" si="675"/>
        <v/>
      </c>
      <c r="BJ69" s="42" t="str">
        <f t="shared" si="675"/>
        <v/>
      </c>
      <c r="BK69" s="42" t="str">
        <f t="shared" si="675"/>
        <v/>
      </c>
      <c r="BL69" s="42" t="str">
        <f t="shared" si="675"/>
        <v/>
      </c>
      <c r="BM69" s="42" t="str">
        <f t="shared" si="675"/>
        <v/>
      </c>
      <c r="BN69" s="42" t="str">
        <f t="shared" si="675"/>
        <v/>
      </c>
      <c r="BO69" s="42" t="str">
        <f t="shared" ref="BO69:DZ69" si="676">IF(BN29&lt;=0,"",IF(BO29&lt;=0,"",(BO29/BN29-1)))</f>
        <v/>
      </c>
      <c r="BP69" s="42" t="str">
        <f t="shared" si="676"/>
        <v/>
      </c>
      <c r="BQ69" s="42" t="str">
        <f t="shared" si="676"/>
        <v/>
      </c>
      <c r="BR69" s="42" t="str">
        <f t="shared" si="676"/>
        <v/>
      </c>
      <c r="BS69" s="42" t="str">
        <f t="shared" si="676"/>
        <v/>
      </c>
      <c r="BT69" s="42" t="str">
        <f t="shared" si="676"/>
        <v/>
      </c>
      <c r="BU69" s="42" t="str">
        <f t="shared" si="676"/>
        <v/>
      </c>
      <c r="BV69" s="42" t="str">
        <f t="shared" si="676"/>
        <v/>
      </c>
      <c r="BW69" s="42" t="str">
        <f t="shared" si="676"/>
        <v/>
      </c>
      <c r="BX69" s="42" t="str">
        <f t="shared" si="676"/>
        <v/>
      </c>
      <c r="BY69" s="42" t="str">
        <f t="shared" si="676"/>
        <v/>
      </c>
      <c r="BZ69" s="42" t="str">
        <f t="shared" si="676"/>
        <v/>
      </c>
      <c r="CA69" s="42" t="str">
        <f t="shared" si="676"/>
        <v/>
      </c>
      <c r="CB69" s="42" t="str">
        <f t="shared" si="676"/>
        <v/>
      </c>
      <c r="CC69" s="42" t="str">
        <f t="shared" si="676"/>
        <v/>
      </c>
      <c r="CD69" s="42" t="str">
        <f t="shared" si="676"/>
        <v/>
      </c>
      <c r="CE69" s="42" t="str">
        <f t="shared" si="676"/>
        <v/>
      </c>
      <c r="CF69" s="42" t="str">
        <f t="shared" si="676"/>
        <v/>
      </c>
      <c r="CG69" s="42" t="str">
        <f t="shared" si="676"/>
        <v/>
      </c>
      <c r="CH69" s="42" t="str">
        <f t="shared" si="676"/>
        <v/>
      </c>
      <c r="CI69" s="42" t="str">
        <f t="shared" si="676"/>
        <v/>
      </c>
      <c r="CJ69" s="42" t="str">
        <f t="shared" si="676"/>
        <v/>
      </c>
      <c r="CK69" s="42" t="str">
        <f t="shared" si="676"/>
        <v/>
      </c>
      <c r="CL69" s="42" t="str">
        <f t="shared" si="676"/>
        <v/>
      </c>
      <c r="CM69" s="42" t="str">
        <f t="shared" si="676"/>
        <v/>
      </c>
      <c r="CN69" s="42" t="str">
        <f t="shared" si="676"/>
        <v/>
      </c>
      <c r="CO69" s="42" t="str">
        <f t="shared" si="676"/>
        <v/>
      </c>
      <c r="CP69" s="42" t="str">
        <f t="shared" si="676"/>
        <v/>
      </c>
      <c r="CQ69" s="42" t="str">
        <f t="shared" si="676"/>
        <v/>
      </c>
      <c r="CR69" s="42" t="str">
        <f t="shared" si="676"/>
        <v/>
      </c>
      <c r="CS69" s="42" t="str">
        <f t="shared" si="676"/>
        <v/>
      </c>
      <c r="CT69" s="42" t="str">
        <f t="shared" si="676"/>
        <v/>
      </c>
      <c r="CU69" s="42" t="str">
        <f t="shared" si="676"/>
        <v/>
      </c>
      <c r="CV69" s="42" t="str">
        <f t="shared" si="676"/>
        <v/>
      </c>
      <c r="CW69" s="42" t="str">
        <f t="shared" si="676"/>
        <v/>
      </c>
      <c r="CX69" s="42" t="str">
        <f t="shared" si="676"/>
        <v/>
      </c>
      <c r="CY69" s="42" t="str">
        <f t="shared" si="676"/>
        <v/>
      </c>
      <c r="CZ69" s="42" t="str">
        <f t="shared" si="676"/>
        <v/>
      </c>
      <c r="DA69" s="42" t="str">
        <f t="shared" si="676"/>
        <v/>
      </c>
      <c r="DB69" s="42" t="str">
        <f t="shared" si="676"/>
        <v/>
      </c>
      <c r="DC69" s="42" t="str">
        <f t="shared" si="676"/>
        <v/>
      </c>
      <c r="DD69" s="42" t="str">
        <f t="shared" si="676"/>
        <v/>
      </c>
      <c r="DE69" s="42" t="str">
        <f t="shared" si="676"/>
        <v/>
      </c>
      <c r="DF69" s="42" t="str">
        <f t="shared" si="676"/>
        <v/>
      </c>
      <c r="DG69" s="42" t="str">
        <f t="shared" si="676"/>
        <v/>
      </c>
      <c r="DH69" s="42" t="str">
        <f t="shared" si="676"/>
        <v/>
      </c>
      <c r="DI69" s="42" t="str">
        <f t="shared" si="676"/>
        <v/>
      </c>
      <c r="DJ69" s="42" t="str">
        <f t="shared" si="676"/>
        <v/>
      </c>
      <c r="DK69" s="42" t="str">
        <f t="shared" si="676"/>
        <v/>
      </c>
      <c r="DL69" s="42" t="str">
        <f t="shared" si="676"/>
        <v/>
      </c>
      <c r="DM69" s="42" t="str">
        <f t="shared" si="676"/>
        <v/>
      </c>
      <c r="DN69" s="42" t="str">
        <f t="shared" si="676"/>
        <v/>
      </c>
      <c r="DO69" s="42" t="str">
        <f t="shared" si="676"/>
        <v/>
      </c>
      <c r="DP69" s="42" t="str">
        <f t="shared" si="676"/>
        <v/>
      </c>
      <c r="DQ69" s="42" t="str">
        <f t="shared" si="676"/>
        <v/>
      </c>
      <c r="DR69" s="42" t="str">
        <f t="shared" si="676"/>
        <v/>
      </c>
      <c r="DS69" s="42" t="str">
        <f t="shared" si="676"/>
        <v/>
      </c>
      <c r="DT69" s="42" t="str">
        <f t="shared" si="676"/>
        <v/>
      </c>
      <c r="DU69" s="42" t="str">
        <f t="shared" si="676"/>
        <v/>
      </c>
      <c r="DV69" s="42" t="str">
        <f t="shared" si="676"/>
        <v/>
      </c>
      <c r="DW69" s="42" t="str">
        <f t="shared" si="676"/>
        <v/>
      </c>
      <c r="DX69" s="42" t="str">
        <f t="shared" si="676"/>
        <v/>
      </c>
      <c r="DY69" s="42" t="str">
        <f t="shared" si="676"/>
        <v/>
      </c>
      <c r="DZ69" s="42" t="str">
        <f t="shared" si="676"/>
        <v/>
      </c>
      <c r="EA69" s="42" t="str">
        <f t="shared" ref="EA69:GL69" si="677">IF(DZ29&lt;=0,"",IF(EA29&lt;=0,"",(EA29/DZ29-1)))</f>
        <v/>
      </c>
      <c r="EB69" s="42" t="str">
        <f t="shared" si="677"/>
        <v/>
      </c>
      <c r="EC69" s="42" t="str">
        <f t="shared" si="677"/>
        <v/>
      </c>
      <c r="ED69" s="42" t="str">
        <f t="shared" si="677"/>
        <v/>
      </c>
      <c r="EE69" s="42" t="str">
        <f t="shared" si="677"/>
        <v/>
      </c>
      <c r="EF69" s="42" t="str">
        <f t="shared" si="677"/>
        <v/>
      </c>
      <c r="EG69" s="42" t="str">
        <f t="shared" si="677"/>
        <v/>
      </c>
      <c r="EH69" s="42" t="str">
        <f t="shared" si="677"/>
        <v/>
      </c>
      <c r="EI69" s="42" t="str">
        <f t="shared" si="677"/>
        <v/>
      </c>
      <c r="EJ69" s="42" t="str">
        <f t="shared" si="677"/>
        <v/>
      </c>
      <c r="EK69" s="42" t="str">
        <f t="shared" si="677"/>
        <v/>
      </c>
      <c r="EL69" s="42" t="str">
        <f t="shared" si="677"/>
        <v/>
      </c>
      <c r="EM69" s="42" t="str">
        <f t="shared" si="677"/>
        <v/>
      </c>
      <c r="EN69" s="42" t="str">
        <f t="shared" si="677"/>
        <v/>
      </c>
      <c r="EO69" s="42" t="str">
        <f t="shared" si="677"/>
        <v/>
      </c>
      <c r="EP69" s="42" t="str">
        <f t="shared" si="677"/>
        <v/>
      </c>
      <c r="EQ69" s="42" t="str">
        <f t="shared" si="677"/>
        <v/>
      </c>
      <c r="ER69" s="42" t="str">
        <f t="shared" si="677"/>
        <v/>
      </c>
      <c r="ES69" s="42" t="str">
        <f t="shared" si="677"/>
        <v/>
      </c>
      <c r="ET69" s="42" t="str">
        <f t="shared" si="677"/>
        <v/>
      </c>
      <c r="EU69" s="42" t="str">
        <f t="shared" si="677"/>
        <v/>
      </c>
      <c r="EV69" s="42" t="str">
        <f t="shared" si="677"/>
        <v/>
      </c>
      <c r="EW69" s="42" t="str">
        <f t="shared" si="677"/>
        <v/>
      </c>
      <c r="EX69" s="42" t="str">
        <f t="shared" si="677"/>
        <v/>
      </c>
      <c r="EY69" s="42" t="str">
        <f t="shared" si="677"/>
        <v/>
      </c>
      <c r="EZ69" s="42" t="str">
        <f t="shared" si="677"/>
        <v/>
      </c>
      <c r="FA69" s="42" t="str">
        <f t="shared" si="677"/>
        <v/>
      </c>
      <c r="FB69" s="42" t="str">
        <f t="shared" si="677"/>
        <v/>
      </c>
      <c r="FC69" s="42" t="str">
        <f t="shared" si="677"/>
        <v/>
      </c>
      <c r="FD69" s="42" t="str">
        <f t="shared" si="677"/>
        <v/>
      </c>
      <c r="FE69" s="42" t="str">
        <f t="shared" si="677"/>
        <v/>
      </c>
      <c r="FF69" s="42" t="str">
        <f t="shared" si="677"/>
        <v/>
      </c>
      <c r="FG69" s="42" t="str">
        <f t="shared" si="677"/>
        <v/>
      </c>
      <c r="FH69" s="42">
        <f t="shared" si="677"/>
        <v>3.3333333333333215E-2</v>
      </c>
      <c r="FI69" s="42">
        <f t="shared" si="677"/>
        <v>-0.14350061536468439</v>
      </c>
      <c r="FJ69" s="42">
        <f t="shared" si="677"/>
        <v>0.44750212151950275</v>
      </c>
      <c r="FK69" s="42">
        <f t="shared" si="677"/>
        <v>3.3344356033055744E-2</v>
      </c>
      <c r="FL69" s="42">
        <f t="shared" si="677"/>
        <v>-3.3602150537634379E-2</v>
      </c>
      <c r="FM69" s="42">
        <f t="shared" si="677"/>
        <v>3.4770514603616132E-2</v>
      </c>
      <c r="FN69" s="42">
        <f t="shared" si="677"/>
        <v>0</v>
      </c>
      <c r="FO69" s="42">
        <f t="shared" si="677"/>
        <v>-9.5430107526881636E-2</v>
      </c>
      <c r="FP69" s="42">
        <f t="shared" si="677"/>
        <v>0.10549777117384829</v>
      </c>
      <c r="FQ69" s="42">
        <f t="shared" si="677"/>
        <v>-3.2258064516129004E-2</v>
      </c>
      <c r="FR69" s="42">
        <f t="shared" si="677"/>
        <v>3.3333333333333215E-2</v>
      </c>
      <c r="FS69" s="42">
        <f t="shared" si="677"/>
        <v>-3.2258064516129004E-2</v>
      </c>
      <c r="FT69" s="42">
        <f t="shared" si="677"/>
        <v>3.3333333333333215E-2</v>
      </c>
      <c r="FU69" s="42">
        <f t="shared" si="677"/>
        <v>0</v>
      </c>
      <c r="FV69" s="42">
        <f t="shared" si="677"/>
        <v>2.8415411062797213E-2</v>
      </c>
      <c r="FW69" s="42">
        <f t="shared" si="677"/>
        <v>3.1944444444444553E-2</v>
      </c>
      <c r="FX69" s="42">
        <f t="shared" si="677"/>
        <v>-3.0955585464333857E-2</v>
      </c>
      <c r="FY69" s="42">
        <f t="shared" si="677"/>
        <v>3.3333333333333215E-2</v>
      </c>
      <c r="FZ69" s="42">
        <f t="shared" si="677"/>
        <v>0</v>
      </c>
      <c r="GA69" s="42">
        <f t="shared" si="677"/>
        <v>-6.3172043010752632E-2</v>
      </c>
      <c r="GB69" s="42">
        <f t="shared" si="677"/>
        <v>6.7431850789096082E-2</v>
      </c>
      <c r="GC69" s="42">
        <f t="shared" si="677"/>
        <v>-3.2258064516129004E-2</v>
      </c>
      <c r="GD69" s="42">
        <f t="shared" si="677"/>
        <v>3.332923631596163E-2</v>
      </c>
      <c r="GE69" s="42">
        <f t="shared" si="677"/>
        <v>-3.2254227543960234E-2</v>
      </c>
      <c r="GF69" s="42">
        <f t="shared" si="677"/>
        <v>3.3329236315962074E-2</v>
      </c>
      <c r="GG69" s="42">
        <f t="shared" si="677"/>
        <v>1.9824356203956839E-5</v>
      </c>
      <c r="GH69" s="42">
        <f t="shared" si="677"/>
        <v>-3.2273412100547128E-2</v>
      </c>
      <c r="GI69" s="42">
        <f t="shared" si="677"/>
        <v>3.1936250409701827E-2</v>
      </c>
      <c r="GJ69" s="42">
        <f t="shared" si="677"/>
        <v>-3.0947890818858514E-2</v>
      </c>
      <c r="GK69" s="42">
        <f t="shared" si="677"/>
        <v>3.3333333333333215E-2</v>
      </c>
      <c r="GL69" s="42">
        <f t="shared" si="677"/>
        <v>-3.9648555205662461E-6</v>
      </c>
      <c r="GM69" s="42">
        <f t="shared" ref="GM69:HV69" si="678">IF(GL29&lt;=0,"",IF(GM29&lt;=0,"",(GM29/GL29-1)))</f>
        <v>-9.5434450766211376E-2</v>
      </c>
      <c r="GN69" s="42">
        <f t="shared" si="678"/>
        <v>0.10552499506892543</v>
      </c>
      <c r="GO69" s="42">
        <f t="shared" si="678"/>
        <v>-3.2273412100547128E-2</v>
      </c>
      <c r="GP69" s="42">
        <f t="shared" si="678"/>
        <v>3.3329236315962074E-2</v>
      </c>
      <c r="GQ69" s="42">
        <f t="shared" si="678"/>
        <v>-3.2254227543960456E-2</v>
      </c>
      <c r="GR69" s="42">
        <f t="shared" si="678"/>
        <v>3.3333333333333215E-2</v>
      </c>
      <c r="GS69" s="42">
        <f t="shared" si="678"/>
        <v>-3.9648555205662461E-6</v>
      </c>
      <c r="GT69" s="42">
        <f t="shared" si="678"/>
        <v>0.25410859782328576</v>
      </c>
      <c r="GU69" s="42">
        <f t="shared" si="678"/>
        <v>0.40116343402728383</v>
      </c>
      <c r="GV69" s="42">
        <f t="shared" si="678"/>
        <v>0.11586322047857034</v>
      </c>
      <c r="GW69" s="42">
        <f t="shared" si="678"/>
        <v>8.9193096684831552E-2</v>
      </c>
      <c r="GX69" s="42">
        <f t="shared" si="678"/>
        <v>0.82804392421865569</v>
      </c>
      <c r="GY69" s="42">
        <f t="shared" si="678"/>
        <v>-6.7709978317939234E-2</v>
      </c>
      <c r="GZ69" s="42">
        <f t="shared" si="678"/>
        <v>9.3173075067608746E-2</v>
      </c>
      <c r="HA69" s="42">
        <f t="shared" si="678"/>
        <v>-0.6656506032913887</v>
      </c>
      <c r="HB69" s="42">
        <f t="shared" si="678"/>
        <v>0.13307106561163518</v>
      </c>
      <c r="HC69" s="42">
        <f t="shared" si="678"/>
        <v>-3.2260609966200615E-2</v>
      </c>
      <c r="HD69" s="42">
        <f t="shared" si="678"/>
        <v>5.2283105022830956E-2</v>
      </c>
      <c r="HE69" s="42">
        <f t="shared" si="678"/>
        <v>-1.1858269018173551E-2</v>
      </c>
      <c r="HF69" s="42">
        <f t="shared" si="678"/>
        <v>4.5806072170742063E-3</v>
      </c>
      <c r="HG69" s="42">
        <f t="shared" si="678"/>
        <v>8.614013240827223E-3</v>
      </c>
      <c r="HH69" s="42">
        <f t="shared" si="678"/>
        <v>1.1021149548589682E-2</v>
      </c>
      <c r="HI69" s="42">
        <f t="shared" si="678"/>
        <v>-9.4284256187803228E-3</v>
      </c>
      <c r="HJ69" s="42">
        <f t="shared" si="678"/>
        <v>1.0859726175603095</v>
      </c>
      <c r="HK69" s="42">
        <f t="shared" si="678"/>
        <v>-8.1188216625400544E-2</v>
      </c>
      <c r="HL69" s="42">
        <f t="shared" si="678"/>
        <v>0.10367722165474968</v>
      </c>
      <c r="HM69" s="42">
        <f t="shared" si="678"/>
        <v>-0.43138532355878123</v>
      </c>
      <c r="HN69" s="42">
        <f t="shared" si="678"/>
        <v>9.8407701286045146E-3</v>
      </c>
      <c r="HO69" s="42">
        <f t="shared" si="678"/>
        <v>-4.2894047038364413E-2</v>
      </c>
      <c r="HP69" s="42">
        <f t="shared" si="678"/>
        <v>2.0638320270783161E-2</v>
      </c>
      <c r="HQ69" s="42">
        <f t="shared" si="678"/>
        <v>8.2859707298230667E-3</v>
      </c>
      <c r="HR69" s="42">
        <f t="shared" si="678"/>
        <v>-1.2068427228783318E-2</v>
      </c>
      <c r="HS69" s="152">
        <f t="shared" si="678"/>
        <v>4.3196826711418224E-2</v>
      </c>
      <c r="HT69" s="42" t="str">
        <f t="shared" si="678"/>
        <v/>
      </c>
      <c r="HU69" s="42" t="str">
        <f t="shared" si="678"/>
        <v/>
      </c>
      <c r="HV69" s="42" t="str">
        <f t="shared" si="678"/>
        <v/>
      </c>
      <c r="HW69" s="42"/>
      <c r="HX69" s="42"/>
      <c r="HY69" s="42"/>
      <c r="HZ69" s="42"/>
      <c r="IA69" s="42"/>
      <c r="IB69" s="42"/>
      <c r="IC69" s="42"/>
      <c r="ID69" s="42"/>
      <c r="IE69" s="42"/>
      <c r="IF69" s="42"/>
      <c r="IG69" s="42"/>
      <c r="IH69" s="42" t="e">
        <f t="shared" ref="IH69:IY69" si="679">IH29/IG29-1</f>
        <v>#DIV/0!</v>
      </c>
      <c r="II69" s="42" t="e">
        <f t="shared" si="679"/>
        <v>#DIV/0!</v>
      </c>
      <c r="IJ69" s="42" t="e">
        <f t="shared" si="679"/>
        <v>#DIV/0!</v>
      </c>
      <c r="IK69" s="42" t="e">
        <f t="shared" si="679"/>
        <v>#DIV/0!</v>
      </c>
      <c r="IL69" s="42" t="e">
        <f t="shared" si="679"/>
        <v>#DIV/0!</v>
      </c>
      <c r="IM69" s="42" t="e">
        <f t="shared" si="679"/>
        <v>#DIV/0!</v>
      </c>
      <c r="IN69" s="42" t="e">
        <f t="shared" si="679"/>
        <v>#DIV/0!</v>
      </c>
      <c r="IO69" s="42" t="e">
        <f t="shared" si="679"/>
        <v>#DIV/0!</v>
      </c>
      <c r="IP69" s="42" t="e">
        <f t="shared" si="679"/>
        <v>#DIV/0!</v>
      </c>
      <c r="IQ69" s="42" t="e">
        <f t="shared" si="679"/>
        <v>#DIV/0!</v>
      </c>
      <c r="IR69" s="42" t="e">
        <f t="shared" si="679"/>
        <v>#DIV/0!</v>
      </c>
      <c r="IS69" s="42" t="e">
        <f t="shared" si="679"/>
        <v>#DIV/0!</v>
      </c>
      <c r="IT69" s="42" t="e">
        <f t="shared" si="679"/>
        <v>#DIV/0!</v>
      </c>
      <c r="IU69" s="42" t="e">
        <f t="shared" si="679"/>
        <v>#DIV/0!</v>
      </c>
      <c r="IV69" s="42" t="e">
        <f t="shared" si="679"/>
        <v>#DIV/0!</v>
      </c>
      <c r="IW69" s="42" t="e">
        <f t="shared" si="679"/>
        <v>#DIV/0!</v>
      </c>
      <c r="IX69" s="42" t="e">
        <f t="shared" si="679"/>
        <v>#DIV/0!</v>
      </c>
      <c r="IY69" s="42" t="e">
        <f t="shared" si="679"/>
        <v>#DIV/0!</v>
      </c>
      <c r="IZ69" s="42" t="e">
        <f t="shared" si="630"/>
        <v>#DIV/0!</v>
      </c>
      <c r="JA69" s="42" t="e">
        <f t="shared" si="630"/>
        <v>#DIV/0!</v>
      </c>
      <c r="JB69" s="42" t="e">
        <f t="shared" si="630"/>
        <v>#DIV/0!</v>
      </c>
      <c r="JC69" s="42" t="e">
        <f t="shared" si="630"/>
        <v>#DIV/0!</v>
      </c>
      <c r="JD69" s="42" t="e">
        <f t="shared" si="630"/>
        <v>#DIV/0!</v>
      </c>
      <c r="JE69" s="42" t="e">
        <f t="shared" si="630"/>
        <v>#DIV/0!</v>
      </c>
      <c r="JF69" s="42" t="e">
        <f t="shared" si="630"/>
        <v>#DIV/0!</v>
      </c>
      <c r="JG69" s="42" t="e">
        <f t="shared" si="630"/>
        <v>#DIV/0!</v>
      </c>
      <c r="JH69" s="42" t="e">
        <f t="shared" si="630"/>
        <v>#DIV/0!</v>
      </c>
      <c r="JI69" s="42" t="e">
        <f t="shared" si="630"/>
        <v>#DIV/0!</v>
      </c>
      <c r="JJ69" s="42" t="e">
        <f t="shared" si="630"/>
        <v>#DIV/0!</v>
      </c>
      <c r="JK69" s="42" t="e">
        <f t="shared" si="630"/>
        <v>#DIV/0!</v>
      </c>
      <c r="JL69" s="42" t="e">
        <f t="shared" si="630"/>
        <v>#DIV/0!</v>
      </c>
      <c r="JM69" s="42" t="e">
        <f t="shared" si="630"/>
        <v>#DIV/0!</v>
      </c>
      <c r="JN69" s="42" t="e">
        <f t="shared" si="630"/>
        <v>#DIV/0!</v>
      </c>
      <c r="JO69" s="42" t="e">
        <f t="shared" si="630"/>
        <v>#DIV/0!</v>
      </c>
      <c r="JP69" s="42" t="e">
        <f t="shared" si="630"/>
        <v>#DIV/0!</v>
      </c>
      <c r="JQ69" s="42" t="e">
        <f t="shared" si="631"/>
        <v>#DIV/0!</v>
      </c>
      <c r="JR69" s="42" t="e">
        <f t="shared" si="631"/>
        <v>#DIV/0!</v>
      </c>
      <c r="JS69" s="42" t="e">
        <f t="shared" si="631"/>
        <v>#DIV/0!</v>
      </c>
      <c r="JT69" s="42" t="e">
        <f t="shared" si="631"/>
        <v>#DIV/0!</v>
      </c>
      <c r="JU69" s="42" t="e">
        <f t="shared" si="632"/>
        <v>#DIV/0!</v>
      </c>
      <c r="JV69" s="42" t="e">
        <f t="shared" si="633"/>
        <v>#DIV/0!</v>
      </c>
      <c r="JW69" s="42" t="e">
        <f t="shared" si="634"/>
        <v>#DIV/0!</v>
      </c>
      <c r="JX69" s="42" t="e">
        <f t="shared" si="634"/>
        <v>#DIV/0!</v>
      </c>
      <c r="JY69" s="42" t="e">
        <f t="shared" si="634"/>
        <v>#DIV/0!</v>
      </c>
      <c r="JZ69" s="42" t="e">
        <f t="shared" si="634"/>
        <v>#DIV/0!</v>
      </c>
      <c r="KA69" s="42" t="e">
        <f t="shared" si="634"/>
        <v>#DIV/0!</v>
      </c>
      <c r="KB69" s="42" t="e">
        <f t="shared" si="634"/>
        <v>#DIV/0!</v>
      </c>
      <c r="KC69" s="42" t="e">
        <f t="shared" si="634"/>
        <v>#DIV/0!</v>
      </c>
      <c r="KD69" s="42" t="e">
        <f t="shared" si="634"/>
        <v>#DIV/0!</v>
      </c>
      <c r="KE69" s="42" t="e">
        <f t="shared" si="634"/>
        <v>#DIV/0!</v>
      </c>
      <c r="KF69" s="42" t="e">
        <f t="shared" si="634"/>
        <v>#DIV/0!</v>
      </c>
      <c r="KG69" s="42" t="e">
        <f t="shared" si="634"/>
        <v>#DIV/0!</v>
      </c>
      <c r="KH69" s="42" t="e">
        <f t="shared" si="634"/>
        <v>#DIV/0!</v>
      </c>
      <c r="KI69" s="42" t="e">
        <f t="shared" si="634"/>
        <v>#DIV/0!</v>
      </c>
      <c r="KJ69" s="42" t="e">
        <f t="shared" si="634"/>
        <v>#DIV/0!</v>
      </c>
      <c r="KK69" s="42" t="e">
        <f t="shared" si="634"/>
        <v>#DIV/0!</v>
      </c>
      <c r="KL69" s="42" t="e">
        <f t="shared" si="634"/>
        <v>#DIV/0!</v>
      </c>
      <c r="KM69" s="42" t="e">
        <f t="shared" si="634"/>
        <v>#DIV/0!</v>
      </c>
      <c r="KN69" s="42" t="e">
        <f t="shared" si="635"/>
        <v>#DIV/0!</v>
      </c>
      <c r="KO69" s="42" t="e">
        <f t="shared" si="635"/>
        <v>#DIV/0!</v>
      </c>
      <c r="KP69" s="42" t="e">
        <f t="shared" si="635"/>
        <v>#DIV/0!</v>
      </c>
      <c r="KQ69" s="42" t="e">
        <f t="shared" si="635"/>
        <v>#DIV/0!</v>
      </c>
      <c r="KR69" s="42" t="e">
        <f t="shared" si="635"/>
        <v>#DIV/0!</v>
      </c>
      <c r="KS69" s="42" t="e">
        <f t="shared" si="635"/>
        <v>#DIV/0!</v>
      </c>
      <c r="KT69" s="42" t="e">
        <f t="shared" si="635"/>
        <v>#DIV/0!</v>
      </c>
      <c r="KU69" s="42" t="e">
        <f t="shared" si="635"/>
        <v>#DIV/0!</v>
      </c>
      <c r="KV69" s="42" t="e">
        <f t="shared" si="635"/>
        <v>#DIV/0!</v>
      </c>
      <c r="KW69" s="42" t="e">
        <f t="shared" si="635"/>
        <v>#DIV/0!</v>
      </c>
      <c r="KX69" s="42" t="e">
        <f t="shared" si="635"/>
        <v>#DIV/0!</v>
      </c>
      <c r="KY69" s="42" t="e">
        <f t="shared" si="635"/>
        <v>#DIV/0!</v>
      </c>
      <c r="KZ69" s="42" t="e">
        <f t="shared" si="635"/>
        <v>#DIV/0!</v>
      </c>
      <c r="LA69" s="42" t="e">
        <f t="shared" si="635"/>
        <v>#DIV/0!</v>
      </c>
      <c r="LB69" s="42" t="e">
        <f t="shared" si="635"/>
        <v>#DIV/0!</v>
      </c>
      <c r="LC69" s="42" t="e">
        <f t="shared" si="635"/>
        <v>#DIV/0!</v>
      </c>
      <c r="LD69" s="42" t="e">
        <f t="shared" si="635"/>
        <v>#DIV/0!</v>
      </c>
      <c r="LE69" s="42" t="e">
        <f t="shared" si="635"/>
        <v>#DIV/0!</v>
      </c>
      <c r="LF69" s="42" t="e">
        <f t="shared" si="651"/>
        <v>#DIV/0!</v>
      </c>
      <c r="LG69" s="42" t="e">
        <f t="shared" si="651"/>
        <v>#DIV/0!</v>
      </c>
      <c r="LH69" s="42" t="e">
        <f t="shared" si="651"/>
        <v>#DIV/0!</v>
      </c>
      <c r="LI69" s="42" t="e">
        <f t="shared" si="637"/>
        <v>#DIV/0!</v>
      </c>
      <c r="LJ69" s="42" t="e">
        <f t="shared" si="638"/>
        <v>#DIV/0!</v>
      </c>
      <c r="LK69" s="42" t="e">
        <f t="shared" si="638"/>
        <v>#DIV/0!</v>
      </c>
      <c r="LL69" s="42" t="e">
        <f t="shared" si="638"/>
        <v>#DIV/0!</v>
      </c>
      <c r="LM69" s="42" t="e">
        <f t="shared" si="638"/>
        <v>#DIV/0!</v>
      </c>
      <c r="LN69" s="42" t="e">
        <f t="shared" si="638"/>
        <v>#DIV/0!</v>
      </c>
      <c r="LO69" s="42" t="e">
        <f t="shared" si="638"/>
        <v>#DIV/0!</v>
      </c>
      <c r="LP69" s="42" t="e">
        <f t="shared" si="638"/>
        <v>#DIV/0!</v>
      </c>
      <c r="LQ69" s="42" t="e">
        <f t="shared" si="638"/>
        <v>#DIV/0!</v>
      </c>
      <c r="LR69" s="42" t="e">
        <f t="shared" si="638"/>
        <v>#DIV/0!</v>
      </c>
      <c r="LS69" s="42" t="e">
        <f t="shared" si="638"/>
        <v>#DIV/0!</v>
      </c>
      <c r="LT69" s="42" t="e">
        <f t="shared" si="638"/>
        <v>#DIV/0!</v>
      </c>
      <c r="LU69" s="42" t="e">
        <f t="shared" si="639"/>
        <v>#DIV/0!</v>
      </c>
      <c r="LV69" s="42" t="e">
        <f t="shared" si="640"/>
        <v>#DIV/0!</v>
      </c>
      <c r="LW69" s="42" t="e">
        <f t="shared" si="640"/>
        <v>#DIV/0!</v>
      </c>
      <c r="LX69" s="42" t="e">
        <f t="shared" si="640"/>
        <v>#DIV/0!</v>
      </c>
      <c r="LY69" s="42" t="e">
        <f t="shared" si="640"/>
        <v>#DIV/0!</v>
      </c>
      <c r="LZ69" s="42" t="e">
        <f t="shared" si="640"/>
        <v>#DIV/0!</v>
      </c>
      <c r="MA69" s="42" t="e">
        <f t="shared" si="640"/>
        <v>#DIV/0!</v>
      </c>
      <c r="MB69" s="42" t="e">
        <f t="shared" si="640"/>
        <v>#DIV/0!</v>
      </c>
      <c r="MC69" s="42" t="e">
        <f t="shared" si="640"/>
        <v>#DIV/0!</v>
      </c>
      <c r="MD69" s="42" t="e">
        <f t="shared" si="640"/>
        <v>#DIV/0!</v>
      </c>
      <c r="ME69" s="42" t="e">
        <f t="shared" si="640"/>
        <v>#DIV/0!</v>
      </c>
      <c r="MF69" s="42" t="e">
        <f t="shared" si="640"/>
        <v>#DIV/0!</v>
      </c>
      <c r="MG69" s="42" t="e">
        <f t="shared" si="640"/>
        <v>#DIV/0!</v>
      </c>
      <c r="MH69" s="42" t="e">
        <f t="shared" si="640"/>
        <v>#DIV/0!</v>
      </c>
      <c r="MI69" s="42" t="e">
        <f t="shared" si="640"/>
        <v>#DIV/0!</v>
      </c>
      <c r="MJ69" s="42" t="e">
        <f t="shared" si="640"/>
        <v>#DIV/0!</v>
      </c>
      <c r="MK69" s="42" t="e">
        <f t="shared" si="640"/>
        <v>#DIV/0!</v>
      </c>
      <c r="ML69" s="42" t="e">
        <f t="shared" si="640"/>
        <v>#DIV/0!</v>
      </c>
    </row>
    <row r="70" spans="1:350" s="108" customFormat="1" hidden="1" x14ac:dyDescent="0.35">
      <c r="A70" s="103" t="str">
        <f>Month!$A$30</f>
        <v>Rio Verde</v>
      </c>
      <c r="B70" s="46"/>
      <c r="C70" s="46" t="str">
        <f t="shared" ref="C70:BN70" si="680">IF(B30&lt;=0,"",IF(C30&lt;=0,"",(C30/B30-1)))</f>
        <v/>
      </c>
      <c r="D70" s="46" t="str">
        <f t="shared" si="680"/>
        <v/>
      </c>
      <c r="E70" s="46" t="str">
        <f t="shared" si="680"/>
        <v/>
      </c>
      <c r="F70" s="46" t="str">
        <f t="shared" si="680"/>
        <v/>
      </c>
      <c r="G70" s="46" t="str">
        <f t="shared" si="680"/>
        <v/>
      </c>
      <c r="H70" s="46" t="str">
        <f t="shared" si="680"/>
        <v/>
      </c>
      <c r="I70" s="46" t="str">
        <f t="shared" si="680"/>
        <v/>
      </c>
      <c r="J70" s="46" t="str">
        <f t="shared" si="680"/>
        <v/>
      </c>
      <c r="K70" s="46" t="str">
        <f t="shared" si="680"/>
        <v/>
      </c>
      <c r="L70" s="46" t="str">
        <f t="shared" si="680"/>
        <v/>
      </c>
      <c r="M70" s="46" t="str">
        <f t="shared" si="680"/>
        <v/>
      </c>
      <c r="N70" s="46" t="str">
        <f t="shared" si="680"/>
        <v/>
      </c>
      <c r="O70" s="46" t="str">
        <f t="shared" si="680"/>
        <v/>
      </c>
      <c r="P70" s="46" t="str">
        <f t="shared" si="680"/>
        <v/>
      </c>
      <c r="Q70" s="46" t="str">
        <f t="shared" si="680"/>
        <v/>
      </c>
      <c r="R70" s="46" t="str">
        <f t="shared" si="680"/>
        <v/>
      </c>
      <c r="S70" s="46" t="str">
        <f t="shared" si="680"/>
        <v/>
      </c>
      <c r="T70" s="46" t="str">
        <f t="shared" si="680"/>
        <v/>
      </c>
      <c r="U70" s="46" t="str">
        <f t="shared" si="680"/>
        <v/>
      </c>
      <c r="V70" s="46" t="str">
        <f t="shared" si="680"/>
        <v/>
      </c>
      <c r="W70" s="46" t="str">
        <f t="shared" si="680"/>
        <v/>
      </c>
      <c r="X70" s="46" t="str">
        <f t="shared" si="680"/>
        <v/>
      </c>
      <c r="Y70" s="46" t="str">
        <f t="shared" si="680"/>
        <v/>
      </c>
      <c r="Z70" s="46" t="str">
        <f t="shared" si="680"/>
        <v/>
      </c>
      <c r="AA70" s="46" t="str">
        <f t="shared" si="680"/>
        <v/>
      </c>
      <c r="AB70" s="46" t="str">
        <f t="shared" si="680"/>
        <v/>
      </c>
      <c r="AC70" s="46" t="str">
        <f t="shared" si="680"/>
        <v/>
      </c>
      <c r="AD70" s="46" t="str">
        <f t="shared" si="680"/>
        <v/>
      </c>
      <c r="AE70" s="46" t="str">
        <f t="shared" si="680"/>
        <v/>
      </c>
      <c r="AF70" s="46" t="str">
        <f t="shared" si="680"/>
        <v/>
      </c>
      <c r="AG70" s="46" t="str">
        <f t="shared" si="680"/>
        <v/>
      </c>
      <c r="AH70" s="46" t="str">
        <f t="shared" si="680"/>
        <v/>
      </c>
      <c r="AI70" s="46" t="str">
        <f t="shared" si="680"/>
        <v/>
      </c>
      <c r="AJ70" s="46" t="str">
        <f t="shared" si="680"/>
        <v/>
      </c>
      <c r="AK70" s="46" t="str">
        <f t="shared" si="680"/>
        <v/>
      </c>
      <c r="AL70" s="46" t="str">
        <f t="shared" si="680"/>
        <v/>
      </c>
      <c r="AM70" s="46" t="str">
        <f t="shared" si="680"/>
        <v/>
      </c>
      <c r="AN70" s="46" t="str">
        <f t="shared" si="680"/>
        <v/>
      </c>
      <c r="AO70" s="46" t="str">
        <f t="shared" si="680"/>
        <v/>
      </c>
      <c r="AP70" s="46" t="str">
        <f t="shared" si="680"/>
        <v/>
      </c>
      <c r="AQ70" s="46" t="str">
        <f t="shared" si="680"/>
        <v/>
      </c>
      <c r="AR70" s="46" t="str">
        <f t="shared" si="680"/>
        <v/>
      </c>
      <c r="AS70" s="46" t="str">
        <f t="shared" si="680"/>
        <v/>
      </c>
      <c r="AT70" s="46" t="str">
        <f t="shared" si="680"/>
        <v/>
      </c>
      <c r="AU70" s="46" t="str">
        <f t="shared" si="680"/>
        <v/>
      </c>
      <c r="AV70" s="46" t="str">
        <f t="shared" si="680"/>
        <v/>
      </c>
      <c r="AW70" s="46" t="str">
        <f t="shared" si="680"/>
        <v/>
      </c>
      <c r="AX70" s="46" t="str">
        <f t="shared" si="680"/>
        <v/>
      </c>
      <c r="AY70" s="46" t="str">
        <f t="shared" si="680"/>
        <v/>
      </c>
      <c r="AZ70" s="46" t="str">
        <f t="shared" si="680"/>
        <v/>
      </c>
      <c r="BA70" s="46" t="str">
        <f t="shared" si="680"/>
        <v/>
      </c>
      <c r="BB70" s="46" t="str">
        <f t="shared" si="680"/>
        <v/>
      </c>
      <c r="BC70" s="46" t="str">
        <f t="shared" si="680"/>
        <v/>
      </c>
      <c r="BD70" s="46" t="str">
        <f t="shared" si="680"/>
        <v/>
      </c>
      <c r="BE70" s="46" t="str">
        <f t="shared" si="680"/>
        <v/>
      </c>
      <c r="BF70" s="46" t="str">
        <f t="shared" si="680"/>
        <v/>
      </c>
      <c r="BG70" s="46" t="str">
        <f t="shared" si="680"/>
        <v/>
      </c>
      <c r="BH70" s="46" t="str">
        <f t="shared" si="680"/>
        <v/>
      </c>
      <c r="BI70" s="46" t="str">
        <f t="shared" si="680"/>
        <v/>
      </c>
      <c r="BJ70" s="46" t="str">
        <f t="shared" si="680"/>
        <v/>
      </c>
      <c r="BK70" s="46" t="str">
        <f t="shared" si="680"/>
        <v/>
      </c>
      <c r="BL70" s="46" t="str">
        <f t="shared" si="680"/>
        <v/>
      </c>
      <c r="BM70" s="46" t="str">
        <f t="shared" si="680"/>
        <v/>
      </c>
      <c r="BN70" s="46" t="str">
        <f t="shared" si="680"/>
        <v/>
      </c>
      <c r="BO70" s="46" t="str">
        <f t="shared" ref="BO70:DZ70" si="681">IF(BN30&lt;=0,"",IF(BO30&lt;=0,"",(BO30/BN30-1)))</f>
        <v/>
      </c>
      <c r="BP70" s="46" t="str">
        <f t="shared" si="681"/>
        <v/>
      </c>
      <c r="BQ70" s="46" t="str">
        <f t="shared" si="681"/>
        <v/>
      </c>
      <c r="BR70" s="46" t="str">
        <f t="shared" si="681"/>
        <v/>
      </c>
      <c r="BS70" s="46" t="str">
        <f t="shared" si="681"/>
        <v/>
      </c>
      <c r="BT70" s="46" t="str">
        <f t="shared" si="681"/>
        <v/>
      </c>
      <c r="BU70" s="46" t="str">
        <f t="shared" si="681"/>
        <v/>
      </c>
      <c r="BV70" s="46" t="str">
        <f t="shared" si="681"/>
        <v/>
      </c>
      <c r="BW70" s="46" t="str">
        <f t="shared" si="681"/>
        <v/>
      </c>
      <c r="BX70" s="46" t="str">
        <f t="shared" si="681"/>
        <v/>
      </c>
      <c r="BY70" s="46" t="str">
        <f t="shared" si="681"/>
        <v/>
      </c>
      <c r="BZ70" s="46" t="str">
        <f t="shared" si="681"/>
        <v/>
      </c>
      <c r="CA70" s="46" t="str">
        <f t="shared" si="681"/>
        <v/>
      </c>
      <c r="CB70" s="46" t="str">
        <f t="shared" si="681"/>
        <v/>
      </c>
      <c r="CC70" s="46" t="str">
        <f t="shared" si="681"/>
        <v/>
      </c>
      <c r="CD70" s="46" t="str">
        <f t="shared" si="681"/>
        <v/>
      </c>
      <c r="CE70" s="46" t="str">
        <f t="shared" si="681"/>
        <v/>
      </c>
      <c r="CF70" s="46" t="str">
        <f t="shared" si="681"/>
        <v/>
      </c>
      <c r="CG70" s="46" t="str">
        <f t="shared" si="681"/>
        <v/>
      </c>
      <c r="CH70" s="46" t="str">
        <f t="shared" si="681"/>
        <v/>
      </c>
      <c r="CI70" s="46" t="str">
        <f t="shared" si="681"/>
        <v/>
      </c>
      <c r="CJ70" s="46" t="str">
        <f t="shared" si="681"/>
        <v/>
      </c>
      <c r="CK70" s="46" t="str">
        <f t="shared" si="681"/>
        <v/>
      </c>
      <c r="CL70" s="46" t="str">
        <f t="shared" si="681"/>
        <v/>
      </c>
      <c r="CM70" s="46" t="str">
        <f t="shared" si="681"/>
        <v/>
      </c>
      <c r="CN70" s="46" t="str">
        <f t="shared" si="681"/>
        <v/>
      </c>
      <c r="CO70" s="46" t="str">
        <f t="shared" si="681"/>
        <v/>
      </c>
      <c r="CP70" s="46" t="str">
        <f t="shared" si="681"/>
        <v/>
      </c>
      <c r="CQ70" s="46" t="str">
        <f t="shared" si="681"/>
        <v/>
      </c>
      <c r="CR70" s="46" t="str">
        <f t="shared" si="681"/>
        <v/>
      </c>
      <c r="CS70" s="46" t="str">
        <f t="shared" si="681"/>
        <v/>
      </c>
      <c r="CT70" s="46" t="str">
        <f t="shared" si="681"/>
        <v/>
      </c>
      <c r="CU70" s="46" t="str">
        <f t="shared" si="681"/>
        <v/>
      </c>
      <c r="CV70" s="46" t="str">
        <f t="shared" si="681"/>
        <v/>
      </c>
      <c r="CW70" s="46" t="str">
        <f t="shared" si="681"/>
        <v/>
      </c>
      <c r="CX70" s="46" t="str">
        <f t="shared" si="681"/>
        <v/>
      </c>
      <c r="CY70" s="46" t="str">
        <f t="shared" si="681"/>
        <v/>
      </c>
      <c r="CZ70" s="46" t="str">
        <f t="shared" si="681"/>
        <v/>
      </c>
      <c r="DA70" s="46" t="str">
        <f t="shared" si="681"/>
        <v/>
      </c>
      <c r="DB70" s="46" t="str">
        <f t="shared" si="681"/>
        <v/>
      </c>
      <c r="DC70" s="46" t="str">
        <f t="shared" si="681"/>
        <v/>
      </c>
      <c r="DD70" s="46" t="str">
        <f t="shared" si="681"/>
        <v/>
      </c>
      <c r="DE70" s="46" t="str">
        <f t="shared" si="681"/>
        <v/>
      </c>
      <c r="DF70" s="46" t="str">
        <f t="shared" si="681"/>
        <v/>
      </c>
      <c r="DG70" s="46" t="str">
        <f t="shared" si="681"/>
        <v/>
      </c>
      <c r="DH70" s="46" t="str">
        <f t="shared" si="681"/>
        <v/>
      </c>
      <c r="DI70" s="46" t="str">
        <f t="shared" si="681"/>
        <v/>
      </c>
      <c r="DJ70" s="46" t="str">
        <f t="shared" si="681"/>
        <v/>
      </c>
      <c r="DK70" s="46" t="str">
        <f t="shared" si="681"/>
        <v/>
      </c>
      <c r="DL70" s="46" t="str">
        <f t="shared" si="681"/>
        <v/>
      </c>
      <c r="DM70" s="46" t="str">
        <f t="shared" si="681"/>
        <v/>
      </c>
      <c r="DN70" s="46" t="str">
        <f t="shared" si="681"/>
        <v/>
      </c>
      <c r="DO70" s="46" t="str">
        <f t="shared" si="681"/>
        <v/>
      </c>
      <c r="DP70" s="46" t="str">
        <f t="shared" si="681"/>
        <v/>
      </c>
      <c r="DQ70" s="46" t="str">
        <f t="shared" si="681"/>
        <v/>
      </c>
      <c r="DR70" s="46" t="str">
        <f t="shared" si="681"/>
        <v/>
      </c>
      <c r="DS70" s="46" t="str">
        <f t="shared" si="681"/>
        <v/>
      </c>
      <c r="DT70" s="46" t="str">
        <f t="shared" si="681"/>
        <v/>
      </c>
      <c r="DU70" s="46" t="str">
        <f t="shared" si="681"/>
        <v/>
      </c>
      <c r="DV70" s="46" t="str">
        <f t="shared" si="681"/>
        <v/>
      </c>
      <c r="DW70" s="46" t="str">
        <f t="shared" si="681"/>
        <v/>
      </c>
      <c r="DX70" s="46" t="str">
        <f t="shared" si="681"/>
        <v/>
      </c>
      <c r="DY70" s="46" t="str">
        <f t="shared" si="681"/>
        <v/>
      </c>
      <c r="DZ70" s="46" t="str">
        <f t="shared" si="681"/>
        <v/>
      </c>
      <c r="EA70" s="46" t="str">
        <f t="shared" ref="EA70:GL70" si="682">IF(DZ30&lt;=0,"",IF(EA30&lt;=0,"",(EA30/DZ30-1)))</f>
        <v/>
      </c>
      <c r="EB70" s="46" t="str">
        <f t="shared" si="682"/>
        <v/>
      </c>
      <c r="EC70" s="46" t="str">
        <f t="shared" si="682"/>
        <v/>
      </c>
      <c r="ED70" s="46" t="str">
        <f t="shared" si="682"/>
        <v/>
      </c>
      <c r="EE70" s="46" t="str">
        <f t="shared" si="682"/>
        <v/>
      </c>
      <c r="EF70" s="46" t="str">
        <f t="shared" si="682"/>
        <v/>
      </c>
      <c r="EG70" s="46" t="str">
        <f t="shared" si="682"/>
        <v/>
      </c>
      <c r="EH70" s="46" t="str">
        <f t="shared" si="682"/>
        <v/>
      </c>
      <c r="EI70" s="46" t="str">
        <f t="shared" si="682"/>
        <v/>
      </c>
      <c r="EJ70" s="46" t="str">
        <f t="shared" si="682"/>
        <v/>
      </c>
      <c r="EK70" s="46" t="str">
        <f t="shared" si="682"/>
        <v/>
      </c>
      <c r="EL70" s="46" t="str">
        <f t="shared" si="682"/>
        <v/>
      </c>
      <c r="EM70" s="46" t="str">
        <f t="shared" si="682"/>
        <v/>
      </c>
      <c r="EN70" s="46" t="str">
        <f t="shared" si="682"/>
        <v/>
      </c>
      <c r="EO70" s="46" t="str">
        <f t="shared" si="682"/>
        <v/>
      </c>
      <c r="EP70" s="46" t="str">
        <f t="shared" si="682"/>
        <v/>
      </c>
      <c r="EQ70" s="46" t="str">
        <f t="shared" si="682"/>
        <v/>
      </c>
      <c r="ER70" s="46" t="str">
        <f t="shared" si="682"/>
        <v/>
      </c>
      <c r="ES70" s="46" t="str">
        <f t="shared" si="682"/>
        <v/>
      </c>
      <c r="ET70" s="46" t="str">
        <f t="shared" si="682"/>
        <v/>
      </c>
      <c r="EU70" s="46" t="str">
        <f t="shared" si="682"/>
        <v/>
      </c>
      <c r="EV70" s="46" t="str">
        <f t="shared" si="682"/>
        <v/>
      </c>
      <c r="EW70" s="46" t="str">
        <f t="shared" si="682"/>
        <v/>
      </c>
      <c r="EX70" s="46" t="str">
        <f t="shared" si="682"/>
        <v/>
      </c>
      <c r="EY70" s="46" t="str">
        <f t="shared" si="682"/>
        <v/>
      </c>
      <c r="EZ70" s="46" t="str">
        <f t="shared" si="682"/>
        <v/>
      </c>
      <c r="FA70" s="46" t="str">
        <f t="shared" si="682"/>
        <v/>
      </c>
      <c r="FB70" s="46" t="str">
        <f t="shared" si="682"/>
        <v/>
      </c>
      <c r="FC70" s="46" t="str">
        <f t="shared" si="682"/>
        <v/>
      </c>
      <c r="FD70" s="46" t="str">
        <f t="shared" si="682"/>
        <v/>
      </c>
      <c r="FE70" s="46" t="str">
        <f t="shared" si="682"/>
        <v/>
      </c>
      <c r="FF70" s="46" t="str">
        <f t="shared" si="682"/>
        <v/>
      </c>
      <c r="FG70" s="46" t="str">
        <f t="shared" si="682"/>
        <v/>
      </c>
      <c r="FH70" s="46">
        <f t="shared" si="682"/>
        <v>3.3333333333333215E-2</v>
      </c>
      <c r="FI70" s="46">
        <f t="shared" si="682"/>
        <v>-0.14350061536468439</v>
      </c>
      <c r="FJ70" s="46">
        <f t="shared" si="682"/>
        <v>0.44750212151950275</v>
      </c>
      <c r="FK70" s="46">
        <f t="shared" si="682"/>
        <v>3.3344356033055744E-2</v>
      </c>
      <c r="FL70" s="46">
        <f t="shared" si="682"/>
        <v>-3.3602150537634379E-2</v>
      </c>
      <c r="FM70" s="46">
        <f t="shared" si="682"/>
        <v>3.4770514603616132E-2</v>
      </c>
      <c r="FN70" s="46">
        <f t="shared" si="682"/>
        <v>0</v>
      </c>
      <c r="FO70" s="46">
        <f t="shared" si="682"/>
        <v>-9.5430107526881636E-2</v>
      </c>
      <c r="FP70" s="46">
        <f t="shared" si="682"/>
        <v>0.10549777117384829</v>
      </c>
      <c r="FQ70" s="46">
        <f t="shared" si="682"/>
        <v>-3.2258064516129004E-2</v>
      </c>
      <c r="FR70" s="46">
        <f t="shared" si="682"/>
        <v>3.3333333333333215E-2</v>
      </c>
      <c r="FS70" s="46">
        <f t="shared" si="682"/>
        <v>-3.2258064516129004E-2</v>
      </c>
      <c r="FT70" s="46">
        <f t="shared" si="682"/>
        <v>3.3333333333333215E-2</v>
      </c>
      <c r="FU70" s="46">
        <f t="shared" si="682"/>
        <v>0</v>
      </c>
      <c r="FV70" s="46">
        <f t="shared" si="682"/>
        <v>2.8415411062797213E-2</v>
      </c>
      <c r="FW70" s="46">
        <f t="shared" si="682"/>
        <v>3.1944444444444553E-2</v>
      </c>
      <c r="FX70" s="46">
        <f t="shared" si="682"/>
        <v>-3.0955585464333857E-2</v>
      </c>
      <c r="FY70" s="46">
        <f t="shared" si="682"/>
        <v>3.3333333333333215E-2</v>
      </c>
      <c r="FZ70" s="46">
        <f t="shared" si="682"/>
        <v>0</v>
      </c>
      <c r="GA70" s="46">
        <f t="shared" si="682"/>
        <v>-6.3172043010752632E-2</v>
      </c>
      <c r="GB70" s="46">
        <f t="shared" si="682"/>
        <v>6.7431850789096082E-2</v>
      </c>
      <c r="GC70" s="46">
        <f t="shared" si="682"/>
        <v>-3.2258064516129004E-2</v>
      </c>
      <c r="GD70" s="46">
        <f t="shared" si="682"/>
        <v>3.332923631596163E-2</v>
      </c>
      <c r="GE70" s="46">
        <f t="shared" si="682"/>
        <v>-3.2254227543960234E-2</v>
      </c>
      <c r="GF70" s="46">
        <f t="shared" si="682"/>
        <v>3.3329236315962074E-2</v>
      </c>
      <c r="GG70" s="46">
        <f t="shared" si="682"/>
        <v>1.9824356203956839E-5</v>
      </c>
      <c r="GH70" s="46">
        <f t="shared" si="682"/>
        <v>-3.2273412100547128E-2</v>
      </c>
      <c r="GI70" s="46">
        <f t="shared" si="682"/>
        <v>3.1936250409701827E-2</v>
      </c>
      <c r="GJ70" s="46">
        <f t="shared" si="682"/>
        <v>-3.0947890818858514E-2</v>
      </c>
      <c r="GK70" s="46">
        <f t="shared" si="682"/>
        <v>3.3333333333333215E-2</v>
      </c>
      <c r="GL70" s="46">
        <f t="shared" si="682"/>
        <v>-3.9648555205662461E-6</v>
      </c>
      <c r="GM70" s="46">
        <f t="shared" ref="GM70:HV70" si="683">IF(GL30&lt;=0,"",IF(GM30&lt;=0,"",(GM30/GL30-1)))</f>
        <v>-9.5434450766211376E-2</v>
      </c>
      <c r="GN70" s="46">
        <f t="shared" si="683"/>
        <v>0.10552499506892543</v>
      </c>
      <c r="GO70" s="46">
        <f t="shared" si="683"/>
        <v>-3.2273412100547128E-2</v>
      </c>
      <c r="GP70" s="46">
        <f t="shared" si="683"/>
        <v>3.3329236315962074E-2</v>
      </c>
      <c r="GQ70" s="46">
        <f t="shared" si="683"/>
        <v>-3.2254227543960456E-2</v>
      </c>
      <c r="GR70" s="46">
        <f t="shared" si="683"/>
        <v>3.3333333333333215E-2</v>
      </c>
      <c r="GS70" s="46">
        <f t="shared" si="683"/>
        <v>-3.9648555205662461E-6</v>
      </c>
      <c r="GT70" s="46">
        <f t="shared" si="683"/>
        <v>-3.2254227543960456E-2</v>
      </c>
      <c r="GU70" s="46">
        <f t="shared" si="683"/>
        <v>3.1936250409701827E-2</v>
      </c>
      <c r="GV70" s="46">
        <f t="shared" si="683"/>
        <v>-3.0947890818858514E-2</v>
      </c>
      <c r="GW70" s="46">
        <f t="shared" si="683"/>
        <v>3.3329236315962074E-2</v>
      </c>
      <c r="GX70" s="46">
        <f t="shared" si="683"/>
        <v>0</v>
      </c>
      <c r="GY70" s="46">
        <f t="shared" si="683"/>
        <v>-9.542652102373006E-2</v>
      </c>
      <c r="GZ70" s="46">
        <f t="shared" si="683"/>
        <v>0.10549777550862216</v>
      </c>
      <c r="HA70" s="46">
        <f t="shared" si="683"/>
        <v>-3.225806831074729E-2</v>
      </c>
      <c r="HB70" s="46">
        <f t="shared" si="683"/>
        <v>3.3329236315962074E-2</v>
      </c>
      <c r="HC70" s="46">
        <f t="shared" si="683"/>
        <v>-3.2254227543960456E-2</v>
      </c>
      <c r="HD70" s="46">
        <f t="shared" si="683"/>
        <v>3.3333333333333215E-2</v>
      </c>
      <c r="HE70" s="46">
        <f t="shared" si="683"/>
        <v>-3.9648555205662461E-6</v>
      </c>
      <c r="HF70" s="46">
        <f t="shared" si="683"/>
        <v>-3.2254227543960456E-2</v>
      </c>
      <c r="HG70" s="46">
        <f t="shared" si="683"/>
        <v>3.1944444444444331E-2</v>
      </c>
      <c r="HH70" s="46">
        <f t="shared" si="683"/>
        <v>-3.0955585464333635E-2</v>
      </c>
      <c r="HI70" s="46">
        <f t="shared" si="683"/>
        <v>3.3329236315962074E-2</v>
      </c>
      <c r="HJ70" s="46">
        <f t="shared" si="683"/>
        <v>0</v>
      </c>
      <c r="HK70" s="46">
        <f t="shared" si="683"/>
        <v>-9.5434450766211376E-2</v>
      </c>
      <c r="HL70" s="46">
        <f t="shared" si="683"/>
        <v>0.105503079182099</v>
      </c>
      <c r="HM70" s="46">
        <f t="shared" si="683"/>
        <v>-3.2274051900164524E-2</v>
      </c>
      <c r="HN70" s="46">
        <f t="shared" si="683"/>
        <v>3.335040458875338E-2</v>
      </c>
      <c r="HO70" s="46">
        <f t="shared" si="683"/>
        <v>-3.2254227543960456E-2</v>
      </c>
      <c r="HP70" s="46">
        <f t="shared" si="683"/>
        <v>3.3333333333333215E-2</v>
      </c>
      <c r="HQ70" s="46">
        <f t="shared" si="683"/>
        <v>-3.9648555205662461E-6</v>
      </c>
      <c r="HR70" s="46">
        <f t="shared" si="683"/>
        <v>-3.2254227543960456E-2</v>
      </c>
      <c r="HS70" s="156">
        <f t="shared" si="683"/>
        <v>3.1936250409701827E-2</v>
      </c>
      <c r="HT70" s="162" t="str">
        <f t="shared" si="683"/>
        <v/>
      </c>
      <c r="HU70" s="162" t="str">
        <f t="shared" si="683"/>
        <v/>
      </c>
      <c r="HV70" s="162" t="str">
        <f t="shared" si="683"/>
        <v/>
      </c>
      <c r="HW70" s="162"/>
      <c r="HX70" s="162"/>
      <c r="HY70" s="162"/>
      <c r="HZ70" s="162"/>
      <c r="IA70" s="162"/>
      <c r="IB70" s="162"/>
      <c r="IC70" s="162"/>
      <c r="ID70" s="162"/>
      <c r="IE70" s="162"/>
      <c r="IF70" s="162"/>
      <c r="IG70" s="162"/>
      <c r="IH70" s="162" t="e">
        <f t="shared" ref="IH70:IY70" si="684">IH30/IG30-1</f>
        <v>#DIV/0!</v>
      </c>
      <c r="II70" s="162" t="e">
        <f t="shared" si="684"/>
        <v>#DIV/0!</v>
      </c>
      <c r="IJ70" s="162" t="e">
        <f t="shared" si="684"/>
        <v>#DIV/0!</v>
      </c>
      <c r="IK70" s="162" t="e">
        <f t="shared" si="684"/>
        <v>#DIV/0!</v>
      </c>
      <c r="IL70" s="162" t="e">
        <f t="shared" si="684"/>
        <v>#DIV/0!</v>
      </c>
      <c r="IM70" s="162" t="e">
        <f t="shared" si="684"/>
        <v>#DIV/0!</v>
      </c>
      <c r="IN70" s="162" t="e">
        <f t="shared" si="684"/>
        <v>#DIV/0!</v>
      </c>
      <c r="IO70" s="162" t="e">
        <f t="shared" si="684"/>
        <v>#DIV/0!</v>
      </c>
      <c r="IP70" s="162" t="e">
        <f t="shared" si="684"/>
        <v>#DIV/0!</v>
      </c>
      <c r="IQ70" s="162" t="e">
        <f t="shared" si="684"/>
        <v>#DIV/0!</v>
      </c>
      <c r="IR70" s="162" t="e">
        <f t="shared" si="684"/>
        <v>#DIV/0!</v>
      </c>
      <c r="IS70" s="162" t="e">
        <f t="shared" si="684"/>
        <v>#DIV/0!</v>
      </c>
      <c r="IT70" s="162" t="e">
        <f t="shared" si="684"/>
        <v>#DIV/0!</v>
      </c>
      <c r="IU70" s="162" t="e">
        <f t="shared" si="684"/>
        <v>#DIV/0!</v>
      </c>
      <c r="IV70" s="162" t="e">
        <f t="shared" si="684"/>
        <v>#DIV/0!</v>
      </c>
      <c r="IW70" s="162" t="e">
        <f t="shared" si="684"/>
        <v>#DIV/0!</v>
      </c>
      <c r="IX70" s="162" t="e">
        <f t="shared" si="684"/>
        <v>#DIV/0!</v>
      </c>
      <c r="IY70" s="162" t="e">
        <f t="shared" si="684"/>
        <v>#DIV/0!</v>
      </c>
      <c r="IZ70" s="162" t="e">
        <f t="shared" si="630"/>
        <v>#DIV/0!</v>
      </c>
      <c r="JA70" s="162" t="e">
        <f t="shared" si="630"/>
        <v>#DIV/0!</v>
      </c>
      <c r="JB70" s="162" t="e">
        <f t="shared" si="630"/>
        <v>#DIV/0!</v>
      </c>
      <c r="JC70" s="162" t="e">
        <f t="shared" si="630"/>
        <v>#DIV/0!</v>
      </c>
      <c r="JD70" s="162" t="e">
        <f t="shared" si="630"/>
        <v>#DIV/0!</v>
      </c>
      <c r="JE70" s="162" t="e">
        <f t="shared" si="630"/>
        <v>#DIV/0!</v>
      </c>
      <c r="JF70" s="162" t="e">
        <f t="shared" si="630"/>
        <v>#DIV/0!</v>
      </c>
      <c r="JG70" s="162" t="e">
        <f t="shared" si="630"/>
        <v>#DIV/0!</v>
      </c>
      <c r="JH70" s="162" t="e">
        <f t="shared" si="630"/>
        <v>#DIV/0!</v>
      </c>
      <c r="JI70" s="162" t="e">
        <f t="shared" si="630"/>
        <v>#DIV/0!</v>
      </c>
      <c r="JJ70" s="162" t="e">
        <f t="shared" si="630"/>
        <v>#DIV/0!</v>
      </c>
      <c r="JK70" s="162" t="e">
        <f t="shared" si="630"/>
        <v>#DIV/0!</v>
      </c>
      <c r="JL70" s="162" t="e">
        <f t="shared" si="630"/>
        <v>#DIV/0!</v>
      </c>
      <c r="JM70" s="162" t="e">
        <f t="shared" si="630"/>
        <v>#DIV/0!</v>
      </c>
      <c r="JN70" s="162" t="e">
        <f t="shared" si="630"/>
        <v>#DIV/0!</v>
      </c>
      <c r="JO70" s="162" t="e">
        <f t="shared" si="630"/>
        <v>#DIV/0!</v>
      </c>
      <c r="JP70" s="162" t="e">
        <f t="shared" si="630"/>
        <v>#DIV/0!</v>
      </c>
      <c r="JQ70" s="162" t="e">
        <f t="shared" si="631"/>
        <v>#DIV/0!</v>
      </c>
      <c r="JR70" s="162" t="e">
        <f t="shared" si="631"/>
        <v>#DIV/0!</v>
      </c>
      <c r="JS70" s="162" t="e">
        <f t="shared" si="631"/>
        <v>#DIV/0!</v>
      </c>
      <c r="JT70" s="162" t="e">
        <f t="shared" si="631"/>
        <v>#DIV/0!</v>
      </c>
      <c r="JU70" s="162" t="e">
        <f t="shared" si="632"/>
        <v>#DIV/0!</v>
      </c>
      <c r="JV70" s="162" t="e">
        <f t="shared" si="633"/>
        <v>#DIV/0!</v>
      </c>
      <c r="JW70" s="162" t="e">
        <f t="shared" si="634"/>
        <v>#DIV/0!</v>
      </c>
      <c r="JX70" s="162" t="e">
        <f t="shared" si="634"/>
        <v>#DIV/0!</v>
      </c>
      <c r="JY70" s="162" t="e">
        <f t="shared" si="634"/>
        <v>#DIV/0!</v>
      </c>
      <c r="JZ70" s="162" t="e">
        <f t="shared" si="634"/>
        <v>#DIV/0!</v>
      </c>
      <c r="KA70" s="162" t="e">
        <f t="shared" si="634"/>
        <v>#DIV/0!</v>
      </c>
      <c r="KB70" s="162" t="e">
        <f t="shared" si="634"/>
        <v>#DIV/0!</v>
      </c>
      <c r="KC70" s="162" t="e">
        <f t="shared" si="634"/>
        <v>#DIV/0!</v>
      </c>
      <c r="KD70" s="162" t="e">
        <f t="shared" si="634"/>
        <v>#DIV/0!</v>
      </c>
      <c r="KE70" s="162" t="e">
        <f t="shared" si="634"/>
        <v>#DIV/0!</v>
      </c>
      <c r="KF70" s="162" t="e">
        <f t="shared" si="634"/>
        <v>#DIV/0!</v>
      </c>
      <c r="KG70" s="162" t="e">
        <f t="shared" si="634"/>
        <v>#DIV/0!</v>
      </c>
      <c r="KH70" s="162" t="e">
        <f t="shared" si="634"/>
        <v>#DIV/0!</v>
      </c>
      <c r="KI70" s="162" t="e">
        <f t="shared" si="634"/>
        <v>#DIV/0!</v>
      </c>
      <c r="KJ70" s="162" t="e">
        <f t="shared" si="634"/>
        <v>#DIV/0!</v>
      </c>
      <c r="KK70" s="162" t="e">
        <f t="shared" si="634"/>
        <v>#DIV/0!</v>
      </c>
      <c r="KL70" s="162" t="e">
        <f t="shared" si="634"/>
        <v>#DIV/0!</v>
      </c>
      <c r="KM70" s="162" t="e">
        <f t="shared" si="634"/>
        <v>#DIV/0!</v>
      </c>
      <c r="KN70" s="162" t="e">
        <f t="shared" si="635"/>
        <v>#DIV/0!</v>
      </c>
      <c r="KO70" s="162" t="e">
        <f t="shared" si="635"/>
        <v>#DIV/0!</v>
      </c>
      <c r="KP70" s="162" t="e">
        <f t="shared" si="635"/>
        <v>#DIV/0!</v>
      </c>
      <c r="KQ70" s="162" t="e">
        <f t="shared" si="635"/>
        <v>#DIV/0!</v>
      </c>
      <c r="KR70" s="162" t="e">
        <f t="shared" si="635"/>
        <v>#DIV/0!</v>
      </c>
      <c r="KS70" s="162" t="e">
        <f t="shared" si="635"/>
        <v>#DIV/0!</v>
      </c>
      <c r="KT70" s="162" t="e">
        <f t="shared" si="635"/>
        <v>#DIV/0!</v>
      </c>
      <c r="KU70" s="162" t="e">
        <f t="shared" si="635"/>
        <v>#DIV/0!</v>
      </c>
      <c r="KV70" s="162" t="e">
        <f t="shared" si="635"/>
        <v>#DIV/0!</v>
      </c>
      <c r="KW70" s="162" t="e">
        <f t="shared" si="635"/>
        <v>#DIV/0!</v>
      </c>
      <c r="KX70" s="162" t="e">
        <f t="shared" si="635"/>
        <v>#DIV/0!</v>
      </c>
      <c r="KY70" s="162" t="e">
        <f t="shared" si="635"/>
        <v>#DIV/0!</v>
      </c>
      <c r="KZ70" s="162" t="e">
        <f t="shared" si="635"/>
        <v>#DIV/0!</v>
      </c>
      <c r="LA70" s="162" t="e">
        <f t="shared" si="635"/>
        <v>#DIV/0!</v>
      </c>
      <c r="LB70" s="162" t="e">
        <f t="shared" si="635"/>
        <v>#DIV/0!</v>
      </c>
      <c r="LC70" s="162" t="e">
        <f t="shared" si="635"/>
        <v>#DIV/0!</v>
      </c>
      <c r="LD70" s="162" t="e">
        <f t="shared" si="635"/>
        <v>#DIV/0!</v>
      </c>
      <c r="LE70" s="162" t="e">
        <f t="shared" si="635"/>
        <v>#DIV/0!</v>
      </c>
      <c r="LF70" s="162" t="e">
        <f t="shared" si="651"/>
        <v>#DIV/0!</v>
      </c>
      <c r="LG70" s="162" t="e">
        <f t="shared" si="651"/>
        <v>#DIV/0!</v>
      </c>
      <c r="LH70" s="162" t="e">
        <f t="shared" si="651"/>
        <v>#DIV/0!</v>
      </c>
      <c r="LI70" s="162" t="e">
        <f t="shared" si="637"/>
        <v>#DIV/0!</v>
      </c>
      <c r="LJ70" s="162" t="e">
        <f t="shared" si="638"/>
        <v>#DIV/0!</v>
      </c>
      <c r="LK70" s="162" t="e">
        <f t="shared" si="638"/>
        <v>#DIV/0!</v>
      </c>
      <c r="LL70" s="162" t="e">
        <f t="shared" si="638"/>
        <v>#DIV/0!</v>
      </c>
      <c r="LM70" s="162" t="e">
        <f t="shared" si="638"/>
        <v>#DIV/0!</v>
      </c>
      <c r="LN70" s="162" t="e">
        <f t="shared" si="638"/>
        <v>#DIV/0!</v>
      </c>
      <c r="LO70" s="162" t="e">
        <f t="shared" si="638"/>
        <v>#DIV/0!</v>
      </c>
      <c r="LP70" s="162" t="e">
        <f t="shared" si="638"/>
        <v>#DIV/0!</v>
      </c>
      <c r="LQ70" s="162" t="e">
        <f t="shared" si="638"/>
        <v>#DIV/0!</v>
      </c>
      <c r="LR70" s="162" t="e">
        <f t="shared" si="638"/>
        <v>#DIV/0!</v>
      </c>
      <c r="LS70" s="162" t="e">
        <f t="shared" si="638"/>
        <v>#DIV/0!</v>
      </c>
      <c r="LT70" s="162" t="e">
        <f t="shared" si="638"/>
        <v>#DIV/0!</v>
      </c>
      <c r="LU70" s="162" t="e">
        <f t="shared" si="639"/>
        <v>#DIV/0!</v>
      </c>
      <c r="LV70" s="162" t="e">
        <f t="shared" si="640"/>
        <v>#DIV/0!</v>
      </c>
      <c r="LW70" s="162" t="e">
        <f t="shared" si="640"/>
        <v>#DIV/0!</v>
      </c>
      <c r="LX70" s="162" t="e">
        <f t="shared" si="640"/>
        <v>#DIV/0!</v>
      </c>
      <c r="LY70" s="162" t="e">
        <f t="shared" si="640"/>
        <v>#DIV/0!</v>
      </c>
      <c r="LZ70" s="162" t="e">
        <f t="shared" si="640"/>
        <v>#DIV/0!</v>
      </c>
      <c r="MA70" s="162" t="e">
        <f t="shared" si="640"/>
        <v>#DIV/0!</v>
      </c>
      <c r="MB70" s="162" t="e">
        <f t="shared" si="640"/>
        <v>#DIV/0!</v>
      </c>
      <c r="MC70" s="162" t="e">
        <f t="shared" si="640"/>
        <v>#DIV/0!</v>
      </c>
      <c r="MD70" s="162" t="e">
        <f t="shared" si="640"/>
        <v>#DIV/0!</v>
      </c>
      <c r="ME70" s="162" t="e">
        <f t="shared" si="640"/>
        <v>#DIV/0!</v>
      </c>
      <c r="MF70" s="162" t="e">
        <f t="shared" si="640"/>
        <v>#DIV/0!</v>
      </c>
      <c r="MG70" s="162" t="e">
        <f t="shared" si="640"/>
        <v>#DIV/0!</v>
      </c>
      <c r="MH70" s="162" t="e">
        <f t="shared" si="640"/>
        <v>#DIV/0!</v>
      </c>
      <c r="MI70" s="162" t="e">
        <f t="shared" si="640"/>
        <v>#DIV/0!</v>
      </c>
      <c r="MJ70" s="162" t="e">
        <f t="shared" si="640"/>
        <v>#DIV/0!</v>
      </c>
      <c r="MK70" s="162" t="e">
        <f t="shared" si="640"/>
        <v>#DIV/0!</v>
      </c>
      <c r="ML70" s="162" t="e">
        <f t="shared" si="640"/>
        <v>#DIV/0!</v>
      </c>
    </row>
    <row r="71" spans="1:350" s="111" customFormat="1" hidden="1" x14ac:dyDescent="0.35">
      <c r="A71" s="103" t="str">
        <f>Month!$A$31</f>
        <v>Rio Canoas</v>
      </c>
      <c r="B71" s="46"/>
      <c r="C71" s="46" t="str">
        <f t="shared" ref="C71:BN71" si="685">IF(B31&lt;=0,"",IF(C31&lt;=0,"",(C31/B31-1)))</f>
        <v/>
      </c>
      <c r="D71" s="46" t="str">
        <f t="shared" si="685"/>
        <v/>
      </c>
      <c r="E71" s="46" t="str">
        <f t="shared" si="685"/>
        <v/>
      </c>
      <c r="F71" s="46" t="str">
        <f t="shared" si="685"/>
        <v/>
      </c>
      <c r="G71" s="46" t="str">
        <f t="shared" si="685"/>
        <v/>
      </c>
      <c r="H71" s="46" t="str">
        <f t="shared" si="685"/>
        <v/>
      </c>
      <c r="I71" s="46" t="str">
        <f t="shared" si="685"/>
        <v/>
      </c>
      <c r="J71" s="46" t="str">
        <f t="shared" si="685"/>
        <v/>
      </c>
      <c r="K71" s="46" t="str">
        <f t="shared" si="685"/>
        <v/>
      </c>
      <c r="L71" s="46" t="str">
        <f t="shared" si="685"/>
        <v/>
      </c>
      <c r="M71" s="46" t="str">
        <f t="shared" si="685"/>
        <v/>
      </c>
      <c r="N71" s="46" t="str">
        <f t="shared" si="685"/>
        <v/>
      </c>
      <c r="O71" s="46" t="str">
        <f t="shared" si="685"/>
        <v/>
      </c>
      <c r="P71" s="46" t="str">
        <f t="shared" si="685"/>
        <v/>
      </c>
      <c r="Q71" s="46" t="str">
        <f t="shared" si="685"/>
        <v/>
      </c>
      <c r="R71" s="46" t="str">
        <f t="shared" si="685"/>
        <v/>
      </c>
      <c r="S71" s="46" t="str">
        <f t="shared" si="685"/>
        <v/>
      </c>
      <c r="T71" s="46" t="str">
        <f t="shared" si="685"/>
        <v/>
      </c>
      <c r="U71" s="46" t="str">
        <f t="shared" si="685"/>
        <v/>
      </c>
      <c r="V71" s="46" t="str">
        <f t="shared" si="685"/>
        <v/>
      </c>
      <c r="W71" s="46" t="str">
        <f t="shared" si="685"/>
        <v/>
      </c>
      <c r="X71" s="46" t="str">
        <f t="shared" si="685"/>
        <v/>
      </c>
      <c r="Y71" s="46" t="str">
        <f t="shared" si="685"/>
        <v/>
      </c>
      <c r="Z71" s="46" t="str">
        <f t="shared" si="685"/>
        <v/>
      </c>
      <c r="AA71" s="46" t="str">
        <f t="shared" si="685"/>
        <v/>
      </c>
      <c r="AB71" s="46" t="str">
        <f t="shared" si="685"/>
        <v/>
      </c>
      <c r="AC71" s="46" t="str">
        <f t="shared" si="685"/>
        <v/>
      </c>
      <c r="AD71" s="46" t="str">
        <f t="shared" si="685"/>
        <v/>
      </c>
      <c r="AE71" s="46" t="str">
        <f t="shared" si="685"/>
        <v/>
      </c>
      <c r="AF71" s="46" t="str">
        <f t="shared" si="685"/>
        <v/>
      </c>
      <c r="AG71" s="46" t="str">
        <f t="shared" si="685"/>
        <v/>
      </c>
      <c r="AH71" s="46" t="str">
        <f t="shared" si="685"/>
        <v/>
      </c>
      <c r="AI71" s="46" t="str">
        <f t="shared" si="685"/>
        <v/>
      </c>
      <c r="AJ71" s="46" t="str">
        <f t="shared" si="685"/>
        <v/>
      </c>
      <c r="AK71" s="46" t="str">
        <f t="shared" si="685"/>
        <v/>
      </c>
      <c r="AL71" s="46" t="str">
        <f t="shared" si="685"/>
        <v/>
      </c>
      <c r="AM71" s="46" t="str">
        <f t="shared" si="685"/>
        <v/>
      </c>
      <c r="AN71" s="46" t="str">
        <f t="shared" si="685"/>
        <v/>
      </c>
      <c r="AO71" s="46" t="str">
        <f t="shared" si="685"/>
        <v/>
      </c>
      <c r="AP71" s="46" t="str">
        <f t="shared" si="685"/>
        <v/>
      </c>
      <c r="AQ71" s="46" t="str">
        <f t="shared" si="685"/>
        <v/>
      </c>
      <c r="AR71" s="46" t="str">
        <f t="shared" si="685"/>
        <v/>
      </c>
      <c r="AS71" s="46" t="str">
        <f t="shared" si="685"/>
        <v/>
      </c>
      <c r="AT71" s="46" t="str">
        <f t="shared" si="685"/>
        <v/>
      </c>
      <c r="AU71" s="46" t="str">
        <f t="shared" si="685"/>
        <v/>
      </c>
      <c r="AV71" s="46" t="str">
        <f t="shared" si="685"/>
        <v/>
      </c>
      <c r="AW71" s="46" t="str">
        <f t="shared" si="685"/>
        <v/>
      </c>
      <c r="AX71" s="46" t="str">
        <f t="shared" si="685"/>
        <v/>
      </c>
      <c r="AY71" s="46" t="str">
        <f t="shared" si="685"/>
        <v/>
      </c>
      <c r="AZ71" s="46" t="str">
        <f t="shared" si="685"/>
        <v/>
      </c>
      <c r="BA71" s="46" t="str">
        <f t="shared" si="685"/>
        <v/>
      </c>
      <c r="BB71" s="46" t="str">
        <f t="shared" si="685"/>
        <v/>
      </c>
      <c r="BC71" s="46" t="str">
        <f t="shared" si="685"/>
        <v/>
      </c>
      <c r="BD71" s="46" t="str">
        <f t="shared" si="685"/>
        <v/>
      </c>
      <c r="BE71" s="46" t="str">
        <f t="shared" si="685"/>
        <v/>
      </c>
      <c r="BF71" s="46" t="str">
        <f t="shared" si="685"/>
        <v/>
      </c>
      <c r="BG71" s="46" t="str">
        <f t="shared" si="685"/>
        <v/>
      </c>
      <c r="BH71" s="46" t="str">
        <f t="shared" si="685"/>
        <v/>
      </c>
      <c r="BI71" s="46" t="str">
        <f t="shared" si="685"/>
        <v/>
      </c>
      <c r="BJ71" s="46" t="str">
        <f t="shared" si="685"/>
        <v/>
      </c>
      <c r="BK71" s="46" t="str">
        <f t="shared" si="685"/>
        <v/>
      </c>
      <c r="BL71" s="46" t="str">
        <f t="shared" si="685"/>
        <v/>
      </c>
      <c r="BM71" s="46" t="str">
        <f t="shared" si="685"/>
        <v/>
      </c>
      <c r="BN71" s="46" t="str">
        <f t="shared" si="685"/>
        <v/>
      </c>
      <c r="BO71" s="46" t="str">
        <f t="shared" ref="BO71:DZ71" si="686">IF(BN31&lt;=0,"",IF(BO31&lt;=0,"",(BO31/BN31-1)))</f>
        <v/>
      </c>
      <c r="BP71" s="46" t="str">
        <f t="shared" si="686"/>
        <v/>
      </c>
      <c r="BQ71" s="46" t="str">
        <f t="shared" si="686"/>
        <v/>
      </c>
      <c r="BR71" s="46" t="str">
        <f t="shared" si="686"/>
        <v/>
      </c>
      <c r="BS71" s="46" t="str">
        <f t="shared" si="686"/>
        <v/>
      </c>
      <c r="BT71" s="46" t="str">
        <f t="shared" si="686"/>
        <v/>
      </c>
      <c r="BU71" s="46" t="str">
        <f t="shared" si="686"/>
        <v/>
      </c>
      <c r="BV71" s="46" t="str">
        <f t="shared" si="686"/>
        <v/>
      </c>
      <c r="BW71" s="46" t="str">
        <f t="shared" si="686"/>
        <v/>
      </c>
      <c r="BX71" s="46" t="str">
        <f t="shared" si="686"/>
        <v/>
      </c>
      <c r="BY71" s="46" t="str">
        <f t="shared" si="686"/>
        <v/>
      </c>
      <c r="BZ71" s="46" t="str">
        <f t="shared" si="686"/>
        <v/>
      </c>
      <c r="CA71" s="46" t="str">
        <f t="shared" si="686"/>
        <v/>
      </c>
      <c r="CB71" s="46" t="str">
        <f t="shared" si="686"/>
        <v/>
      </c>
      <c r="CC71" s="46" t="str">
        <f t="shared" si="686"/>
        <v/>
      </c>
      <c r="CD71" s="46" t="str">
        <f t="shared" si="686"/>
        <v/>
      </c>
      <c r="CE71" s="46" t="str">
        <f t="shared" si="686"/>
        <v/>
      </c>
      <c r="CF71" s="46" t="str">
        <f t="shared" si="686"/>
        <v/>
      </c>
      <c r="CG71" s="46" t="str">
        <f t="shared" si="686"/>
        <v/>
      </c>
      <c r="CH71" s="46" t="str">
        <f t="shared" si="686"/>
        <v/>
      </c>
      <c r="CI71" s="46" t="str">
        <f t="shared" si="686"/>
        <v/>
      </c>
      <c r="CJ71" s="46" t="str">
        <f t="shared" si="686"/>
        <v/>
      </c>
      <c r="CK71" s="46" t="str">
        <f t="shared" si="686"/>
        <v/>
      </c>
      <c r="CL71" s="46" t="str">
        <f t="shared" si="686"/>
        <v/>
      </c>
      <c r="CM71" s="46" t="str">
        <f t="shared" si="686"/>
        <v/>
      </c>
      <c r="CN71" s="46" t="str">
        <f t="shared" si="686"/>
        <v/>
      </c>
      <c r="CO71" s="46" t="str">
        <f t="shared" si="686"/>
        <v/>
      </c>
      <c r="CP71" s="46" t="str">
        <f t="shared" si="686"/>
        <v/>
      </c>
      <c r="CQ71" s="46" t="str">
        <f t="shared" si="686"/>
        <v/>
      </c>
      <c r="CR71" s="46" t="str">
        <f t="shared" si="686"/>
        <v/>
      </c>
      <c r="CS71" s="46" t="str">
        <f t="shared" si="686"/>
        <v/>
      </c>
      <c r="CT71" s="46" t="str">
        <f t="shared" si="686"/>
        <v/>
      </c>
      <c r="CU71" s="46" t="str">
        <f t="shared" si="686"/>
        <v/>
      </c>
      <c r="CV71" s="46" t="str">
        <f t="shared" si="686"/>
        <v/>
      </c>
      <c r="CW71" s="46" t="str">
        <f t="shared" si="686"/>
        <v/>
      </c>
      <c r="CX71" s="46" t="str">
        <f t="shared" si="686"/>
        <v/>
      </c>
      <c r="CY71" s="46" t="str">
        <f t="shared" si="686"/>
        <v/>
      </c>
      <c r="CZ71" s="46" t="str">
        <f t="shared" si="686"/>
        <v/>
      </c>
      <c r="DA71" s="46" t="str">
        <f t="shared" si="686"/>
        <v/>
      </c>
      <c r="DB71" s="46" t="str">
        <f t="shared" si="686"/>
        <v/>
      </c>
      <c r="DC71" s="46" t="str">
        <f t="shared" si="686"/>
        <v/>
      </c>
      <c r="DD71" s="46" t="str">
        <f t="shared" si="686"/>
        <v/>
      </c>
      <c r="DE71" s="46" t="str">
        <f t="shared" si="686"/>
        <v/>
      </c>
      <c r="DF71" s="46" t="str">
        <f t="shared" si="686"/>
        <v/>
      </c>
      <c r="DG71" s="46" t="str">
        <f t="shared" si="686"/>
        <v/>
      </c>
      <c r="DH71" s="46" t="str">
        <f t="shared" si="686"/>
        <v/>
      </c>
      <c r="DI71" s="46" t="str">
        <f t="shared" si="686"/>
        <v/>
      </c>
      <c r="DJ71" s="46" t="str">
        <f t="shared" si="686"/>
        <v/>
      </c>
      <c r="DK71" s="46" t="str">
        <f t="shared" si="686"/>
        <v/>
      </c>
      <c r="DL71" s="46" t="str">
        <f t="shared" si="686"/>
        <v/>
      </c>
      <c r="DM71" s="46" t="str">
        <f t="shared" si="686"/>
        <v/>
      </c>
      <c r="DN71" s="46" t="str">
        <f t="shared" si="686"/>
        <v/>
      </c>
      <c r="DO71" s="46" t="str">
        <f t="shared" si="686"/>
        <v/>
      </c>
      <c r="DP71" s="46" t="str">
        <f t="shared" si="686"/>
        <v/>
      </c>
      <c r="DQ71" s="46" t="str">
        <f t="shared" si="686"/>
        <v/>
      </c>
      <c r="DR71" s="46" t="str">
        <f t="shared" si="686"/>
        <v/>
      </c>
      <c r="DS71" s="46" t="str">
        <f t="shared" si="686"/>
        <v/>
      </c>
      <c r="DT71" s="46" t="str">
        <f t="shared" si="686"/>
        <v/>
      </c>
      <c r="DU71" s="46" t="str">
        <f t="shared" si="686"/>
        <v/>
      </c>
      <c r="DV71" s="46" t="str">
        <f t="shared" si="686"/>
        <v/>
      </c>
      <c r="DW71" s="46" t="str">
        <f t="shared" si="686"/>
        <v/>
      </c>
      <c r="DX71" s="46" t="str">
        <f t="shared" si="686"/>
        <v/>
      </c>
      <c r="DY71" s="46" t="str">
        <f t="shared" si="686"/>
        <v/>
      </c>
      <c r="DZ71" s="46" t="str">
        <f t="shared" si="686"/>
        <v/>
      </c>
      <c r="EA71" s="46" t="str">
        <f t="shared" ref="EA71:GL71" si="687">IF(DZ31&lt;=0,"",IF(EA31&lt;=0,"",(EA31/DZ31-1)))</f>
        <v/>
      </c>
      <c r="EB71" s="46" t="str">
        <f t="shared" si="687"/>
        <v/>
      </c>
      <c r="EC71" s="46" t="str">
        <f t="shared" si="687"/>
        <v/>
      </c>
      <c r="ED71" s="46" t="str">
        <f t="shared" si="687"/>
        <v/>
      </c>
      <c r="EE71" s="46" t="str">
        <f t="shared" si="687"/>
        <v/>
      </c>
      <c r="EF71" s="46" t="str">
        <f t="shared" si="687"/>
        <v/>
      </c>
      <c r="EG71" s="46" t="str">
        <f t="shared" si="687"/>
        <v/>
      </c>
      <c r="EH71" s="46" t="str">
        <f t="shared" si="687"/>
        <v/>
      </c>
      <c r="EI71" s="46" t="str">
        <f t="shared" si="687"/>
        <v/>
      </c>
      <c r="EJ71" s="46" t="str">
        <f t="shared" si="687"/>
        <v/>
      </c>
      <c r="EK71" s="46" t="str">
        <f t="shared" si="687"/>
        <v/>
      </c>
      <c r="EL71" s="46" t="str">
        <f t="shared" si="687"/>
        <v/>
      </c>
      <c r="EM71" s="46" t="str">
        <f t="shared" si="687"/>
        <v/>
      </c>
      <c r="EN71" s="46" t="str">
        <f t="shared" si="687"/>
        <v/>
      </c>
      <c r="EO71" s="46" t="str">
        <f t="shared" si="687"/>
        <v/>
      </c>
      <c r="EP71" s="46" t="str">
        <f t="shared" si="687"/>
        <v/>
      </c>
      <c r="EQ71" s="46" t="str">
        <f t="shared" si="687"/>
        <v/>
      </c>
      <c r="ER71" s="46" t="str">
        <f t="shared" si="687"/>
        <v/>
      </c>
      <c r="ES71" s="46" t="str">
        <f t="shared" si="687"/>
        <v/>
      </c>
      <c r="ET71" s="46" t="str">
        <f t="shared" si="687"/>
        <v/>
      </c>
      <c r="EU71" s="46" t="str">
        <f t="shared" si="687"/>
        <v/>
      </c>
      <c r="EV71" s="46" t="str">
        <f t="shared" si="687"/>
        <v/>
      </c>
      <c r="EW71" s="46" t="str">
        <f t="shared" si="687"/>
        <v/>
      </c>
      <c r="EX71" s="46" t="str">
        <f t="shared" si="687"/>
        <v/>
      </c>
      <c r="EY71" s="46" t="str">
        <f t="shared" si="687"/>
        <v/>
      </c>
      <c r="EZ71" s="46" t="str">
        <f t="shared" si="687"/>
        <v/>
      </c>
      <c r="FA71" s="46" t="str">
        <f t="shared" si="687"/>
        <v/>
      </c>
      <c r="FB71" s="46" t="str">
        <f t="shared" si="687"/>
        <v/>
      </c>
      <c r="FC71" s="46" t="str">
        <f t="shared" si="687"/>
        <v/>
      </c>
      <c r="FD71" s="46" t="str">
        <f t="shared" si="687"/>
        <v/>
      </c>
      <c r="FE71" s="46" t="str">
        <f t="shared" si="687"/>
        <v/>
      </c>
      <c r="FF71" s="46" t="str">
        <f t="shared" si="687"/>
        <v/>
      </c>
      <c r="FG71" s="46" t="str">
        <f t="shared" si="687"/>
        <v/>
      </c>
      <c r="FH71" s="46" t="str">
        <f t="shared" si="687"/>
        <v/>
      </c>
      <c r="FI71" s="46" t="str">
        <f t="shared" si="687"/>
        <v/>
      </c>
      <c r="FJ71" s="46" t="str">
        <f t="shared" si="687"/>
        <v/>
      </c>
      <c r="FK71" s="46" t="str">
        <f t="shared" si="687"/>
        <v/>
      </c>
      <c r="FL71" s="46" t="str">
        <f t="shared" si="687"/>
        <v/>
      </c>
      <c r="FM71" s="46" t="str">
        <f t="shared" si="687"/>
        <v/>
      </c>
      <c r="FN71" s="46" t="str">
        <f t="shared" si="687"/>
        <v/>
      </c>
      <c r="FO71" s="46" t="str">
        <f t="shared" si="687"/>
        <v/>
      </c>
      <c r="FP71" s="46" t="str">
        <f t="shared" si="687"/>
        <v/>
      </c>
      <c r="FQ71" s="46" t="str">
        <f t="shared" si="687"/>
        <v/>
      </c>
      <c r="FR71" s="46" t="str">
        <f t="shared" si="687"/>
        <v/>
      </c>
      <c r="FS71" s="46" t="str">
        <f t="shared" si="687"/>
        <v/>
      </c>
      <c r="FT71" s="46" t="str">
        <f t="shared" si="687"/>
        <v/>
      </c>
      <c r="FU71" s="46" t="str">
        <f t="shared" si="687"/>
        <v/>
      </c>
      <c r="FV71" s="46" t="str">
        <f t="shared" si="687"/>
        <v/>
      </c>
      <c r="FW71" s="46" t="str">
        <f t="shared" si="687"/>
        <v/>
      </c>
      <c r="FX71" s="46" t="str">
        <f t="shared" si="687"/>
        <v/>
      </c>
      <c r="FY71" s="46" t="str">
        <f t="shared" si="687"/>
        <v/>
      </c>
      <c r="FZ71" s="46" t="str">
        <f t="shared" si="687"/>
        <v/>
      </c>
      <c r="GA71" s="46" t="str">
        <f t="shared" si="687"/>
        <v/>
      </c>
      <c r="GB71" s="46" t="str">
        <f t="shared" si="687"/>
        <v/>
      </c>
      <c r="GC71" s="46" t="str">
        <f t="shared" si="687"/>
        <v/>
      </c>
      <c r="GD71" s="46" t="str">
        <f t="shared" si="687"/>
        <v/>
      </c>
      <c r="GE71" s="46" t="str">
        <f t="shared" si="687"/>
        <v/>
      </c>
      <c r="GF71" s="46" t="str">
        <f t="shared" si="687"/>
        <v/>
      </c>
      <c r="GG71" s="46" t="str">
        <f t="shared" si="687"/>
        <v/>
      </c>
      <c r="GH71" s="46" t="str">
        <f t="shared" si="687"/>
        <v/>
      </c>
      <c r="GI71" s="46" t="str">
        <f t="shared" si="687"/>
        <v/>
      </c>
      <c r="GJ71" s="46" t="str">
        <f t="shared" si="687"/>
        <v/>
      </c>
      <c r="GK71" s="46" t="str">
        <f t="shared" si="687"/>
        <v/>
      </c>
      <c r="GL71" s="46" t="str">
        <f t="shared" si="687"/>
        <v/>
      </c>
      <c r="GM71" s="46" t="str">
        <f t="shared" ref="GM71:HV71" si="688">IF(GL31&lt;=0,"",IF(GM31&lt;=0,"",(GM31/GL31-1)))</f>
        <v/>
      </c>
      <c r="GN71" s="46" t="str">
        <f t="shared" si="688"/>
        <v/>
      </c>
      <c r="GO71" s="46" t="str">
        <f t="shared" si="688"/>
        <v/>
      </c>
      <c r="GP71" s="46" t="str">
        <f t="shared" si="688"/>
        <v/>
      </c>
      <c r="GQ71" s="46" t="str">
        <f t="shared" si="688"/>
        <v/>
      </c>
      <c r="GR71" s="46" t="str">
        <f t="shared" si="688"/>
        <v/>
      </c>
      <c r="GS71" s="46" t="str">
        <f t="shared" si="688"/>
        <v/>
      </c>
      <c r="GT71" s="46" t="str">
        <f t="shared" si="688"/>
        <v/>
      </c>
      <c r="GU71" s="46">
        <f t="shared" si="688"/>
        <v>1.648944271374178</v>
      </c>
      <c r="GV71" s="46">
        <f t="shared" si="688"/>
        <v>0.30914175203846961</v>
      </c>
      <c r="GW71" s="46">
        <f t="shared" si="688"/>
        <v>0.14363284291218337</v>
      </c>
      <c r="GX71" s="46">
        <f t="shared" si="688"/>
        <v>7.9213796955732496E-2</v>
      </c>
      <c r="GY71" s="46">
        <f t="shared" si="688"/>
        <v>-9.5429107495228593E-2</v>
      </c>
      <c r="GZ71" s="46">
        <f t="shared" si="688"/>
        <v>0.10549654901119343</v>
      </c>
      <c r="HA71" s="46">
        <f t="shared" si="688"/>
        <v>-0.70415359233979236</v>
      </c>
      <c r="HB71" s="46">
        <f t="shared" si="688"/>
        <v>0.39926739926739918</v>
      </c>
      <c r="HC71" s="46">
        <f t="shared" si="688"/>
        <v>-3.2273189028678595E-2</v>
      </c>
      <c r="HD71" s="46">
        <f t="shared" si="688"/>
        <v>8.9631782945736482E-2</v>
      </c>
      <c r="HE71" s="46">
        <f t="shared" si="688"/>
        <v>-3.4015117830146768E-2</v>
      </c>
      <c r="HF71" s="46">
        <f t="shared" si="688"/>
        <v>7.5852550824702769E-2</v>
      </c>
      <c r="HG71" s="46">
        <f t="shared" si="688"/>
        <v>-3.1992076577585848E-2</v>
      </c>
      <c r="HH71" s="46">
        <f t="shared" si="688"/>
        <v>8.890626466956264E-2</v>
      </c>
      <c r="HI71" s="46">
        <f t="shared" si="688"/>
        <v>-8.0029765931538321E-2</v>
      </c>
      <c r="HJ71" s="46">
        <f t="shared" si="688"/>
        <v>1.2731818516067359</v>
      </c>
      <c r="HK71" s="46">
        <f t="shared" si="688"/>
        <v>-9.5429107495228593E-2</v>
      </c>
      <c r="HL71" s="46">
        <f t="shared" si="688"/>
        <v>0.10549654901119343</v>
      </c>
      <c r="HM71" s="46">
        <f t="shared" si="688"/>
        <v>-0.27907352893604631</v>
      </c>
      <c r="HN71" s="46">
        <f t="shared" si="688"/>
        <v>-1.5906847348110875E-2</v>
      </c>
      <c r="HO71" s="46">
        <f t="shared" si="688"/>
        <v>-5.5129972870072708E-2</v>
      </c>
      <c r="HP71" s="46">
        <f t="shared" si="688"/>
        <v>5.6854371765608924E-3</v>
      </c>
      <c r="HQ71" s="46">
        <f t="shared" si="688"/>
        <v>1.8318749123390266E-2</v>
      </c>
      <c r="HR71" s="46">
        <f t="shared" si="688"/>
        <v>1.1921590801997839E-2</v>
      </c>
      <c r="HS71" s="156">
        <f t="shared" si="688"/>
        <v>5.5995343422584387E-2</v>
      </c>
      <c r="HT71" s="162" t="str">
        <f t="shared" si="688"/>
        <v/>
      </c>
      <c r="HU71" s="162" t="str">
        <f t="shared" si="688"/>
        <v/>
      </c>
      <c r="HV71" s="162" t="str">
        <f t="shared" si="688"/>
        <v/>
      </c>
      <c r="HW71" s="162"/>
      <c r="HX71" s="162"/>
      <c r="HY71" s="162"/>
      <c r="HZ71" s="162"/>
      <c r="IA71" s="162"/>
      <c r="IB71" s="162"/>
      <c r="IC71" s="162"/>
      <c r="ID71" s="162"/>
      <c r="IE71" s="162"/>
      <c r="IF71" s="162"/>
      <c r="IG71" s="162"/>
      <c r="IH71" s="162" t="e">
        <f t="shared" ref="IH71:IY71" si="689">IH31/IG31-1</f>
        <v>#DIV/0!</v>
      </c>
      <c r="II71" s="162" t="e">
        <f t="shared" si="689"/>
        <v>#DIV/0!</v>
      </c>
      <c r="IJ71" s="162" t="e">
        <f t="shared" si="689"/>
        <v>#DIV/0!</v>
      </c>
      <c r="IK71" s="162" t="e">
        <f t="shared" si="689"/>
        <v>#DIV/0!</v>
      </c>
      <c r="IL71" s="162" t="e">
        <f t="shared" si="689"/>
        <v>#DIV/0!</v>
      </c>
      <c r="IM71" s="162" t="e">
        <f t="shared" si="689"/>
        <v>#DIV/0!</v>
      </c>
      <c r="IN71" s="162" t="e">
        <f t="shared" si="689"/>
        <v>#DIV/0!</v>
      </c>
      <c r="IO71" s="162" t="e">
        <f t="shared" si="689"/>
        <v>#DIV/0!</v>
      </c>
      <c r="IP71" s="162" t="e">
        <f t="shared" si="689"/>
        <v>#DIV/0!</v>
      </c>
      <c r="IQ71" s="162" t="e">
        <f t="shared" si="689"/>
        <v>#DIV/0!</v>
      </c>
      <c r="IR71" s="162" t="e">
        <f t="shared" si="689"/>
        <v>#DIV/0!</v>
      </c>
      <c r="IS71" s="162" t="e">
        <f t="shared" si="689"/>
        <v>#DIV/0!</v>
      </c>
      <c r="IT71" s="162" t="e">
        <f t="shared" si="689"/>
        <v>#DIV/0!</v>
      </c>
      <c r="IU71" s="162" t="e">
        <f t="shared" si="689"/>
        <v>#DIV/0!</v>
      </c>
      <c r="IV71" s="162" t="e">
        <f t="shared" si="689"/>
        <v>#DIV/0!</v>
      </c>
      <c r="IW71" s="162" t="e">
        <f t="shared" si="689"/>
        <v>#DIV/0!</v>
      </c>
      <c r="IX71" s="162" t="e">
        <f t="shared" si="689"/>
        <v>#DIV/0!</v>
      </c>
      <c r="IY71" s="162" t="e">
        <f t="shared" si="689"/>
        <v>#DIV/0!</v>
      </c>
      <c r="IZ71" s="162" t="e">
        <f t="shared" si="630"/>
        <v>#DIV/0!</v>
      </c>
      <c r="JA71" s="162" t="e">
        <f t="shared" si="630"/>
        <v>#DIV/0!</v>
      </c>
      <c r="JB71" s="162" t="e">
        <f t="shared" si="630"/>
        <v>#DIV/0!</v>
      </c>
      <c r="JC71" s="162" t="e">
        <f t="shared" si="630"/>
        <v>#DIV/0!</v>
      </c>
      <c r="JD71" s="162" t="e">
        <f t="shared" si="630"/>
        <v>#DIV/0!</v>
      </c>
      <c r="JE71" s="162" t="e">
        <f t="shared" si="630"/>
        <v>#DIV/0!</v>
      </c>
      <c r="JF71" s="162" t="e">
        <f t="shared" si="630"/>
        <v>#DIV/0!</v>
      </c>
      <c r="JG71" s="162" t="e">
        <f t="shared" si="630"/>
        <v>#DIV/0!</v>
      </c>
      <c r="JH71" s="162" t="e">
        <f t="shared" si="630"/>
        <v>#DIV/0!</v>
      </c>
      <c r="JI71" s="162" t="e">
        <f t="shared" si="630"/>
        <v>#DIV/0!</v>
      </c>
      <c r="JJ71" s="162" t="e">
        <f t="shared" si="630"/>
        <v>#DIV/0!</v>
      </c>
      <c r="JK71" s="162" t="e">
        <f t="shared" si="630"/>
        <v>#DIV/0!</v>
      </c>
      <c r="JL71" s="162" t="e">
        <f t="shared" si="630"/>
        <v>#DIV/0!</v>
      </c>
      <c r="JM71" s="162" t="e">
        <f t="shared" si="630"/>
        <v>#DIV/0!</v>
      </c>
      <c r="JN71" s="162" t="e">
        <f t="shared" si="630"/>
        <v>#DIV/0!</v>
      </c>
      <c r="JO71" s="162" t="e">
        <f t="shared" si="630"/>
        <v>#DIV/0!</v>
      </c>
      <c r="JP71" s="162" t="e">
        <f t="shared" si="630"/>
        <v>#DIV/0!</v>
      </c>
      <c r="JQ71" s="162" t="e">
        <f t="shared" si="631"/>
        <v>#DIV/0!</v>
      </c>
      <c r="JR71" s="162" t="e">
        <f t="shared" si="631"/>
        <v>#DIV/0!</v>
      </c>
      <c r="JS71" s="162" t="e">
        <f t="shared" si="631"/>
        <v>#DIV/0!</v>
      </c>
      <c r="JT71" s="162" t="e">
        <f t="shared" si="631"/>
        <v>#DIV/0!</v>
      </c>
      <c r="JU71" s="162" t="e">
        <f t="shared" si="632"/>
        <v>#DIV/0!</v>
      </c>
      <c r="JV71" s="162" t="e">
        <f t="shared" si="633"/>
        <v>#DIV/0!</v>
      </c>
      <c r="JW71" s="162" t="e">
        <f t="shared" si="634"/>
        <v>#DIV/0!</v>
      </c>
      <c r="JX71" s="162" t="e">
        <f t="shared" si="634"/>
        <v>#DIV/0!</v>
      </c>
      <c r="JY71" s="162" t="e">
        <f t="shared" si="634"/>
        <v>#DIV/0!</v>
      </c>
      <c r="JZ71" s="162" t="e">
        <f t="shared" si="634"/>
        <v>#DIV/0!</v>
      </c>
      <c r="KA71" s="162" t="e">
        <f t="shared" si="634"/>
        <v>#DIV/0!</v>
      </c>
      <c r="KB71" s="162" t="e">
        <f t="shared" si="634"/>
        <v>#DIV/0!</v>
      </c>
      <c r="KC71" s="162" t="e">
        <f t="shared" si="634"/>
        <v>#DIV/0!</v>
      </c>
      <c r="KD71" s="162" t="e">
        <f t="shared" si="634"/>
        <v>#DIV/0!</v>
      </c>
      <c r="KE71" s="162" t="e">
        <f t="shared" si="634"/>
        <v>#DIV/0!</v>
      </c>
      <c r="KF71" s="162" t="e">
        <f t="shared" si="634"/>
        <v>#DIV/0!</v>
      </c>
      <c r="KG71" s="162" t="e">
        <f t="shared" si="634"/>
        <v>#DIV/0!</v>
      </c>
      <c r="KH71" s="162" t="e">
        <f t="shared" si="634"/>
        <v>#DIV/0!</v>
      </c>
      <c r="KI71" s="162" t="e">
        <f t="shared" si="634"/>
        <v>#DIV/0!</v>
      </c>
      <c r="KJ71" s="162" t="e">
        <f t="shared" si="634"/>
        <v>#DIV/0!</v>
      </c>
      <c r="KK71" s="162" t="e">
        <f t="shared" si="634"/>
        <v>#DIV/0!</v>
      </c>
      <c r="KL71" s="162" t="e">
        <f t="shared" si="634"/>
        <v>#DIV/0!</v>
      </c>
      <c r="KM71" s="162" t="e">
        <f t="shared" si="634"/>
        <v>#DIV/0!</v>
      </c>
      <c r="KN71" s="162" t="e">
        <f t="shared" si="635"/>
        <v>#DIV/0!</v>
      </c>
      <c r="KO71" s="162" t="e">
        <f t="shared" si="635"/>
        <v>#DIV/0!</v>
      </c>
      <c r="KP71" s="162" t="e">
        <f t="shared" si="635"/>
        <v>#DIV/0!</v>
      </c>
      <c r="KQ71" s="162" t="e">
        <f t="shared" si="635"/>
        <v>#DIV/0!</v>
      </c>
      <c r="KR71" s="162" t="e">
        <f t="shared" si="635"/>
        <v>#DIV/0!</v>
      </c>
      <c r="KS71" s="162" t="e">
        <f t="shared" si="635"/>
        <v>#DIV/0!</v>
      </c>
      <c r="KT71" s="162" t="e">
        <f t="shared" si="635"/>
        <v>#DIV/0!</v>
      </c>
      <c r="KU71" s="162" t="e">
        <f t="shared" si="635"/>
        <v>#DIV/0!</v>
      </c>
      <c r="KV71" s="162" t="e">
        <f t="shared" si="635"/>
        <v>#DIV/0!</v>
      </c>
      <c r="KW71" s="162" t="e">
        <f t="shared" si="635"/>
        <v>#DIV/0!</v>
      </c>
      <c r="KX71" s="162" t="e">
        <f t="shared" si="635"/>
        <v>#DIV/0!</v>
      </c>
      <c r="KY71" s="162" t="e">
        <f t="shared" si="635"/>
        <v>#DIV/0!</v>
      </c>
      <c r="KZ71" s="162" t="e">
        <f t="shared" si="635"/>
        <v>#DIV/0!</v>
      </c>
      <c r="LA71" s="162" t="e">
        <f t="shared" si="635"/>
        <v>#DIV/0!</v>
      </c>
      <c r="LB71" s="162" t="e">
        <f t="shared" si="635"/>
        <v>#DIV/0!</v>
      </c>
      <c r="LC71" s="162" t="e">
        <f t="shared" si="635"/>
        <v>#DIV/0!</v>
      </c>
      <c r="LD71" s="162" t="e">
        <f t="shared" si="635"/>
        <v>#DIV/0!</v>
      </c>
      <c r="LE71" s="162" t="e">
        <f t="shared" si="635"/>
        <v>#DIV/0!</v>
      </c>
      <c r="LF71" s="162" t="e">
        <f t="shared" si="651"/>
        <v>#DIV/0!</v>
      </c>
      <c r="LG71" s="162" t="e">
        <f t="shared" si="651"/>
        <v>#DIV/0!</v>
      </c>
      <c r="LH71" s="162" t="e">
        <f t="shared" si="651"/>
        <v>#DIV/0!</v>
      </c>
      <c r="LI71" s="162" t="e">
        <f t="shared" si="637"/>
        <v>#DIV/0!</v>
      </c>
      <c r="LJ71" s="162" t="e">
        <f t="shared" si="638"/>
        <v>#DIV/0!</v>
      </c>
      <c r="LK71" s="162" t="e">
        <f t="shared" si="638"/>
        <v>#DIV/0!</v>
      </c>
      <c r="LL71" s="162" t="e">
        <f t="shared" si="638"/>
        <v>#DIV/0!</v>
      </c>
      <c r="LM71" s="162" t="e">
        <f t="shared" si="638"/>
        <v>#DIV/0!</v>
      </c>
      <c r="LN71" s="162" t="e">
        <f t="shared" si="638"/>
        <v>#DIV/0!</v>
      </c>
      <c r="LO71" s="162" t="e">
        <f t="shared" si="638"/>
        <v>#DIV/0!</v>
      </c>
      <c r="LP71" s="162" t="e">
        <f t="shared" si="638"/>
        <v>#DIV/0!</v>
      </c>
      <c r="LQ71" s="162" t="e">
        <f t="shared" si="638"/>
        <v>#DIV/0!</v>
      </c>
      <c r="LR71" s="162" t="e">
        <f t="shared" si="638"/>
        <v>#DIV/0!</v>
      </c>
      <c r="LS71" s="162" t="e">
        <f t="shared" si="638"/>
        <v>#DIV/0!</v>
      </c>
      <c r="LT71" s="162" t="e">
        <f t="shared" si="638"/>
        <v>#DIV/0!</v>
      </c>
      <c r="LU71" s="162" t="e">
        <f t="shared" si="639"/>
        <v>#DIV/0!</v>
      </c>
      <c r="LV71" s="162" t="e">
        <f t="shared" si="640"/>
        <v>#DIV/0!</v>
      </c>
      <c r="LW71" s="162" t="e">
        <f t="shared" si="640"/>
        <v>#DIV/0!</v>
      </c>
      <c r="LX71" s="162" t="e">
        <f t="shared" si="640"/>
        <v>#DIV/0!</v>
      </c>
      <c r="LY71" s="162" t="e">
        <f t="shared" si="640"/>
        <v>#DIV/0!</v>
      </c>
      <c r="LZ71" s="162" t="e">
        <f t="shared" si="640"/>
        <v>#DIV/0!</v>
      </c>
      <c r="MA71" s="162" t="e">
        <f t="shared" si="640"/>
        <v>#DIV/0!</v>
      </c>
      <c r="MB71" s="162" t="e">
        <f t="shared" si="640"/>
        <v>#DIV/0!</v>
      </c>
      <c r="MC71" s="162" t="e">
        <f t="shared" si="640"/>
        <v>#DIV/0!</v>
      </c>
      <c r="MD71" s="162" t="e">
        <f t="shared" si="640"/>
        <v>#DIV/0!</v>
      </c>
      <c r="ME71" s="162" t="e">
        <f t="shared" si="640"/>
        <v>#DIV/0!</v>
      </c>
      <c r="MF71" s="162" t="e">
        <f t="shared" si="640"/>
        <v>#DIV/0!</v>
      </c>
      <c r="MG71" s="162" t="e">
        <f t="shared" si="640"/>
        <v>#DIV/0!</v>
      </c>
      <c r="MH71" s="162" t="e">
        <f t="shared" si="640"/>
        <v>#DIV/0!</v>
      </c>
      <c r="MI71" s="162" t="e">
        <f t="shared" si="640"/>
        <v>#DIV/0!</v>
      </c>
      <c r="MJ71" s="162" t="e">
        <f t="shared" si="640"/>
        <v>#DIV/0!</v>
      </c>
      <c r="MK71" s="162" t="e">
        <f t="shared" si="640"/>
        <v>#DIV/0!</v>
      </c>
      <c r="ML71" s="162" t="e">
        <f t="shared" si="640"/>
        <v>#DIV/0!</v>
      </c>
    </row>
    <row r="72" spans="1:350" s="130" customFormat="1" hidden="1" x14ac:dyDescent="0.35">
      <c r="A72" s="74" t="str">
        <f>Month!$A$32</f>
        <v>Mercado Regulado</v>
      </c>
      <c r="B72" s="129"/>
      <c r="C72" s="129" t="str">
        <f t="shared" ref="C72:AH72" si="690">IF(B32&lt;=0,"",IF(C32&lt;=0,"",(C32/B32-1)))</f>
        <v/>
      </c>
      <c r="D72" s="129" t="str">
        <f t="shared" si="690"/>
        <v/>
      </c>
      <c r="E72" s="129" t="str">
        <f t="shared" si="690"/>
        <v/>
      </c>
      <c r="F72" s="129" t="str">
        <f t="shared" si="690"/>
        <v/>
      </c>
      <c r="G72" s="129" t="str">
        <f t="shared" si="690"/>
        <v/>
      </c>
      <c r="H72" s="129" t="str">
        <f t="shared" si="690"/>
        <v/>
      </c>
      <c r="I72" s="129" t="str">
        <f t="shared" si="690"/>
        <v/>
      </c>
      <c r="J72" s="129" t="str">
        <f t="shared" si="690"/>
        <v/>
      </c>
      <c r="K72" s="129" t="str">
        <f t="shared" si="690"/>
        <v/>
      </c>
      <c r="L72" s="129" t="str">
        <f t="shared" si="690"/>
        <v/>
      </c>
      <c r="M72" s="129" t="str">
        <f t="shared" si="690"/>
        <v/>
      </c>
      <c r="N72" s="129" t="str">
        <f t="shared" si="690"/>
        <v/>
      </c>
      <c r="O72" s="129" t="str">
        <f t="shared" si="690"/>
        <v/>
      </c>
      <c r="P72" s="129" t="str">
        <f t="shared" si="690"/>
        <v/>
      </c>
      <c r="Q72" s="129" t="str">
        <f t="shared" si="690"/>
        <v/>
      </c>
      <c r="R72" s="129" t="str">
        <f t="shared" si="690"/>
        <v/>
      </c>
      <c r="S72" s="129" t="str">
        <f t="shared" si="690"/>
        <v/>
      </c>
      <c r="T72" s="129" t="str">
        <f t="shared" si="690"/>
        <v/>
      </c>
      <c r="U72" s="129" t="str">
        <f t="shared" si="690"/>
        <v/>
      </c>
      <c r="V72" s="129" t="str">
        <f t="shared" si="690"/>
        <v/>
      </c>
      <c r="W72" s="129" t="str">
        <f t="shared" si="690"/>
        <v/>
      </c>
      <c r="X72" s="129" t="str">
        <f t="shared" si="690"/>
        <v/>
      </c>
      <c r="Y72" s="129" t="str">
        <f t="shared" si="690"/>
        <v/>
      </c>
      <c r="Z72" s="129" t="str">
        <f t="shared" si="690"/>
        <v/>
      </c>
      <c r="AA72" s="129" t="str">
        <f t="shared" si="690"/>
        <v/>
      </c>
      <c r="AB72" s="129" t="str">
        <f t="shared" si="690"/>
        <v/>
      </c>
      <c r="AC72" s="129" t="str">
        <f t="shared" si="690"/>
        <v/>
      </c>
      <c r="AD72" s="129" t="str">
        <f t="shared" si="690"/>
        <v/>
      </c>
      <c r="AE72" s="129" t="str">
        <f t="shared" si="690"/>
        <v/>
      </c>
      <c r="AF72" s="129" t="str">
        <f t="shared" si="690"/>
        <v/>
      </c>
      <c r="AG72" s="129" t="str">
        <f t="shared" si="690"/>
        <v/>
      </c>
      <c r="AH72" s="129" t="str">
        <f t="shared" si="690"/>
        <v/>
      </c>
      <c r="AI72" s="129" t="str">
        <f t="shared" ref="AI72:BN72" si="691">IF(AH32&lt;=0,"",IF(AI32&lt;=0,"",(AI32/AH32-1)))</f>
        <v/>
      </c>
      <c r="AJ72" s="129" t="str">
        <f t="shared" si="691"/>
        <v/>
      </c>
      <c r="AK72" s="129" t="str">
        <f t="shared" si="691"/>
        <v/>
      </c>
      <c r="AL72" s="129" t="str">
        <f t="shared" si="691"/>
        <v/>
      </c>
      <c r="AM72" s="129" t="str">
        <f t="shared" si="691"/>
        <v/>
      </c>
      <c r="AN72" s="129" t="str">
        <f t="shared" si="691"/>
        <v/>
      </c>
      <c r="AO72" s="129" t="str">
        <f t="shared" si="691"/>
        <v/>
      </c>
      <c r="AP72" s="129" t="str">
        <f t="shared" si="691"/>
        <v/>
      </c>
      <c r="AQ72" s="129" t="str">
        <f t="shared" si="691"/>
        <v/>
      </c>
      <c r="AR72" s="129" t="str">
        <f t="shared" si="691"/>
        <v/>
      </c>
      <c r="AS72" s="129" t="str">
        <f t="shared" si="691"/>
        <v/>
      </c>
      <c r="AT72" s="129" t="str">
        <f t="shared" si="691"/>
        <v/>
      </c>
      <c r="AU72" s="129" t="str">
        <f t="shared" si="691"/>
        <v/>
      </c>
      <c r="AV72" s="129" t="str">
        <f t="shared" si="691"/>
        <v/>
      </c>
      <c r="AW72" s="129" t="str">
        <f t="shared" si="691"/>
        <v/>
      </c>
      <c r="AX72" s="129" t="str">
        <f t="shared" si="691"/>
        <v/>
      </c>
      <c r="AY72" s="129" t="str">
        <f t="shared" si="691"/>
        <v/>
      </c>
      <c r="AZ72" s="129" t="str">
        <f t="shared" si="691"/>
        <v/>
      </c>
      <c r="BA72" s="129" t="str">
        <f t="shared" si="691"/>
        <v/>
      </c>
      <c r="BB72" s="129" t="str">
        <f t="shared" si="691"/>
        <v/>
      </c>
      <c r="BC72" s="129" t="str">
        <f t="shared" si="691"/>
        <v/>
      </c>
      <c r="BD72" s="129" t="str">
        <f t="shared" si="691"/>
        <v/>
      </c>
      <c r="BE72" s="129" t="str">
        <f t="shared" si="691"/>
        <v/>
      </c>
      <c r="BF72" s="129" t="str">
        <f t="shared" si="691"/>
        <v/>
      </c>
      <c r="BG72" s="129" t="str">
        <f t="shared" si="691"/>
        <v/>
      </c>
      <c r="BH72" s="129" t="str">
        <f t="shared" si="691"/>
        <v/>
      </c>
      <c r="BI72" s="129" t="str">
        <f t="shared" si="691"/>
        <v/>
      </c>
      <c r="BJ72" s="129" t="str">
        <f t="shared" si="691"/>
        <v/>
      </c>
      <c r="BK72" s="129" t="str">
        <f t="shared" si="691"/>
        <v/>
      </c>
      <c r="BL72" s="129" t="str">
        <f t="shared" si="691"/>
        <v/>
      </c>
      <c r="BM72" s="129" t="str">
        <f t="shared" si="691"/>
        <v/>
      </c>
      <c r="BN72" s="129" t="str">
        <f t="shared" si="691"/>
        <v/>
      </c>
      <c r="BO72" s="129" t="str">
        <f t="shared" ref="BO72:CT72" si="692">IF(BN32&lt;=0,"",IF(BO32&lt;=0,"",(BO32/BN32-1)))</f>
        <v/>
      </c>
      <c r="BP72" s="129" t="str">
        <f t="shared" si="692"/>
        <v/>
      </c>
      <c r="BQ72" s="129" t="str">
        <f t="shared" si="692"/>
        <v/>
      </c>
      <c r="BR72" s="129" t="str">
        <f t="shared" si="692"/>
        <v/>
      </c>
      <c r="BS72" s="129" t="str">
        <f t="shared" si="692"/>
        <v/>
      </c>
      <c r="BT72" s="129" t="str">
        <f t="shared" si="692"/>
        <v/>
      </c>
      <c r="BU72" s="129" t="str">
        <f t="shared" si="692"/>
        <v/>
      </c>
      <c r="BV72" s="129" t="str">
        <f t="shared" si="692"/>
        <v/>
      </c>
      <c r="BW72" s="129" t="str">
        <f t="shared" si="692"/>
        <v/>
      </c>
      <c r="BX72" s="129" t="str">
        <f t="shared" si="692"/>
        <v/>
      </c>
      <c r="BY72" s="129" t="str">
        <f t="shared" si="692"/>
        <v/>
      </c>
      <c r="BZ72" s="129" t="str">
        <f t="shared" si="692"/>
        <v/>
      </c>
      <c r="CA72" s="129" t="str">
        <f t="shared" si="692"/>
        <v/>
      </c>
      <c r="CB72" s="129" t="str">
        <f t="shared" si="692"/>
        <v/>
      </c>
      <c r="CC72" s="129" t="str">
        <f t="shared" si="692"/>
        <v/>
      </c>
      <c r="CD72" s="129" t="str">
        <f t="shared" si="692"/>
        <v/>
      </c>
      <c r="CE72" s="129" t="str">
        <f t="shared" si="692"/>
        <v/>
      </c>
      <c r="CF72" s="129" t="str">
        <f t="shared" si="692"/>
        <v/>
      </c>
      <c r="CG72" s="129" t="str">
        <f t="shared" si="692"/>
        <v/>
      </c>
      <c r="CH72" s="129" t="str">
        <f t="shared" si="692"/>
        <v/>
      </c>
      <c r="CI72" s="129" t="str">
        <f t="shared" si="692"/>
        <v/>
      </c>
      <c r="CJ72" s="129" t="str">
        <f t="shared" si="692"/>
        <v/>
      </c>
      <c r="CK72" s="129" t="str">
        <f t="shared" si="692"/>
        <v/>
      </c>
      <c r="CL72" s="129" t="str">
        <f t="shared" si="692"/>
        <v/>
      </c>
      <c r="CM72" s="129" t="str">
        <f t="shared" si="692"/>
        <v/>
      </c>
      <c r="CN72" s="129" t="str">
        <f t="shared" si="692"/>
        <v/>
      </c>
      <c r="CO72" s="129" t="str">
        <f t="shared" si="692"/>
        <v/>
      </c>
      <c r="CP72" s="129" t="str">
        <f t="shared" si="692"/>
        <v/>
      </c>
      <c r="CQ72" s="129" t="str">
        <f t="shared" si="692"/>
        <v/>
      </c>
      <c r="CR72" s="129" t="str">
        <f t="shared" si="692"/>
        <v/>
      </c>
      <c r="CS72" s="129" t="str">
        <f t="shared" si="692"/>
        <v/>
      </c>
      <c r="CT72" s="129" t="str">
        <f t="shared" si="692"/>
        <v/>
      </c>
      <c r="CU72" s="129" t="str">
        <f t="shared" ref="CU72:DZ72" si="693">IF(CT32&lt;=0,"",IF(CU32&lt;=0,"",(CU32/CT32-1)))</f>
        <v/>
      </c>
      <c r="CV72" s="129" t="str">
        <f t="shared" si="693"/>
        <v/>
      </c>
      <c r="CW72" s="129" t="str">
        <f t="shared" si="693"/>
        <v/>
      </c>
      <c r="CX72" s="129" t="str">
        <f t="shared" si="693"/>
        <v/>
      </c>
      <c r="CY72" s="129" t="str">
        <f t="shared" si="693"/>
        <v/>
      </c>
      <c r="CZ72" s="129" t="str">
        <f t="shared" si="693"/>
        <v/>
      </c>
      <c r="DA72" s="129" t="str">
        <f t="shared" si="693"/>
        <v/>
      </c>
      <c r="DB72" s="129" t="str">
        <f t="shared" si="693"/>
        <v/>
      </c>
      <c r="DC72" s="129" t="str">
        <f t="shared" si="693"/>
        <v/>
      </c>
      <c r="DD72" s="129" t="str">
        <f t="shared" si="693"/>
        <v/>
      </c>
      <c r="DE72" s="129" t="str">
        <f t="shared" si="693"/>
        <v/>
      </c>
      <c r="DF72" s="129" t="str">
        <f t="shared" si="693"/>
        <v/>
      </c>
      <c r="DG72" s="129" t="str">
        <f t="shared" si="693"/>
        <v/>
      </c>
      <c r="DH72" s="129" t="str">
        <f t="shared" si="693"/>
        <v/>
      </c>
      <c r="DI72" s="129" t="str">
        <f t="shared" si="693"/>
        <v/>
      </c>
      <c r="DJ72" s="129" t="str">
        <f t="shared" si="693"/>
        <v/>
      </c>
      <c r="DK72" s="129" t="str">
        <f t="shared" si="693"/>
        <v/>
      </c>
      <c r="DL72" s="129" t="str">
        <f t="shared" si="693"/>
        <v/>
      </c>
      <c r="DM72" s="129" t="str">
        <f t="shared" si="693"/>
        <v/>
      </c>
      <c r="DN72" s="129" t="str">
        <f t="shared" si="693"/>
        <v/>
      </c>
      <c r="DO72" s="129" t="str">
        <f t="shared" si="693"/>
        <v/>
      </c>
      <c r="DP72" s="129" t="str">
        <f t="shared" si="693"/>
        <v/>
      </c>
      <c r="DQ72" s="129" t="str">
        <f t="shared" si="693"/>
        <v/>
      </c>
      <c r="DR72" s="129" t="str">
        <f t="shared" si="693"/>
        <v/>
      </c>
      <c r="DS72" s="129" t="str">
        <f t="shared" si="693"/>
        <v/>
      </c>
      <c r="DT72" s="129" t="str">
        <f t="shared" si="693"/>
        <v/>
      </c>
      <c r="DU72" s="129" t="str">
        <f t="shared" si="693"/>
        <v/>
      </c>
      <c r="DV72" s="129" t="str">
        <f t="shared" si="693"/>
        <v/>
      </c>
      <c r="DW72" s="129" t="str">
        <f t="shared" si="693"/>
        <v/>
      </c>
      <c r="DX72" s="129" t="str">
        <f t="shared" si="693"/>
        <v/>
      </c>
      <c r="DY72" s="129" t="str">
        <f t="shared" si="693"/>
        <v/>
      </c>
      <c r="DZ72" s="129" t="str">
        <f t="shared" si="693"/>
        <v/>
      </c>
      <c r="EA72" s="129" t="str">
        <f t="shared" ref="EA72:FF72" si="694">IF(DZ32&lt;=0,"",IF(EA32&lt;=0,"",(EA32/DZ32-1)))</f>
        <v/>
      </c>
      <c r="EB72" s="129" t="str">
        <f t="shared" si="694"/>
        <v/>
      </c>
      <c r="EC72" s="129" t="str">
        <f t="shared" si="694"/>
        <v/>
      </c>
      <c r="ED72" s="129" t="str">
        <f t="shared" si="694"/>
        <v/>
      </c>
      <c r="EE72" s="129" t="str">
        <f t="shared" si="694"/>
        <v/>
      </c>
      <c r="EF72" s="129" t="str">
        <f t="shared" si="694"/>
        <v/>
      </c>
      <c r="EG72" s="129" t="str">
        <f t="shared" si="694"/>
        <v/>
      </c>
      <c r="EH72" s="129" t="str">
        <f t="shared" si="694"/>
        <v/>
      </c>
      <c r="EI72" s="129" t="str">
        <f t="shared" si="694"/>
        <v/>
      </c>
      <c r="EJ72" s="129" t="str">
        <f t="shared" si="694"/>
        <v/>
      </c>
      <c r="EK72" s="129" t="str">
        <f t="shared" si="694"/>
        <v/>
      </c>
      <c r="EL72" s="129" t="str">
        <f t="shared" si="694"/>
        <v/>
      </c>
      <c r="EM72" s="129" t="str">
        <f t="shared" si="694"/>
        <v/>
      </c>
      <c r="EN72" s="129" t="str">
        <f t="shared" si="694"/>
        <v/>
      </c>
      <c r="EO72" s="129" t="str">
        <f t="shared" si="694"/>
        <v/>
      </c>
      <c r="EP72" s="129" t="str">
        <f t="shared" si="694"/>
        <v/>
      </c>
      <c r="EQ72" s="129" t="str">
        <f t="shared" si="694"/>
        <v/>
      </c>
      <c r="ER72" s="129" t="str">
        <f t="shared" si="694"/>
        <v/>
      </c>
      <c r="ES72" s="129" t="str">
        <f t="shared" si="694"/>
        <v/>
      </c>
      <c r="ET72" s="129" t="str">
        <f t="shared" si="694"/>
        <v/>
      </c>
      <c r="EU72" s="129" t="str">
        <f t="shared" si="694"/>
        <v/>
      </c>
      <c r="EV72" s="129" t="str">
        <f t="shared" si="694"/>
        <v/>
      </c>
      <c r="EW72" s="129" t="str">
        <f t="shared" si="694"/>
        <v/>
      </c>
      <c r="EX72" s="129" t="str">
        <f t="shared" si="694"/>
        <v/>
      </c>
      <c r="EY72" s="129" t="str">
        <f t="shared" si="694"/>
        <v/>
      </c>
      <c r="EZ72" s="129" t="str">
        <f t="shared" si="694"/>
        <v/>
      </c>
      <c r="FA72" s="129" t="str">
        <f t="shared" si="694"/>
        <v/>
      </c>
      <c r="FB72" s="129" t="str">
        <f t="shared" si="694"/>
        <v/>
      </c>
      <c r="FC72" s="129" t="str">
        <f t="shared" si="694"/>
        <v/>
      </c>
      <c r="FD72" s="129" t="str">
        <f t="shared" si="694"/>
        <v/>
      </c>
      <c r="FE72" s="129" t="str">
        <f t="shared" si="694"/>
        <v/>
      </c>
      <c r="FF72" s="129" t="str">
        <f t="shared" si="694"/>
        <v/>
      </c>
      <c r="FG72" s="129" t="str">
        <f t="shared" ref="FG72:GL72" si="695">IF(FF32&lt;=0,"",IF(FG32&lt;=0,"",(FG32/FF32-1)))</f>
        <v/>
      </c>
      <c r="FH72" s="129" t="str">
        <f t="shared" si="695"/>
        <v/>
      </c>
      <c r="FI72" s="129" t="str">
        <f t="shared" si="695"/>
        <v/>
      </c>
      <c r="FJ72" s="129" t="str">
        <f t="shared" si="695"/>
        <v/>
      </c>
      <c r="FK72" s="129" t="str">
        <f t="shared" si="695"/>
        <v/>
      </c>
      <c r="FL72" s="129" t="str">
        <f t="shared" si="695"/>
        <v/>
      </c>
      <c r="FM72" s="129" t="str">
        <f t="shared" si="695"/>
        <v/>
      </c>
      <c r="FN72" s="129" t="str">
        <f t="shared" si="695"/>
        <v/>
      </c>
      <c r="FO72" s="129" t="str">
        <f t="shared" si="695"/>
        <v/>
      </c>
      <c r="FP72" s="129" t="str">
        <f t="shared" si="695"/>
        <v/>
      </c>
      <c r="FQ72" s="129" t="str">
        <f t="shared" si="695"/>
        <v/>
      </c>
      <c r="FR72" s="129" t="str">
        <f t="shared" si="695"/>
        <v/>
      </c>
      <c r="FS72" s="129" t="str">
        <f t="shared" si="695"/>
        <v/>
      </c>
      <c r="FT72" s="129" t="str">
        <f t="shared" si="695"/>
        <v/>
      </c>
      <c r="FU72" s="129" t="str">
        <f t="shared" si="695"/>
        <v/>
      </c>
      <c r="FV72" s="129" t="str">
        <f t="shared" si="695"/>
        <v/>
      </c>
      <c r="FW72" s="129" t="str">
        <f t="shared" si="695"/>
        <v/>
      </c>
      <c r="FX72" s="129" t="str">
        <f t="shared" si="695"/>
        <v/>
      </c>
      <c r="FY72" s="129" t="str">
        <f t="shared" si="695"/>
        <v/>
      </c>
      <c r="FZ72" s="129" t="str">
        <f t="shared" si="695"/>
        <v/>
      </c>
      <c r="GA72" s="129" t="str">
        <f t="shared" si="695"/>
        <v/>
      </c>
      <c r="GB72" s="129" t="str">
        <f t="shared" si="695"/>
        <v/>
      </c>
      <c r="GC72" s="129" t="str">
        <f t="shared" si="695"/>
        <v/>
      </c>
      <c r="GD72" s="129" t="str">
        <f t="shared" si="695"/>
        <v/>
      </c>
      <c r="GE72" s="129" t="str">
        <f t="shared" si="695"/>
        <v/>
      </c>
      <c r="GF72" s="129" t="str">
        <f t="shared" si="695"/>
        <v/>
      </c>
      <c r="GG72" s="129" t="str">
        <f t="shared" si="695"/>
        <v/>
      </c>
      <c r="GH72" s="129" t="str">
        <f t="shared" si="695"/>
        <v/>
      </c>
      <c r="GI72" s="129" t="str">
        <f t="shared" si="695"/>
        <v/>
      </c>
      <c r="GJ72" s="129" t="str">
        <f t="shared" si="695"/>
        <v/>
      </c>
      <c r="GK72" s="129" t="str">
        <f t="shared" si="695"/>
        <v/>
      </c>
      <c r="GL72" s="129" t="str">
        <f t="shared" si="695"/>
        <v/>
      </c>
      <c r="GM72" s="129" t="str">
        <f t="shared" ref="GM72:HV72" si="696">IF(GL32&lt;=0,"",IF(GM32&lt;=0,"",(GM32/GL32-1)))</f>
        <v/>
      </c>
      <c r="GN72" s="129" t="str">
        <f t="shared" si="696"/>
        <v/>
      </c>
      <c r="GO72" s="129" t="str">
        <f t="shared" si="696"/>
        <v/>
      </c>
      <c r="GP72" s="129" t="str">
        <f t="shared" si="696"/>
        <v/>
      </c>
      <c r="GQ72" s="129" t="str">
        <f t="shared" si="696"/>
        <v/>
      </c>
      <c r="GR72" s="129" t="str">
        <f t="shared" si="696"/>
        <v/>
      </c>
      <c r="GS72" s="129" t="str">
        <f t="shared" si="696"/>
        <v/>
      </c>
      <c r="GT72" s="129" t="str">
        <f t="shared" si="696"/>
        <v/>
      </c>
      <c r="GU72" s="129" t="str">
        <f t="shared" si="696"/>
        <v/>
      </c>
      <c r="GV72" s="129" t="str">
        <f t="shared" si="696"/>
        <v/>
      </c>
      <c r="GW72" s="129" t="str">
        <f t="shared" si="696"/>
        <v/>
      </c>
      <c r="GX72" s="129" t="str">
        <f t="shared" si="696"/>
        <v/>
      </c>
      <c r="GY72" s="129" t="str">
        <f t="shared" si="696"/>
        <v/>
      </c>
      <c r="GZ72" s="129" t="str">
        <f t="shared" si="696"/>
        <v/>
      </c>
      <c r="HA72" s="129" t="str">
        <f t="shared" si="696"/>
        <v/>
      </c>
      <c r="HB72" s="129" t="str">
        <f t="shared" si="696"/>
        <v/>
      </c>
      <c r="HC72" s="129" t="str">
        <f t="shared" si="696"/>
        <v/>
      </c>
      <c r="HD72" s="129" t="str">
        <f t="shared" si="696"/>
        <v/>
      </c>
      <c r="HE72" s="129" t="str">
        <f t="shared" si="696"/>
        <v/>
      </c>
      <c r="HF72" s="129" t="str">
        <f t="shared" si="696"/>
        <v/>
      </c>
      <c r="HG72" s="129" t="str">
        <f t="shared" si="696"/>
        <v/>
      </c>
      <c r="HH72" s="129" t="str">
        <f t="shared" si="696"/>
        <v/>
      </c>
      <c r="HI72" s="129" t="str">
        <f t="shared" si="696"/>
        <v/>
      </c>
      <c r="HJ72" s="129" t="str">
        <f t="shared" si="696"/>
        <v/>
      </c>
      <c r="HK72" s="129">
        <f t="shared" si="696"/>
        <v>-4.2610188895249035E-2</v>
      </c>
      <c r="HL72" s="129">
        <f t="shared" si="696"/>
        <v>9.9009900990099098E-2</v>
      </c>
      <c r="HM72" s="129">
        <f t="shared" si="696"/>
        <v>-6.1409235322278821E-2</v>
      </c>
      <c r="HN72" s="129">
        <f t="shared" si="696"/>
        <v>-1.7550774367059208E-2</v>
      </c>
      <c r="HO72" s="129">
        <f t="shared" si="696"/>
        <v>-5.5933120943952752E-2</v>
      </c>
      <c r="HP72" s="129">
        <f t="shared" si="696"/>
        <v>4.6902331853195811E-3</v>
      </c>
      <c r="HQ72" s="129">
        <f t="shared" si="696"/>
        <v>1.8996943357493912E-2</v>
      </c>
      <c r="HR72" s="129">
        <f t="shared" si="696"/>
        <v>1.3526711592928953E-2</v>
      </c>
      <c r="HS72" s="158">
        <f t="shared" si="696"/>
        <v>5.6829679595278293E-2</v>
      </c>
      <c r="HT72" s="163" t="str">
        <f t="shared" si="696"/>
        <v/>
      </c>
      <c r="HU72" s="163" t="str">
        <f t="shared" si="696"/>
        <v/>
      </c>
      <c r="HV72" s="163" t="str">
        <f t="shared" si="696"/>
        <v/>
      </c>
      <c r="HW72" s="163"/>
      <c r="HX72" s="163"/>
      <c r="HY72" s="163"/>
      <c r="HZ72" s="163"/>
      <c r="IA72" s="163"/>
      <c r="IB72" s="163"/>
      <c r="IC72" s="163"/>
      <c r="ID72" s="163"/>
      <c r="IE72" s="163"/>
      <c r="IF72" s="163"/>
      <c r="IG72" s="163"/>
      <c r="IH72" s="163" t="e">
        <f t="shared" ref="IH72:IY72" si="697">IH32/IG32-1</f>
        <v>#DIV/0!</v>
      </c>
      <c r="II72" s="163" t="e">
        <f t="shared" si="697"/>
        <v>#DIV/0!</v>
      </c>
      <c r="IJ72" s="163" t="e">
        <f t="shared" si="697"/>
        <v>#DIV/0!</v>
      </c>
      <c r="IK72" s="163" t="e">
        <f t="shared" si="697"/>
        <v>#DIV/0!</v>
      </c>
      <c r="IL72" s="163" t="e">
        <f t="shared" si="697"/>
        <v>#DIV/0!</v>
      </c>
      <c r="IM72" s="163" t="e">
        <f t="shared" si="697"/>
        <v>#DIV/0!</v>
      </c>
      <c r="IN72" s="163" t="e">
        <f t="shared" si="697"/>
        <v>#DIV/0!</v>
      </c>
      <c r="IO72" s="163" t="e">
        <f t="shared" si="697"/>
        <v>#DIV/0!</v>
      </c>
      <c r="IP72" s="163" t="e">
        <f t="shared" si="697"/>
        <v>#DIV/0!</v>
      </c>
      <c r="IQ72" s="163" t="e">
        <f t="shared" si="697"/>
        <v>#DIV/0!</v>
      </c>
      <c r="IR72" s="163" t="e">
        <f t="shared" si="697"/>
        <v>#DIV/0!</v>
      </c>
      <c r="IS72" s="163" t="e">
        <f t="shared" si="697"/>
        <v>#DIV/0!</v>
      </c>
      <c r="IT72" s="163" t="e">
        <f t="shared" si="697"/>
        <v>#DIV/0!</v>
      </c>
      <c r="IU72" s="163" t="e">
        <f t="shared" si="697"/>
        <v>#DIV/0!</v>
      </c>
      <c r="IV72" s="163" t="e">
        <f t="shared" si="697"/>
        <v>#DIV/0!</v>
      </c>
      <c r="IW72" s="163" t="e">
        <f t="shared" si="697"/>
        <v>#DIV/0!</v>
      </c>
      <c r="IX72" s="163" t="e">
        <f t="shared" si="697"/>
        <v>#DIV/0!</v>
      </c>
      <c r="IY72" s="163" t="e">
        <f t="shared" si="697"/>
        <v>#DIV/0!</v>
      </c>
      <c r="IZ72" s="163" t="e">
        <f t="shared" si="630"/>
        <v>#DIV/0!</v>
      </c>
      <c r="JA72" s="163" t="e">
        <f t="shared" si="630"/>
        <v>#DIV/0!</v>
      </c>
      <c r="JB72" s="163" t="e">
        <f t="shared" si="630"/>
        <v>#DIV/0!</v>
      </c>
      <c r="JC72" s="163" t="e">
        <f t="shared" si="630"/>
        <v>#DIV/0!</v>
      </c>
      <c r="JD72" s="163" t="e">
        <f t="shared" si="630"/>
        <v>#DIV/0!</v>
      </c>
      <c r="JE72" s="163" t="e">
        <f t="shared" si="630"/>
        <v>#DIV/0!</v>
      </c>
      <c r="JF72" s="163" t="e">
        <f t="shared" si="630"/>
        <v>#DIV/0!</v>
      </c>
      <c r="JG72" s="163" t="e">
        <f t="shared" si="630"/>
        <v>#DIV/0!</v>
      </c>
      <c r="JH72" s="163" t="e">
        <f t="shared" si="630"/>
        <v>#DIV/0!</v>
      </c>
      <c r="JI72" s="163" t="e">
        <f t="shared" si="630"/>
        <v>#DIV/0!</v>
      </c>
      <c r="JJ72" s="163" t="e">
        <f t="shared" si="630"/>
        <v>#DIV/0!</v>
      </c>
      <c r="JK72" s="163" t="e">
        <f t="shared" si="630"/>
        <v>#DIV/0!</v>
      </c>
      <c r="JL72" s="163" t="e">
        <f t="shared" si="630"/>
        <v>#DIV/0!</v>
      </c>
      <c r="JM72" s="163" t="e">
        <f t="shared" si="630"/>
        <v>#DIV/0!</v>
      </c>
      <c r="JN72" s="163" t="e">
        <f t="shared" si="630"/>
        <v>#DIV/0!</v>
      </c>
      <c r="JO72" s="163" t="e">
        <f t="shared" si="630"/>
        <v>#DIV/0!</v>
      </c>
      <c r="JP72" s="163" t="e">
        <f t="shared" si="630"/>
        <v>#DIV/0!</v>
      </c>
      <c r="JQ72" s="163" t="e">
        <f t="shared" si="631"/>
        <v>#DIV/0!</v>
      </c>
      <c r="JR72" s="163" t="e">
        <f t="shared" si="631"/>
        <v>#DIV/0!</v>
      </c>
      <c r="JS72" s="163" t="e">
        <f t="shared" si="631"/>
        <v>#DIV/0!</v>
      </c>
      <c r="JT72" s="163" t="e">
        <f t="shared" si="631"/>
        <v>#DIV/0!</v>
      </c>
      <c r="JU72" s="163" t="e">
        <f t="shared" si="632"/>
        <v>#DIV/0!</v>
      </c>
      <c r="JV72" s="163" t="e">
        <f t="shared" si="633"/>
        <v>#DIV/0!</v>
      </c>
      <c r="JW72" s="163" t="e">
        <f t="shared" si="634"/>
        <v>#DIV/0!</v>
      </c>
      <c r="JX72" s="163" t="e">
        <f t="shared" si="634"/>
        <v>#DIV/0!</v>
      </c>
      <c r="JY72" s="163" t="e">
        <f t="shared" si="634"/>
        <v>#DIV/0!</v>
      </c>
      <c r="JZ72" s="163" t="e">
        <f t="shared" si="634"/>
        <v>#DIV/0!</v>
      </c>
      <c r="KA72" s="163" t="e">
        <f t="shared" si="634"/>
        <v>#DIV/0!</v>
      </c>
      <c r="KB72" s="163" t="e">
        <f t="shared" si="634"/>
        <v>#DIV/0!</v>
      </c>
      <c r="KC72" s="163" t="e">
        <f t="shared" si="634"/>
        <v>#DIV/0!</v>
      </c>
      <c r="KD72" s="163" t="e">
        <f t="shared" si="634"/>
        <v>#DIV/0!</v>
      </c>
      <c r="KE72" s="163" t="e">
        <f t="shared" si="634"/>
        <v>#DIV/0!</v>
      </c>
      <c r="KF72" s="163" t="e">
        <f t="shared" si="634"/>
        <v>#DIV/0!</v>
      </c>
      <c r="KG72" s="163" t="e">
        <f t="shared" si="634"/>
        <v>#DIV/0!</v>
      </c>
      <c r="KH72" s="163" t="e">
        <f t="shared" si="634"/>
        <v>#DIV/0!</v>
      </c>
      <c r="KI72" s="163" t="e">
        <f t="shared" si="634"/>
        <v>#DIV/0!</v>
      </c>
      <c r="KJ72" s="163" t="e">
        <f t="shared" si="634"/>
        <v>#DIV/0!</v>
      </c>
      <c r="KK72" s="163" t="e">
        <f t="shared" si="634"/>
        <v>#DIV/0!</v>
      </c>
      <c r="KL72" s="163" t="e">
        <f t="shared" si="634"/>
        <v>#DIV/0!</v>
      </c>
      <c r="KM72" s="163" t="e">
        <f t="shared" si="634"/>
        <v>#DIV/0!</v>
      </c>
      <c r="KN72" s="163" t="e">
        <f t="shared" si="635"/>
        <v>#DIV/0!</v>
      </c>
      <c r="KO72" s="163" t="e">
        <f t="shared" si="635"/>
        <v>#DIV/0!</v>
      </c>
      <c r="KP72" s="163" t="e">
        <f t="shared" si="635"/>
        <v>#DIV/0!</v>
      </c>
      <c r="KQ72" s="163" t="e">
        <f t="shared" si="635"/>
        <v>#DIV/0!</v>
      </c>
      <c r="KR72" s="163" t="e">
        <f t="shared" si="635"/>
        <v>#DIV/0!</v>
      </c>
      <c r="KS72" s="163" t="e">
        <f t="shared" si="635"/>
        <v>#DIV/0!</v>
      </c>
      <c r="KT72" s="163" t="e">
        <f t="shared" si="635"/>
        <v>#DIV/0!</v>
      </c>
      <c r="KU72" s="163" t="e">
        <f t="shared" si="635"/>
        <v>#DIV/0!</v>
      </c>
      <c r="KV72" s="163" t="e">
        <f t="shared" si="635"/>
        <v>#DIV/0!</v>
      </c>
      <c r="KW72" s="163" t="e">
        <f t="shared" si="635"/>
        <v>#DIV/0!</v>
      </c>
      <c r="KX72" s="163" t="e">
        <f t="shared" si="635"/>
        <v>#DIV/0!</v>
      </c>
      <c r="KY72" s="163" t="e">
        <f t="shared" si="635"/>
        <v>#DIV/0!</v>
      </c>
      <c r="KZ72" s="163" t="e">
        <f t="shared" si="635"/>
        <v>#DIV/0!</v>
      </c>
      <c r="LA72" s="163" t="e">
        <f t="shared" si="635"/>
        <v>#DIV/0!</v>
      </c>
      <c r="LB72" s="163" t="e">
        <f t="shared" si="635"/>
        <v>#DIV/0!</v>
      </c>
      <c r="LC72" s="163" t="e">
        <f t="shared" si="635"/>
        <v>#DIV/0!</v>
      </c>
      <c r="LD72" s="163" t="e">
        <f t="shared" si="635"/>
        <v>#DIV/0!</v>
      </c>
      <c r="LE72" s="163" t="e">
        <f t="shared" si="635"/>
        <v>#DIV/0!</v>
      </c>
      <c r="LF72" s="163" t="e">
        <f t="shared" si="651"/>
        <v>#DIV/0!</v>
      </c>
      <c r="LG72" s="163" t="e">
        <f t="shared" si="651"/>
        <v>#DIV/0!</v>
      </c>
      <c r="LH72" s="163" t="e">
        <f t="shared" si="651"/>
        <v>#DIV/0!</v>
      </c>
      <c r="LI72" s="163" t="e">
        <f t="shared" si="637"/>
        <v>#DIV/0!</v>
      </c>
      <c r="LJ72" s="163" t="e">
        <f t="shared" si="638"/>
        <v>#DIV/0!</v>
      </c>
      <c r="LK72" s="163" t="e">
        <f t="shared" si="638"/>
        <v>#DIV/0!</v>
      </c>
      <c r="LL72" s="163" t="e">
        <f t="shared" si="638"/>
        <v>#DIV/0!</v>
      </c>
      <c r="LM72" s="163" t="e">
        <f t="shared" si="638"/>
        <v>#DIV/0!</v>
      </c>
      <c r="LN72" s="163" t="e">
        <f t="shared" si="638"/>
        <v>#DIV/0!</v>
      </c>
      <c r="LO72" s="163" t="e">
        <f t="shared" si="638"/>
        <v>#DIV/0!</v>
      </c>
      <c r="LP72" s="163" t="e">
        <f t="shared" si="638"/>
        <v>#DIV/0!</v>
      </c>
      <c r="LQ72" s="163" t="e">
        <f t="shared" si="638"/>
        <v>#DIV/0!</v>
      </c>
      <c r="LR72" s="163" t="e">
        <f t="shared" si="638"/>
        <v>#DIV/0!</v>
      </c>
      <c r="LS72" s="163" t="e">
        <f t="shared" si="638"/>
        <v>#DIV/0!</v>
      </c>
      <c r="LT72" s="163" t="e">
        <f t="shared" si="638"/>
        <v>#DIV/0!</v>
      </c>
      <c r="LU72" s="163" t="e">
        <f t="shared" si="639"/>
        <v>#DIV/0!</v>
      </c>
      <c r="LV72" s="163" t="e">
        <f t="shared" si="640"/>
        <v>#DIV/0!</v>
      </c>
      <c r="LW72" s="163" t="e">
        <f t="shared" si="640"/>
        <v>#DIV/0!</v>
      </c>
      <c r="LX72" s="163" t="e">
        <f t="shared" si="640"/>
        <v>#DIV/0!</v>
      </c>
      <c r="LY72" s="163" t="e">
        <f t="shared" si="640"/>
        <v>#DIV/0!</v>
      </c>
      <c r="LZ72" s="163" t="e">
        <f t="shared" si="640"/>
        <v>#DIV/0!</v>
      </c>
      <c r="MA72" s="163" t="e">
        <f t="shared" si="640"/>
        <v>#DIV/0!</v>
      </c>
      <c r="MB72" s="163" t="e">
        <f t="shared" si="640"/>
        <v>#DIV/0!</v>
      </c>
      <c r="MC72" s="163" t="e">
        <f t="shared" si="640"/>
        <v>#DIV/0!</v>
      </c>
      <c r="MD72" s="163" t="e">
        <f t="shared" si="640"/>
        <v>#DIV/0!</v>
      </c>
      <c r="ME72" s="163" t="e">
        <f t="shared" si="640"/>
        <v>#DIV/0!</v>
      </c>
      <c r="MF72" s="163" t="e">
        <f t="shared" si="640"/>
        <v>#DIV/0!</v>
      </c>
      <c r="MG72" s="163" t="e">
        <f t="shared" si="640"/>
        <v>#DIV/0!</v>
      </c>
      <c r="MH72" s="163" t="e">
        <f t="shared" si="640"/>
        <v>#DIV/0!</v>
      </c>
      <c r="MI72" s="163" t="e">
        <f t="shared" si="640"/>
        <v>#DIV/0!</v>
      </c>
      <c r="MJ72" s="163" t="e">
        <f t="shared" si="640"/>
        <v>#DIV/0!</v>
      </c>
      <c r="MK72" s="163" t="e">
        <f t="shared" si="640"/>
        <v>#DIV/0!</v>
      </c>
      <c r="ML72" s="163" t="e">
        <f t="shared" si="640"/>
        <v>#DIV/0!</v>
      </c>
    </row>
    <row r="73" spans="1:350" s="130" customFormat="1" hidden="1" x14ac:dyDescent="0.35">
      <c r="A73" s="74" t="str">
        <f>Month!$A$33</f>
        <v>Mercado Livre</v>
      </c>
      <c r="B73" s="129"/>
      <c r="C73" s="129" t="str">
        <f t="shared" ref="C73:AH73" si="698">IF(B33&lt;=0,"",IF(C33&lt;=0,"",(C33/B33-1)))</f>
        <v/>
      </c>
      <c r="D73" s="129" t="str">
        <f t="shared" si="698"/>
        <v/>
      </c>
      <c r="E73" s="129" t="str">
        <f t="shared" si="698"/>
        <v/>
      </c>
      <c r="F73" s="129" t="str">
        <f t="shared" si="698"/>
        <v/>
      </c>
      <c r="G73" s="129" t="str">
        <f t="shared" si="698"/>
        <v/>
      </c>
      <c r="H73" s="129" t="str">
        <f t="shared" si="698"/>
        <v/>
      </c>
      <c r="I73" s="129" t="str">
        <f t="shared" si="698"/>
        <v/>
      </c>
      <c r="J73" s="129" t="str">
        <f t="shared" si="698"/>
        <v/>
      </c>
      <c r="K73" s="129" t="str">
        <f t="shared" si="698"/>
        <v/>
      </c>
      <c r="L73" s="129" t="str">
        <f t="shared" si="698"/>
        <v/>
      </c>
      <c r="M73" s="129" t="str">
        <f t="shared" si="698"/>
        <v/>
      </c>
      <c r="N73" s="129" t="str">
        <f t="shared" si="698"/>
        <v/>
      </c>
      <c r="O73" s="129" t="str">
        <f t="shared" si="698"/>
        <v/>
      </c>
      <c r="P73" s="129" t="str">
        <f t="shared" si="698"/>
        <v/>
      </c>
      <c r="Q73" s="129" t="str">
        <f t="shared" si="698"/>
        <v/>
      </c>
      <c r="R73" s="129" t="str">
        <f t="shared" si="698"/>
        <v/>
      </c>
      <c r="S73" s="129" t="str">
        <f t="shared" si="698"/>
        <v/>
      </c>
      <c r="T73" s="129" t="str">
        <f t="shared" si="698"/>
        <v/>
      </c>
      <c r="U73" s="129" t="str">
        <f t="shared" si="698"/>
        <v/>
      </c>
      <c r="V73" s="129" t="str">
        <f t="shared" si="698"/>
        <v/>
      </c>
      <c r="W73" s="129" t="str">
        <f t="shared" si="698"/>
        <v/>
      </c>
      <c r="X73" s="129" t="str">
        <f t="shared" si="698"/>
        <v/>
      </c>
      <c r="Y73" s="129" t="str">
        <f t="shared" si="698"/>
        <v/>
      </c>
      <c r="Z73" s="129" t="str">
        <f t="shared" si="698"/>
        <v/>
      </c>
      <c r="AA73" s="129" t="str">
        <f t="shared" si="698"/>
        <v/>
      </c>
      <c r="AB73" s="129" t="str">
        <f t="shared" si="698"/>
        <v/>
      </c>
      <c r="AC73" s="129" t="str">
        <f t="shared" si="698"/>
        <v/>
      </c>
      <c r="AD73" s="129" t="str">
        <f t="shared" si="698"/>
        <v/>
      </c>
      <c r="AE73" s="129" t="str">
        <f t="shared" si="698"/>
        <v/>
      </c>
      <c r="AF73" s="129" t="str">
        <f t="shared" si="698"/>
        <v/>
      </c>
      <c r="AG73" s="129" t="str">
        <f t="shared" si="698"/>
        <v/>
      </c>
      <c r="AH73" s="129" t="str">
        <f t="shared" si="698"/>
        <v/>
      </c>
      <c r="AI73" s="129" t="str">
        <f t="shared" ref="AI73:BN73" si="699">IF(AH33&lt;=0,"",IF(AI33&lt;=0,"",(AI33/AH33-1)))</f>
        <v/>
      </c>
      <c r="AJ73" s="129" t="str">
        <f t="shared" si="699"/>
        <v/>
      </c>
      <c r="AK73" s="129" t="str">
        <f t="shared" si="699"/>
        <v/>
      </c>
      <c r="AL73" s="129" t="str">
        <f t="shared" si="699"/>
        <v/>
      </c>
      <c r="AM73" s="129" t="str">
        <f t="shared" si="699"/>
        <v/>
      </c>
      <c r="AN73" s="129" t="str">
        <f t="shared" si="699"/>
        <v/>
      </c>
      <c r="AO73" s="129" t="str">
        <f t="shared" si="699"/>
        <v/>
      </c>
      <c r="AP73" s="129" t="str">
        <f t="shared" si="699"/>
        <v/>
      </c>
      <c r="AQ73" s="129" t="str">
        <f t="shared" si="699"/>
        <v/>
      </c>
      <c r="AR73" s="129" t="str">
        <f t="shared" si="699"/>
        <v/>
      </c>
      <c r="AS73" s="129" t="str">
        <f t="shared" si="699"/>
        <v/>
      </c>
      <c r="AT73" s="129" t="str">
        <f t="shared" si="699"/>
        <v/>
      </c>
      <c r="AU73" s="129" t="str">
        <f t="shared" si="699"/>
        <v/>
      </c>
      <c r="AV73" s="129" t="str">
        <f t="shared" si="699"/>
        <v/>
      </c>
      <c r="AW73" s="129" t="str">
        <f t="shared" si="699"/>
        <v/>
      </c>
      <c r="AX73" s="129" t="str">
        <f t="shared" si="699"/>
        <v/>
      </c>
      <c r="AY73" s="129" t="str">
        <f t="shared" si="699"/>
        <v/>
      </c>
      <c r="AZ73" s="129" t="str">
        <f t="shared" si="699"/>
        <v/>
      </c>
      <c r="BA73" s="129" t="str">
        <f t="shared" si="699"/>
        <v/>
      </c>
      <c r="BB73" s="129" t="str">
        <f t="shared" si="699"/>
        <v/>
      </c>
      <c r="BC73" s="129" t="str">
        <f t="shared" si="699"/>
        <v/>
      </c>
      <c r="BD73" s="129" t="str">
        <f t="shared" si="699"/>
        <v/>
      </c>
      <c r="BE73" s="129" t="str">
        <f t="shared" si="699"/>
        <v/>
      </c>
      <c r="BF73" s="129" t="str">
        <f t="shared" si="699"/>
        <v/>
      </c>
      <c r="BG73" s="129" t="str">
        <f t="shared" si="699"/>
        <v/>
      </c>
      <c r="BH73" s="129" t="str">
        <f t="shared" si="699"/>
        <v/>
      </c>
      <c r="BI73" s="129" t="str">
        <f t="shared" si="699"/>
        <v/>
      </c>
      <c r="BJ73" s="129" t="str">
        <f t="shared" si="699"/>
        <v/>
      </c>
      <c r="BK73" s="129" t="str">
        <f t="shared" si="699"/>
        <v/>
      </c>
      <c r="BL73" s="129" t="str">
        <f t="shared" si="699"/>
        <v/>
      </c>
      <c r="BM73" s="129" t="str">
        <f t="shared" si="699"/>
        <v/>
      </c>
      <c r="BN73" s="129" t="str">
        <f t="shared" si="699"/>
        <v/>
      </c>
      <c r="BO73" s="129" t="str">
        <f t="shared" ref="BO73:CT73" si="700">IF(BN33&lt;=0,"",IF(BO33&lt;=0,"",(BO33/BN33-1)))</f>
        <v/>
      </c>
      <c r="BP73" s="129" t="str">
        <f t="shared" si="700"/>
        <v/>
      </c>
      <c r="BQ73" s="129" t="str">
        <f t="shared" si="700"/>
        <v/>
      </c>
      <c r="BR73" s="129" t="str">
        <f t="shared" si="700"/>
        <v/>
      </c>
      <c r="BS73" s="129" t="str">
        <f t="shared" si="700"/>
        <v/>
      </c>
      <c r="BT73" s="129" t="str">
        <f t="shared" si="700"/>
        <v/>
      </c>
      <c r="BU73" s="129" t="str">
        <f t="shared" si="700"/>
        <v/>
      </c>
      <c r="BV73" s="129" t="str">
        <f t="shared" si="700"/>
        <v/>
      </c>
      <c r="BW73" s="129" t="str">
        <f t="shared" si="700"/>
        <v/>
      </c>
      <c r="BX73" s="129" t="str">
        <f t="shared" si="700"/>
        <v/>
      </c>
      <c r="BY73" s="129" t="str">
        <f t="shared" si="700"/>
        <v/>
      </c>
      <c r="BZ73" s="129" t="str">
        <f t="shared" si="700"/>
        <v/>
      </c>
      <c r="CA73" s="129" t="str">
        <f t="shared" si="700"/>
        <v/>
      </c>
      <c r="CB73" s="129" t="str">
        <f t="shared" si="700"/>
        <v/>
      </c>
      <c r="CC73" s="129" t="str">
        <f t="shared" si="700"/>
        <v/>
      </c>
      <c r="CD73" s="129" t="str">
        <f t="shared" si="700"/>
        <v/>
      </c>
      <c r="CE73" s="129" t="str">
        <f t="shared" si="700"/>
        <v/>
      </c>
      <c r="CF73" s="129" t="str">
        <f t="shared" si="700"/>
        <v/>
      </c>
      <c r="CG73" s="129" t="str">
        <f t="shared" si="700"/>
        <v/>
      </c>
      <c r="CH73" s="129" t="str">
        <f t="shared" si="700"/>
        <v/>
      </c>
      <c r="CI73" s="129" t="str">
        <f t="shared" si="700"/>
        <v/>
      </c>
      <c r="CJ73" s="129" t="str">
        <f t="shared" si="700"/>
        <v/>
      </c>
      <c r="CK73" s="129" t="str">
        <f t="shared" si="700"/>
        <v/>
      </c>
      <c r="CL73" s="129" t="str">
        <f t="shared" si="700"/>
        <v/>
      </c>
      <c r="CM73" s="129" t="str">
        <f t="shared" si="700"/>
        <v/>
      </c>
      <c r="CN73" s="129" t="str">
        <f t="shared" si="700"/>
        <v/>
      </c>
      <c r="CO73" s="129" t="str">
        <f t="shared" si="700"/>
        <v/>
      </c>
      <c r="CP73" s="129" t="str">
        <f t="shared" si="700"/>
        <v/>
      </c>
      <c r="CQ73" s="129" t="str">
        <f t="shared" si="700"/>
        <v/>
      </c>
      <c r="CR73" s="129" t="str">
        <f t="shared" si="700"/>
        <v/>
      </c>
      <c r="CS73" s="129" t="str">
        <f t="shared" si="700"/>
        <v/>
      </c>
      <c r="CT73" s="129" t="str">
        <f t="shared" si="700"/>
        <v/>
      </c>
      <c r="CU73" s="129" t="str">
        <f t="shared" ref="CU73:DZ73" si="701">IF(CT33&lt;=0,"",IF(CU33&lt;=0,"",(CU33/CT33-1)))</f>
        <v/>
      </c>
      <c r="CV73" s="129" t="str">
        <f t="shared" si="701"/>
        <v/>
      </c>
      <c r="CW73" s="129" t="str">
        <f t="shared" si="701"/>
        <v/>
      </c>
      <c r="CX73" s="129" t="str">
        <f t="shared" si="701"/>
        <v/>
      </c>
      <c r="CY73" s="129" t="str">
        <f t="shared" si="701"/>
        <v/>
      </c>
      <c r="CZ73" s="129" t="str">
        <f t="shared" si="701"/>
        <v/>
      </c>
      <c r="DA73" s="129" t="str">
        <f t="shared" si="701"/>
        <v/>
      </c>
      <c r="DB73" s="129" t="str">
        <f t="shared" si="701"/>
        <v/>
      </c>
      <c r="DC73" s="129" t="str">
        <f t="shared" si="701"/>
        <v/>
      </c>
      <c r="DD73" s="129" t="str">
        <f t="shared" si="701"/>
        <v/>
      </c>
      <c r="DE73" s="129" t="str">
        <f t="shared" si="701"/>
        <v/>
      </c>
      <c r="DF73" s="129" t="str">
        <f t="shared" si="701"/>
        <v/>
      </c>
      <c r="DG73" s="129" t="str">
        <f t="shared" si="701"/>
        <v/>
      </c>
      <c r="DH73" s="129" t="str">
        <f t="shared" si="701"/>
        <v/>
      </c>
      <c r="DI73" s="129" t="str">
        <f t="shared" si="701"/>
        <v/>
      </c>
      <c r="DJ73" s="129" t="str">
        <f t="shared" si="701"/>
        <v/>
      </c>
      <c r="DK73" s="129" t="str">
        <f t="shared" si="701"/>
        <v/>
      </c>
      <c r="DL73" s="129" t="str">
        <f t="shared" si="701"/>
        <v/>
      </c>
      <c r="DM73" s="129" t="str">
        <f t="shared" si="701"/>
        <v/>
      </c>
      <c r="DN73" s="129" t="str">
        <f t="shared" si="701"/>
        <v/>
      </c>
      <c r="DO73" s="129" t="str">
        <f t="shared" si="701"/>
        <v/>
      </c>
      <c r="DP73" s="129" t="str">
        <f t="shared" si="701"/>
        <v/>
      </c>
      <c r="DQ73" s="129" t="str">
        <f t="shared" si="701"/>
        <v/>
      </c>
      <c r="DR73" s="129" t="str">
        <f t="shared" si="701"/>
        <v/>
      </c>
      <c r="DS73" s="129" t="str">
        <f t="shared" si="701"/>
        <v/>
      </c>
      <c r="DT73" s="129" t="str">
        <f t="shared" si="701"/>
        <v/>
      </c>
      <c r="DU73" s="129" t="str">
        <f t="shared" si="701"/>
        <v/>
      </c>
      <c r="DV73" s="129" t="str">
        <f t="shared" si="701"/>
        <v/>
      </c>
      <c r="DW73" s="129" t="str">
        <f t="shared" si="701"/>
        <v/>
      </c>
      <c r="DX73" s="129" t="str">
        <f t="shared" si="701"/>
        <v/>
      </c>
      <c r="DY73" s="129" t="str">
        <f t="shared" si="701"/>
        <v/>
      </c>
      <c r="DZ73" s="129" t="str">
        <f t="shared" si="701"/>
        <v/>
      </c>
      <c r="EA73" s="129" t="str">
        <f t="shared" ref="EA73:FF73" si="702">IF(DZ33&lt;=0,"",IF(EA33&lt;=0,"",(EA33/DZ33-1)))</f>
        <v/>
      </c>
      <c r="EB73" s="129" t="str">
        <f t="shared" si="702"/>
        <v/>
      </c>
      <c r="EC73" s="129" t="str">
        <f t="shared" si="702"/>
        <v/>
      </c>
      <c r="ED73" s="129" t="str">
        <f t="shared" si="702"/>
        <v/>
      </c>
      <c r="EE73" s="129" t="str">
        <f t="shared" si="702"/>
        <v/>
      </c>
      <c r="EF73" s="129" t="str">
        <f t="shared" si="702"/>
        <v/>
      </c>
      <c r="EG73" s="129" t="str">
        <f t="shared" si="702"/>
        <v/>
      </c>
      <c r="EH73" s="129" t="str">
        <f t="shared" si="702"/>
        <v/>
      </c>
      <c r="EI73" s="129" t="str">
        <f t="shared" si="702"/>
        <v/>
      </c>
      <c r="EJ73" s="129" t="str">
        <f t="shared" si="702"/>
        <v/>
      </c>
      <c r="EK73" s="129" t="str">
        <f t="shared" si="702"/>
        <v/>
      </c>
      <c r="EL73" s="129" t="str">
        <f t="shared" si="702"/>
        <v/>
      </c>
      <c r="EM73" s="129" t="str">
        <f t="shared" si="702"/>
        <v/>
      </c>
      <c r="EN73" s="129" t="str">
        <f t="shared" si="702"/>
        <v/>
      </c>
      <c r="EO73" s="129" t="str">
        <f t="shared" si="702"/>
        <v/>
      </c>
      <c r="EP73" s="129" t="str">
        <f t="shared" si="702"/>
        <v/>
      </c>
      <c r="EQ73" s="129" t="str">
        <f t="shared" si="702"/>
        <v/>
      </c>
      <c r="ER73" s="129" t="str">
        <f t="shared" si="702"/>
        <v/>
      </c>
      <c r="ES73" s="129" t="str">
        <f t="shared" si="702"/>
        <v/>
      </c>
      <c r="ET73" s="129" t="str">
        <f t="shared" si="702"/>
        <v/>
      </c>
      <c r="EU73" s="129" t="str">
        <f t="shared" si="702"/>
        <v/>
      </c>
      <c r="EV73" s="129" t="str">
        <f t="shared" si="702"/>
        <v/>
      </c>
      <c r="EW73" s="129" t="str">
        <f t="shared" si="702"/>
        <v/>
      </c>
      <c r="EX73" s="129" t="str">
        <f t="shared" si="702"/>
        <v/>
      </c>
      <c r="EY73" s="129" t="str">
        <f t="shared" si="702"/>
        <v/>
      </c>
      <c r="EZ73" s="129" t="str">
        <f t="shared" si="702"/>
        <v/>
      </c>
      <c r="FA73" s="129" t="str">
        <f t="shared" si="702"/>
        <v/>
      </c>
      <c r="FB73" s="129" t="str">
        <f t="shared" si="702"/>
        <v/>
      </c>
      <c r="FC73" s="129" t="str">
        <f t="shared" si="702"/>
        <v/>
      </c>
      <c r="FD73" s="129" t="str">
        <f t="shared" si="702"/>
        <v/>
      </c>
      <c r="FE73" s="129" t="str">
        <f t="shared" si="702"/>
        <v/>
      </c>
      <c r="FF73" s="129" t="str">
        <f t="shared" si="702"/>
        <v/>
      </c>
      <c r="FG73" s="129" t="str">
        <f t="shared" ref="FG73:GL73" si="703">IF(FF33&lt;=0,"",IF(FG33&lt;=0,"",(FG33/FF33-1)))</f>
        <v/>
      </c>
      <c r="FH73" s="129" t="str">
        <f t="shared" si="703"/>
        <v/>
      </c>
      <c r="FI73" s="129" t="str">
        <f t="shared" si="703"/>
        <v/>
      </c>
      <c r="FJ73" s="129" t="str">
        <f t="shared" si="703"/>
        <v/>
      </c>
      <c r="FK73" s="129" t="str">
        <f t="shared" si="703"/>
        <v/>
      </c>
      <c r="FL73" s="129" t="str">
        <f t="shared" si="703"/>
        <v/>
      </c>
      <c r="FM73" s="129" t="str">
        <f t="shared" si="703"/>
        <v/>
      </c>
      <c r="FN73" s="129" t="str">
        <f t="shared" si="703"/>
        <v/>
      </c>
      <c r="FO73" s="129" t="str">
        <f t="shared" si="703"/>
        <v/>
      </c>
      <c r="FP73" s="129" t="str">
        <f t="shared" si="703"/>
        <v/>
      </c>
      <c r="FQ73" s="129" t="str">
        <f t="shared" si="703"/>
        <v/>
      </c>
      <c r="FR73" s="129" t="str">
        <f t="shared" si="703"/>
        <v/>
      </c>
      <c r="FS73" s="129" t="str">
        <f t="shared" si="703"/>
        <v/>
      </c>
      <c r="FT73" s="129" t="str">
        <f t="shared" si="703"/>
        <v/>
      </c>
      <c r="FU73" s="129" t="str">
        <f t="shared" si="703"/>
        <v/>
      </c>
      <c r="FV73" s="129" t="str">
        <f t="shared" si="703"/>
        <v/>
      </c>
      <c r="FW73" s="129" t="str">
        <f t="shared" si="703"/>
        <v/>
      </c>
      <c r="FX73" s="129" t="str">
        <f t="shared" si="703"/>
        <v/>
      </c>
      <c r="FY73" s="129" t="str">
        <f t="shared" si="703"/>
        <v/>
      </c>
      <c r="FZ73" s="129" t="str">
        <f t="shared" si="703"/>
        <v/>
      </c>
      <c r="GA73" s="129" t="str">
        <f t="shared" si="703"/>
        <v/>
      </c>
      <c r="GB73" s="129" t="str">
        <f t="shared" si="703"/>
        <v/>
      </c>
      <c r="GC73" s="129" t="str">
        <f t="shared" si="703"/>
        <v/>
      </c>
      <c r="GD73" s="129" t="str">
        <f t="shared" si="703"/>
        <v/>
      </c>
      <c r="GE73" s="129" t="str">
        <f t="shared" si="703"/>
        <v/>
      </c>
      <c r="GF73" s="129" t="str">
        <f t="shared" si="703"/>
        <v/>
      </c>
      <c r="GG73" s="129" t="str">
        <f t="shared" si="703"/>
        <v/>
      </c>
      <c r="GH73" s="129" t="str">
        <f t="shared" si="703"/>
        <v/>
      </c>
      <c r="GI73" s="129" t="str">
        <f t="shared" si="703"/>
        <v/>
      </c>
      <c r="GJ73" s="129" t="str">
        <f t="shared" si="703"/>
        <v/>
      </c>
      <c r="GK73" s="129" t="str">
        <f t="shared" si="703"/>
        <v/>
      </c>
      <c r="GL73" s="129" t="str">
        <f t="shared" si="703"/>
        <v/>
      </c>
      <c r="GM73" s="129" t="str">
        <f t="shared" ref="GM73:HV73" si="704">IF(GL33&lt;=0,"",IF(GM33&lt;=0,"",(GM33/GL33-1)))</f>
        <v/>
      </c>
      <c r="GN73" s="129" t="str">
        <f t="shared" si="704"/>
        <v/>
      </c>
      <c r="GO73" s="129" t="str">
        <f t="shared" si="704"/>
        <v/>
      </c>
      <c r="GP73" s="129" t="str">
        <f t="shared" si="704"/>
        <v/>
      </c>
      <c r="GQ73" s="129" t="str">
        <f t="shared" si="704"/>
        <v/>
      </c>
      <c r="GR73" s="129" t="str">
        <f t="shared" si="704"/>
        <v/>
      </c>
      <c r="GS73" s="129" t="str">
        <f t="shared" si="704"/>
        <v/>
      </c>
      <c r="GT73" s="129" t="str">
        <f t="shared" si="704"/>
        <v/>
      </c>
      <c r="GU73" s="129">
        <f t="shared" si="704"/>
        <v>1.648944271374178</v>
      </c>
      <c r="GV73" s="129">
        <f t="shared" si="704"/>
        <v>0.30914175203846961</v>
      </c>
      <c r="GW73" s="129">
        <f t="shared" si="704"/>
        <v>0.14363284291218337</v>
      </c>
      <c r="GX73" s="129">
        <f t="shared" si="704"/>
        <v>7.9213796955732496E-2</v>
      </c>
      <c r="GY73" s="129">
        <f t="shared" si="704"/>
        <v>-9.5429107495228593E-2</v>
      </c>
      <c r="GZ73" s="129">
        <f t="shared" si="704"/>
        <v>0.10549654901119343</v>
      </c>
      <c r="HA73" s="129">
        <f t="shared" si="704"/>
        <v>-0.70415359233979236</v>
      </c>
      <c r="HB73" s="129">
        <f t="shared" si="704"/>
        <v>0.39926739926739918</v>
      </c>
      <c r="HC73" s="129">
        <f t="shared" si="704"/>
        <v>-3.2273189028678595E-2</v>
      </c>
      <c r="HD73" s="129">
        <f t="shared" si="704"/>
        <v>8.9631782945736482E-2</v>
      </c>
      <c r="HE73" s="129">
        <f t="shared" si="704"/>
        <v>-3.4015117830146768E-2</v>
      </c>
      <c r="HF73" s="129">
        <f t="shared" si="704"/>
        <v>7.5852550824702769E-2</v>
      </c>
      <c r="HG73" s="129">
        <f t="shared" si="704"/>
        <v>-3.1992076577585848E-2</v>
      </c>
      <c r="HH73" s="129">
        <f t="shared" si="704"/>
        <v>8.890626466956264E-2</v>
      </c>
      <c r="HI73" s="129">
        <f t="shared" si="704"/>
        <v>-8.0029765931538321E-2</v>
      </c>
      <c r="HJ73" s="129">
        <f t="shared" si="704"/>
        <v>-0.33263475255533492</v>
      </c>
      <c r="HK73" s="129">
        <f t="shared" si="704"/>
        <v>-0.22252217508677208</v>
      </c>
      <c r="HL73" s="129">
        <f t="shared" si="704"/>
        <v>0.12471655328798192</v>
      </c>
      <c r="HM73" s="129">
        <f t="shared" si="704"/>
        <v>-0.90927419354838712</v>
      </c>
      <c r="HN73" s="129">
        <f t="shared" si="704"/>
        <v>3.3333333333333437E-2</v>
      </c>
      <c r="HO73" s="129">
        <f t="shared" si="704"/>
        <v>-3.2258064516129004E-2</v>
      </c>
      <c r="HP73" s="129">
        <f t="shared" si="704"/>
        <v>3.3333333333333437E-2</v>
      </c>
      <c r="HQ73" s="129">
        <f t="shared" si="704"/>
        <v>0</v>
      </c>
      <c r="HR73" s="129">
        <f t="shared" si="704"/>
        <v>-3.2258064516129004E-2</v>
      </c>
      <c r="HS73" s="158">
        <f t="shared" si="704"/>
        <v>3.1944444444444553E-2</v>
      </c>
      <c r="HT73" s="163" t="str">
        <f t="shared" si="704"/>
        <v/>
      </c>
      <c r="HU73" s="163" t="str">
        <f t="shared" si="704"/>
        <v/>
      </c>
      <c r="HV73" s="163" t="str">
        <f t="shared" si="704"/>
        <v/>
      </c>
      <c r="HW73" s="163"/>
      <c r="HX73" s="163"/>
      <c r="HY73" s="163"/>
      <c r="HZ73" s="163"/>
      <c r="IA73" s="163"/>
      <c r="IB73" s="163"/>
      <c r="IC73" s="163"/>
      <c r="ID73" s="163"/>
      <c r="IE73" s="163"/>
      <c r="IF73" s="163"/>
      <c r="IG73" s="163"/>
      <c r="IH73" s="163" t="e">
        <f t="shared" ref="IH73:IY73" si="705">IH33/IG33-1</f>
        <v>#DIV/0!</v>
      </c>
      <c r="II73" s="163" t="e">
        <f t="shared" si="705"/>
        <v>#DIV/0!</v>
      </c>
      <c r="IJ73" s="163" t="e">
        <f t="shared" si="705"/>
        <v>#DIV/0!</v>
      </c>
      <c r="IK73" s="163" t="e">
        <f t="shared" si="705"/>
        <v>#DIV/0!</v>
      </c>
      <c r="IL73" s="163" t="e">
        <f t="shared" si="705"/>
        <v>#DIV/0!</v>
      </c>
      <c r="IM73" s="163" t="e">
        <f t="shared" si="705"/>
        <v>#DIV/0!</v>
      </c>
      <c r="IN73" s="163" t="e">
        <f t="shared" si="705"/>
        <v>#DIV/0!</v>
      </c>
      <c r="IO73" s="163" t="e">
        <f t="shared" si="705"/>
        <v>#DIV/0!</v>
      </c>
      <c r="IP73" s="163" t="e">
        <f t="shared" si="705"/>
        <v>#DIV/0!</v>
      </c>
      <c r="IQ73" s="163" t="e">
        <f t="shared" si="705"/>
        <v>#DIV/0!</v>
      </c>
      <c r="IR73" s="163" t="e">
        <f t="shared" si="705"/>
        <v>#DIV/0!</v>
      </c>
      <c r="IS73" s="163" t="e">
        <f t="shared" si="705"/>
        <v>#DIV/0!</v>
      </c>
      <c r="IT73" s="163" t="e">
        <f t="shared" si="705"/>
        <v>#DIV/0!</v>
      </c>
      <c r="IU73" s="163" t="e">
        <f t="shared" si="705"/>
        <v>#DIV/0!</v>
      </c>
      <c r="IV73" s="163" t="e">
        <f t="shared" si="705"/>
        <v>#DIV/0!</v>
      </c>
      <c r="IW73" s="163" t="e">
        <f t="shared" si="705"/>
        <v>#DIV/0!</v>
      </c>
      <c r="IX73" s="163" t="e">
        <f t="shared" si="705"/>
        <v>#DIV/0!</v>
      </c>
      <c r="IY73" s="163" t="e">
        <f t="shared" si="705"/>
        <v>#DIV/0!</v>
      </c>
      <c r="IZ73" s="163" t="e">
        <f t="shared" si="630"/>
        <v>#DIV/0!</v>
      </c>
      <c r="JA73" s="163" t="e">
        <f t="shared" si="630"/>
        <v>#DIV/0!</v>
      </c>
      <c r="JB73" s="163" t="e">
        <f t="shared" si="630"/>
        <v>#DIV/0!</v>
      </c>
      <c r="JC73" s="163" t="e">
        <f t="shared" si="630"/>
        <v>#DIV/0!</v>
      </c>
      <c r="JD73" s="163" t="e">
        <f t="shared" si="630"/>
        <v>#DIV/0!</v>
      </c>
      <c r="JE73" s="163" t="e">
        <f t="shared" si="630"/>
        <v>#DIV/0!</v>
      </c>
      <c r="JF73" s="163" t="e">
        <f t="shared" si="630"/>
        <v>#DIV/0!</v>
      </c>
      <c r="JG73" s="163" t="e">
        <f t="shared" si="630"/>
        <v>#DIV/0!</v>
      </c>
      <c r="JH73" s="163" t="e">
        <f t="shared" si="630"/>
        <v>#DIV/0!</v>
      </c>
      <c r="JI73" s="163" t="e">
        <f t="shared" si="630"/>
        <v>#DIV/0!</v>
      </c>
      <c r="JJ73" s="163" t="e">
        <f t="shared" si="630"/>
        <v>#DIV/0!</v>
      </c>
      <c r="JK73" s="163" t="e">
        <f t="shared" si="630"/>
        <v>#DIV/0!</v>
      </c>
      <c r="JL73" s="163" t="e">
        <f t="shared" si="630"/>
        <v>#DIV/0!</v>
      </c>
      <c r="JM73" s="163" t="e">
        <f t="shared" si="630"/>
        <v>#DIV/0!</v>
      </c>
      <c r="JN73" s="163" t="e">
        <f t="shared" si="630"/>
        <v>#DIV/0!</v>
      </c>
      <c r="JO73" s="163" t="e">
        <f t="shared" si="630"/>
        <v>#DIV/0!</v>
      </c>
      <c r="JP73" s="163" t="e">
        <f t="shared" si="630"/>
        <v>#DIV/0!</v>
      </c>
      <c r="JQ73" s="163" t="e">
        <f t="shared" si="631"/>
        <v>#DIV/0!</v>
      </c>
      <c r="JR73" s="163" t="e">
        <f t="shared" si="631"/>
        <v>#DIV/0!</v>
      </c>
      <c r="JS73" s="163" t="e">
        <f t="shared" si="631"/>
        <v>#DIV/0!</v>
      </c>
      <c r="JT73" s="163" t="e">
        <f t="shared" si="631"/>
        <v>#DIV/0!</v>
      </c>
      <c r="JU73" s="163" t="e">
        <f t="shared" si="632"/>
        <v>#DIV/0!</v>
      </c>
      <c r="JV73" s="163" t="e">
        <f t="shared" si="633"/>
        <v>#DIV/0!</v>
      </c>
      <c r="JW73" s="163" t="e">
        <f t="shared" si="634"/>
        <v>#DIV/0!</v>
      </c>
      <c r="JX73" s="163" t="e">
        <f t="shared" si="634"/>
        <v>#DIV/0!</v>
      </c>
      <c r="JY73" s="163" t="e">
        <f t="shared" si="634"/>
        <v>#DIV/0!</v>
      </c>
      <c r="JZ73" s="163" t="e">
        <f t="shared" si="634"/>
        <v>#DIV/0!</v>
      </c>
      <c r="KA73" s="163" t="e">
        <f t="shared" si="634"/>
        <v>#DIV/0!</v>
      </c>
      <c r="KB73" s="163" t="e">
        <f t="shared" si="634"/>
        <v>#DIV/0!</v>
      </c>
      <c r="KC73" s="163" t="e">
        <f t="shared" si="634"/>
        <v>#DIV/0!</v>
      </c>
      <c r="KD73" s="163" t="e">
        <f t="shared" si="634"/>
        <v>#DIV/0!</v>
      </c>
      <c r="KE73" s="163" t="e">
        <f t="shared" si="634"/>
        <v>#DIV/0!</v>
      </c>
      <c r="KF73" s="163" t="e">
        <f t="shared" si="634"/>
        <v>#DIV/0!</v>
      </c>
      <c r="KG73" s="163" t="e">
        <f t="shared" si="634"/>
        <v>#DIV/0!</v>
      </c>
      <c r="KH73" s="163" t="e">
        <f t="shared" si="634"/>
        <v>#DIV/0!</v>
      </c>
      <c r="KI73" s="163" t="e">
        <f t="shared" si="634"/>
        <v>#DIV/0!</v>
      </c>
      <c r="KJ73" s="163" t="e">
        <f t="shared" si="634"/>
        <v>#DIV/0!</v>
      </c>
      <c r="KK73" s="163" t="e">
        <f t="shared" si="634"/>
        <v>#DIV/0!</v>
      </c>
      <c r="KL73" s="163" t="e">
        <f t="shared" si="634"/>
        <v>#DIV/0!</v>
      </c>
      <c r="KM73" s="163" t="e">
        <f t="shared" si="634"/>
        <v>#DIV/0!</v>
      </c>
      <c r="KN73" s="163" t="e">
        <f t="shared" si="635"/>
        <v>#DIV/0!</v>
      </c>
      <c r="KO73" s="163" t="e">
        <f t="shared" si="635"/>
        <v>#DIV/0!</v>
      </c>
      <c r="KP73" s="163" t="e">
        <f t="shared" si="635"/>
        <v>#DIV/0!</v>
      </c>
      <c r="KQ73" s="163" t="e">
        <f t="shared" si="635"/>
        <v>#DIV/0!</v>
      </c>
      <c r="KR73" s="163" t="e">
        <f t="shared" si="635"/>
        <v>#DIV/0!</v>
      </c>
      <c r="KS73" s="163" t="e">
        <f t="shared" si="635"/>
        <v>#DIV/0!</v>
      </c>
      <c r="KT73" s="163" t="e">
        <f t="shared" si="635"/>
        <v>#DIV/0!</v>
      </c>
      <c r="KU73" s="163" t="e">
        <f t="shared" si="635"/>
        <v>#DIV/0!</v>
      </c>
      <c r="KV73" s="163" t="e">
        <f t="shared" si="635"/>
        <v>#DIV/0!</v>
      </c>
      <c r="KW73" s="163" t="e">
        <f t="shared" si="635"/>
        <v>#DIV/0!</v>
      </c>
      <c r="KX73" s="163" t="e">
        <f t="shared" si="635"/>
        <v>#DIV/0!</v>
      </c>
      <c r="KY73" s="163" t="e">
        <f t="shared" si="635"/>
        <v>#DIV/0!</v>
      </c>
      <c r="KZ73" s="163" t="e">
        <f t="shared" si="635"/>
        <v>#DIV/0!</v>
      </c>
      <c r="LA73" s="163" t="e">
        <f t="shared" si="635"/>
        <v>#DIV/0!</v>
      </c>
      <c r="LB73" s="163" t="e">
        <f t="shared" si="635"/>
        <v>#DIV/0!</v>
      </c>
      <c r="LC73" s="163" t="e">
        <f t="shared" si="635"/>
        <v>#DIV/0!</v>
      </c>
      <c r="LD73" s="163" t="e">
        <f t="shared" si="635"/>
        <v>#DIV/0!</v>
      </c>
      <c r="LE73" s="163" t="e">
        <f t="shared" si="635"/>
        <v>#DIV/0!</v>
      </c>
      <c r="LF73" s="163" t="e">
        <f t="shared" si="651"/>
        <v>#DIV/0!</v>
      </c>
      <c r="LG73" s="163" t="e">
        <f t="shared" si="651"/>
        <v>#DIV/0!</v>
      </c>
      <c r="LH73" s="163" t="e">
        <f t="shared" si="651"/>
        <v>#DIV/0!</v>
      </c>
      <c r="LI73" s="163" t="e">
        <f t="shared" si="637"/>
        <v>#DIV/0!</v>
      </c>
      <c r="LJ73" s="163" t="e">
        <f t="shared" si="638"/>
        <v>#DIV/0!</v>
      </c>
      <c r="LK73" s="163" t="e">
        <f t="shared" si="638"/>
        <v>#DIV/0!</v>
      </c>
      <c r="LL73" s="163" t="e">
        <f t="shared" si="638"/>
        <v>#DIV/0!</v>
      </c>
      <c r="LM73" s="163" t="e">
        <f t="shared" si="638"/>
        <v>#DIV/0!</v>
      </c>
      <c r="LN73" s="163" t="e">
        <f t="shared" si="638"/>
        <v>#DIV/0!</v>
      </c>
      <c r="LO73" s="163" t="e">
        <f t="shared" si="638"/>
        <v>#DIV/0!</v>
      </c>
      <c r="LP73" s="163" t="e">
        <f t="shared" si="638"/>
        <v>#DIV/0!</v>
      </c>
      <c r="LQ73" s="163" t="e">
        <f t="shared" si="638"/>
        <v>#DIV/0!</v>
      </c>
      <c r="LR73" s="163" t="e">
        <f t="shared" si="638"/>
        <v>#DIV/0!</v>
      </c>
      <c r="LS73" s="163" t="e">
        <f t="shared" si="638"/>
        <v>#DIV/0!</v>
      </c>
      <c r="LT73" s="163" t="e">
        <f t="shared" si="638"/>
        <v>#DIV/0!</v>
      </c>
      <c r="LU73" s="163" t="e">
        <f t="shared" si="639"/>
        <v>#DIV/0!</v>
      </c>
      <c r="LV73" s="163" t="e">
        <f t="shared" si="640"/>
        <v>#DIV/0!</v>
      </c>
      <c r="LW73" s="163" t="e">
        <f t="shared" si="640"/>
        <v>#DIV/0!</v>
      </c>
      <c r="LX73" s="163" t="e">
        <f t="shared" si="640"/>
        <v>#DIV/0!</v>
      </c>
      <c r="LY73" s="163" t="e">
        <f t="shared" si="640"/>
        <v>#DIV/0!</v>
      </c>
      <c r="LZ73" s="163" t="e">
        <f t="shared" si="640"/>
        <v>#DIV/0!</v>
      </c>
      <c r="MA73" s="163" t="e">
        <f t="shared" si="640"/>
        <v>#DIV/0!</v>
      </c>
      <c r="MB73" s="163" t="e">
        <f t="shared" si="640"/>
        <v>#DIV/0!</v>
      </c>
      <c r="MC73" s="163" t="e">
        <f t="shared" si="640"/>
        <v>#DIV/0!</v>
      </c>
      <c r="MD73" s="163" t="e">
        <f t="shared" si="640"/>
        <v>#DIV/0!</v>
      </c>
      <c r="ME73" s="163" t="e">
        <f t="shared" si="640"/>
        <v>#DIV/0!</v>
      </c>
      <c r="MF73" s="163" t="e">
        <f t="shared" si="640"/>
        <v>#DIV/0!</v>
      </c>
      <c r="MG73" s="163" t="e">
        <f t="shared" si="640"/>
        <v>#DIV/0!</v>
      </c>
      <c r="MH73" s="163" t="e">
        <f t="shared" si="640"/>
        <v>#DIV/0!</v>
      </c>
      <c r="MI73" s="163" t="e">
        <f t="shared" si="640"/>
        <v>#DIV/0!</v>
      </c>
      <c r="MJ73" s="163" t="e">
        <f t="shared" si="640"/>
        <v>#DIV/0!</v>
      </c>
      <c r="MK73" s="163" t="e">
        <f t="shared" si="640"/>
        <v>#DIV/0!</v>
      </c>
      <c r="ML73" s="163" t="e">
        <f t="shared" si="640"/>
        <v>#DIV/0!</v>
      </c>
    </row>
    <row r="74" spans="1:350" s="111" customFormat="1" hidden="1" x14ac:dyDescent="0.35">
      <c r="A74" s="103" t="str">
        <f>Month!$A$34</f>
        <v>Adicionais / Mercado Livre</v>
      </c>
      <c r="B74" s="46"/>
      <c r="C74" s="46" t="str">
        <f t="shared" ref="C74:BN74" si="706">IF(B34&lt;=0,"",IF(C34&lt;=0,"",(C34/B34-1)))</f>
        <v/>
      </c>
      <c r="D74" s="46" t="str">
        <f t="shared" si="706"/>
        <v/>
      </c>
      <c r="E74" s="46" t="str">
        <f t="shared" si="706"/>
        <v/>
      </c>
      <c r="F74" s="46" t="str">
        <f t="shared" si="706"/>
        <v/>
      </c>
      <c r="G74" s="46" t="str">
        <f t="shared" si="706"/>
        <v/>
      </c>
      <c r="H74" s="46" t="str">
        <f t="shared" si="706"/>
        <v/>
      </c>
      <c r="I74" s="46" t="str">
        <f t="shared" si="706"/>
        <v/>
      </c>
      <c r="J74" s="46" t="str">
        <f t="shared" si="706"/>
        <v/>
      </c>
      <c r="K74" s="46" t="str">
        <f t="shared" si="706"/>
        <v/>
      </c>
      <c r="L74" s="46" t="str">
        <f t="shared" si="706"/>
        <v/>
      </c>
      <c r="M74" s="46" t="str">
        <f t="shared" si="706"/>
        <v/>
      </c>
      <c r="N74" s="46" t="str">
        <f t="shared" si="706"/>
        <v/>
      </c>
      <c r="O74" s="46" t="str">
        <f t="shared" si="706"/>
        <v/>
      </c>
      <c r="P74" s="46" t="str">
        <f t="shared" si="706"/>
        <v/>
      </c>
      <c r="Q74" s="46" t="str">
        <f t="shared" si="706"/>
        <v/>
      </c>
      <c r="R74" s="46" t="str">
        <f t="shared" si="706"/>
        <v/>
      </c>
      <c r="S74" s="46" t="str">
        <f t="shared" si="706"/>
        <v/>
      </c>
      <c r="T74" s="46" t="str">
        <f t="shared" si="706"/>
        <v/>
      </c>
      <c r="U74" s="46" t="str">
        <f t="shared" si="706"/>
        <v/>
      </c>
      <c r="V74" s="46" t="str">
        <f t="shared" si="706"/>
        <v/>
      </c>
      <c r="W74" s="46" t="str">
        <f t="shared" si="706"/>
        <v/>
      </c>
      <c r="X74" s="46" t="str">
        <f t="shared" si="706"/>
        <v/>
      </c>
      <c r="Y74" s="46" t="str">
        <f t="shared" si="706"/>
        <v/>
      </c>
      <c r="Z74" s="46" t="str">
        <f t="shared" si="706"/>
        <v/>
      </c>
      <c r="AA74" s="46" t="str">
        <f t="shared" si="706"/>
        <v/>
      </c>
      <c r="AB74" s="46" t="str">
        <f t="shared" si="706"/>
        <v/>
      </c>
      <c r="AC74" s="46" t="str">
        <f t="shared" si="706"/>
        <v/>
      </c>
      <c r="AD74" s="46" t="str">
        <f t="shared" si="706"/>
        <v/>
      </c>
      <c r="AE74" s="46" t="str">
        <f t="shared" si="706"/>
        <v/>
      </c>
      <c r="AF74" s="46" t="str">
        <f t="shared" si="706"/>
        <v/>
      </c>
      <c r="AG74" s="46" t="str">
        <f t="shared" si="706"/>
        <v/>
      </c>
      <c r="AH74" s="46" t="str">
        <f t="shared" si="706"/>
        <v/>
      </c>
      <c r="AI74" s="46" t="str">
        <f t="shared" si="706"/>
        <v/>
      </c>
      <c r="AJ74" s="46" t="str">
        <f t="shared" si="706"/>
        <v/>
      </c>
      <c r="AK74" s="46" t="str">
        <f t="shared" si="706"/>
        <v/>
      </c>
      <c r="AL74" s="46" t="str">
        <f t="shared" si="706"/>
        <v/>
      </c>
      <c r="AM74" s="46" t="str">
        <f t="shared" si="706"/>
        <v/>
      </c>
      <c r="AN74" s="46" t="str">
        <f t="shared" si="706"/>
        <v/>
      </c>
      <c r="AO74" s="46" t="str">
        <f t="shared" si="706"/>
        <v/>
      </c>
      <c r="AP74" s="46" t="str">
        <f t="shared" si="706"/>
        <v/>
      </c>
      <c r="AQ74" s="46" t="str">
        <f t="shared" si="706"/>
        <v/>
      </c>
      <c r="AR74" s="46" t="str">
        <f t="shared" si="706"/>
        <v/>
      </c>
      <c r="AS74" s="46" t="str">
        <f t="shared" si="706"/>
        <v/>
      </c>
      <c r="AT74" s="46" t="str">
        <f t="shared" si="706"/>
        <v/>
      </c>
      <c r="AU74" s="46" t="str">
        <f t="shared" si="706"/>
        <v/>
      </c>
      <c r="AV74" s="46" t="str">
        <f t="shared" si="706"/>
        <v/>
      </c>
      <c r="AW74" s="46" t="str">
        <f t="shared" si="706"/>
        <v/>
      </c>
      <c r="AX74" s="46" t="str">
        <f t="shared" si="706"/>
        <v/>
      </c>
      <c r="AY74" s="46" t="str">
        <f t="shared" si="706"/>
        <v/>
      </c>
      <c r="AZ74" s="46" t="str">
        <f t="shared" si="706"/>
        <v/>
      </c>
      <c r="BA74" s="46" t="str">
        <f t="shared" si="706"/>
        <v/>
      </c>
      <c r="BB74" s="46" t="str">
        <f t="shared" si="706"/>
        <v/>
      </c>
      <c r="BC74" s="46" t="str">
        <f t="shared" si="706"/>
        <v/>
      </c>
      <c r="BD74" s="46" t="str">
        <f t="shared" si="706"/>
        <v/>
      </c>
      <c r="BE74" s="46" t="str">
        <f t="shared" si="706"/>
        <v/>
      </c>
      <c r="BF74" s="46" t="str">
        <f t="shared" si="706"/>
        <v/>
      </c>
      <c r="BG74" s="46" t="str">
        <f t="shared" si="706"/>
        <v/>
      </c>
      <c r="BH74" s="46" t="str">
        <f t="shared" si="706"/>
        <v/>
      </c>
      <c r="BI74" s="46" t="str">
        <f t="shared" si="706"/>
        <v/>
      </c>
      <c r="BJ74" s="46" t="str">
        <f t="shared" si="706"/>
        <v/>
      </c>
      <c r="BK74" s="46" t="str">
        <f t="shared" si="706"/>
        <v/>
      </c>
      <c r="BL74" s="46" t="str">
        <f t="shared" si="706"/>
        <v/>
      </c>
      <c r="BM74" s="46" t="str">
        <f t="shared" si="706"/>
        <v/>
      </c>
      <c r="BN74" s="46" t="str">
        <f t="shared" si="706"/>
        <v/>
      </c>
      <c r="BO74" s="46" t="str">
        <f t="shared" ref="BO74:DZ74" si="707">IF(BN34&lt;=0,"",IF(BO34&lt;=0,"",(BO34/BN34-1)))</f>
        <v/>
      </c>
      <c r="BP74" s="46" t="str">
        <f t="shared" si="707"/>
        <v/>
      </c>
      <c r="BQ74" s="46" t="str">
        <f t="shared" si="707"/>
        <v/>
      </c>
      <c r="BR74" s="46" t="str">
        <f t="shared" si="707"/>
        <v/>
      </c>
      <c r="BS74" s="46" t="str">
        <f t="shared" si="707"/>
        <v/>
      </c>
      <c r="BT74" s="46" t="str">
        <f t="shared" si="707"/>
        <v/>
      </c>
      <c r="BU74" s="46" t="str">
        <f t="shared" si="707"/>
        <v/>
      </c>
      <c r="BV74" s="46" t="str">
        <f t="shared" si="707"/>
        <v/>
      </c>
      <c r="BW74" s="46" t="str">
        <f t="shared" si="707"/>
        <v/>
      </c>
      <c r="BX74" s="46" t="str">
        <f t="shared" si="707"/>
        <v/>
      </c>
      <c r="BY74" s="46" t="str">
        <f t="shared" si="707"/>
        <v/>
      </c>
      <c r="BZ74" s="46" t="str">
        <f t="shared" si="707"/>
        <v/>
      </c>
      <c r="CA74" s="46" t="str">
        <f t="shared" si="707"/>
        <v/>
      </c>
      <c r="CB74" s="46" t="str">
        <f t="shared" si="707"/>
        <v/>
      </c>
      <c r="CC74" s="46" t="str">
        <f t="shared" si="707"/>
        <v/>
      </c>
      <c r="CD74" s="46" t="str">
        <f t="shared" si="707"/>
        <v/>
      </c>
      <c r="CE74" s="46" t="str">
        <f t="shared" si="707"/>
        <v/>
      </c>
      <c r="CF74" s="46" t="str">
        <f t="shared" si="707"/>
        <v/>
      </c>
      <c r="CG74" s="46" t="str">
        <f t="shared" si="707"/>
        <v/>
      </c>
      <c r="CH74" s="46" t="str">
        <f t="shared" si="707"/>
        <v/>
      </c>
      <c r="CI74" s="46" t="str">
        <f t="shared" si="707"/>
        <v/>
      </c>
      <c r="CJ74" s="46" t="str">
        <f t="shared" si="707"/>
        <v/>
      </c>
      <c r="CK74" s="46" t="str">
        <f t="shared" si="707"/>
        <v/>
      </c>
      <c r="CL74" s="46" t="str">
        <f t="shared" si="707"/>
        <v/>
      </c>
      <c r="CM74" s="46" t="str">
        <f t="shared" si="707"/>
        <v/>
      </c>
      <c r="CN74" s="46" t="str">
        <f t="shared" si="707"/>
        <v/>
      </c>
      <c r="CO74" s="46" t="str">
        <f t="shared" si="707"/>
        <v/>
      </c>
      <c r="CP74" s="46" t="str">
        <f t="shared" si="707"/>
        <v/>
      </c>
      <c r="CQ74" s="46" t="str">
        <f t="shared" si="707"/>
        <v/>
      </c>
      <c r="CR74" s="46" t="str">
        <f t="shared" si="707"/>
        <v/>
      </c>
      <c r="CS74" s="46" t="str">
        <f t="shared" si="707"/>
        <v/>
      </c>
      <c r="CT74" s="46" t="str">
        <f t="shared" si="707"/>
        <v/>
      </c>
      <c r="CU74" s="46" t="str">
        <f t="shared" si="707"/>
        <v/>
      </c>
      <c r="CV74" s="46" t="str">
        <f t="shared" si="707"/>
        <v/>
      </c>
      <c r="CW74" s="46" t="str">
        <f t="shared" si="707"/>
        <v/>
      </c>
      <c r="CX74" s="46" t="str">
        <f t="shared" si="707"/>
        <v/>
      </c>
      <c r="CY74" s="46" t="str">
        <f t="shared" si="707"/>
        <v/>
      </c>
      <c r="CZ74" s="46" t="str">
        <f t="shared" si="707"/>
        <v/>
      </c>
      <c r="DA74" s="46" t="str">
        <f t="shared" si="707"/>
        <v/>
      </c>
      <c r="DB74" s="46" t="str">
        <f t="shared" si="707"/>
        <v/>
      </c>
      <c r="DC74" s="46" t="str">
        <f t="shared" si="707"/>
        <v/>
      </c>
      <c r="DD74" s="46" t="str">
        <f t="shared" si="707"/>
        <v/>
      </c>
      <c r="DE74" s="46" t="str">
        <f t="shared" si="707"/>
        <v/>
      </c>
      <c r="DF74" s="46" t="str">
        <f t="shared" si="707"/>
        <v/>
      </c>
      <c r="DG74" s="46" t="str">
        <f t="shared" si="707"/>
        <v/>
      </c>
      <c r="DH74" s="46" t="str">
        <f t="shared" si="707"/>
        <v/>
      </c>
      <c r="DI74" s="46" t="str">
        <f t="shared" si="707"/>
        <v/>
      </c>
      <c r="DJ74" s="46" t="str">
        <f t="shared" si="707"/>
        <v/>
      </c>
      <c r="DK74" s="46" t="str">
        <f t="shared" si="707"/>
        <v/>
      </c>
      <c r="DL74" s="46" t="str">
        <f t="shared" si="707"/>
        <v/>
      </c>
      <c r="DM74" s="46" t="str">
        <f t="shared" si="707"/>
        <v/>
      </c>
      <c r="DN74" s="46" t="str">
        <f t="shared" si="707"/>
        <v/>
      </c>
      <c r="DO74" s="46" t="str">
        <f t="shared" si="707"/>
        <v/>
      </c>
      <c r="DP74" s="46" t="str">
        <f t="shared" si="707"/>
        <v/>
      </c>
      <c r="DQ74" s="46" t="str">
        <f t="shared" si="707"/>
        <v/>
      </c>
      <c r="DR74" s="46" t="str">
        <f t="shared" si="707"/>
        <v/>
      </c>
      <c r="DS74" s="46" t="str">
        <f t="shared" si="707"/>
        <v/>
      </c>
      <c r="DT74" s="46" t="str">
        <f t="shared" si="707"/>
        <v/>
      </c>
      <c r="DU74" s="46" t="str">
        <f t="shared" si="707"/>
        <v/>
      </c>
      <c r="DV74" s="46" t="str">
        <f t="shared" si="707"/>
        <v/>
      </c>
      <c r="DW74" s="46" t="str">
        <f t="shared" si="707"/>
        <v/>
      </c>
      <c r="DX74" s="46" t="str">
        <f t="shared" si="707"/>
        <v/>
      </c>
      <c r="DY74" s="46" t="str">
        <f t="shared" si="707"/>
        <v/>
      </c>
      <c r="DZ74" s="46" t="str">
        <f t="shared" si="707"/>
        <v/>
      </c>
      <c r="EA74" s="46" t="str">
        <f t="shared" ref="EA74:GL74" si="708">IF(DZ34&lt;=0,"",IF(EA34&lt;=0,"",(EA34/DZ34-1)))</f>
        <v/>
      </c>
      <c r="EB74" s="46" t="str">
        <f t="shared" si="708"/>
        <v/>
      </c>
      <c r="EC74" s="46" t="str">
        <f t="shared" si="708"/>
        <v/>
      </c>
      <c r="ED74" s="46" t="str">
        <f t="shared" si="708"/>
        <v/>
      </c>
      <c r="EE74" s="46" t="str">
        <f t="shared" si="708"/>
        <v/>
      </c>
      <c r="EF74" s="46" t="str">
        <f t="shared" si="708"/>
        <v/>
      </c>
      <c r="EG74" s="46" t="str">
        <f t="shared" si="708"/>
        <v/>
      </c>
      <c r="EH74" s="46" t="str">
        <f t="shared" si="708"/>
        <v/>
      </c>
      <c r="EI74" s="46" t="str">
        <f t="shared" si="708"/>
        <v/>
      </c>
      <c r="EJ74" s="46" t="str">
        <f t="shared" si="708"/>
        <v/>
      </c>
      <c r="EK74" s="46" t="str">
        <f t="shared" si="708"/>
        <v/>
      </c>
      <c r="EL74" s="46" t="str">
        <f t="shared" si="708"/>
        <v/>
      </c>
      <c r="EM74" s="46" t="str">
        <f t="shared" si="708"/>
        <v/>
      </c>
      <c r="EN74" s="46" t="str">
        <f t="shared" si="708"/>
        <v/>
      </c>
      <c r="EO74" s="46" t="str">
        <f t="shared" si="708"/>
        <v/>
      </c>
      <c r="EP74" s="46" t="str">
        <f t="shared" si="708"/>
        <v/>
      </c>
      <c r="EQ74" s="46" t="str">
        <f t="shared" si="708"/>
        <v/>
      </c>
      <c r="ER74" s="46" t="str">
        <f t="shared" si="708"/>
        <v/>
      </c>
      <c r="ES74" s="46" t="str">
        <f t="shared" si="708"/>
        <v/>
      </c>
      <c r="ET74" s="46" t="str">
        <f t="shared" si="708"/>
        <v/>
      </c>
      <c r="EU74" s="46" t="str">
        <f t="shared" si="708"/>
        <v/>
      </c>
      <c r="EV74" s="46" t="str">
        <f t="shared" si="708"/>
        <v/>
      </c>
      <c r="EW74" s="46" t="str">
        <f t="shared" si="708"/>
        <v/>
      </c>
      <c r="EX74" s="46" t="str">
        <f t="shared" si="708"/>
        <v/>
      </c>
      <c r="EY74" s="46" t="str">
        <f t="shared" si="708"/>
        <v/>
      </c>
      <c r="EZ74" s="46" t="str">
        <f t="shared" si="708"/>
        <v/>
      </c>
      <c r="FA74" s="46" t="str">
        <f t="shared" si="708"/>
        <v/>
      </c>
      <c r="FB74" s="46" t="str">
        <f t="shared" si="708"/>
        <v/>
      </c>
      <c r="FC74" s="46" t="str">
        <f t="shared" si="708"/>
        <v/>
      </c>
      <c r="FD74" s="46" t="str">
        <f t="shared" si="708"/>
        <v/>
      </c>
      <c r="FE74" s="46" t="str">
        <f t="shared" si="708"/>
        <v/>
      </c>
      <c r="FF74" s="46" t="str">
        <f t="shared" si="708"/>
        <v/>
      </c>
      <c r="FG74" s="46" t="str">
        <f t="shared" si="708"/>
        <v/>
      </c>
      <c r="FH74" s="46" t="str">
        <f t="shared" si="708"/>
        <v/>
      </c>
      <c r="FI74" s="46" t="str">
        <f t="shared" si="708"/>
        <v/>
      </c>
      <c r="FJ74" s="46" t="str">
        <f t="shared" si="708"/>
        <v/>
      </c>
      <c r="FK74" s="46" t="str">
        <f t="shared" si="708"/>
        <v/>
      </c>
      <c r="FL74" s="46" t="str">
        <f t="shared" si="708"/>
        <v/>
      </c>
      <c r="FM74" s="46" t="str">
        <f t="shared" si="708"/>
        <v/>
      </c>
      <c r="FN74" s="46" t="str">
        <f t="shared" si="708"/>
        <v/>
      </c>
      <c r="FO74" s="46" t="str">
        <f t="shared" si="708"/>
        <v/>
      </c>
      <c r="FP74" s="46" t="str">
        <f t="shared" si="708"/>
        <v/>
      </c>
      <c r="FQ74" s="46" t="str">
        <f t="shared" si="708"/>
        <v/>
      </c>
      <c r="FR74" s="46" t="str">
        <f t="shared" si="708"/>
        <v/>
      </c>
      <c r="FS74" s="46" t="str">
        <f t="shared" si="708"/>
        <v/>
      </c>
      <c r="FT74" s="46" t="str">
        <f t="shared" si="708"/>
        <v/>
      </c>
      <c r="FU74" s="46" t="str">
        <f t="shared" si="708"/>
        <v/>
      </c>
      <c r="FV74" s="46" t="str">
        <f t="shared" si="708"/>
        <v/>
      </c>
      <c r="FW74" s="46" t="str">
        <f t="shared" si="708"/>
        <v/>
      </c>
      <c r="FX74" s="46" t="str">
        <f t="shared" si="708"/>
        <v/>
      </c>
      <c r="FY74" s="46" t="str">
        <f t="shared" si="708"/>
        <v/>
      </c>
      <c r="FZ74" s="46" t="str">
        <f t="shared" si="708"/>
        <v/>
      </c>
      <c r="GA74" s="46" t="str">
        <f t="shared" si="708"/>
        <v/>
      </c>
      <c r="GB74" s="46" t="str">
        <f t="shared" si="708"/>
        <v/>
      </c>
      <c r="GC74" s="46" t="str">
        <f t="shared" si="708"/>
        <v/>
      </c>
      <c r="GD74" s="46" t="str">
        <f t="shared" si="708"/>
        <v/>
      </c>
      <c r="GE74" s="46" t="str">
        <f t="shared" si="708"/>
        <v/>
      </c>
      <c r="GF74" s="46" t="str">
        <f t="shared" si="708"/>
        <v/>
      </c>
      <c r="GG74" s="46" t="str">
        <f t="shared" si="708"/>
        <v/>
      </c>
      <c r="GH74" s="46" t="str">
        <f t="shared" si="708"/>
        <v/>
      </c>
      <c r="GI74" s="46" t="str">
        <f t="shared" si="708"/>
        <v/>
      </c>
      <c r="GJ74" s="46" t="str">
        <f t="shared" si="708"/>
        <v/>
      </c>
      <c r="GK74" s="46" t="str">
        <f t="shared" si="708"/>
        <v/>
      </c>
      <c r="GL74" s="46" t="str">
        <f t="shared" si="708"/>
        <v/>
      </c>
      <c r="GM74" s="46" t="str">
        <f t="shared" ref="GM74:HH74" si="709">IF(GL34&lt;=0,"",IF(GM34&lt;=0,"",(GM34/GL34-1)))</f>
        <v/>
      </c>
      <c r="GN74" s="46" t="str">
        <f t="shared" si="709"/>
        <v/>
      </c>
      <c r="GO74" s="46" t="str">
        <f t="shared" si="709"/>
        <v/>
      </c>
      <c r="GP74" s="46" t="str">
        <f t="shared" si="709"/>
        <v/>
      </c>
      <c r="GQ74" s="46" t="str">
        <f t="shared" si="709"/>
        <v/>
      </c>
      <c r="GR74" s="46" t="str">
        <f t="shared" si="709"/>
        <v/>
      </c>
      <c r="GS74" s="46" t="str">
        <f t="shared" si="709"/>
        <v/>
      </c>
      <c r="GT74" s="46" t="str">
        <f t="shared" si="709"/>
        <v/>
      </c>
      <c r="GU74" s="46" t="str">
        <f t="shared" si="709"/>
        <v/>
      </c>
      <c r="GV74" s="46" t="str">
        <f t="shared" si="709"/>
        <v/>
      </c>
      <c r="GW74" s="46" t="str">
        <f t="shared" si="709"/>
        <v/>
      </c>
      <c r="GX74" s="46" t="str">
        <f t="shared" si="709"/>
        <v/>
      </c>
      <c r="GY74" s="46">
        <f t="shared" si="709"/>
        <v>-3.0956205414087945E-2</v>
      </c>
      <c r="GZ74" s="46">
        <f t="shared" si="709"/>
        <v>7.7918753884968384E-2</v>
      </c>
      <c r="HA74" s="46" t="str">
        <f t="shared" si="709"/>
        <v/>
      </c>
      <c r="HB74" s="46" t="str">
        <f t="shared" si="709"/>
        <v/>
      </c>
      <c r="HC74" s="46" t="str">
        <f t="shared" si="709"/>
        <v/>
      </c>
      <c r="HD74" s="46" t="str">
        <f t="shared" si="709"/>
        <v/>
      </c>
      <c r="HE74" s="46" t="str">
        <f t="shared" si="709"/>
        <v/>
      </c>
      <c r="HF74" s="46" t="str">
        <f t="shared" si="709"/>
        <v/>
      </c>
      <c r="HG74" s="46" t="str">
        <f t="shared" si="709"/>
        <v/>
      </c>
      <c r="HH74" s="46" t="str">
        <f t="shared" si="709"/>
        <v/>
      </c>
      <c r="HI74" s="46" t="str">
        <f t="shared" ref="HI74:HV74" si="710">IF(HH34&lt;=0,"",IF(HI34&lt;=0,"",(HI34/HH34-1)))</f>
        <v/>
      </c>
      <c r="HJ74" s="46" t="str">
        <f t="shared" si="710"/>
        <v/>
      </c>
      <c r="HK74" s="46">
        <f t="shared" si="710"/>
        <v>-4.9005796168088867E-2</v>
      </c>
      <c r="HL74" s="46">
        <f t="shared" si="710"/>
        <v>9.9760861744227824E-2</v>
      </c>
      <c r="HM74" s="46" t="str">
        <f t="shared" si="710"/>
        <v/>
      </c>
      <c r="HN74" s="46" t="str">
        <f t="shared" si="710"/>
        <v/>
      </c>
      <c r="HO74" s="46" t="str">
        <f t="shared" si="710"/>
        <v/>
      </c>
      <c r="HP74" s="46" t="str">
        <f t="shared" si="710"/>
        <v/>
      </c>
      <c r="HQ74" s="46" t="str">
        <f t="shared" si="710"/>
        <v/>
      </c>
      <c r="HR74" s="46" t="str">
        <f t="shared" si="710"/>
        <v/>
      </c>
      <c r="HS74" s="156" t="str">
        <f t="shared" si="710"/>
        <v/>
      </c>
      <c r="HT74" s="162" t="str">
        <f t="shared" si="710"/>
        <v/>
      </c>
      <c r="HU74" s="162" t="str">
        <f t="shared" si="710"/>
        <v/>
      </c>
      <c r="HV74" s="162" t="str">
        <f t="shared" si="710"/>
        <v/>
      </c>
      <c r="HW74" s="162"/>
      <c r="HX74" s="162"/>
      <c r="HY74" s="162"/>
      <c r="HZ74" s="162"/>
      <c r="IA74" s="162"/>
      <c r="IB74" s="162"/>
      <c r="IC74" s="162"/>
      <c r="ID74" s="162"/>
      <c r="IE74" s="162"/>
      <c r="IF74" s="162"/>
      <c r="IG74" s="162"/>
      <c r="IH74" s="162" t="e">
        <f t="shared" ref="IH74:IY74" si="711">IH34/IG34-1</f>
        <v>#DIV/0!</v>
      </c>
      <c r="II74" s="162" t="e">
        <f t="shared" si="711"/>
        <v>#DIV/0!</v>
      </c>
      <c r="IJ74" s="162" t="e">
        <f t="shared" si="711"/>
        <v>#DIV/0!</v>
      </c>
      <c r="IK74" s="162" t="e">
        <f t="shared" si="711"/>
        <v>#DIV/0!</v>
      </c>
      <c r="IL74" s="162" t="e">
        <f t="shared" si="711"/>
        <v>#DIV/0!</v>
      </c>
      <c r="IM74" s="162" t="e">
        <f t="shared" si="711"/>
        <v>#DIV/0!</v>
      </c>
      <c r="IN74" s="162" t="e">
        <f t="shared" si="711"/>
        <v>#DIV/0!</v>
      </c>
      <c r="IO74" s="162" t="e">
        <f t="shared" si="711"/>
        <v>#DIV/0!</v>
      </c>
      <c r="IP74" s="162" t="e">
        <f t="shared" si="711"/>
        <v>#DIV/0!</v>
      </c>
      <c r="IQ74" s="162" t="e">
        <f t="shared" si="711"/>
        <v>#DIV/0!</v>
      </c>
      <c r="IR74" s="162" t="e">
        <f t="shared" si="711"/>
        <v>#DIV/0!</v>
      </c>
      <c r="IS74" s="162" t="e">
        <f t="shared" si="711"/>
        <v>#DIV/0!</v>
      </c>
      <c r="IT74" s="162" t="e">
        <f t="shared" si="711"/>
        <v>#DIV/0!</v>
      </c>
      <c r="IU74" s="162" t="e">
        <f t="shared" si="711"/>
        <v>#DIV/0!</v>
      </c>
      <c r="IV74" s="162" t="e">
        <f t="shared" si="711"/>
        <v>#DIV/0!</v>
      </c>
      <c r="IW74" s="162" t="e">
        <f t="shared" si="711"/>
        <v>#DIV/0!</v>
      </c>
      <c r="IX74" s="162" t="e">
        <f t="shared" si="711"/>
        <v>#DIV/0!</v>
      </c>
      <c r="IY74" s="162" t="e">
        <f t="shared" si="711"/>
        <v>#DIV/0!</v>
      </c>
      <c r="IZ74" s="162" t="e">
        <f t="shared" si="630"/>
        <v>#DIV/0!</v>
      </c>
      <c r="JA74" s="162" t="e">
        <f t="shared" si="630"/>
        <v>#DIV/0!</v>
      </c>
      <c r="JB74" s="162" t="e">
        <f t="shared" si="630"/>
        <v>#DIV/0!</v>
      </c>
      <c r="JC74" s="162" t="e">
        <f t="shared" si="630"/>
        <v>#DIV/0!</v>
      </c>
      <c r="JD74" s="162" t="e">
        <f t="shared" si="630"/>
        <v>#DIV/0!</v>
      </c>
      <c r="JE74" s="162" t="e">
        <f t="shared" si="630"/>
        <v>#DIV/0!</v>
      </c>
      <c r="JF74" s="162" t="e">
        <f t="shared" si="630"/>
        <v>#DIV/0!</v>
      </c>
      <c r="JG74" s="162" t="e">
        <f t="shared" si="630"/>
        <v>#DIV/0!</v>
      </c>
      <c r="JH74" s="162" t="e">
        <f t="shared" si="630"/>
        <v>#DIV/0!</v>
      </c>
      <c r="JI74" s="162" t="e">
        <f t="shared" si="630"/>
        <v>#DIV/0!</v>
      </c>
      <c r="JJ74" s="162" t="e">
        <f t="shared" si="630"/>
        <v>#DIV/0!</v>
      </c>
      <c r="JK74" s="162" t="e">
        <f t="shared" si="630"/>
        <v>#DIV/0!</v>
      </c>
      <c r="JL74" s="162" t="e">
        <f t="shared" si="630"/>
        <v>#DIV/0!</v>
      </c>
      <c r="JM74" s="162" t="e">
        <f t="shared" si="630"/>
        <v>#DIV/0!</v>
      </c>
      <c r="JN74" s="162" t="e">
        <f t="shared" si="630"/>
        <v>#DIV/0!</v>
      </c>
      <c r="JO74" s="162" t="e">
        <f t="shared" si="630"/>
        <v>#DIV/0!</v>
      </c>
      <c r="JP74" s="162" t="e">
        <f t="shared" si="630"/>
        <v>#DIV/0!</v>
      </c>
      <c r="JQ74" s="162" t="e">
        <f t="shared" si="631"/>
        <v>#DIV/0!</v>
      </c>
      <c r="JR74" s="162" t="e">
        <f t="shared" si="631"/>
        <v>#DIV/0!</v>
      </c>
      <c r="JS74" s="162" t="e">
        <f t="shared" si="631"/>
        <v>#DIV/0!</v>
      </c>
      <c r="JT74" s="162" t="e">
        <f t="shared" si="631"/>
        <v>#DIV/0!</v>
      </c>
      <c r="JU74" s="162" t="e">
        <f t="shared" si="632"/>
        <v>#DIV/0!</v>
      </c>
      <c r="JV74" s="162" t="e">
        <f t="shared" si="633"/>
        <v>#DIV/0!</v>
      </c>
      <c r="JW74" s="162" t="e">
        <f t="shared" si="634"/>
        <v>#DIV/0!</v>
      </c>
      <c r="JX74" s="162" t="e">
        <f t="shared" si="634"/>
        <v>#DIV/0!</v>
      </c>
      <c r="JY74" s="162" t="e">
        <f t="shared" si="634"/>
        <v>#DIV/0!</v>
      </c>
      <c r="JZ74" s="162" t="e">
        <f t="shared" si="634"/>
        <v>#DIV/0!</v>
      </c>
      <c r="KA74" s="162" t="e">
        <f t="shared" si="634"/>
        <v>#DIV/0!</v>
      </c>
      <c r="KB74" s="162" t="e">
        <f t="shared" si="634"/>
        <v>#DIV/0!</v>
      </c>
      <c r="KC74" s="162" t="e">
        <f t="shared" si="634"/>
        <v>#DIV/0!</v>
      </c>
      <c r="KD74" s="162" t="e">
        <f t="shared" si="634"/>
        <v>#DIV/0!</v>
      </c>
      <c r="KE74" s="162" t="e">
        <f t="shared" si="634"/>
        <v>#DIV/0!</v>
      </c>
      <c r="KF74" s="162" t="e">
        <f t="shared" si="634"/>
        <v>#DIV/0!</v>
      </c>
      <c r="KG74" s="162" t="e">
        <f t="shared" si="634"/>
        <v>#DIV/0!</v>
      </c>
      <c r="KH74" s="162" t="e">
        <f t="shared" si="634"/>
        <v>#DIV/0!</v>
      </c>
      <c r="KI74" s="162" t="e">
        <f t="shared" si="634"/>
        <v>#DIV/0!</v>
      </c>
      <c r="KJ74" s="162" t="e">
        <f t="shared" si="634"/>
        <v>#DIV/0!</v>
      </c>
      <c r="KK74" s="162" t="e">
        <f t="shared" si="634"/>
        <v>#DIV/0!</v>
      </c>
      <c r="KL74" s="162" t="e">
        <f t="shared" si="634"/>
        <v>#DIV/0!</v>
      </c>
      <c r="KM74" s="162" t="e">
        <f t="shared" si="634"/>
        <v>#DIV/0!</v>
      </c>
      <c r="KN74" s="162" t="e">
        <f t="shared" si="635"/>
        <v>#DIV/0!</v>
      </c>
      <c r="KO74" s="162" t="e">
        <f t="shared" si="635"/>
        <v>#DIV/0!</v>
      </c>
      <c r="KP74" s="162" t="e">
        <f t="shared" si="635"/>
        <v>#DIV/0!</v>
      </c>
      <c r="KQ74" s="162" t="e">
        <f t="shared" si="635"/>
        <v>#DIV/0!</v>
      </c>
      <c r="KR74" s="162" t="e">
        <f t="shared" si="635"/>
        <v>#DIV/0!</v>
      </c>
      <c r="KS74" s="162" t="e">
        <f t="shared" si="635"/>
        <v>#DIV/0!</v>
      </c>
      <c r="KT74" s="162" t="e">
        <f t="shared" si="635"/>
        <v>#DIV/0!</v>
      </c>
      <c r="KU74" s="162" t="e">
        <f t="shared" si="635"/>
        <v>#DIV/0!</v>
      </c>
      <c r="KV74" s="162" t="e">
        <f t="shared" si="635"/>
        <v>#DIV/0!</v>
      </c>
      <c r="KW74" s="162" t="e">
        <f t="shared" si="635"/>
        <v>#DIV/0!</v>
      </c>
      <c r="KX74" s="162" t="e">
        <f t="shared" si="635"/>
        <v>#DIV/0!</v>
      </c>
      <c r="KY74" s="162" t="e">
        <f t="shared" si="635"/>
        <v>#DIV/0!</v>
      </c>
      <c r="KZ74" s="162" t="e">
        <f t="shared" si="635"/>
        <v>#DIV/0!</v>
      </c>
      <c r="LA74" s="162" t="e">
        <f t="shared" si="635"/>
        <v>#DIV/0!</v>
      </c>
      <c r="LB74" s="162" t="e">
        <f t="shared" si="635"/>
        <v>#DIV/0!</v>
      </c>
      <c r="LC74" s="162" t="e">
        <f t="shared" si="635"/>
        <v>#DIV/0!</v>
      </c>
      <c r="LD74" s="162" t="e">
        <f t="shared" si="635"/>
        <v>#DIV/0!</v>
      </c>
      <c r="LE74" s="162" t="e">
        <f t="shared" si="635"/>
        <v>#DIV/0!</v>
      </c>
      <c r="LF74" s="162" t="e">
        <f t="shared" si="651"/>
        <v>#DIV/0!</v>
      </c>
      <c r="LG74" s="162" t="e">
        <f t="shared" si="651"/>
        <v>#DIV/0!</v>
      </c>
      <c r="LH74" s="162" t="e">
        <f t="shared" si="651"/>
        <v>#DIV/0!</v>
      </c>
      <c r="LI74" s="162" t="e">
        <f t="shared" si="637"/>
        <v>#DIV/0!</v>
      </c>
      <c r="LJ74" s="162" t="e">
        <f t="shared" si="638"/>
        <v>#DIV/0!</v>
      </c>
      <c r="LK74" s="162" t="e">
        <f t="shared" si="638"/>
        <v>#DIV/0!</v>
      </c>
      <c r="LL74" s="162" t="e">
        <f t="shared" si="638"/>
        <v>#DIV/0!</v>
      </c>
      <c r="LM74" s="162" t="e">
        <f t="shared" si="638"/>
        <v>#DIV/0!</v>
      </c>
      <c r="LN74" s="162" t="e">
        <f t="shared" si="638"/>
        <v>#DIV/0!</v>
      </c>
      <c r="LO74" s="162" t="e">
        <f t="shared" si="638"/>
        <v>#DIV/0!</v>
      </c>
      <c r="LP74" s="162" t="e">
        <f t="shared" si="638"/>
        <v>#DIV/0!</v>
      </c>
      <c r="LQ74" s="162" t="e">
        <f t="shared" si="638"/>
        <v>#DIV/0!</v>
      </c>
      <c r="LR74" s="162" t="e">
        <f t="shared" si="638"/>
        <v>#DIV/0!</v>
      </c>
      <c r="LS74" s="162" t="e">
        <f t="shared" si="638"/>
        <v>#DIV/0!</v>
      </c>
      <c r="LT74" s="162" t="e">
        <f t="shared" si="638"/>
        <v>#DIV/0!</v>
      </c>
      <c r="LU74" s="162" t="e">
        <f t="shared" si="639"/>
        <v>#DIV/0!</v>
      </c>
      <c r="LV74" s="162" t="e">
        <f t="shared" si="640"/>
        <v>#DIV/0!</v>
      </c>
      <c r="LW74" s="162" t="e">
        <f t="shared" si="640"/>
        <v>#DIV/0!</v>
      </c>
      <c r="LX74" s="162" t="e">
        <f t="shared" si="640"/>
        <v>#DIV/0!</v>
      </c>
      <c r="LY74" s="162" t="e">
        <f t="shared" si="640"/>
        <v>#DIV/0!</v>
      </c>
      <c r="LZ74" s="162" t="e">
        <f t="shared" si="640"/>
        <v>#DIV/0!</v>
      </c>
      <c r="MA74" s="162" t="e">
        <f t="shared" si="640"/>
        <v>#DIV/0!</v>
      </c>
      <c r="MB74" s="162" t="e">
        <f t="shared" si="640"/>
        <v>#DIV/0!</v>
      </c>
      <c r="MC74" s="162" t="e">
        <f t="shared" si="640"/>
        <v>#DIV/0!</v>
      </c>
      <c r="MD74" s="162" t="e">
        <f t="shared" si="640"/>
        <v>#DIV/0!</v>
      </c>
      <c r="ME74" s="162" t="e">
        <f t="shared" si="640"/>
        <v>#DIV/0!</v>
      </c>
      <c r="MF74" s="162" t="e">
        <f t="shared" si="640"/>
        <v>#DIV/0!</v>
      </c>
      <c r="MG74" s="162" t="e">
        <f t="shared" si="640"/>
        <v>#DIV/0!</v>
      </c>
      <c r="MH74" s="162" t="e">
        <f t="shared" si="640"/>
        <v>#DIV/0!</v>
      </c>
      <c r="MI74" s="162" t="e">
        <f t="shared" si="640"/>
        <v>#DIV/0!</v>
      </c>
      <c r="MJ74" s="162" t="e">
        <f t="shared" si="640"/>
        <v>#DIV/0!</v>
      </c>
      <c r="MK74" s="162" t="e">
        <f t="shared" si="640"/>
        <v>#DIV/0!</v>
      </c>
      <c r="ML74" s="162" t="e">
        <f t="shared" si="640"/>
        <v>#DIV/0!</v>
      </c>
    </row>
    <row r="75" spans="1:350" s="7" customFormat="1" x14ac:dyDescent="0.35">
      <c r="A75" s="11" t="str">
        <f>Month!$A$35</f>
        <v>Portos (TEUs)</v>
      </c>
      <c r="B75" s="42"/>
      <c r="C75" s="42" t="str">
        <f t="shared" ref="C75:BN75" si="712">IF(B35&lt;=0,"",IF(C35&lt;=0,"",(C35/B35-1)))</f>
        <v/>
      </c>
      <c r="D75" s="42" t="str">
        <f t="shared" si="712"/>
        <v/>
      </c>
      <c r="E75" s="42" t="str">
        <f t="shared" si="712"/>
        <v/>
      </c>
      <c r="F75" s="42" t="str">
        <f t="shared" si="712"/>
        <v/>
      </c>
      <c r="G75" s="42" t="str">
        <f t="shared" si="712"/>
        <v/>
      </c>
      <c r="H75" s="42" t="str">
        <f t="shared" si="712"/>
        <v/>
      </c>
      <c r="I75" s="42" t="str">
        <f t="shared" si="712"/>
        <v/>
      </c>
      <c r="J75" s="42" t="str">
        <f t="shared" si="712"/>
        <v/>
      </c>
      <c r="K75" s="42" t="str">
        <f t="shared" si="712"/>
        <v/>
      </c>
      <c r="L75" s="42" t="str">
        <f t="shared" si="712"/>
        <v/>
      </c>
      <c r="M75" s="42" t="str">
        <f t="shared" si="712"/>
        <v/>
      </c>
      <c r="N75" s="42" t="str">
        <f t="shared" si="712"/>
        <v/>
      </c>
      <c r="O75" s="42" t="str">
        <f t="shared" si="712"/>
        <v/>
      </c>
      <c r="P75" s="42" t="str">
        <f t="shared" si="712"/>
        <v/>
      </c>
      <c r="Q75" s="42" t="str">
        <f t="shared" si="712"/>
        <v/>
      </c>
      <c r="R75" s="42" t="str">
        <f t="shared" si="712"/>
        <v/>
      </c>
      <c r="S75" s="42" t="str">
        <f t="shared" si="712"/>
        <v/>
      </c>
      <c r="T75" s="42" t="str">
        <f t="shared" si="712"/>
        <v/>
      </c>
      <c r="U75" s="42" t="str">
        <f t="shared" si="712"/>
        <v/>
      </c>
      <c r="V75" s="42" t="str">
        <f t="shared" si="712"/>
        <v/>
      </c>
      <c r="W75" s="42" t="str">
        <f t="shared" si="712"/>
        <v/>
      </c>
      <c r="X75" s="42" t="str">
        <f t="shared" si="712"/>
        <v/>
      </c>
      <c r="Y75" s="42" t="str">
        <f t="shared" si="712"/>
        <v/>
      </c>
      <c r="Z75" s="42" t="str">
        <f t="shared" si="712"/>
        <v/>
      </c>
      <c r="AA75" s="42" t="str">
        <f t="shared" si="712"/>
        <v/>
      </c>
      <c r="AB75" s="42" t="str">
        <f t="shared" si="712"/>
        <v/>
      </c>
      <c r="AC75" s="42" t="str">
        <f t="shared" si="712"/>
        <v/>
      </c>
      <c r="AD75" s="42" t="str">
        <f t="shared" si="712"/>
        <v/>
      </c>
      <c r="AE75" s="42" t="str">
        <f t="shared" si="712"/>
        <v/>
      </c>
      <c r="AF75" s="42" t="str">
        <f t="shared" si="712"/>
        <v/>
      </c>
      <c r="AG75" s="42" t="str">
        <f t="shared" si="712"/>
        <v/>
      </c>
      <c r="AH75" s="42" t="str">
        <f t="shared" si="712"/>
        <v/>
      </c>
      <c r="AI75" s="42" t="str">
        <f t="shared" si="712"/>
        <v/>
      </c>
      <c r="AJ75" s="42" t="str">
        <f t="shared" si="712"/>
        <v/>
      </c>
      <c r="AK75" s="42" t="str">
        <f t="shared" si="712"/>
        <v/>
      </c>
      <c r="AL75" s="42" t="str">
        <f t="shared" si="712"/>
        <v/>
      </c>
      <c r="AM75" s="42" t="str">
        <f t="shared" si="712"/>
        <v/>
      </c>
      <c r="AN75" s="42" t="str">
        <f t="shared" si="712"/>
        <v/>
      </c>
      <c r="AO75" s="42" t="str">
        <f t="shared" si="712"/>
        <v/>
      </c>
      <c r="AP75" s="42" t="str">
        <f t="shared" si="712"/>
        <v/>
      </c>
      <c r="AQ75" s="42" t="str">
        <f t="shared" si="712"/>
        <v/>
      </c>
      <c r="AR75" s="42" t="str">
        <f t="shared" si="712"/>
        <v/>
      </c>
      <c r="AS75" s="42" t="str">
        <f t="shared" si="712"/>
        <v/>
      </c>
      <c r="AT75" s="42" t="str">
        <f t="shared" si="712"/>
        <v/>
      </c>
      <c r="AU75" s="42" t="str">
        <f t="shared" si="712"/>
        <v/>
      </c>
      <c r="AV75" s="42" t="str">
        <f t="shared" si="712"/>
        <v/>
      </c>
      <c r="AW75" s="42" t="str">
        <f t="shared" si="712"/>
        <v/>
      </c>
      <c r="AX75" s="42" t="str">
        <f t="shared" si="712"/>
        <v/>
      </c>
      <c r="AY75" s="42" t="str">
        <f t="shared" si="712"/>
        <v/>
      </c>
      <c r="AZ75" s="42" t="str">
        <f t="shared" si="712"/>
        <v/>
      </c>
      <c r="BA75" s="42" t="str">
        <f t="shared" si="712"/>
        <v/>
      </c>
      <c r="BB75" s="42" t="str">
        <f t="shared" si="712"/>
        <v/>
      </c>
      <c r="BC75" s="42" t="str">
        <f t="shared" si="712"/>
        <v/>
      </c>
      <c r="BD75" s="42" t="str">
        <f t="shared" si="712"/>
        <v/>
      </c>
      <c r="BE75" s="42" t="str">
        <f t="shared" si="712"/>
        <v/>
      </c>
      <c r="BF75" s="42" t="str">
        <f t="shared" si="712"/>
        <v/>
      </c>
      <c r="BG75" s="42" t="str">
        <f t="shared" si="712"/>
        <v/>
      </c>
      <c r="BH75" s="42" t="str">
        <f t="shared" si="712"/>
        <v/>
      </c>
      <c r="BI75" s="42" t="str">
        <f t="shared" si="712"/>
        <v/>
      </c>
      <c r="BJ75" s="42" t="str">
        <f t="shared" si="712"/>
        <v/>
      </c>
      <c r="BK75" s="42" t="str">
        <f t="shared" si="712"/>
        <v/>
      </c>
      <c r="BL75" s="42" t="str">
        <f t="shared" si="712"/>
        <v/>
      </c>
      <c r="BM75" s="42" t="str">
        <f t="shared" si="712"/>
        <v/>
      </c>
      <c r="BN75" s="42" t="str">
        <f t="shared" si="712"/>
        <v/>
      </c>
      <c r="BO75" s="42" t="str">
        <f t="shared" ref="BO75:DZ75" si="713">IF(BN35&lt;=0,"",IF(BO35&lt;=0,"",(BO35/BN35-1)))</f>
        <v/>
      </c>
      <c r="BP75" s="42" t="str">
        <f t="shared" si="713"/>
        <v/>
      </c>
      <c r="BQ75" s="42" t="str">
        <f t="shared" si="713"/>
        <v/>
      </c>
      <c r="BR75" s="42" t="str">
        <f t="shared" si="713"/>
        <v/>
      </c>
      <c r="BS75" s="42" t="str">
        <f t="shared" si="713"/>
        <v/>
      </c>
      <c r="BT75" s="42" t="str">
        <f t="shared" si="713"/>
        <v/>
      </c>
      <c r="BU75" s="42" t="str">
        <f t="shared" si="713"/>
        <v/>
      </c>
      <c r="BV75" s="42" t="str">
        <f t="shared" si="713"/>
        <v/>
      </c>
      <c r="BW75" s="42" t="str">
        <f t="shared" si="713"/>
        <v/>
      </c>
      <c r="BX75" s="42" t="str">
        <f t="shared" si="713"/>
        <v/>
      </c>
      <c r="BY75" s="42" t="str">
        <f t="shared" si="713"/>
        <v/>
      </c>
      <c r="BZ75" s="42" t="str">
        <f t="shared" si="713"/>
        <v/>
      </c>
      <c r="CA75" s="42" t="str">
        <f t="shared" si="713"/>
        <v/>
      </c>
      <c r="CB75" s="42" t="str">
        <f t="shared" si="713"/>
        <v/>
      </c>
      <c r="CC75" s="42" t="str">
        <f t="shared" si="713"/>
        <v/>
      </c>
      <c r="CD75" s="42" t="str">
        <f t="shared" si="713"/>
        <v/>
      </c>
      <c r="CE75" s="42" t="str">
        <f t="shared" si="713"/>
        <v/>
      </c>
      <c r="CF75" s="42" t="str">
        <f t="shared" si="713"/>
        <v/>
      </c>
      <c r="CG75" s="42" t="str">
        <f t="shared" si="713"/>
        <v/>
      </c>
      <c r="CH75" s="42" t="str">
        <f t="shared" si="713"/>
        <v/>
      </c>
      <c r="CI75" s="42" t="str">
        <f t="shared" si="713"/>
        <v/>
      </c>
      <c r="CJ75" s="42" t="str">
        <f t="shared" si="713"/>
        <v/>
      </c>
      <c r="CK75" s="42" t="str">
        <f t="shared" si="713"/>
        <v/>
      </c>
      <c r="CL75" s="42" t="str">
        <f t="shared" si="713"/>
        <v/>
      </c>
      <c r="CM75" s="42" t="str">
        <f t="shared" si="713"/>
        <v/>
      </c>
      <c r="CN75" s="42" t="str">
        <f t="shared" si="713"/>
        <v/>
      </c>
      <c r="CO75" s="42" t="str">
        <f t="shared" si="713"/>
        <v/>
      </c>
      <c r="CP75" s="42" t="str">
        <f t="shared" si="713"/>
        <v/>
      </c>
      <c r="CQ75" s="42" t="str">
        <f t="shared" si="713"/>
        <v/>
      </c>
      <c r="CR75" s="42" t="str">
        <f t="shared" si="713"/>
        <v/>
      </c>
      <c r="CS75" s="42" t="str">
        <f t="shared" si="713"/>
        <v/>
      </c>
      <c r="CT75" s="42" t="str">
        <f t="shared" si="713"/>
        <v/>
      </c>
      <c r="CU75" s="42" t="str">
        <f t="shared" si="713"/>
        <v/>
      </c>
      <c r="CV75" s="42" t="str">
        <f t="shared" si="713"/>
        <v/>
      </c>
      <c r="CW75" s="42" t="str">
        <f t="shared" si="713"/>
        <v/>
      </c>
      <c r="CX75" s="42" t="str">
        <f t="shared" si="713"/>
        <v/>
      </c>
      <c r="CY75" s="42" t="str">
        <f t="shared" si="713"/>
        <v/>
      </c>
      <c r="CZ75" s="42" t="str">
        <f t="shared" si="713"/>
        <v/>
      </c>
      <c r="DA75" s="42" t="str">
        <f t="shared" si="713"/>
        <v/>
      </c>
      <c r="DB75" s="42" t="str">
        <f t="shared" si="713"/>
        <v/>
      </c>
      <c r="DC75" s="42" t="str">
        <f t="shared" si="713"/>
        <v/>
      </c>
      <c r="DD75" s="42" t="str">
        <f t="shared" si="713"/>
        <v/>
      </c>
      <c r="DE75" s="42" t="str">
        <f t="shared" si="713"/>
        <v/>
      </c>
      <c r="DF75" s="42" t="str">
        <f t="shared" si="713"/>
        <v/>
      </c>
      <c r="DG75" s="42" t="str">
        <f t="shared" si="713"/>
        <v/>
      </c>
      <c r="DH75" s="42" t="str">
        <f t="shared" si="713"/>
        <v/>
      </c>
      <c r="DI75" s="42" t="str">
        <f t="shared" si="713"/>
        <v/>
      </c>
      <c r="DJ75" s="42" t="str">
        <f t="shared" si="713"/>
        <v/>
      </c>
      <c r="DK75" s="42" t="str">
        <f t="shared" si="713"/>
        <v/>
      </c>
      <c r="DL75" s="42" t="str">
        <f t="shared" si="713"/>
        <v/>
      </c>
      <c r="DM75" s="42" t="str">
        <f t="shared" si="713"/>
        <v/>
      </c>
      <c r="DN75" s="42" t="str">
        <f t="shared" si="713"/>
        <v/>
      </c>
      <c r="DO75" s="42" t="str">
        <f t="shared" si="713"/>
        <v/>
      </c>
      <c r="DP75" s="42" t="str">
        <f t="shared" si="713"/>
        <v/>
      </c>
      <c r="DQ75" s="42" t="str">
        <f t="shared" si="713"/>
        <v/>
      </c>
      <c r="DR75" s="42" t="str">
        <f t="shared" si="713"/>
        <v/>
      </c>
      <c r="DS75" s="42" t="str">
        <f t="shared" si="713"/>
        <v/>
      </c>
      <c r="DT75" s="42" t="str">
        <f t="shared" si="713"/>
        <v/>
      </c>
      <c r="DU75" s="42" t="str">
        <f t="shared" si="713"/>
        <v/>
      </c>
      <c r="DV75" s="42" t="str">
        <f t="shared" si="713"/>
        <v/>
      </c>
      <c r="DW75" s="42" t="str">
        <f t="shared" si="713"/>
        <v/>
      </c>
      <c r="DX75" s="42" t="str">
        <f t="shared" si="713"/>
        <v/>
      </c>
      <c r="DY75" s="42" t="str">
        <f t="shared" si="713"/>
        <v/>
      </c>
      <c r="DZ75" s="42" t="str">
        <f t="shared" si="713"/>
        <v/>
      </c>
      <c r="EA75" s="42" t="str">
        <f t="shared" ref="EA75:GL75" si="714">IF(DZ35&lt;=0,"",IF(EA35&lt;=0,"",(EA35/DZ35-1)))</f>
        <v/>
      </c>
      <c r="EB75" s="42" t="str">
        <f t="shared" si="714"/>
        <v/>
      </c>
      <c r="EC75" s="42" t="str">
        <f t="shared" si="714"/>
        <v/>
      </c>
      <c r="ED75" s="42" t="str">
        <f t="shared" si="714"/>
        <v/>
      </c>
      <c r="EE75" s="42" t="str">
        <f t="shared" si="714"/>
        <v/>
      </c>
      <c r="EF75" s="42" t="str">
        <f t="shared" si="714"/>
        <v/>
      </c>
      <c r="EG75" s="42" t="str">
        <f t="shared" si="714"/>
        <v/>
      </c>
      <c r="EH75" s="42" t="str">
        <f t="shared" si="714"/>
        <v/>
      </c>
      <c r="EI75" s="42" t="str">
        <f t="shared" si="714"/>
        <v/>
      </c>
      <c r="EJ75" s="42" t="str">
        <f t="shared" si="714"/>
        <v/>
      </c>
      <c r="EK75" s="42" t="str">
        <f t="shared" si="714"/>
        <v/>
      </c>
      <c r="EL75" s="42" t="str">
        <f t="shared" si="714"/>
        <v/>
      </c>
      <c r="EM75" s="42" t="str">
        <f t="shared" si="714"/>
        <v/>
      </c>
      <c r="EN75" s="42" t="str">
        <f t="shared" si="714"/>
        <v/>
      </c>
      <c r="EO75" s="42" t="str">
        <f t="shared" si="714"/>
        <v/>
      </c>
      <c r="EP75" s="42" t="str">
        <f t="shared" si="714"/>
        <v/>
      </c>
      <c r="EQ75" s="42" t="str">
        <f t="shared" si="714"/>
        <v/>
      </c>
      <c r="ER75" s="42" t="str">
        <f t="shared" si="714"/>
        <v/>
      </c>
      <c r="ES75" s="42" t="str">
        <f t="shared" si="714"/>
        <v/>
      </c>
      <c r="ET75" s="42" t="str">
        <f t="shared" si="714"/>
        <v/>
      </c>
      <c r="EU75" s="42" t="str">
        <f t="shared" si="714"/>
        <v/>
      </c>
      <c r="EV75" s="42" t="str">
        <f t="shared" si="714"/>
        <v/>
      </c>
      <c r="EW75" s="42" t="str">
        <f t="shared" si="714"/>
        <v/>
      </c>
      <c r="EX75" s="42" t="str">
        <f t="shared" si="714"/>
        <v/>
      </c>
      <c r="EY75" s="42" t="str">
        <f t="shared" si="714"/>
        <v/>
      </c>
      <c r="EZ75" s="42" t="str">
        <f t="shared" si="714"/>
        <v/>
      </c>
      <c r="FA75" s="42" t="str">
        <f t="shared" si="714"/>
        <v/>
      </c>
      <c r="FB75" s="42" t="str">
        <f t="shared" si="714"/>
        <v/>
      </c>
      <c r="FC75" s="42" t="str">
        <f t="shared" si="714"/>
        <v/>
      </c>
      <c r="FD75" s="42" t="str">
        <f t="shared" si="714"/>
        <v/>
      </c>
      <c r="FE75" s="42" t="str">
        <f t="shared" si="714"/>
        <v/>
      </c>
      <c r="FF75" s="42" t="str">
        <f t="shared" si="714"/>
        <v/>
      </c>
      <c r="FG75" s="42" t="str">
        <f t="shared" si="714"/>
        <v/>
      </c>
      <c r="FH75" s="42" t="str">
        <f t="shared" si="714"/>
        <v/>
      </c>
      <c r="FI75" s="42" t="str">
        <f t="shared" si="714"/>
        <v/>
      </c>
      <c r="FJ75" s="42" t="str">
        <f t="shared" si="714"/>
        <v/>
      </c>
      <c r="FK75" s="42" t="str">
        <f t="shared" si="714"/>
        <v/>
      </c>
      <c r="FL75" s="42" t="str">
        <f t="shared" si="714"/>
        <v/>
      </c>
      <c r="FM75" s="42" t="str">
        <f t="shared" si="714"/>
        <v/>
      </c>
      <c r="FN75" s="42" t="str">
        <f t="shared" si="714"/>
        <v/>
      </c>
      <c r="FO75" s="42" t="str">
        <f t="shared" si="714"/>
        <v/>
      </c>
      <c r="FP75" s="42" t="str">
        <f t="shared" si="714"/>
        <v/>
      </c>
      <c r="FQ75" s="42" t="str">
        <f t="shared" si="714"/>
        <v/>
      </c>
      <c r="FR75" s="42" t="str">
        <f t="shared" si="714"/>
        <v/>
      </c>
      <c r="FS75" s="42" t="str">
        <f t="shared" si="714"/>
        <v/>
      </c>
      <c r="FT75" s="42" t="str">
        <f t="shared" si="714"/>
        <v/>
      </c>
      <c r="FU75" s="42" t="str">
        <f t="shared" si="714"/>
        <v/>
      </c>
      <c r="FV75" s="42" t="str">
        <f t="shared" si="714"/>
        <v/>
      </c>
      <c r="FW75" s="42" t="str">
        <f t="shared" si="714"/>
        <v/>
      </c>
      <c r="FX75" s="42" t="str">
        <f t="shared" si="714"/>
        <v/>
      </c>
      <c r="FY75" s="42" t="str">
        <f t="shared" si="714"/>
        <v/>
      </c>
      <c r="FZ75" s="42" t="str">
        <f t="shared" si="714"/>
        <v/>
      </c>
      <c r="GA75" s="42" t="str">
        <f t="shared" si="714"/>
        <v/>
      </c>
      <c r="GB75" s="42" t="str">
        <f t="shared" si="714"/>
        <v/>
      </c>
      <c r="GC75" s="42" t="str">
        <f t="shared" si="714"/>
        <v/>
      </c>
      <c r="GD75" s="42" t="str">
        <f t="shared" si="714"/>
        <v/>
      </c>
      <c r="GE75" s="42" t="str">
        <f t="shared" si="714"/>
        <v/>
      </c>
      <c r="GF75" s="42" t="str">
        <f t="shared" si="714"/>
        <v/>
      </c>
      <c r="GG75" s="42" t="str">
        <f t="shared" si="714"/>
        <v/>
      </c>
      <c r="GH75" s="42" t="str">
        <f t="shared" si="714"/>
        <v/>
      </c>
      <c r="GI75" s="42" t="str">
        <f t="shared" si="714"/>
        <v/>
      </c>
      <c r="GJ75" s="42" t="str">
        <f t="shared" si="714"/>
        <v/>
      </c>
      <c r="GK75" s="42" t="str">
        <f t="shared" si="714"/>
        <v/>
      </c>
      <c r="GL75" s="42" t="str">
        <f t="shared" si="714"/>
        <v/>
      </c>
      <c r="GM75" s="42" t="str">
        <f t="shared" ref="GM75:HV75" si="715">IF(GL35&lt;=0,"",IF(GM35&lt;=0,"",(GM35/GL35-1)))</f>
        <v/>
      </c>
      <c r="GN75" s="42" t="str">
        <f t="shared" si="715"/>
        <v/>
      </c>
      <c r="GO75" s="42" t="str">
        <f t="shared" si="715"/>
        <v/>
      </c>
      <c r="GP75" s="42" t="str">
        <f t="shared" si="715"/>
        <v/>
      </c>
      <c r="GQ75" s="42" t="str">
        <f t="shared" si="715"/>
        <v/>
      </c>
      <c r="GR75" s="42" t="str">
        <f t="shared" si="715"/>
        <v/>
      </c>
      <c r="GS75" s="42" t="str">
        <f t="shared" si="715"/>
        <v/>
      </c>
      <c r="GT75" s="42" t="str">
        <f t="shared" si="715"/>
        <v/>
      </c>
      <c r="GU75" s="42" t="str">
        <f t="shared" si="715"/>
        <v/>
      </c>
      <c r="GV75" s="42" t="str">
        <f t="shared" si="715"/>
        <v/>
      </c>
      <c r="GW75" s="42" t="str">
        <f t="shared" si="715"/>
        <v/>
      </c>
      <c r="GX75" s="42" t="str">
        <f t="shared" si="715"/>
        <v/>
      </c>
      <c r="GY75" s="42" t="str">
        <f t="shared" si="715"/>
        <v/>
      </c>
      <c r="GZ75" s="42" t="str">
        <f t="shared" si="715"/>
        <v/>
      </c>
      <c r="HA75" s="42" t="str">
        <f t="shared" si="715"/>
        <v/>
      </c>
      <c r="HB75" s="42" t="str">
        <f t="shared" si="715"/>
        <v/>
      </c>
      <c r="HC75" s="42" t="str">
        <f t="shared" si="715"/>
        <v/>
      </c>
      <c r="HD75" s="42" t="str">
        <f t="shared" si="715"/>
        <v/>
      </c>
      <c r="HE75" s="42" t="str">
        <f t="shared" si="715"/>
        <v/>
      </c>
      <c r="HF75" s="42" t="str">
        <f t="shared" si="715"/>
        <v/>
      </c>
      <c r="HG75" s="42" t="str">
        <f t="shared" si="715"/>
        <v/>
      </c>
      <c r="HH75" s="42" t="str">
        <f t="shared" si="715"/>
        <v/>
      </c>
      <c r="HI75" s="42" t="str">
        <f t="shared" si="715"/>
        <v/>
      </c>
      <c r="HJ75" s="42" t="str">
        <f t="shared" si="715"/>
        <v/>
      </c>
      <c r="HK75" s="42" t="str">
        <f t="shared" si="715"/>
        <v/>
      </c>
      <c r="HL75" s="42" t="str">
        <f t="shared" si="715"/>
        <v/>
      </c>
      <c r="HM75" s="42" t="str">
        <f t="shared" si="715"/>
        <v/>
      </c>
      <c r="HN75" s="42" t="str">
        <f t="shared" si="715"/>
        <v/>
      </c>
      <c r="HO75" s="42" t="str">
        <f t="shared" si="715"/>
        <v/>
      </c>
      <c r="HP75" s="42" t="str">
        <f t="shared" si="715"/>
        <v/>
      </c>
      <c r="HQ75" s="42" t="str">
        <f t="shared" si="715"/>
        <v/>
      </c>
      <c r="HR75" s="42" t="str">
        <f t="shared" si="715"/>
        <v/>
      </c>
      <c r="HS75" s="152" t="str">
        <f t="shared" si="715"/>
        <v/>
      </c>
      <c r="HT75" s="42" t="str">
        <f t="shared" si="715"/>
        <v/>
      </c>
      <c r="HU75" s="42" t="str">
        <f t="shared" si="715"/>
        <v/>
      </c>
      <c r="HV75" s="42" t="str">
        <f t="shared" si="715"/>
        <v/>
      </c>
      <c r="HW75" s="42"/>
      <c r="HX75" s="42"/>
      <c r="HY75" s="42"/>
      <c r="HZ75" s="42"/>
      <c r="IA75" s="42"/>
      <c r="IB75" s="42"/>
      <c r="IC75" s="42"/>
      <c r="ID75" s="42"/>
      <c r="IE75" s="42"/>
      <c r="IF75" s="42"/>
      <c r="IG75" s="42"/>
      <c r="IH75" s="42"/>
      <c r="II75" s="42"/>
      <c r="IJ75" s="42"/>
      <c r="IK75" s="42"/>
      <c r="IL75" s="42"/>
      <c r="IM75" s="42"/>
      <c r="IN75" s="42"/>
      <c r="IO75" s="42"/>
      <c r="IP75" s="42"/>
      <c r="IQ75" s="42"/>
      <c r="IR75" s="42"/>
      <c r="IS75" s="42"/>
      <c r="IT75" s="42"/>
      <c r="IU75" s="42"/>
      <c r="IV75" s="42"/>
      <c r="IW75" s="42"/>
      <c r="IX75" s="42"/>
      <c r="IY75" s="42"/>
      <c r="IZ75" s="42"/>
      <c r="JA75" s="42"/>
      <c r="JB75" s="42"/>
      <c r="JC75" s="42"/>
      <c r="JD75" s="42"/>
      <c r="JE75" s="42"/>
      <c r="JF75" s="42"/>
      <c r="JG75" s="42"/>
      <c r="JH75" s="42"/>
      <c r="JI75" s="42"/>
      <c r="JJ75" s="42"/>
      <c r="JK75" s="42"/>
      <c r="JL75" s="42"/>
      <c r="JM75" s="42"/>
      <c r="JN75" s="42"/>
      <c r="JO75" s="42"/>
      <c r="JP75" s="42"/>
      <c r="JQ75" s="42"/>
      <c r="JR75" s="42"/>
      <c r="JS75" s="42"/>
      <c r="JT75" s="42"/>
      <c r="JU75" s="42"/>
      <c r="JV75" s="42"/>
      <c r="JW75" s="42"/>
      <c r="JX75" s="42"/>
      <c r="JY75" s="42"/>
      <c r="JZ75" s="42"/>
      <c r="KA75" s="42"/>
      <c r="KB75" s="42"/>
      <c r="KC75" s="42"/>
      <c r="KD75" s="42"/>
      <c r="KE75" s="42"/>
      <c r="KF75" s="42"/>
      <c r="KG75" s="42"/>
      <c r="KH75" s="42"/>
      <c r="KI75" s="42"/>
      <c r="KJ75" s="42"/>
      <c r="KK75" s="42"/>
      <c r="KL75" s="42"/>
      <c r="KM75" s="42"/>
      <c r="KN75" s="42"/>
      <c r="KO75" s="42"/>
      <c r="KP75" s="42"/>
      <c r="KQ75" s="42"/>
      <c r="KR75" s="42"/>
      <c r="KS75" s="42"/>
      <c r="KT75" s="42"/>
      <c r="KU75" s="42"/>
      <c r="KV75" s="42"/>
      <c r="KW75" s="42"/>
      <c r="KX75" s="42"/>
      <c r="KY75" s="42"/>
      <c r="KZ75" s="42"/>
      <c r="LA75" s="42"/>
      <c r="LB75" s="42"/>
      <c r="LC75" s="42"/>
      <c r="LD75" s="42"/>
      <c r="LE75" s="42"/>
      <c r="LF75" s="42"/>
      <c r="LG75" s="42"/>
      <c r="LH75" s="42"/>
      <c r="LI75" s="42"/>
      <c r="LJ75" s="42"/>
      <c r="LK75" s="42"/>
      <c r="LL75" s="42"/>
      <c r="LM75" s="42"/>
      <c r="LN75" s="42"/>
      <c r="LO75" s="42"/>
      <c r="LP75" s="42"/>
      <c r="LQ75" s="42"/>
      <c r="LR75" s="42"/>
      <c r="LS75" s="42"/>
      <c r="LT75" s="42"/>
      <c r="LU75" s="42"/>
      <c r="LV75" s="42"/>
      <c r="LW75" s="42"/>
      <c r="LX75" s="42"/>
      <c r="LY75" s="42"/>
      <c r="LZ75" s="42"/>
      <c r="MA75" s="42"/>
      <c r="MB75" s="42"/>
      <c r="MC75" s="42"/>
      <c r="MD75" s="42"/>
      <c r="ME75" s="42"/>
      <c r="MF75" s="42"/>
      <c r="MG75" s="42"/>
      <c r="MH75" s="42"/>
      <c r="MI75" s="42"/>
      <c r="MJ75" s="42"/>
      <c r="MK75" s="42"/>
      <c r="ML75" s="42"/>
    </row>
    <row r="76" spans="1:350" s="106" customFormat="1" x14ac:dyDescent="0.35">
      <c r="A76" s="101" t="str">
        <f>Month!$A$36</f>
        <v>Portonave</v>
      </c>
      <c r="B76" s="43"/>
      <c r="C76" s="43" t="str">
        <f t="shared" ref="C76:BN76" si="716">IF(B36&lt;=0,"",IF(C36&lt;=0,"",(C36/B36-1)))</f>
        <v/>
      </c>
      <c r="D76" s="43" t="str">
        <f t="shared" si="716"/>
        <v/>
      </c>
      <c r="E76" s="43" t="str">
        <f t="shared" si="716"/>
        <v/>
      </c>
      <c r="F76" s="43" t="str">
        <f t="shared" si="716"/>
        <v/>
      </c>
      <c r="G76" s="43" t="str">
        <f t="shared" si="716"/>
        <v/>
      </c>
      <c r="H76" s="43" t="str">
        <f t="shared" si="716"/>
        <v/>
      </c>
      <c r="I76" s="43" t="str">
        <f t="shared" si="716"/>
        <v/>
      </c>
      <c r="J76" s="43" t="str">
        <f t="shared" si="716"/>
        <v/>
      </c>
      <c r="K76" s="43" t="str">
        <f t="shared" si="716"/>
        <v/>
      </c>
      <c r="L76" s="43" t="str">
        <f t="shared" si="716"/>
        <v/>
      </c>
      <c r="M76" s="43" t="str">
        <f t="shared" si="716"/>
        <v/>
      </c>
      <c r="N76" s="43" t="str">
        <f t="shared" si="716"/>
        <v/>
      </c>
      <c r="O76" s="43" t="str">
        <f t="shared" si="716"/>
        <v/>
      </c>
      <c r="P76" s="43" t="str">
        <f t="shared" si="716"/>
        <v/>
      </c>
      <c r="Q76" s="43" t="str">
        <f t="shared" si="716"/>
        <v/>
      </c>
      <c r="R76" s="43" t="str">
        <f t="shared" si="716"/>
        <v/>
      </c>
      <c r="S76" s="43" t="str">
        <f t="shared" si="716"/>
        <v/>
      </c>
      <c r="T76" s="43" t="str">
        <f t="shared" si="716"/>
        <v/>
      </c>
      <c r="U76" s="43" t="str">
        <f t="shared" si="716"/>
        <v/>
      </c>
      <c r="V76" s="43" t="str">
        <f t="shared" si="716"/>
        <v/>
      </c>
      <c r="W76" s="43" t="str">
        <f t="shared" si="716"/>
        <v/>
      </c>
      <c r="X76" s="43" t="str">
        <f t="shared" si="716"/>
        <v/>
      </c>
      <c r="Y76" s="43" t="str">
        <f t="shared" si="716"/>
        <v/>
      </c>
      <c r="Z76" s="43" t="str">
        <f t="shared" si="716"/>
        <v/>
      </c>
      <c r="AA76" s="43" t="str">
        <f t="shared" si="716"/>
        <v/>
      </c>
      <c r="AB76" s="43" t="str">
        <f t="shared" si="716"/>
        <v/>
      </c>
      <c r="AC76" s="43" t="str">
        <f t="shared" si="716"/>
        <v/>
      </c>
      <c r="AD76" s="43" t="str">
        <f t="shared" si="716"/>
        <v/>
      </c>
      <c r="AE76" s="43" t="str">
        <f t="shared" si="716"/>
        <v/>
      </c>
      <c r="AF76" s="43" t="str">
        <f t="shared" si="716"/>
        <v/>
      </c>
      <c r="AG76" s="43" t="str">
        <f t="shared" si="716"/>
        <v/>
      </c>
      <c r="AH76" s="43" t="str">
        <f t="shared" si="716"/>
        <v/>
      </c>
      <c r="AI76" s="43" t="str">
        <f t="shared" si="716"/>
        <v/>
      </c>
      <c r="AJ76" s="43" t="str">
        <f t="shared" si="716"/>
        <v/>
      </c>
      <c r="AK76" s="43" t="str">
        <f t="shared" si="716"/>
        <v/>
      </c>
      <c r="AL76" s="43" t="str">
        <f t="shared" si="716"/>
        <v/>
      </c>
      <c r="AM76" s="43" t="str">
        <f t="shared" si="716"/>
        <v/>
      </c>
      <c r="AN76" s="43" t="str">
        <f t="shared" si="716"/>
        <v/>
      </c>
      <c r="AO76" s="43" t="str">
        <f t="shared" si="716"/>
        <v/>
      </c>
      <c r="AP76" s="43" t="str">
        <f t="shared" si="716"/>
        <v/>
      </c>
      <c r="AQ76" s="43" t="str">
        <f t="shared" si="716"/>
        <v/>
      </c>
      <c r="AR76" s="43" t="str">
        <f t="shared" si="716"/>
        <v/>
      </c>
      <c r="AS76" s="43" t="str">
        <f t="shared" si="716"/>
        <v/>
      </c>
      <c r="AT76" s="43" t="str">
        <f t="shared" si="716"/>
        <v/>
      </c>
      <c r="AU76" s="43" t="str">
        <f t="shared" si="716"/>
        <v/>
      </c>
      <c r="AV76" s="43" t="str">
        <f t="shared" si="716"/>
        <v/>
      </c>
      <c r="AW76" s="43" t="str">
        <f t="shared" si="716"/>
        <v/>
      </c>
      <c r="AX76" s="43" t="str">
        <f t="shared" si="716"/>
        <v/>
      </c>
      <c r="AY76" s="43" t="str">
        <f t="shared" si="716"/>
        <v/>
      </c>
      <c r="AZ76" s="43" t="str">
        <f t="shared" si="716"/>
        <v/>
      </c>
      <c r="BA76" s="43" t="str">
        <f t="shared" si="716"/>
        <v/>
      </c>
      <c r="BB76" s="43" t="str">
        <f t="shared" si="716"/>
        <v/>
      </c>
      <c r="BC76" s="43" t="str">
        <f t="shared" si="716"/>
        <v/>
      </c>
      <c r="BD76" s="43" t="str">
        <f t="shared" si="716"/>
        <v/>
      </c>
      <c r="BE76" s="43" t="str">
        <f t="shared" si="716"/>
        <v/>
      </c>
      <c r="BF76" s="43" t="str">
        <f t="shared" si="716"/>
        <v/>
      </c>
      <c r="BG76" s="43" t="str">
        <f t="shared" si="716"/>
        <v/>
      </c>
      <c r="BH76" s="43" t="str">
        <f t="shared" si="716"/>
        <v/>
      </c>
      <c r="BI76" s="43" t="str">
        <f t="shared" si="716"/>
        <v/>
      </c>
      <c r="BJ76" s="43" t="str">
        <f t="shared" si="716"/>
        <v/>
      </c>
      <c r="BK76" s="43" t="str">
        <f t="shared" si="716"/>
        <v/>
      </c>
      <c r="BL76" s="43" t="str">
        <f t="shared" si="716"/>
        <v/>
      </c>
      <c r="BM76" s="43" t="str">
        <f t="shared" si="716"/>
        <v/>
      </c>
      <c r="BN76" s="43" t="str">
        <f t="shared" si="716"/>
        <v/>
      </c>
      <c r="BO76" s="43" t="str">
        <f t="shared" ref="BO76:DZ76" si="717">IF(BN36&lt;=0,"",IF(BO36&lt;=0,"",(BO36/BN36-1)))</f>
        <v/>
      </c>
      <c r="BP76" s="43" t="str">
        <f t="shared" si="717"/>
        <v/>
      </c>
      <c r="BQ76" s="43" t="str">
        <f t="shared" si="717"/>
        <v/>
      </c>
      <c r="BR76" s="43" t="str">
        <f t="shared" si="717"/>
        <v/>
      </c>
      <c r="BS76" s="43" t="str">
        <f t="shared" si="717"/>
        <v/>
      </c>
      <c r="BT76" s="43" t="str">
        <f t="shared" si="717"/>
        <v/>
      </c>
      <c r="BU76" s="43" t="str">
        <f t="shared" si="717"/>
        <v/>
      </c>
      <c r="BV76" s="43" t="str">
        <f t="shared" si="717"/>
        <v/>
      </c>
      <c r="BW76" s="43" t="str">
        <f t="shared" si="717"/>
        <v/>
      </c>
      <c r="BX76" s="43" t="str">
        <f t="shared" si="717"/>
        <v/>
      </c>
      <c r="BY76" s="43" t="str">
        <f t="shared" si="717"/>
        <v/>
      </c>
      <c r="BZ76" s="43" t="str">
        <f t="shared" si="717"/>
        <v/>
      </c>
      <c r="CA76" s="43" t="str">
        <f t="shared" si="717"/>
        <v/>
      </c>
      <c r="CB76" s="43" t="str">
        <f t="shared" si="717"/>
        <v/>
      </c>
      <c r="CC76" s="43" t="str">
        <f t="shared" si="717"/>
        <v/>
      </c>
      <c r="CD76" s="43" t="str">
        <f t="shared" si="717"/>
        <v/>
      </c>
      <c r="CE76" s="43" t="str">
        <f t="shared" si="717"/>
        <v/>
      </c>
      <c r="CF76" s="43" t="str">
        <f t="shared" si="717"/>
        <v/>
      </c>
      <c r="CG76" s="43" t="str">
        <f t="shared" si="717"/>
        <v/>
      </c>
      <c r="CH76" s="43" t="str">
        <f t="shared" si="717"/>
        <v/>
      </c>
      <c r="CI76" s="43" t="str">
        <f t="shared" si="717"/>
        <v/>
      </c>
      <c r="CJ76" s="43" t="str">
        <f t="shared" si="717"/>
        <v/>
      </c>
      <c r="CK76" s="43" t="str">
        <f t="shared" si="717"/>
        <v/>
      </c>
      <c r="CL76" s="43" t="str">
        <f t="shared" si="717"/>
        <v/>
      </c>
      <c r="CM76" s="43" t="str">
        <f t="shared" si="717"/>
        <v/>
      </c>
      <c r="CN76" s="43" t="str">
        <f t="shared" si="717"/>
        <v/>
      </c>
      <c r="CO76" s="43" t="str">
        <f t="shared" si="717"/>
        <v/>
      </c>
      <c r="CP76" s="43" t="str">
        <f t="shared" si="717"/>
        <v/>
      </c>
      <c r="CQ76" s="43" t="str">
        <f t="shared" si="717"/>
        <v/>
      </c>
      <c r="CR76" s="43" t="str">
        <f t="shared" si="717"/>
        <v/>
      </c>
      <c r="CS76" s="43" t="str">
        <f t="shared" si="717"/>
        <v/>
      </c>
      <c r="CT76" s="43" t="str">
        <f t="shared" si="717"/>
        <v/>
      </c>
      <c r="CU76" s="43" t="str">
        <f t="shared" si="717"/>
        <v/>
      </c>
      <c r="CV76" s="43" t="str">
        <f t="shared" si="717"/>
        <v/>
      </c>
      <c r="CW76" s="43" t="str">
        <f t="shared" si="717"/>
        <v/>
      </c>
      <c r="CX76" s="43" t="str">
        <f t="shared" si="717"/>
        <v/>
      </c>
      <c r="CY76" s="43" t="str">
        <f t="shared" si="717"/>
        <v/>
      </c>
      <c r="CZ76" s="43" t="str">
        <f t="shared" si="717"/>
        <v/>
      </c>
      <c r="DA76" s="43" t="str">
        <f t="shared" si="717"/>
        <v/>
      </c>
      <c r="DB76" s="43" t="str">
        <f t="shared" si="717"/>
        <v/>
      </c>
      <c r="DC76" s="43" t="str">
        <f t="shared" si="717"/>
        <v/>
      </c>
      <c r="DD76" s="43" t="str">
        <f t="shared" si="717"/>
        <v/>
      </c>
      <c r="DE76" s="43" t="str">
        <f t="shared" si="717"/>
        <v/>
      </c>
      <c r="DF76" s="43" t="str">
        <f t="shared" si="717"/>
        <v/>
      </c>
      <c r="DG76" s="43" t="str">
        <f t="shared" si="717"/>
        <v/>
      </c>
      <c r="DH76" s="43" t="str">
        <f t="shared" si="717"/>
        <v/>
      </c>
      <c r="DI76" s="43" t="str">
        <f t="shared" si="717"/>
        <v/>
      </c>
      <c r="DJ76" s="43" t="str">
        <f t="shared" si="717"/>
        <v/>
      </c>
      <c r="DK76" s="43" t="str">
        <f t="shared" si="717"/>
        <v/>
      </c>
      <c r="DL76" s="43" t="str">
        <f t="shared" si="717"/>
        <v/>
      </c>
      <c r="DM76" s="43" t="str">
        <f t="shared" si="717"/>
        <v/>
      </c>
      <c r="DN76" s="43" t="str">
        <f t="shared" si="717"/>
        <v/>
      </c>
      <c r="DO76" s="43" t="str">
        <f t="shared" si="717"/>
        <v/>
      </c>
      <c r="DP76" s="43" t="str">
        <f t="shared" si="717"/>
        <v/>
      </c>
      <c r="DQ76" s="43" t="str">
        <f t="shared" si="717"/>
        <v/>
      </c>
      <c r="DR76" s="43" t="str">
        <f t="shared" si="717"/>
        <v/>
      </c>
      <c r="DS76" s="43" t="str">
        <f t="shared" si="717"/>
        <v/>
      </c>
      <c r="DT76" s="43" t="str">
        <f t="shared" si="717"/>
        <v/>
      </c>
      <c r="DU76" s="43" t="str">
        <f t="shared" si="717"/>
        <v/>
      </c>
      <c r="DV76" s="43" t="str">
        <f t="shared" si="717"/>
        <v/>
      </c>
      <c r="DW76" s="43" t="str">
        <f t="shared" si="717"/>
        <v/>
      </c>
      <c r="DX76" s="43" t="str">
        <f t="shared" si="717"/>
        <v/>
      </c>
      <c r="DY76" s="43" t="str">
        <f t="shared" si="717"/>
        <v/>
      </c>
      <c r="DZ76" s="43" t="str">
        <f t="shared" si="717"/>
        <v/>
      </c>
      <c r="EA76" s="43" t="str">
        <f t="shared" ref="EA76:GL76" si="718">IF(DZ36&lt;=0,"",IF(EA36&lt;=0,"",(EA36/DZ36-1)))</f>
        <v/>
      </c>
      <c r="EB76" s="43" t="str">
        <f t="shared" si="718"/>
        <v/>
      </c>
      <c r="EC76" s="43">
        <f t="shared" si="718"/>
        <v>1.3310608126533952</v>
      </c>
      <c r="ED76" s="43">
        <f t="shared" si="718"/>
        <v>-0.17700046794571833</v>
      </c>
      <c r="EE76" s="43">
        <f t="shared" si="718"/>
        <v>0.8535891968727789</v>
      </c>
      <c r="EF76" s="43">
        <f t="shared" si="718"/>
        <v>-0.19470858895705523</v>
      </c>
      <c r="EG76" s="43">
        <f t="shared" si="718"/>
        <v>0.30225692791162739</v>
      </c>
      <c r="EH76" s="43">
        <f t="shared" si="718"/>
        <v>0.32716636197440585</v>
      </c>
      <c r="EI76" s="43">
        <f t="shared" si="718"/>
        <v>0.26673645930905288</v>
      </c>
      <c r="EJ76" s="43">
        <f t="shared" si="718"/>
        <v>0.11696389734667245</v>
      </c>
      <c r="EK76" s="43">
        <f t="shared" si="718"/>
        <v>0.30970832197515485</v>
      </c>
      <c r="EL76" s="43">
        <f t="shared" si="718"/>
        <v>-0.14444576593720271</v>
      </c>
      <c r="EM76" s="43">
        <f t="shared" si="718"/>
        <v>0.39952735108083681</v>
      </c>
      <c r="EN76" s="43">
        <f t="shared" si="718"/>
        <v>-0.47839582815992054</v>
      </c>
      <c r="EO76" s="43">
        <f t="shared" si="718"/>
        <v>-0.78281361580576059</v>
      </c>
      <c r="EP76" s="43">
        <f t="shared" si="718"/>
        <v>2.0050416483998248</v>
      </c>
      <c r="EQ76" s="43">
        <f t="shared" si="718"/>
        <v>0.53964548836530746</v>
      </c>
      <c r="ER76" s="43">
        <f t="shared" si="718"/>
        <v>0.217605533709196</v>
      </c>
      <c r="ES76" s="43">
        <f t="shared" si="718"/>
        <v>-5.9143968871595343E-2</v>
      </c>
      <c r="ET76" s="43">
        <f t="shared" si="718"/>
        <v>0.52406947890818856</v>
      </c>
      <c r="EU76" s="43">
        <f t="shared" si="718"/>
        <v>8.9547378704013525E-4</v>
      </c>
      <c r="EV76" s="43">
        <f t="shared" si="718"/>
        <v>0.15247390538159133</v>
      </c>
      <c r="EW76" s="43">
        <f t="shared" si="718"/>
        <v>-0.1812322096497212</v>
      </c>
      <c r="EX76" s="43">
        <f t="shared" si="718"/>
        <v>-6.0336158597902312E-3</v>
      </c>
      <c r="EY76" s="43">
        <f t="shared" si="718"/>
        <v>0.48836537071831199</v>
      </c>
      <c r="EZ76" s="43">
        <f t="shared" si="718"/>
        <v>-0.13878422994756268</v>
      </c>
      <c r="FA76" s="43">
        <f t="shared" si="718"/>
        <v>7.775572794515595E-2</v>
      </c>
      <c r="FB76" s="43">
        <f t="shared" si="718"/>
        <v>-0.21001422832273187</v>
      </c>
      <c r="FC76" s="43">
        <f t="shared" si="718"/>
        <v>0.1534631174678851</v>
      </c>
      <c r="FD76" s="43">
        <f t="shared" si="718"/>
        <v>0.24632023697444261</v>
      </c>
      <c r="FE76" s="43">
        <f t="shared" si="718"/>
        <v>-0.20007001252855772</v>
      </c>
      <c r="FF76" s="43">
        <f t="shared" si="718"/>
        <v>0.27793260704332412</v>
      </c>
      <c r="FG76" s="43">
        <f t="shared" si="718"/>
        <v>-0.30196092567226585</v>
      </c>
      <c r="FH76" s="43">
        <f t="shared" si="718"/>
        <v>0.27353472760134268</v>
      </c>
      <c r="FI76" s="43">
        <f t="shared" si="718"/>
        <v>4.774551942259353E-2</v>
      </c>
      <c r="FJ76" s="43">
        <f t="shared" si="718"/>
        <v>1.6292884924243856E-2</v>
      </c>
      <c r="FK76" s="43">
        <f t="shared" si="718"/>
        <v>2.6313284210125465E-2</v>
      </c>
      <c r="FL76" s="43">
        <f t="shared" si="718"/>
        <v>-6.9940448583566739E-2</v>
      </c>
      <c r="FM76" s="43">
        <f t="shared" si="718"/>
        <v>2.4634472303672217E-2</v>
      </c>
      <c r="FN76" s="43">
        <f t="shared" si="718"/>
        <v>-0.16432409282043292</v>
      </c>
      <c r="FO76" s="43">
        <f t="shared" si="718"/>
        <v>-0.11601090222936616</v>
      </c>
      <c r="FP76" s="43">
        <f t="shared" si="718"/>
        <v>0.14248820723640865</v>
      </c>
      <c r="FQ76" s="43">
        <f t="shared" si="718"/>
        <v>-6.6199197305900292E-2</v>
      </c>
      <c r="FR76" s="43">
        <f t="shared" si="718"/>
        <v>0.19592925600237132</v>
      </c>
      <c r="FS76" s="43">
        <f t="shared" si="718"/>
        <v>-2.3545935228024284E-3</v>
      </c>
      <c r="FT76" s="43">
        <f t="shared" si="718"/>
        <v>4.9169806633265756E-2</v>
      </c>
      <c r="FU76" s="43">
        <f t="shared" si="718"/>
        <v>-0.13580125106063889</v>
      </c>
      <c r="FV76" s="43">
        <f t="shared" si="718"/>
        <v>-7.5807740609659113E-3</v>
      </c>
      <c r="FW76" s="43">
        <f t="shared" si="718"/>
        <v>4.504981248418205E-2</v>
      </c>
      <c r="FX76" s="43">
        <f t="shared" si="718"/>
        <v>0.28610114264327069</v>
      </c>
      <c r="FY76" s="43">
        <f t="shared" si="718"/>
        <v>-0.28177211722815665</v>
      </c>
      <c r="FZ76" s="43">
        <f t="shared" si="718"/>
        <v>7.4983315854704857E-2</v>
      </c>
      <c r="GA76" s="43">
        <f t="shared" si="718"/>
        <v>0.11303268147753975</v>
      </c>
      <c r="GB76" s="43">
        <f t="shared" si="718"/>
        <v>-0.11519920318725096</v>
      </c>
      <c r="GC76" s="43">
        <f t="shared" si="718"/>
        <v>1.3508341400814139E-3</v>
      </c>
      <c r="GD76" s="43">
        <f t="shared" si="718"/>
        <v>3.6310902264091505E-2</v>
      </c>
      <c r="GE76" s="43">
        <f t="shared" si="718"/>
        <v>8.9343053024385943E-2</v>
      </c>
      <c r="GF76" s="43">
        <f t="shared" si="718"/>
        <v>0.14013144791874121</v>
      </c>
      <c r="GG76" s="43">
        <f t="shared" si="718"/>
        <v>5.3925165077036041E-2</v>
      </c>
      <c r="GH76" s="43">
        <f t="shared" si="718"/>
        <v>3.9281984983341456E-3</v>
      </c>
      <c r="GI76" s="43">
        <f t="shared" si="718"/>
        <v>-6.4338781575037141E-2</v>
      </c>
      <c r="GJ76" s="43">
        <f t="shared" si="718"/>
        <v>-0.1377022568065922</v>
      </c>
      <c r="GK76" s="43">
        <f t="shared" si="718"/>
        <v>0.14258527901123408</v>
      </c>
      <c r="GL76" s="43">
        <f t="shared" si="718"/>
        <v>-0.11467306624639573</v>
      </c>
      <c r="GM76" s="43">
        <f t="shared" ref="GM76:IG76" si="719">IF(GL36&lt;=0,"",IF(GM36&lt;=0,"",(GM36/GL36-1)))</f>
        <v>-3.236638750657439E-2</v>
      </c>
      <c r="GN76" s="43">
        <f t="shared" si="719"/>
        <v>0.14479240707446595</v>
      </c>
      <c r="GO76" s="43">
        <f t="shared" si="719"/>
        <v>-8.4368151935719782E-3</v>
      </c>
      <c r="GP76" s="43">
        <f t="shared" si="719"/>
        <v>0.1592139673652806</v>
      </c>
      <c r="GQ76" s="43">
        <f t="shared" si="719"/>
        <v>2.0494733330155945E-2</v>
      </c>
      <c r="GR76" s="43">
        <f t="shared" si="719"/>
        <v>6.8843118023445893E-2</v>
      </c>
      <c r="GS76" s="43">
        <f t="shared" si="719"/>
        <v>-3.3748452406962337E-2</v>
      </c>
      <c r="GT76" s="43">
        <f t="shared" si="719"/>
        <v>-0.19917694232566552</v>
      </c>
      <c r="GU76" s="43">
        <f t="shared" si="719"/>
        <v>0.25965176470588225</v>
      </c>
      <c r="GV76" s="43">
        <f t="shared" si="719"/>
        <v>-0.11313677729792737</v>
      </c>
      <c r="GW76" s="43">
        <f t="shared" si="719"/>
        <v>-2.4347913998786774E-2</v>
      </c>
      <c r="GX76" s="43">
        <f t="shared" si="719"/>
        <v>-9.2447714280779913E-2</v>
      </c>
      <c r="GY76" s="43">
        <f t="shared" si="719"/>
        <v>-8.5252140818268263E-3</v>
      </c>
      <c r="GZ76" s="43">
        <f t="shared" si="719"/>
        <v>0.12291274807109143</v>
      </c>
      <c r="HA76" s="43">
        <f t="shared" si="719"/>
        <v>1.128089426725376E-3</v>
      </c>
      <c r="HB76" s="43">
        <f t="shared" si="719"/>
        <v>2.1768080311411531E-2</v>
      </c>
      <c r="HC76" s="43">
        <f t="shared" si="719"/>
        <v>-0.2021321035306699</v>
      </c>
      <c r="HD76" s="43">
        <f t="shared" si="719"/>
        <v>0.39868062827225126</v>
      </c>
      <c r="HE76" s="43">
        <f t="shared" si="719"/>
        <v>-5.0024705406740866E-2</v>
      </c>
      <c r="HF76" s="43">
        <f t="shared" si="719"/>
        <v>2.5580808876840111E-2</v>
      </c>
      <c r="HG76" s="43">
        <f t="shared" si="719"/>
        <v>-8.2312621985891954E-2</v>
      </c>
      <c r="HH76" s="43">
        <f t="shared" si="719"/>
        <v>-1.4469211059568221E-2</v>
      </c>
      <c r="HI76" s="43">
        <f t="shared" si="719"/>
        <v>-3.7655695084028662E-2</v>
      </c>
      <c r="HJ76" s="43">
        <f t="shared" si="719"/>
        <v>-0.22719968922712908</v>
      </c>
      <c r="HK76" s="43">
        <f t="shared" si="719"/>
        <v>7.0260019192980749E-2</v>
      </c>
      <c r="HL76" s="43">
        <f t="shared" si="719"/>
        <v>0.21844110928460103</v>
      </c>
      <c r="HM76" s="43">
        <f t="shared" si="719"/>
        <v>-0.20126855080335715</v>
      </c>
      <c r="HN76" s="43">
        <f t="shared" si="719"/>
        <v>0.24865090159259418</v>
      </c>
      <c r="HO76" s="43">
        <f t="shared" si="719"/>
        <v>-0.21124013984294021</v>
      </c>
      <c r="HP76" s="43">
        <f t="shared" si="719"/>
        <v>0.28576519589282134</v>
      </c>
      <c r="HQ76" s="43">
        <f t="shared" si="719"/>
        <v>0.30983768427252412</v>
      </c>
      <c r="HR76" s="43">
        <f t="shared" si="719"/>
        <v>-0.22316268366550729</v>
      </c>
      <c r="HS76" s="153">
        <f t="shared" si="719"/>
        <v>4.0637395937962895E-2</v>
      </c>
      <c r="HT76" s="43">
        <f t="shared" si="719"/>
        <v>0.12462781794980859</v>
      </c>
      <c r="HU76" s="43">
        <f t="shared" si="719"/>
        <v>-8.710578377749334E-2</v>
      </c>
      <c r="HV76" s="43">
        <f t="shared" si="719"/>
        <v>8.1952323283829509E-2</v>
      </c>
      <c r="HW76" s="43">
        <f t="shared" si="719"/>
        <v>-1.1576017319842702E-2</v>
      </c>
      <c r="HX76" s="43">
        <f t="shared" si="719"/>
        <v>6.8094109933991565E-3</v>
      </c>
      <c r="HY76" s="43">
        <f t="shared" si="719"/>
        <v>8.1974248927038529E-2</v>
      </c>
      <c r="HZ76" s="43">
        <f t="shared" si="719"/>
        <v>2.8546416993803669E-2</v>
      </c>
      <c r="IA76" s="43">
        <f t="shared" si="719"/>
        <v>-4.7076972179371235E-2</v>
      </c>
      <c r="IB76" s="43">
        <f t="shared" si="719"/>
        <v>0.10917438874623198</v>
      </c>
      <c r="IC76" s="43">
        <f t="shared" si="719"/>
        <v>7.5982334956403497E-2</v>
      </c>
      <c r="ID76" s="43">
        <f t="shared" si="719"/>
        <v>-4.3429453448396882E-2</v>
      </c>
      <c r="IE76" s="43">
        <f t="shared" si="719"/>
        <v>5.2295731260085132E-2</v>
      </c>
      <c r="IF76" s="43">
        <f t="shared" si="719"/>
        <v>-6.8992356125554655E-2</v>
      </c>
      <c r="IG76" s="43">
        <f t="shared" si="719"/>
        <v>-6.0417004604269908E-2</v>
      </c>
      <c r="IH76" s="43">
        <f t="shared" ref="IH76:IQ76" si="720">IH36/IG36-1</f>
        <v>-9.1101047794850398E-3</v>
      </c>
      <c r="II76" s="43">
        <f t="shared" si="720"/>
        <v>-4.5768277156067794E-2</v>
      </c>
      <c r="IJ76" s="43">
        <f t="shared" si="720"/>
        <v>1.6741573033707935E-2</v>
      </c>
      <c r="IK76" s="43">
        <f t="shared" si="720"/>
        <v>0.1698253950712787</v>
      </c>
      <c r="IL76" s="43">
        <f t="shared" si="720"/>
        <v>-0.31576647852065276</v>
      </c>
      <c r="IM76" s="43">
        <f t="shared" si="720"/>
        <v>0.21337475191992405</v>
      </c>
      <c r="IN76" s="43">
        <f t="shared" si="720"/>
        <v>0.24517487092690837</v>
      </c>
      <c r="IO76" s="43">
        <f t="shared" si="720"/>
        <v>-1.9760814191234211E-3</v>
      </c>
      <c r="IP76" s="43">
        <f t="shared" si="720"/>
        <v>-8.6307139423627111E-2</v>
      </c>
      <c r="IQ76" s="43">
        <f t="shared" si="720"/>
        <v>-5.1244472837047361E-2</v>
      </c>
      <c r="IR76" s="43"/>
      <c r="IS76" s="43"/>
      <c r="IT76" s="43"/>
      <c r="IU76" s="43"/>
      <c r="IV76" s="43"/>
      <c r="IW76" s="43"/>
      <c r="IX76" s="43"/>
      <c r="IY76" s="43"/>
      <c r="IZ76" s="43"/>
      <c r="JA76" s="43"/>
      <c r="JB76" s="43"/>
      <c r="JC76" s="43"/>
      <c r="JD76" s="43"/>
      <c r="JE76" s="43"/>
      <c r="JF76" s="43"/>
      <c r="JG76" s="43"/>
      <c r="JH76" s="43"/>
      <c r="JI76" s="43"/>
      <c r="JJ76" s="43"/>
      <c r="JK76" s="43"/>
      <c r="JL76" s="43"/>
      <c r="JM76" s="43"/>
      <c r="JN76" s="43"/>
      <c r="JO76" s="43"/>
      <c r="JP76" s="43"/>
      <c r="JQ76" s="43"/>
      <c r="JR76" s="43"/>
      <c r="JS76" s="43"/>
      <c r="JT76" s="43"/>
      <c r="JU76" s="43"/>
      <c r="JV76" s="43"/>
      <c r="JW76" s="43"/>
      <c r="JX76" s="43"/>
      <c r="JY76" s="43"/>
      <c r="JZ76" s="43"/>
      <c r="KA76" s="43"/>
      <c r="KB76" s="43"/>
      <c r="KC76" s="43"/>
      <c r="KD76" s="43"/>
      <c r="KE76" s="43"/>
      <c r="KF76" s="43"/>
      <c r="KG76" s="43"/>
      <c r="KH76" s="43"/>
      <c r="KI76" s="43"/>
      <c r="KJ76" s="43"/>
      <c r="KK76" s="43"/>
      <c r="KL76" s="43"/>
      <c r="KM76" s="43"/>
      <c r="KN76" s="43"/>
      <c r="KO76" s="43"/>
      <c r="KP76" s="43"/>
      <c r="KQ76" s="43"/>
      <c r="KR76" s="43"/>
      <c r="KS76" s="43"/>
      <c r="KT76" s="43"/>
      <c r="KU76" s="43"/>
      <c r="KV76" s="43"/>
      <c r="KW76" s="43"/>
      <c r="KX76" s="43"/>
      <c r="KY76" s="43"/>
      <c r="KZ76" s="43"/>
      <c r="LA76" s="43"/>
      <c r="LB76" s="43"/>
      <c r="LC76" s="43"/>
      <c r="LD76" s="43"/>
      <c r="LE76" s="43"/>
      <c r="LF76" s="43"/>
      <c r="LG76" s="43"/>
      <c r="LH76" s="43"/>
      <c r="LI76" s="43"/>
      <c r="LJ76" s="43"/>
      <c r="LK76" s="43"/>
      <c r="LL76" s="43"/>
      <c r="LM76" s="43"/>
      <c r="LN76" s="43"/>
      <c r="LO76" s="43"/>
      <c r="LP76" s="43"/>
      <c r="LQ76" s="43"/>
      <c r="LR76" s="43"/>
      <c r="LS76" s="43"/>
      <c r="LT76" s="43"/>
      <c r="LU76" s="43"/>
      <c r="LV76" s="43"/>
      <c r="LW76" s="43"/>
      <c r="LX76" s="43"/>
      <c r="LY76" s="43"/>
      <c r="LZ76" s="43"/>
      <c r="MA76" s="43"/>
      <c r="MB76" s="43"/>
      <c r="MC76" s="43"/>
      <c r="MD76" s="43"/>
      <c r="ME76" s="43"/>
      <c r="MF76" s="43"/>
      <c r="MG76" s="43"/>
      <c r="MH76" s="43"/>
      <c r="MI76" s="43"/>
      <c r="MJ76" s="43"/>
      <c r="MK76" s="43"/>
      <c r="ML76" s="43"/>
    </row>
    <row r="77" spans="1:350" s="7" customFormat="1" x14ac:dyDescent="0.35">
      <c r="A77" s="11" t="str">
        <f>Month!$A$37</f>
        <v>Viracopos (WLU)</v>
      </c>
      <c r="B77" s="42"/>
      <c r="C77" s="42" t="str">
        <f t="shared" ref="C77:AH77" si="721">IF(B37&lt;=0,"",IF(C37&lt;=0,"",(C37/B37-1)))</f>
        <v/>
      </c>
      <c r="D77" s="42" t="str">
        <f t="shared" si="721"/>
        <v/>
      </c>
      <c r="E77" s="42" t="str">
        <f t="shared" si="721"/>
        <v/>
      </c>
      <c r="F77" s="42" t="str">
        <f t="shared" si="721"/>
        <v/>
      </c>
      <c r="G77" s="42" t="str">
        <f t="shared" si="721"/>
        <v/>
      </c>
      <c r="H77" s="42" t="str">
        <f t="shared" si="721"/>
        <v/>
      </c>
      <c r="I77" s="42" t="str">
        <f t="shared" si="721"/>
        <v/>
      </c>
      <c r="J77" s="42" t="str">
        <f t="shared" si="721"/>
        <v/>
      </c>
      <c r="K77" s="42" t="str">
        <f t="shared" si="721"/>
        <v/>
      </c>
      <c r="L77" s="42" t="str">
        <f t="shared" si="721"/>
        <v/>
      </c>
      <c r="M77" s="42" t="str">
        <f t="shared" si="721"/>
        <v/>
      </c>
      <c r="N77" s="42" t="str">
        <f t="shared" si="721"/>
        <v/>
      </c>
      <c r="O77" s="42" t="str">
        <f t="shared" si="721"/>
        <v/>
      </c>
      <c r="P77" s="42" t="str">
        <f t="shared" si="721"/>
        <v/>
      </c>
      <c r="Q77" s="42" t="str">
        <f t="shared" si="721"/>
        <v/>
      </c>
      <c r="R77" s="42" t="str">
        <f t="shared" si="721"/>
        <v/>
      </c>
      <c r="S77" s="42" t="str">
        <f t="shared" si="721"/>
        <v/>
      </c>
      <c r="T77" s="42" t="str">
        <f t="shared" si="721"/>
        <v/>
      </c>
      <c r="U77" s="42" t="str">
        <f t="shared" si="721"/>
        <v/>
      </c>
      <c r="V77" s="42" t="str">
        <f t="shared" si="721"/>
        <v/>
      </c>
      <c r="W77" s="42" t="str">
        <f t="shared" si="721"/>
        <v/>
      </c>
      <c r="X77" s="42" t="str">
        <f t="shared" si="721"/>
        <v/>
      </c>
      <c r="Y77" s="42" t="str">
        <f t="shared" si="721"/>
        <v/>
      </c>
      <c r="Z77" s="42" t="str">
        <f t="shared" si="721"/>
        <v/>
      </c>
      <c r="AA77" s="42" t="str">
        <f t="shared" si="721"/>
        <v/>
      </c>
      <c r="AB77" s="42" t="str">
        <f t="shared" si="721"/>
        <v/>
      </c>
      <c r="AC77" s="42" t="str">
        <f t="shared" si="721"/>
        <v/>
      </c>
      <c r="AD77" s="42" t="str">
        <f t="shared" si="721"/>
        <v/>
      </c>
      <c r="AE77" s="42" t="str">
        <f t="shared" si="721"/>
        <v/>
      </c>
      <c r="AF77" s="42" t="str">
        <f t="shared" si="721"/>
        <v/>
      </c>
      <c r="AG77" s="42" t="str">
        <f t="shared" si="721"/>
        <v/>
      </c>
      <c r="AH77" s="42" t="str">
        <f t="shared" si="721"/>
        <v/>
      </c>
      <c r="AI77" s="42" t="str">
        <f t="shared" ref="AI77:BN77" si="722">IF(AH37&lt;=0,"",IF(AI37&lt;=0,"",(AI37/AH37-1)))</f>
        <v/>
      </c>
      <c r="AJ77" s="42" t="str">
        <f t="shared" si="722"/>
        <v/>
      </c>
      <c r="AK77" s="42" t="str">
        <f t="shared" si="722"/>
        <v/>
      </c>
      <c r="AL77" s="42" t="str">
        <f t="shared" si="722"/>
        <v/>
      </c>
      <c r="AM77" s="42" t="str">
        <f t="shared" si="722"/>
        <v/>
      </c>
      <c r="AN77" s="42" t="str">
        <f t="shared" si="722"/>
        <v/>
      </c>
      <c r="AO77" s="42" t="str">
        <f t="shared" si="722"/>
        <v/>
      </c>
      <c r="AP77" s="42" t="str">
        <f t="shared" si="722"/>
        <v/>
      </c>
      <c r="AQ77" s="42" t="str">
        <f t="shared" si="722"/>
        <v/>
      </c>
      <c r="AR77" s="42" t="str">
        <f t="shared" si="722"/>
        <v/>
      </c>
      <c r="AS77" s="42" t="str">
        <f t="shared" si="722"/>
        <v/>
      </c>
      <c r="AT77" s="42" t="str">
        <f t="shared" si="722"/>
        <v/>
      </c>
      <c r="AU77" s="42" t="str">
        <f t="shared" si="722"/>
        <v/>
      </c>
      <c r="AV77" s="42" t="str">
        <f t="shared" si="722"/>
        <v/>
      </c>
      <c r="AW77" s="42" t="str">
        <f t="shared" si="722"/>
        <v/>
      </c>
      <c r="AX77" s="42" t="str">
        <f t="shared" si="722"/>
        <v/>
      </c>
      <c r="AY77" s="42" t="str">
        <f t="shared" si="722"/>
        <v/>
      </c>
      <c r="AZ77" s="42" t="str">
        <f t="shared" si="722"/>
        <v/>
      </c>
      <c r="BA77" s="42" t="str">
        <f t="shared" si="722"/>
        <v/>
      </c>
      <c r="BB77" s="42" t="str">
        <f t="shared" si="722"/>
        <v/>
      </c>
      <c r="BC77" s="42" t="str">
        <f t="shared" si="722"/>
        <v/>
      </c>
      <c r="BD77" s="42" t="str">
        <f t="shared" si="722"/>
        <v/>
      </c>
      <c r="BE77" s="42" t="str">
        <f t="shared" si="722"/>
        <v/>
      </c>
      <c r="BF77" s="42" t="str">
        <f t="shared" si="722"/>
        <v/>
      </c>
      <c r="BG77" s="42" t="str">
        <f t="shared" si="722"/>
        <v/>
      </c>
      <c r="BH77" s="42" t="str">
        <f t="shared" si="722"/>
        <v/>
      </c>
      <c r="BI77" s="42" t="str">
        <f t="shared" si="722"/>
        <v/>
      </c>
      <c r="BJ77" s="42" t="str">
        <f t="shared" si="722"/>
        <v/>
      </c>
      <c r="BK77" s="42" t="str">
        <f t="shared" si="722"/>
        <v/>
      </c>
      <c r="BL77" s="42" t="str">
        <f t="shared" si="722"/>
        <v/>
      </c>
      <c r="BM77" s="42" t="str">
        <f t="shared" si="722"/>
        <v/>
      </c>
      <c r="BN77" s="42" t="str">
        <f t="shared" si="722"/>
        <v/>
      </c>
      <c r="BO77" s="42" t="str">
        <f t="shared" ref="BO77:CT77" si="723">IF(BN37&lt;=0,"",IF(BO37&lt;=0,"",(BO37/BN37-1)))</f>
        <v/>
      </c>
      <c r="BP77" s="42" t="str">
        <f t="shared" si="723"/>
        <v/>
      </c>
      <c r="BQ77" s="42" t="str">
        <f t="shared" si="723"/>
        <v/>
      </c>
      <c r="BR77" s="42" t="str">
        <f t="shared" si="723"/>
        <v/>
      </c>
      <c r="BS77" s="42" t="str">
        <f t="shared" si="723"/>
        <v/>
      </c>
      <c r="BT77" s="42" t="str">
        <f t="shared" si="723"/>
        <v/>
      </c>
      <c r="BU77" s="42" t="str">
        <f t="shared" si="723"/>
        <v/>
      </c>
      <c r="BV77" s="42" t="str">
        <f t="shared" si="723"/>
        <v/>
      </c>
      <c r="BW77" s="42" t="str">
        <f t="shared" si="723"/>
        <v/>
      </c>
      <c r="BX77" s="42" t="str">
        <f t="shared" si="723"/>
        <v/>
      </c>
      <c r="BY77" s="42" t="str">
        <f t="shared" si="723"/>
        <v/>
      </c>
      <c r="BZ77" s="42" t="str">
        <f t="shared" si="723"/>
        <v/>
      </c>
      <c r="CA77" s="42" t="str">
        <f t="shared" si="723"/>
        <v/>
      </c>
      <c r="CB77" s="42" t="str">
        <f t="shared" si="723"/>
        <v/>
      </c>
      <c r="CC77" s="42" t="str">
        <f t="shared" si="723"/>
        <v/>
      </c>
      <c r="CD77" s="42" t="str">
        <f t="shared" si="723"/>
        <v/>
      </c>
      <c r="CE77" s="42" t="str">
        <f t="shared" si="723"/>
        <v/>
      </c>
      <c r="CF77" s="42" t="str">
        <f t="shared" si="723"/>
        <v/>
      </c>
      <c r="CG77" s="42" t="str">
        <f t="shared" si="723"/>
        <v/>
      </c>
      <c r="CH77" s="42" t="str">
        <f t="shared" si="723"/>
        <v/>
      </c>
      <c r="CI77" s="42" t="str">
        <f t="shared" si="723"/>
        <v/>
      </c>
      <c r="CJ77" s="42" t="str">
        <f t="shared" si="723"/>
        <v/>
      </c>
      <c r="CK77" s="42" t="str">
        <f t="shared" si="723"/>
        <v/>
      </c>
      <c r="CL77" s="42" t="str">
        <f t="shared" si="723"/>
        <v/>
      </c>
      <c r="CM77" s="42" t="str">
        <f t="shared" si="723"/>
        <v/>
      </c>
      <c r="CN77" s="42" t="str">
        <f t="shared" si="723"/>
        <v/>
      </c>
      <c r="CO77" s="42" t="str">
        <f t="shared" si="723"/>
        <v/>
      </c>
      <c r="CP77" s="42" t="str">
        <f t="shared" si="723"/>
        <v/>
      </c>
      <c r="CQ77" s="42" t="str">
        <f t="shared" si="723"/>
        <v/>
      </c>
      <c r="CR77" s="42" t="str">
        <f t="shared" si="723"/>
        <v/>
      </c>
      <c r="CS77" s="42" t="str">
        <f t="shared" si="723"/>
        <v/>
      </c>
      <c r="CT77" s="42" t="str">
        <f t="shared" si="723"/>
        <v/>
      </c>
      <c r="CU77" s="42" t="str">
        <f t="shared" ref="CU77:DZ77" si="724">IF(CT37&lt;=0,"",IF(CU37&lt;=0,"",(CU37/CT37-1)))</f>
        <v/>
      </c>
      <c r="CV77" s="42" t="str">
        <f t="shared" si="724"/>
        <v/>
      </c>
      <c r="CW77" s="42" t="str">
        <f t="shared" si="724"/>
        <v/>
      </c>
      <c r="CX77" s="42" t="str">
        <f t="shared" si="724"/>
        <v/>
      </c>
      <c r="CY77" s="42" t="str">
        <f t="shared" si="724"/>
        <v/>
      </c>
      <c r="CZ77" s="42" t="str">
        <f t="shared" si="724"/>
        <v/>
      </c>
      <c r="DA77" s="42" t="str">
        <f t="shared" si="724"/>
        <v/>
      </c>
      <c r="DB77" s="42" t="str">
        <f t="shared" si="724"/>
        <v/>
      </c>
      <c r="DC77" s="42" t="str">
        <f t="shared" si="724"/>
        <v/>
      </c>
      <c r="DD77" s="42" t="str">
        <f t="shared" si="724"/>
        <v/>
      </c>
      <c r="DE77" s="42" t="str">
        <f t="shared" si="724"/>
        <v/>
      </c>
      <c r="DF77" s="42" t="str">
        <f t="shared" si="724"/>
        <v/>
      </c>
      <c r="DG77" s="42" t="str">
        <f t="shared" si="724"/>
        <v/>
      </c>
      <c r="DH77" s="42" t="str">
        <f t="shared" si="724"/>
        <v/>
      </c>
      <c r="DI77" s="42" t="str">
        <f t="shared" si="724"/>
        <v/>
      </c>
      <c r="DJ77" s="42" t="str">
        <f t="shared" si="724"/>
        <v/>
      </c>
      <c r="DK77" s="42" t="str">
        <f t="shared" si="724"/>
        <v/>
      </c>
      <c r="DL77" s="42" t="str">
        <f t="shared" si="724"/>
        <v/>
      </c>
      <c r="DM77" s="42" t="str">
        <f t="shared" si="724"/>
        <v/>
      </c>
      <c r="DN77" s="42" t="str">
        <f t="shared" si="724"/>
        <v/>
      </c>
      <c r="DO77" s="42" t="str">
        <f t="shared" si="724"/>
        <v/>
      </c>
      <c r="DP77" s="42" t="str">
        <f t="shared" si="724"/>
        <v/>
      </c>
      <c r="DQ77" s="42" t="str">
        <f t="shared" si="724"/>
        <v/>
      </c>
      <c r="DR77" s="42" t="str">
        <f t="shared" si="724"/>
        <v/>
      </c>
      <c r="DS77" s="42" t="str">
        <f t="shared" si="724"/>
        <v/>
      </c>
      <c r="DT77" s="42" t="str">
        <f t="shared" si="724"/>
        <v/>
      </c>
      <c r="DU77" s="42" t="str">
        <f t="shared" si="724"/>
        <v/>
      </c>
      <c r="DV77" s="42" t="str">
        <f t="shared" si="724"/>
        <v/>
      </c>
      <c r="DW77" s="42" t="str">
        <f t="shared" si="724"/>
        <v/>
      </c>
      <c r="DX77" s="42" t="str">
        <f t="shared" si="724"/>
        <v/>
      </c>
      <c r="DY77" s="42" t="str">
        <f t="shared" si="724"/>
        <v/>
      </c>
      <c r="DZ77" s="42" t="str">
        <f t="shared" si="724"/>
        <v/>
      </c>
      <c r="EA77" s="42" t="str">
        <f t="shared" ref="EA77:FF77" si="725">IF(DZ37&lt;=0,"",IF(EA37&lt;=0,"",(EA37/DZ37-1)))</f>
        <v/>
      </c>
      <c r="EB77" s="42" t="str">
        <f t="shared" si="725"/>
        <v/>
      </c>
      <c r="EC77" s="42" t="str">
        <f t="shared" si="725"/>
        <v/>
      </c>
      <c r="ED77" s="42" t="str">
        <f t="shared" si="725"/>
        <v/>
      </c>
      <c r="EE77" s="42" t="str">
        <f t="shared" si="725"/>
        <v/>
      </c>
      <c r="EF77" s="42" t="str">
        <f t="shared" si="725"/>
        <v/>
      </c>
      <c r="EG77" s="42" t="str">
        <f t="shared" si="725"/>
        <v/>
      </c>
      <c r="EH77" s="42" t="str">
        <f t="shared" si="725"/>
        <v/>
      </c>
      <c r="EI77" s="42" t="str">
        <f t="shared" si="725"/>
        <v/>
      </c>
      <c r="EJ77" s="42" t="str">
        <f t="shared" si="725"/>
        <v/>
      </c>
      <c r="EK77" s="42" t="str">
        <f t="shared" si="725"/>
        <v/>
      </c>
      <c r="EL77" s="42" t="str">
        <f t="shared" si="725"/>
        <v/>
      </c>
      <c r="EM77" s="42" t="str">
        <f t="shared" si="725"/>
        <v/>
      </c>
      <c r="EN77" s="42" t="str">
        <f t="shared" si="725"/>
        <v/>
      </c>
      <c r="EO77" s="42" t="str">
        <f t="shared" si="725"/>
        <v/>
      </c>
      <c r="EP77" s="42" t="str">
        <f t="shared" si="725"/>
        <v/>
      </c>
      <c r="EQ77" s="42" t="str">
        <f t="shared" si="725"/>
        <v/>
      </c>
      <c r="ER77" s="42" t="str">
        <f t="shared" si="725"/>
        <v/>
      </c>
      <c r="ES77" s="42" t="str">
        <f t="shared" si="725"/>
        <v/>
      </c>
      <c r="ET77" s="42" t="str">
        <f t="shared" si="725"/>
        <v/>
      </c>
      <c r="EU77" s="42" t="str">
        <f t="shared" si="725"/>
        <v/>
      </c>
      <c r="EV77" s="42" t="str">
        <f t="shared" si="725"/>
        <v/>
      </c>
      <c r="EW77" s="42" t="str">
        <f t="shared" si="725"/>
        <v/>
      </c>
      <c r="EX77" s="42" t="str">
        <f t="shared" si="725"/>
        <v/>
      </c>
      <c r="EY77" s="42" t="str">
        <f t="shared" si="725"/>
        <v/>
      </c>
      <c r="EZ77" s="42" t="str">
        <f t="shared" si="725"/>
        <v/>
      </c>
      <c r="FA77" s="42" t="str">
        <f t="shared" si="725"/>
        <v/>
      </c>
      <c r="FB77" s="42" t="str">
        <f t="shared" si="725"/>
        <v/>
      </c>
      <c r="FC77" s="42" t="str">
        <f t="shared" si="725"/>
        <v/>
      </c>
      <c r="FD77" s="42" t="str">
        <f t="shared" si="725"/>
        <v/>
      </c>
      <c r="FE77" s="42" t="str">
        <f t="shared" si="725"/>
        <v/>
      </c>
      <c r="FF77" s="42" t="str">
        <f t="shared" si="725"/>
        <v/>
      </c>
      <c r="FG77" s="42" t="str">
        <f t="shared" ref="FG77:GL77" si="726">IF(FF37&lt;=0,"",IF(FG37&lt;=0,"",(FG37/FF37-1)))</f>
        <v/>
      </c>
      <c r="FH77" s="42" t="str">
        <f t="shared" si="726"/>
        <v/>
      </c>
      <c r="FI77" s="42" t="str">
        <f t="shared" si="726"/>
        <v/>
      </c>
      <c r="FJ77" s="42" t="str">
        <f t="shared" si="726"/>
        <v/>
      </c>
      <c r="FK77" s="42" t="str">
        <f t="shared" si="726"/>
        <v/>
      </c>
      <c r="FL77" s="42" t="str">
        <f t="shared" si="726"/>
        <v/>
      </c>
      <c r="FM77" s="42" t="str">
        <f t="shared" si="726"/>
        <v/>
      </c>
      <c r="FN77" s="42" t="str">
        <f t="shared" si="726"/>
        <v/>
      </c>
      <c r="FO77" s="42">
        <f t="shared" si="726"/>
        <v>-8.7358141214009866E-2</v>
      </c>
      <c r="FP77" s="42">
        <f t="shared" si="726"/>
        <v>0.13628999472348435</v>
      </c>
      <c r="FQ77" s="42">
        <f t="shared" si="726"/>
        <v>-2.1844046834537667E-2</v>
      </c>
      <c r="FR77" s="42">
        <f t="shared" si="726"/>
        <v>2.6602061945437017E-2</v>
      </c>
      <c r="FS77" s="42">
        <f t="shared" si="726"/>
        <v>1.6822480051743582E-3</v>
      </c>
      <c r="FT77" s="42">
        <f t="shared" si="726"/>
        <v>0.16445623441446955</v>
      </c>
      <c r="FU77" s="42">
        <f t="shared" si="726"/>
        <v>-7.1183780182051959E-2</v>
      </c>
      <c r="FV77" s="42">
        <f t="shared" si="726"/>
        <v>-4.5460322300628797E-2</v>
      </c>
      <c r="FW77" s="42">
        <f t="shared" si="726"/>
        <v>1.9602025419335201E-2</v>
      </c>
      <c r="FX77" s="42">
        <f t="shared" si="726"/>
        <v>1.8996548927353585E-2</v>
      </c>
      <c r="FY77" s="42">
        <f t="shared" si="726"/>
        <v>6.8319178199636399E-2</v>
      </c>
      <c r="FZ77" s="42">
        <f t="shared" si="726"/>
        <v>-6.9215337454802128E-3</v>
      </c>
      <c r="GA77" s="42">
        <f t="shared" si="726"/>
        <v>-0.11681481713674335</v>
      </c>
      <c r="GB77" s="42">
        <f t="shared" si="726"/>
        <v>7.8078190546557513E-2</v>
      </c>
      <c r="GC77" s="42">
        <f t="shared" si="726"/>
        <v>-2.1652561248129421E-2</v>
      </c>
      <c r="GD77" s="42">
        <f t="shared" si="726"/>
        <v>6.1139583703301525E-2</v>
      </c>
      <c r="GE77" s="42">
        <f t="shared" si="726"/>
        <v>-1.9442356473425071E-2</v>
      </c>
      <c r="GF77" s="42">
        <f t="shared" si="726"/>
        <v>0.11709819929572629</v>
      </c>
      <c r="GG77" s="42">
        <f t="shared" si="726"/>
        <v>-8.1618339069571388E-2</v>
      </c>
      <c r="GH77" s="42">
        <f t="shared" si="726"/>
        <v>-1.7459860109168779E-2</v>
      </c>
      <c r="GI77" s="42">
        <f t="shared" si="726"/>
        <v>-2.1543466240482423E-2</v>
      </c>
      <c r="GJ77" s="42">
        <f t="shared" si="726"/>
        <v>4.6825623684591866E-2</v>
      </c>
      <c r="GK77" s="42">
        <f t="shared" si="726"/>
        <v>8.536307444143576E-3</v>
      </c>
      <c r="GL77" s="42">
        <f t="shared" si="726"/>
        <v>4.244135916751901E-2</v>
      </c>
      <c r="GM77" s="42">
        <f t="shared" ref="GM77:GM86" si="727">IF(GL37&lt;=0,"",IF(GM37&lt;=0,"",(GM37/GL37-1)))</f>
        <v>-0.16551820322073085</v>
      </c>
      <c r="GN77" s="42">
        <f t="shared" ref="GN77:GW77" si="728">IF(GM37&lt;=0,"",IF(GN37&lt;=0,"",(GN37/GM37-1)))</f>
        <v>0.12476040393171783</v>
      </c>
      <c r="GO77" s="42">
        <f t="shared" si="728"/>
        <v>4.2614683294698308E-2</v>
      </c>
      <c r="GP77" s="42">
        <f t="shared" si="728"/>
        <v>-1.0294201618050391E-2</v>
      </c>
      <c r="GQ77" s="42">
        <f t="shared" si="728"/>
        <v>-6.1146329729669824E-2</v>
      </c>
      <c r="GR77" s="42">
        <f t="shared" si="728"/>
        <v>5.3704927698895677E-2</v>
      </c>
      <c r="GS77" s="42">
        <f t="shared" si="728"/>
        <v>2.20379399341597E-2</v>
      </c>
      <c r="GT77" s="42">
        <f t="shared" si="728"/>
        <v>-8.8865297756909767E-2</v>
      </c>
      <c r="GU77" s="42">
        <f t="shared" si="728"/>
        <v>0.13092464538618853</v>
      </c>
      <c r="GV77" s="42">
        <f t="shared" si="728"/>
        <v>-1.3325954260179129E-2</v>
      </c>
      <c r="GW77" s="42">
        <f t="shared" si="728"/>
        <v>-2.2383710592502437E-2</v>
      </c>
      <c r="GX77" s="42">
        <f t="shared" ref="GX77:HU77" si="729">IF(GW37&lt;=0,"",IF(GX37&lt;=0,"",(GX37/GW37-1)))</f>
        <v>3.056120370054427E-2</v>
      </c>
      <c r="GY77" s="42">
        <f t="shared" si="729"/>
        <v>-7.5446635081244051E-2</v>
      </c>
      <c r="GZ77" s="42">
        <f t="shared" si="729"/>
        <v>5.3998797100823337E-2</v>
      </c>
      <c r="HA77" s="42">
        <f t="shared" si="729"/>
        <v>-4.0260313919719182E-2</v>
      </c>
      <c r="HB77" s="42">
        <f t="shared" si="729"/>
        <v>5.9003365432674704E-2</v>
      </c>
      <c r="HC77" s="42">
        <f t="shared" si="729"/>
        <v>-0.11769038048565605</v>
      </c>
      <c r="HD77" s="42">
        <f t="shared" si="729"/>
        <v>0.16858032169018289</v>
      </c>
      <c r="HE77" s="42">
        <f t="shared" si="729"/>
        <v>-1.8386525194689307E-2</v>
      </c>
      <c r="HF77" s="42">
        <f t="shared" si="729"/>
        <v>1.631766399757506E-2</v>
      </c>
      <c r="HG77" s="42">
        <f t="shared" si="729"/>
        <v>2.7229450057833393E-2</v>
      </c>
      <c r="HH77" s="42">
        <f t="shared" si="729"/>
        <v>-4.1768294101498737E-2</v>
      </c>
      <c r="HI77" s="42">
        <f t="shared" si="729"/>
        <v>-2.9073205977211081E-2</v>
      </c>
      <c r="HJ77" s="42">
        <f t="shared" si="729"/>
        <v>0.12095433567986369</v>
      </c>
      <c r="HK77" s="42">
        <f t="shared" si="729"/>
        <v>-0.1187685207740512</v>
      </c>
      <c r="HL77" s="42">
        <f t="shared" si="729"/>
        <v>7.808043159304856E-2</v>
      </c>
      <c r="HM77" s="42">
        <f t="shared" si="729"/>
        <v>-5.6908507394978325E-2</v>
      </c>
      <c r="HN77" s="42">
        <f t="shared" si="729"/>
        <v>-2.4165486526483981E-2</v>
      </c>
      <c r="HO77" s="42">
        <f t="shared" si="729"/>
        <v>-3.194050536151849E-2</v>
      </c>
      <c r="HP77" s="42">
        <f t="shared" si="729"/>
        <v>0.16772652326272786</v>
      </c>
      <c r="HQ77" s="42">
        <f t="shared" si="729"/>
        <v>-0.10450465578601265</v>
      </c>
      <c r="HR77" s="42">
        <f t="shared" si="729"/>
        <v>2.9338241091079187E-3</v>
      </c>
      <c r="HS77" s="152">
        <f t="shared" si="729"/>
        <v>3.920145450802881E-3</v>
      </c>
      <c r="HT77" s="42">
        <f t="shared" si="729"/>
        <v>-4.0366780030789751E-2</v>
      </c>
      <c r="HU77" s="42">
        <f t="shared" si="729"/>
        <v>3.1681960750712168E-2</v>
      </c>
      <c r="HV77" s="42"/>
      <c r="HW77" s="42"/>
      <c r="HX77" s="42"/>
      <c r="HY77" s="42"/>
      <c r="HZ77" s="42"/>
      <c r="IA77" s="42"/>
      <c r="IB77" s="42"/>
      <c r="IC77" s="42"/>
      <c r="ID77" s="42"/>
      <c r="IE77" s="42"/>
      <c r="IF77" s="42"/>
      <c r="IG77" s="42"/>
      <c r="IH77" s="42">
        <f t="shared" ref="IH77:IQ77" si="730">IH37/IG37-1</f>
        <v>2.9813218153974974E-2</v>
      </c>
      <c r="II77" s="42">
        <f t="shared" si="730"/>
        <v>-0.18542091918532777</v>
      </c>
      <c r="IJ77" s="42">
        <f t="shared" si="730"/>
        <v>0.14664224423729944</v>
      </c>
      <c r="IK77" s="42">
        <f t="shared" si="730"/>
        <v>-8.6207588190992723E-2</v>
      </c>
      <c r="IL77" s="42">
        <f t="shared" si="730"/>
        <v>4.8008028434280536E-2</v>
      </c>
      <c r="IM77" s="42">
        <f t="shared" si="730"/>
        <v>-3.5590120618875232E-2</v>
      </c>
      <c r="IN77" s="42">
        <f t="shared" si="730"/>
        <v>8.7230831339073056E-2</v>
      </c>
      <c r="IO77" s="42">
        <f t="shared" si="730"/>
        <v>-2.238082502324279E-2</v>
      </c>
      <c r="IP77" s="42">
        <f t="shared" si="730"/>
        <v>-2.6383257896387957E-2</v>
      </c>
      <c r="IQ77" s="42">
        <f t="shared" si="730"/>
        <v>4.6923519660353907E-2</v>
      </c>
      <c r="IR77" s="42">
        <f t="shared" ref="IR77:JT77" si="731">IR37/IQ37-1</f>
        <v>-3.4582985619031614E-2</v>
      </c>
      <c r="IS77" s="42">
        <f t="shared" si="731"/>
        <v>2.7250837496989089E-2</v>
      </c>
      <c r="IT77" s="42">
        <f t="shared" si="731"/>
        <v>7.7312926103563218E-3</v>
      </c>
      <c r="IU77" s="42">
        <f t="shared" si="731"/>
        <v>-0.14764013742643833</v>
      </c>
      <c r="IV77" s="42">
        <f t="shared" si="731"/>
        <v>0.11982856946559584</v>
      </c>
      <c r="IW77" s="42">
        <f t="shared" si="731"/>
        <v>-4.0593431867500529E-3</v>
      </c>
      <c r="IX77" s="42">
        <f t="shared" si="731"/>
        <v>-3.8025369101323592E-2</v>
      </c>
      <c r="IY77" s="42">
        <f t="shared" si="731"/>
        <v>3.4749537540538444E-2</v>
      </c>
      <c r="IZ77" s="42">
        <f t="shared" si="731"/>
        <v>0.14470570743014499</v>
      </c>
      <c r="JA77" s="42">
        <f t="shared" si="731"/>
        <v>-1.7052940200405042E-2</v>
      </c>
      <c r="JB77" s="42">
        <f t="shared" si="731"/>
        <v>-4.9689070064818486E-2</v>
      </c>
      <c r="JC77" s="42">
        <f t="shared" si="731"/>
        <v>5.3860731867246825E-2</v>
      </c>
      <c r="JD77" s="42">
        <f t="shared" si="731"/>
        <v>-6.2851289826543311E-2</v>
      </c>
      <c r="JE77" s="42">
        <f t="shared" si="731"/>
        <v>6.2013374357684059E-2</v>
      </c>
      <c r="JF77" s="42">
        <f t="shared" si="731"/>
        <v>2.6984490620273416E-2</v>
      </c>
      <c r="JG77" s="42">
        <f t="shared" si="731"/>
        <v>-8.2071983244532576E-2</v>
      </c>
      <c r="JH77" s="42">
        <f t="shared" si="731"/>
        <v>5.7799959015316871E-2</v>
      </c>
      <c r="JI77" s="42">
        <f t="shared" si="731"/>
        <v>5.416431316591197E-3</v>
      </c>
      <c r="JJ77" s="42">
        <f t="shared" si="731"/>
        <v>5.7411895755461906E-2</v>
      </c>
      <c r="JK77" s="42">
        <f t="shared" si="731"/>
        <v>-3.7773594856825854E-2</v>
      </c>
      <c r="JL77" s="42">
        <f t="shared" si="731"/>
        <v>0.10091509870814708</v>
      </c>
      <c r="JM77" s="42">
        <f t="shared" si="731"/>
        <v>-6.4280250127702443E-2</v>
      </c>
      <c r="JN77" s="42">
        <f t="shared" si="731"/>
        <v>-5.3630957911934063E-2</v>
      </c>
      <c r="JO77" s="42">
        <f t="shared" si="731"/>
        <v>5.8555920331607503E-2</v>
      </c>
      <c r="JP77" s="42">
        <f t="shared" si="731"/>
        <v>-1.3380973006830499E-2</v>
      </c>
      <c r="JQ77" s="42">
        <f t="shared" si="731"/>
        <v>-1.1605916903559277E-2</v>
      </c>
      <c r="JR77" s="42">
        <f t="shared" si="731"/>
        <v>4.7121323487430589E-2</v>
      </c>
      <c r="JS77" s="42">
        <f t="shared" si="731"/>
        <v>-0.10193135918499119</v>
      </c>
      <c r="JT77" s="42">
        <f t="shared" si="731"/>
        <v>-0.24175942326922339</v>
      </c>
      <c r="JU77" s="42">
        <f t="shared" ref="JU77:JU86" si="732">JU37/JT37-1</f>
        <v>-0.54803725010158821</v>
      </c>
      <c r="JV77" s="42">
        <f t="shared" ref="JV77:JV86" si="733">JV37/JU37-1</f>
        <v>0.2521035960538438</v>
      </c>
      <c r="JW77" s="42">
        <f t="shared" ref="JW77:KV86" si="734">JW37/JV37-1</f>
        <v>0.2266000245333879</v>
      </c>
      <c r="JX77" s="42">
        <f t="shared" si="734"/>
        <v>0.11110423452329932</v>
      </c>
      <c r="JY77" s="42">
        <f t="shared" si="734"/>
        <v>0.16252284377820048</v>
      </c>
      <c r="JZ77" s="42">
        <f t="shared" si="734"/>
        <v>0.18051976639057932</v>
      </c>
      <c r="KA77" s="42">
        <f t="shared" si="734"/>
        <v>0.2196986244336232</v>
      </c>
      <c r="KB77" s="42">
        <f t="shared" si="734"/>
        <v>5.1070268714400902E-2</v>
      </c>
      <c r="KC77" s="42">
        <f t="shared" si="734"/>
        <v>4.1981332974643903E-2</v>
      </c>
      <c r="KD77" s="42">
        <f t="shared" si="734"/>
        <v>-1.4130923235003756E-2</v>
      </c>
      <c r="KE77" s="42">
        <f t="shared" si="734"/>
        <v>-0.10349627806661266</v>
      </c>
      <c r="KF77" s="42">
        <f t="shared" si="734"/>
        <v>4.9474910025977925E-2</v>
      </c>
      <c r="KG77" s="42">
        <f t="shared" si="734"/>
        <v>-6.1291735244233259E-2</v>
      </c>
      <c r="KH77" s="42">
        <f t="shared" si="734"/>
        <v>0.1291013185899339</v>
      </c>
      <c r="KI77" s="42">
        <f t="shared" si="734"/>
        <v>2.0528167696678423E-2</v>
      </c>
      <c r="KJ77" s="42">
        <f t="shared" si="734"/>
        <v>0.13209728687796241</v>
      </c>
      <c r="KK77" s="42">
        <f t="shared" si="734"/>
        <v>1.6911138209315224E-2</v>
      </c>
      <c r="KL77" s="42">
        <f t="shared" si="734"/>
        <v>6.7317417372616539E-3</v>
      </c>
      <c r="KM77" s="42">
        <f t="shared" si="734"/>
        <v>4.6973839924236538E-2</v>
      </c>
      <c r="KN77" s="42">
        <f t="shared" si="734"/>
        <v>-1.1061807359348919E-2</v>
      </c>
      <c r="KO77" s="42">
        <f t="shared" si="734"/>
        <v>1.7710471294336338E-2</v>
      </c>
      <c r="KP77" s="42">
        <f t="shared" si="734"/>
        <v>-0.12496288297632885</v>
      </c>
      <c r="KQ77" s="42">
        <f t="shared" si="734"/>
        <v>-7.1995162533871948E-2</v>
      </c>
      <c r="KR77" s="42">
        <f t="shared" si="734"/>
        <v>0.20269337624934258</v>
      </c>
      <c r="KS77" s="42">
        <f t="shared" si="734"/>
        <v>-2.8882141571030417E-2</v>
      </c>
      <c r="KT77" s="42">
        <f t="shared" si="734"/>
        <v>7.2487785849655095E-2</v>
      </c>
      <c r="KU77" s="42">
        <f t="shared" si="734"/>
        <v>-9.0079655359953104E-2</v>
      </c>
      <c r="KV77" s="42">
        <f t="shared" si="734"/>
        <v>0.12226093598567611</v>
      </c>
      <c r="KW77" s="42">
        <f t="shared" ref="KW77:LH81" si="735">KW37/KV37-1</f>
        <v>8.1249631604294326E-3</v>
      </c>
      <c r="KX77" s="42">
        <f t="shared" si="735"/>
        <v>-4.7002927790515181E-2</v>
      </c>
      <c r="KY77" s="42">
        <f t="shared" si="735"/>
        <v>4.1623915542375434E-2</v>
      </c>
      <c r="KZ77" s="42">
        <f t="shared" si="735"/>
        <v>-1.8862875401058243E-2</v>
      </c>
      <c r="LA77" s="42">
        <f t="shared" si="735"/>
        <v>-1.9834870242283476E-3</v>
      </c>
      <c r="LB77" s="42">
        <f t="shared" si="735"/>
        <v>3.8429725429174333E-2</v>
      </c>
      <c r="LC77" s="42">
        <f t="shared" si="735"/>
        <v>-0.11554837614607638</v>
      </c>
      <c r="LD77" s="42">
        <f t="shared" si="735"/>
        <v>8.9463178335547955E-2</v>
      </c>
      <c r="LE77" s="42">
        <f t="shared" si="735"/>
        <v>-6.598289849078065E-2</v>
      </c>
      <c r="LF77" s="42">
        <f t="shared" si="735"/>
        <v>2.0990409264081578E-2</v>
      </c>
      <c r="LG77" s="42">
        <f t="shared" si="735"/>
        <v>-9.5856527961503124E-3</v>
      </c>
      <c r="LH77" s="42">
        <f t="shared" si="735"/>
        <v>5.440386352482629E-2</v>
      </c>
      <c r="LI77" s="42">
        <f t="shared" ref="LI77:LI86" si="736">LI37/LH37-1</f>
        <v>3.3028969906465866E-2</v>
      </c>
      <c r="LJ77" s="42">
        <f t="shared" ref="LJ77:LT86" si="737">LJ37/LI37-1</f>
        <v>-9.1399952360979198E-2</v>
      </c>
      <c r="LK77" s="42">
        <f t="shared" si="737"/>
        <v>2.459301113864254E-2</v>
      </c>
      <c r="LL77" s="42">
        <f t="shared" si="737"/>
        <v>-7.3129323009416547E-3</v>
      </c>
      <c r="LM77" s="42">
        <f t="shared" si="737"/>
        <v>-1.2395171962786833E-4</v>
      </c>
      <c r="LN77" s="42">
        <f t="shared" si="737"/>
        <v>-8.592256221843475E-2</v>
      </c>
      <c r="LO77" s="42">
        <f t="shared" si="737"/>
        <v>-8.8450353639526247E-2</v>
      </c>
      <c r="LP77" s="42">
        <f t="shared" si="737"/>
        <v>0.15371442451016826</v>
      </c>
      <c r="LQ77" s="42">
        <f t="shared" si="737"/>
        <v>-1.63583622480441E-2</v>
      </c>
      <c r="LR77" s="42">
        <f t="shared" si="737"/>
        <v>5.9931339421041452E-2</v>
      </c>
      <c r="LS77" s="42">
        <f t="shared" si="737"/>
        <v>1.1742124519166675E-2</v>
      </c>
      <c r="LT77" s="42">
        <f t="shared" si="737"/>
        <v>5.0831791100944823E-2</v>
      </c>
      <c r="LU77" s="42">
        <f t="shared" ref="LU77:LU86" si="738">LU37/LT37-1</f>
        <v>-8.6737087514480171E-3</v>
      </c>
      <c r="LV77" s="42">
        <f t="shared" ref="LV77:ML86" si="739">LV37/LU37-1</f>
        <v>-3.2562677530189155E-2</v>
      </c>
      <c r="LW77" s="42">
        <f t="shared" si="739"/>
        <v>3.1264539149864046E-2</v>
      </c>
      <c r="LX77" s="42">
        <f t="shared" si="739"/>
        <v>-1.7704849160061098E-2</v>
      </c>
      <c r="LY77" s="42">
        <f t="shared" si="739"/>
        <v>-1.7240670647648892E-2</v>
      </c>
      <c r="LZ77" s="42">
        <f t="shared" si="739"/>
        <v>1.8600228605298863E-3</v>
      </c>
      <c r="MA77" s="42">
        <f t="shared" si="739"/>
        <v>-0.13397499254675893</v>
      </c>
      <c r="MB77" s="42">
        <f t="shared" si="739"/>
        <v>0.13496904857847625</v>
      </c>
      <c r="MC77" s="42">
        <f t="shared" si="739"/>
        <v>-1.3933859819524552E-2</v>
      </c>
      <c r="MD77" s="42">
        <f t="shared" si="739"/>
        <v>3.8622321970786633E-2</v>
      </c>
      <c r="ME77" s="42">
        <f t="shared" si="739"/>
        <v>-2.674724178804766E-2</v>
      </c>
      <c r="MF77" s="42">
        <f t="shared" si="739"/>
        <v>5.8183339322347649E-2</v>
      </c>
      <c r="MG77" s="42">
        <f t="shared" si="739"/>
        <v>-1.2723164228036099E-2</v>
      </c>
      <c r="MH77" s="42">
        <f t="shared" si="739"/>
        <v>9.4535600197542813E-3</v>
      </c>
      <c r="MI77" s="42">
        <f t="shared" si="739"/>
        <v>2.7670926262687301E-2</v>
      </c>
      <c r="MJ77" s="42">
        <f t="shared" si="739"/>
        <v>-6.1370004329330152E-2</v>
      </c>
      <c r="MK77" s="42">
        <f t="shared" si="739"/>
        <v>2.1972379642129614E-2</v>
      </c>
      <c r="ML77" s="42">
        <f t="shared" si="739"/>
        <v>3.5960382778359001E-2</v>
      </c>
    </row>
    <row r="78" spans="1:350" s="106" customFormat="1" x14ac:dyDescent="0.35">
      <c r="A78" s="102" t="str">
        <f>Month!$A$38</f>
        <v>Aeronaves (unid)</v>
      </c>
      <c r="B78" s="44"/>
      <c r="C78" s="44" t="str">
        <f t="shared" ref="C78:AH78" si="740">IF(B38&lt;=0,"",IF(C38&lt;=0,"",(C38/B38-1)))</f>
        <v/>
      </c>
      <c r="D78" s="44" t="str">
        <f t="shared" si="740"/>
        <v/>
      </c>
      <c r="E78" s="44" t="str">
        <f t="shared" si="740"/>
        <v/>
      </c>
      <c r="F78" s="44" t="str">
        <f t="shared" si="740"/>
        <v/>
      </c>
      <c r="G78" s="44" t="str">
        <f t="shared" si="740"/>
        <v/>
      </c>
      <c r="H78" s="44" t="str">
        <f t="shared" si="740"/>
        <v/>
      </c>
      <c r="I78" s="44" t="str">
        <f t="shared" si="740"/>
        <v/>
      </c>
      <c r="J78" s="44" t="str">
        <f t="shared" si="740"/>
        <v/>
      </c>
      <c r="K78" s="44" t="str">
        <f t="shared" si="740"/>
        <v/>
      </c>
      <c r="L78" s="44" t="str">
        <f t="shared" si="740"/>
        <v/>
      </c>
      <c r="M78" s="44" t="str">
        <f t="shared" si="740"/>
        <v/>
      </c>
      <c r="N78" s="44" t="str">
        <f t="shared" si="740"/>
        <v/>
      </c>
      <c r="O78" s="44" t="str">
        <f t="shared" si="740"/>
        <v/>
      </c>
      <c r="P78" s="44" t="str">
        <f t="shared" si="740"/>
        <v/>
      </c>
      <c r="Q78" s="44" t="str">
        <f t="shared" si="740"/>
        <v/>
      </c>
      <c r="R78" s="44" t="str">
        <f t="shared" si="740"/>
        <v/>
      </c>
      <c r="S78" s="44" t="str">
        <f t="shared" si="740"/>
        <v/>
      </c>
      <c r="T78" s="44" t="str">
        <f t="shared" si="740"/>
        <v/>
      </c>
      <c r="U78" s="44" t="str">
        <f t="shared" si="740"/>
        <v/>
      </c>
      <c r="V78" s="44" t="str">
        <f t="shared" si="740"/>
        <v/>
      </c>
      <c r="W78" s="44" t="str">
        <f t="shared" si="740"/>
        <v/>
      </c>
      <c r="X78" s="44" t="str">
        <f t="shared" si="740"/>
        <v/>
      </c>
      <c r="Y78" s="44" t="str">
        <f t="shared" si="740"/>
        <v/>
      </c>
      <c r="Z78" s="44" t="str">
        <f t="shared" si="740"/>
        <v/>
      </c>
      <c r="AA78" s="44" t="str">
        <f t="shared" si="740"/>
        <v/>
      </c>
      <c r="AB78" s="44" t="str">
        <f t="shared" si="740"/>
        <v/>
      </c>
      <c r="AC78" s="44" t="str">
        <f t="shared" si="740"/>
        <v/>
      </c>
      <c r="AD78" s="44" t="str">
        <f t="shared" si="740"/>
        <v/>
      </c>
      <c r="AE78" s="44" t="str">
        <f t="shared" si="740"/>
        <v/>
      </c>
      <c r="AF78" s="44" t="str">
        <f t="shared" si="740"/>
        <v/>
      </c>
      <c r="AG78" s="44" t="str">
        <f t="shared" si="740"/>
        <v/>
      </c>
      <c r="AH78" s="44" t="str">
        <f t="shared" si="740"/>
        <v/>
      </c>
      <c r="AI78" s="44" t="str">
        <f t="shared" ref="AI78:BN78" si="741">IF(AH38&lt;=0,"",IF(AI38&lt;=0,"",(AI38/AH38-1)))</f>
        <v/>
      </c>
      <c r="AJ78" s="44" t="str">
        <f t="shared" si="741"/>
        <v/>
      </c>
      <c r="AK78" s="44" t="str">
        <f t="shared" si="741"/>
        <v/>
      </c>
      <c r="AL78" s="44" t="str">
        <f t="shared" si="741"/>
        <v/>
      </c>
      <c r="AM78" s="44" t="str">
        <f t="shared" si="741"/>
        <v/>
      </c>
      <c r="AN78" s="44" t="str">
        <f t="shared" si="741"/>
        <v/>
      </c>
      <c r="AO78" s="44" t="str">
        <f t="shared" si="741"/>
        <v/>
      </c>
      <c r="AP78" s="44" t="str">
        <f t="shared" si="741"/>
        <v/>
      </c>
      <c r="AQ78" s="44" t="str">
        <f t="shared" si="741"/>
        <v/>
      </c>
      <c r="AR78" s="44" t="str">
        <f t="shared" si="741"/>
        <v/>
      </c>
      <c r="AS78" s="44" t="str">
        <f t="shared" si="741"/>
        <v/>
      </c>
      <c r="AT78" s="44" t="str">
        <f t="shared" si="741"/>
        <v/>
      </c>
      <c r="AU78" s="44" t="str">
        <f t="shared" si="741"/>
        <v/>
      </c>
      <c r="AV78" s="44" t="str">
        <f t="shared" si="741"/>
        <v/>
      </c>
      <c r="AW78" s="44" t="str">
        <f t="shared" si="741"/>
        <v/>
      </c>
      <c r="AX78" s="44" t="str">
        <f t="shared" si="741"/>
        <v/>
      </c>
      <c r="AY78" s="44" t="str">
        <f t="shared" si="741"/>
        <v/>
      </c>
      <c r="AZ78" s="44" t="str">
        <f t="shared" si="741"/>
        <v/>
      </c>
      <c r="BA78" s="44" t="str">
        <f t="shared" si="741"/>
        <v/>
      </c>
      <c r="BB78" s="44" t="str">
        <f t="shared" si="741"/>
        <v/>
      </c>
      <c r="BC78" s="44" t="str">
        <f t="shared" si="741"/>
        <v/>
      </c>
      <c r="BD78" s="44" t="str">
        <f t="shared" si="741"/>
        <v/>
      </c>
      <c r="BE78" s="44" t="str">
        <f t="shared" si="741"/>
        <v/>
      </c>
      <c r="BF78" s="44" t="str">
        <f t="shared" si="741"/>
        <v/>
      </c>
      <c r="BG78" s="44" t="str">
        <f t="shared" si="741"/>
        <v/>
      </c>
      <c r="BH78" s="44" t="str">
        <f t="shared" si="741"/>
        <v/>
      </c>
      <c r="BI78" s="44" t="str">
        <f t="shared" si="741"/>
        <v/>
      </c>
      <c r="BJ78" s="44" t="str">
        <f t="shared" si="741"/>
        <v/>
      </c>
      <c r="BK78" s="44" t="str">
        <f t="shared" si="741"/>
        <v/>
      </c>
      <c r="BL78" s="44" t="str">
        <f t="shared" si="741"/>
        <v/>
      </c>
      <c r="BM78" s="44" t="str">
        <f t="shared" si="741"/>
        <v/>
      </c>
      <c r="BN78" s="44" t="str">
        <f t="shared" si="741"/>
        <v/>
      </c>
      <c r="BO78" s="44" t="str">
        <f t="shared" ref="BO78:CT78" si="742">IF(BN38&lt;=0,"",IF(BO38&lt;=0,"",(BO38/BN38-1)))</f>
        <v/>
      </c>
      <c r="BP78" s="44" t="str">
        <f t="shared" si="742"/>
        <v/>
      </c>
      <c r="BQ78" s="44" t="str">
        <f t="shared" si="742"/>
        <v/>
      </c>
      <c r="BR78" s="44" t="str">
        <f t="shared" si="742"/>
        <v/>
      </c>
      <c r="BS78" s="44" t="str">
        <f t="shared" si="742"/>
        <v/>
      </c>
      <c r="BT78" s="44" t="str">
        <f t="shared" si="742"/>
        <v/>
      </c>
      <c r="BU78" s="44" t="str">
        <f t="shared" si="742"/>
        <v/>
      </c>
      <c r="BV78" s="44" t="str">
        <f t="shared" si="742"/>
        <v/>
      </c>
      <c r="BW78" s="44" t="str">
        <f t="shared" si="742"/>
        <v/>
      </c>
      <c r="BX78" s="44" t="str">
        <f t="shared" si="742"/>
        <v/>
      </c>
      <c r="BY78" s="44" t="str">
        <f t="shared" si="742"/>
        <v/>
      </c>
      <c r="BZ78" s="44" t="str">
        <f t="shared" si="742"/>
        <v/>
      </c>
      <c r="CA78" s="44" t="str">
        <f t="shared" si="742"/>
        <v/>
      </c>
      <c r="CB78" s="44" t="str">
        <f t="shared" si="742"/>
        <v/>
      </c>
      <c r="CC78" s="44" t="str">
        <f t="shared" si="742"/>
        <v/>
      </c>
      <c r="CD78" s="44" t="str">
        <f t="shared" si="742"/>
        <v/>
      </c>
      <c r="CE78" s="44" t="str">
        <f t="shared" si="742"/>
        <v/>
      </c>
      <c r="CF78" s="44" t="str">
        <f t="shared" si="742"/>
        <v/>
      </c>
      <c r="CG78" s="44" t="str">
        <f t="shared" si="742"/>
        <v/>
      </c>
      <c r="CH78" s="44" t="str">
        <f t="shared" si="742"/>
        <v/>
      </c>
      <c r="CI78" s="44" t="str">
        <f t="shared" si="742"/>
        <v/>
      </c>
      <c r="CJ78" s="44" t="str">
        <f t="shared" si="742"/>
        <v/>
      </c>
      <c r="CK78" s="44" t="str">
        <f t="shared" si="742"/>
        <v/>
      </c>
      <c r="CL78" s="44" t="str">
        <f t="shared" si="742"/>
        <v/>
      </c>
      <c r="CM78" s="44" t="str">
        <f t="shared" si="742"/>
        <v/>
      </c>
      <c r="CN78" s="44" t="str">
        <f t="shared" si="742"/>
        <v/>
      </c>
      <c r="CO78" s="44" t="str">
        <f t="shared" si="742"/>
        <v/>
      </c>
      <c r="CP78" s="44" t="str">
        <f t="shared" si="742"/>
        <v/>
      </c>
      <c r="CQ78" s="44" t="str">
        <f t="shared" si="742"/>
        <v/>
      </c>
      <c r="CR78" s="44" t="str">
        <f t="shared" si="742"/>
        <v/>
      </c>
      <c r="CS78" s="44" t="str">
        <f t="shared" si="742"/>
        <v/>
      </c>
      <c r="CT78" s="44" t="str">
        <f t="shared" si="742"/>
        <v/>
      </c>
      <c r="CU78" s="44" t="str">
        <f t="shared" ref="CU78:DZ78" si="743">IF(CT38&lt;=0,"",IF(CU38&lt;=0,"",(CU38/CT38-1)))</f>
        <v/>
      </c>
      <c r="CV78" s="44" t="str">
        <f t="shared" si="743"/>
        <v/>
      </c>
      <c r="CW78" s="44" t="str">
        <f t="shared" si="743"/>
        <v/>
      </c>
      <c r="CX78" s="44" t="str">
        <f t="shared" si="743"/>
        <v/>
      </c>
      <c r="CY78" s="44" t="str">
        <f t="shared" si="743"/>
        <v/>
      </c>
      <c r="CZ78" s="44" t="str">
        <f t="shared" si="743"/>
        <v/>
      </c>
      <c r="DA78" s="44" t="str">
        <f t="shared" si="743"/>
        <v/>
      </c>
      <c r="DB78" s="44" t="str">
        <f t="shared" si="743"/>
        <v/>
      </c>
      <c r="DC78" s="44" t="str">
        <f t="shared" si="743"/>
        <v/>
      </c>
      <c r="DD78" s="44" t="str">
        <f t="shared" si="743"/>
        <v/>
      </c>
      <c r="DE78" s="44" t="str">
        <f t="shared" si="743"/>
        <v/>
      </c>
      <c r="DF78" s="44" t="str">
        <f t="shared" si="743"/>
        <v/>
      </c>
      <c r="DG78" s="44" t="str">
        <f t="shared" si="743"/>
        <v/>
      </c>
      <c r="DH78" s="44" t="str">
        <f t="shared" si="743"/>
        <v/>
      </c>
      <c r="DI78" s="44" t="str">
        <f t="shared" si="743"/>
        <v/>
      </c>
      <c r="DJ78" s="44" t="str">
        <f t="shared" si="743"/>
        <v/>
      </c>
      <c r="DK78" s="44" t="str">
        <f t="shared" si="743"/>
        <v/>
      </c>
      <c r="DL78" s="44" t="str">
        <f t="shared" si="743"/>
        <v/>
      </c>
      <c r="DM78" s="44" t="str">
        <f t="shared" si="743"/>
        <v/>
      </c>
      <c r="DN78" s="44" t="str">
        <f t="shared" si="743"/>
        <v/>
      </c>
      <c r="DO78" s="44" t="str">
        <f t="shared" si="743"/>
        <v/>
      </c>
      <c r="DP78" s="44" t="str">
        <f t="shared" si="743"/>
        <v/>
      </c>
      <c r="DQ78" s="44" t="str">
        <f t="shared" si="743"/>
        <v/>
      </c>
      <c r="DR78" s="44" t="str">
        <f t="shared" si="743"/>
        <v/>
      </c>
      <c r="DS78" s="44" t="str">
        <f t="shared" si="743"/>
        <v/>
      </c>
      <c r="DT78" s="44" t="str">
        <f t="shared" si="743"/>
        <v/>
      </c>
      <c r="DU78" s="44" t="str">
        <f t="shared" si="743"/>
        <v/>
      </c>
      <c r="DV78" s="44" t="str">
        <f t="shared" si="743"/>
        <v/>
      </c>
      <c r="DW78" s="44" t="str">
        <f t="shared" si="743"/>
        <v/>
      </c>
      <c r="DX78" s="44" t="str">
        <f t="shared" si="743"/>
        <v/>
      </c>
      <c r="DY78" s="44" t="str">
        <f t="shared" si="743"/>
        <v/>
      </c>
      <c r="DZ78" s="44" t="str">
        <f t="shared" si="743"/>
        <v/>
      </c>
      <c r="EA78" s="44" t="str">
        <f t="shared" ref="EA78:FF78" si="744">IF(DZ38&lt;=0,"",IF(EA38&lt;=0,"",(EA38/DZ38-1)))</f>
        <v/>
      </c>
      <c r="EB78" s="44" t="str">
        <f t="shared" si="744"/>
        <v/>
      </c>
      <c r="EC78" s="44" t="str">
        <f t="shared" si="744"/>
        <v/>
      </c>
      <c r="ED78" s="44" t="str">
        <f t="shared" si="744"/>
        <v/>
      </c>
      <c r="EE78" s="44" t="str">
        <f t="shared" si="744"/>
        <v/>
      </c>
      <c r="EF78" s="44" t="str">
        <f t="shared" si="744"/>
        <v/>
      </c>
      <c r="EG78" s="44" t="str">
        <f t="shared" si="744"/>
        <v/>
      </c>
      <c r="EH78" s="44" t="str">
        <f t="shared" si="744"/>
        <v/>
      </c>
      <c r="EI78" s="44" t="str">
        <f t="shared" si="744"/>
        <v/>
      </c>
      <c r="EJ78" s="44" t="str">
        <f t="shared" si="744"/>
        <v/>
      </c>
      <c r="EK78" s="44" t="str">
        <f t="shared" si="744"/>
        <v/>
      </c>
      <c r="EL78" s="44" t="str">
        <f t="shared" si="744"/>
        <v/>
      </c>
      <c r="EM78" s="44" t="str">
        <f t="shared" si="744"/>
        <v/>
      </c>
      <c r="EN78" s="44" t="str">
        <f t="shared" si="744"/>
        <v/>
      </c>
      <c r="EO78" s="44" t="str">
        <f t="shared" si="744"/>
        <v/>
      </c>
      <c r="EP78" s="44" t="str">
        <f t="shared" si="744"/>
        <v/>
      </c>
      <c r="EQ78" s="44" t="str">
        <f t="shared" si="744"/>
        <v/>
      </c>
      <c r="ER78" s="44" t="str">
        <f t="shared" si="744"/>
        <v/>
      </c>
      <c r="ES78" s="44" t="str">
        <f t="shared" si="744"/>
        <v/>
      </c>
      <c r="ET78" s="44" t="str">
        <f t="shared" si="744"/>
        <v/>
      </c>
      <c r="EU78" s="44" t="str">
        <f t="shared" si="744"/>
        <v/>
      </c>
      <c r="EV78" s="44" t="str">
        <f t="shared" si="744"/>
        <v/>
      </c>
      <c r="EW78" s="44" t="str">
        <f t="shared" si="744"/>
        <v/>
      </c>
      <c r="EX78" s="44" t="str">
        <f t="shared" si="744"/>
        <v/>
      </c>
      <c r="EY78" s="44" t="str">
        <f t="shared" si="744"/>
        <v/>
      </c>
      <c r="EZ78" s="44" t="str">
        <f t="shared" si="744"/>
        <v/>
      </c>
      <c r="FA78" s="44" t="str">
        <f t="shared" si="744"/>
        <v/>
      </c>
      <c r="FB78" s="44" t="str">
        <f t="shared" si="744"/>
        <v/>
      </c>
      <c r="FC78" s="44" t="str">
        <f t="shared" si="744"/>
        <v/>
      </c>
      <c r="FD78" s="44" t="str">
        <f t="shared" si="744"/>
        <v/>
      </c>
      <c r="FE78" s="44" t="str">
        <f t="shared" si="744"/>
        <v/>
      </c>
      <c r="FF78" s="44" t="str">
        <f t="shared" si="744"/>
        <v/>
      </c>
      <c r="FG78" s="44" t="str">
        <f t="shared" ref="FG78:GL78" si="745">IF(FF38&lt;=0,"",IF(FG38&lt;=0,"",(FG38/FF38-1)))</f>
        <v/>
      </c>
      <c r="FH78" s="44" t="str">
        <f t="shared" si="745"/>
        <v/>
      </c>
      <c r="FI78" s="44" t="str">
        <f t="shared" si="745"/>
        <v/>
      </c>
      <c r="FJ78" s="44" t="str">
        <f t="shared" si="745"/>
        <v/>
      </c>
      <c r="FK78" s="44" t="str">
        <f t="shared" si="745"/>
        <v/>
      </c>
      <c r="FL78" s="44" t="str">
        <f t="shared" si="745"/>
        <v/>
      </c>
      <c r="FM78" s="44" t="str">
        <f t="shared" si="745"/>
        <v/>
      </c>
      <c r="FN78" s="44" t="str">
        <f t="shared" si="745"/>
        <v/>
      </c>
      <c r="FO78" s="44">
        <f t="shared" si="745"/>
        <v>-0.10068801270177297</v>
      </c>
      <c r="FP78" s="44">
        <f t="shared" si="745"/>
        <v>0.12549654259232024</v>
      </c>
      <c r="FQ78" s="44">
        <f t="shared" si="745"/>
        <v>-6.4052287581699563E-3</v>
      </c>
      <c r="FR78" s="44">
        <f t="shared" si="745"/>
        <v>6.0386791211682667E-2</v>
      </c>
      <c r="FS78" s="44">
        <f t="shared" si="745"/>
        <v>4.2431761786600575E-2</v>
      </c>
      <c r="FT78" s="44">
        <f t="shared" si="745"/>
        <v>0.11413949059747686</v>
      </c>
      <c r="FU78" s="44">
        <f t="shared" si="745"/>
        <v>-5.5442794573229315E-2</v>
      </c>
      <c r="FV78" s="44">
        <f t="shared" si="745"/>
        <v>-3.6869486541506458E-2</v>
      </c>
      <c r="FW78" s="44">
        <f t="shared" si="745"/>
        <v>2.8769375293565158E-2</v>
      </c>
      <c r="FX78" s="44">
        <f t="shared" si="745"/>
        <v>9.0172354754023409E-3</v>
      </c>
      <c r="FY78" s="44">
        <f t="shared" si="745"/>
        <v>8.7556561085972762E-2</v>
      </c>
      <c r="FZ78" s="44">
        <f t="shared" si="745"/>
        <v>5.5127938423132905E-2</v>
      </c>
      <c r="GA78" s="44">
        <f t="shared" si="745"/>
        <v>-0.118493690851735</v>
      </c>
      <c r="GB78" s="44">
        <f t="shared" si="745"/>
        <v>4.9205994184746249E-2</v>
      </c>
      <c r="GC78" s="44">
        <f t="shared" si="745"/>
        <v>-5.7557024088680242E-3</v>
      </c>
      <c r="GD78" s="44">
        <f t="shared" si="745"/>
        <v>4.7598627787307057E-2</v>
      </c>
      <c r="GE78" s="44">
        <f t="shared" si="745"/>
        <v>-1.0437986082685202E-2</v>
      </c>
      <c r="GF78" s="44">
        <f t="shared" si="745"/>
        <v>3.8676318510858287E-2</v>
      </c>
      <c r="GG78" s="44">
        <f t="shared" si="745"/>
        <v>-9.5579450418160627E-3</v>
      </c>
      <c r="GH78" s="44">
        <f t="shared" si="745"/>
        <v>-4.684358665058308E-2</v>
      </c>
      <c r="GI78" s="44">
        <f t="shared" si="745"/>
        <v>-7.5933347395064077E-3</v>
      </c>
      <c r="GJ78" s="44">
        <f t="shared" si="745"/>
        <v>-7.6514346439957581E-3</v>
      </c>
      <c r="GK78" s="44">
        <f t="shared" si="745"/>
        <v>8.0424073677447083E-2</v>
      </c>
      <c r="GL78" s="44">
        <f t="shared" si="745"/>
        <v>5.6100703736742918E-2</v>
      </c>
      <c r="GM78" s="44">
        <f t="shared" si="727"/>
        <v>-0.14519005161895826</v>
      </c>
      <c r="GN78" s="44">
        <f t="shared" ref="GN78:GW78" si="746">IF(GM38&lt;=0,"",IF(GN38&lt;=0,"",(GN38/GM38-1)))</f>
        <v>9.9692577953447437E-2</v>
      </c>
      <c r="GO78" s="44">
        <f t="shared" si="746"/>
        <v>1.1281948881789239E-2</v>
      </c>
      <c r="GP78" s="44">
        <f t="shared" si="746"/>
        <v>2.51752394115905E-2</v>
      </c>
      <c r="GQ78" s="44">
        <f t="shared" si="746"/>
        <v>-2.3305084745762761E-2</v>
      </c>
      <c r="GR78" s="44">
        <f t="shared" si="746"/>
        <v>0.11960165647801224</v>
      </c>
      <c r="GS78" s="44">
        <f t="shared" si="746"/>
        <v>-1.5323645970937938E-2</v>
      </c>
      <c r="GT78" s="44">
        <f t="shared" si="746"/>
        <v>-3.6490474912798443E-2</v>
      </c>
      <c r="GU78" s="44">
        <f t="shared" si="746"/>
        <v>4.2792165599183196E-2</v>
      </c>
      <c r="GV78" s="44">
        <f t="shared" si="746"/>
        <v>-3.8276660138864216E-2</v>
      </c>
      <c r="GW78" s="44">
        <f t="shared" si="746"/>
        <v>6.7475009255831164E-2</v>
      </c>
      <c r="GX78" s="44">
        <f t="shared" ref="GX78:IG78" si="747">IF(GW38&lt;=0,"",IF(GX38&lt;=0,"",(GX38/GW38-1)))</f>
        <v>2.6359143327841839E-2</v>
      </c>
      <c r="GY78" s="44">
        <f t="shared" si="747"/>
        <v>-0.13880206133310802</v>
      </c>
      <c r="GZ78" s="44">
        <f t="shared" si="747"/>
        <v>2.7957622130664994E-2</v>
      </c>
      <c r="HA78" s="44">
        <f t="shared" si="747"/>
        <v>2.3857238286095761E-3</v>
      </c>
      <c r="HB78" s="44">
        <f t="shared" si="747"/>
        <v>1.5993907083015957E-2</v>
      </c>
      <c r="HC78" s="44">
        <f t="shared" si="747"/>
        <v>-2.4737631184407749E-2</v>
      </c>
      <c r="HD78" s="44">
        <f t="shared" si="747"/>
        <v>0.10261337432744044</v>
      </c>
      <c r="HE78" s="44">
        <f>IF(HD38&lt;=0,"",IF(HE36&lt;=0,"",(HE36/HD38-1)))</f>
        <v>4.5285813872429417</v>
      </c>
      <c r="HF78" s="44">
        <f>IF(HE36&lt;=0,"",IF(HF38&lt;=0,"",(HF38/HE36-1)))</f>
        <v>-0.82492198089714086</v>
      </c>
      <c r="HG78" s="44">
        <f t="shared" si="747"/>
        <v>4.2041771696074814E-2</v>
      </c>
      <c r="HH78" s="44">
        <f t="shared" si="747"/>
        <v>-6.6868250539956819E-2</v>
      </c>
      <c r="HI78" s="44">
        <f t="shared" si="747"/>
        <v>4.0736968799185203E-2</v>
      </c>
      <c r="HJ78" s="44">
        <f t="shared" si="747"/>
        <v>6.9388844408859729E-3</v>
      </c>
      <c r="HK78" s="44">
        <f t="shared" si="747"/>
        <v>-7.2179521159112969E-2</v>
      </c>
      <c r="HL78" s="44">
        <f t="shared" si="747"/>
        <v>8.2174823843077505E-2</v>
      </c>
      <c r="HM78" s="44">
        <f t="shared" si="747"/>
        <v>-9.335679718433787E-2</v>
      </c>
      <c r="HN78" s="44">
        <f t="shared" si="747"/>
        <v>1.0675465838509313E-2</v>
      </c>
      <c r="HO78" s="44">
        <f t="shared" si="747"/>
        <v>-4.2538889955828663E-2</v>
      </c>
      <c r="HP78" s="44">
        <f t="shared" si="747"/>
        <v>0.10590713067896895</v>
      </c>
      <c r="HQ78" s="44">
        <f t="shared" si="747"/>
        <v>-3.6909404189716111E-2</v>
      </c>
      <c r="HR78" s="44">
        <f t="shared" si="747"/>
        <v>-1.3276836158192085E-2</v>
      </c>
      <c r="HS78" s="154">
        <f t="shared" si="747"/>
        <v>1.641377994083415E-2</v>
      </c>
      <c r="HT78" s="44">
        <f t="shared" si="747"/>
        <v>-4.6568397333583755E-2</v>
      </c>
      <c r="HU78" s="44">
        <f t="shared" si="747"/>
        <v>4.2639094042343784E-2</v>
      </c>
      <c r="HV78" s="44">
        <f t="shared" si="747"/>
        <v>-2.7389497544389907E-2</v>
      </c>
      <c r="HW78" s="44">
        <f t="shared" si="747"/>
        <v>-7.2538356962516981E-2</v>
      </c>
      <c r="HX78" s="44">
        <f t="shared" si="747"/>
        <v>5.4863365092660432E-2</v>
      </c>
      <c r="HY78" s="44">
        <f t="shared" si="747"/>
        <v>-0.11136476426799002</v>
      </c>
      <c r="HZ78" s="44">
        <f t="shared" si="747"/>
        <v>1.3738411705573661E-2</v>
      </c>
      <c r="IA78" s="44">
        <f t="shared" si="747"/>
        <v>2.4019391802556189E-2</v>
      </c>
      <c r="IB78" s="44">
        <f t="shared" si="747"/>
        <v>4.3684097267054023E-2</v>
      </c>
      <c r="IC78" s="44">
        <f t="shared" si="747"/>
        <v>1.3402061855670055E-2</v>
      </c>
      <c r="ID78" s="44">
        <f t="shared" si="747"/>
        <v>-4.7100712105798581E-2</v>
      </c>
      <c r="IE78" s="44">
        <f t="shared" si="747"/>
        <v>3.0639479022098959E-2</v>
      </c>
      <c r="IF78" s="44">
        <f t="shared" si="747"/>
        <v>-1.3673088875077677E-2</v>
      </c>
      <c r="IG78" s="44">
        <f t="shared" si="747"/>
        <v>4.5578659945389566E-2</v>
      </c>
      <c r="IH78" s="44">
        <f t="shared" ref="IH78:IQ78" si="748">IH38/IG38-1</f>
        <v>3.7163519485736707E-3</v>
      </c>
      <c r="II78" s="44">
        <f t="shared" si="748"/>
        <v>-0.1237866506554588</v>
      </c>
      <c r="IJ78" s="44">
        <f t="shared" si="748"/>
        <v>0.12517131110095936</v>
      </c>
      <c r="IK78" s="44">
        <f t="shared" si="748"/>
        <v>-0.11256597645148192</v>
      </c>
      <c r="IL78" s="44">
        <f t="shared" si="748"/>
        <v>7.9492165160699901E-2</v>
      </c>
      <c r="IM78" s="44">
        <f t="shared" si="748"/>
        <v>-8.5399449035812647E-2</v>
      </c>
      <c r="IN78" s="44">
        <f t="shared" si="748"/>
        <v>4.3790546802594976E-2</v>
      </c>
      <c r="IO78" s="44">
        <f t="shared" si="748"/>
        <v>2.0865704772474958E-2</v>
      </c>
      <c r="IP78" s="44">
        <f t="shared" si="748"/>
        <v>-5.5664274842357031E-2</v>
      </c>
      <c r="IQ78" s="44">
        <f t="shared" si="748"/>
        <v>2.4407091871977871E-2</v>
      </c>
      <c r="IR78" s="44">
        <f t="shared" ref="IR78:JT78" si="749">IR38/IQ38-1</f>
        <v>-2.9444819060463034E-2</v>
      </c>
      <c r="IS78" s="44">
        <f t="shared" si="749"/>
        <v>1.8063918480778041E-2</v>
      </c>
      <c r="IT78" s="44">
        <f t="shared" si="749"/>
        <v>1.8425841674249321E-2</v>
      </c>
      <c r="IU78" s="44">
        <f t="shared" si="749"/>
        <v>-0.11614920705829801</v>
      </c>
      <c r="IV78" s="44">
        <f t="shared" si="749"/>
        <v>0.11953500126358363</v>
      </c>
      <c r="IW78" s="44">
        <f t="shared" si="749"/>
        <v>-1.5124153498871307E-2</v>
      </c>
      <c r="IX78" s="44">
        <f t="shared" si="749"/>
        <v>2.0857208342883293E-2</v>
      </c>
      <c r="IY78" s="44">
        <f t="shared" si="749"/>
        <v>-1.5267175572519109E-2</v>
      </c>
      <c r="IZ78" s="44">
        <f t="shared" si="749"/>
        <v>9.5417236662106664E-2</v>
      </c>
      <c r="JA78" s="44">
        <f t="shared" si="749"/>
        <v>-2.2270787803101211E-2</v>
      </c>
      <c r="JB78" s="44">
        <f t="shared" si="749"/>
        <v>-4.7152740819584871E-2</v>
      </c>
      <c r="JC78" s="44">
        <f t="shared" si="749"/>
        <v>4.524128686327078E-2</v>
      </c>
      <c r="JD78" s="44">
        <f t="shared" si="749"/>
        <v>-7.5451533611200161E-2</v>
      </c>
      <c r="JE78" s="44">
        <f t="shared" si="749"/>
        <v>0.10149115709166567</v>
      </c>
      <c r="JF78" s="44">
        <f t="shared" si="749"/>
        <v>2.2982474551369592E-2</v>
      </c>
      <c r="JG78" s="44">
        <f t="shared" si="749"/>
        <v>-6.7706196142798492E-2</v>
      </c>
      <c r="JH78" s="44">
        <f t="shared" si="749"/>
        <v>5.1056338028169002E-2</v>
      </c>
      <c r="JI78" s="44">
        <f t="shared" si="749"/>
        <v>-9.8408710217755546E-3</v>
      </c>
      <c r="JJ78" s="44">
        <f t="shared" si="749"/>
        <v>2.1569042080778145E-2</v>
      </c>
      <c r="JK78" s="44">
        <f t="shared" si="749"/>
        <v>-3.0117987994204065E-2</v>
      </c>
      <c r="JL78" s="44">
        <f t="shared" si="749"/>
        <v>6.8615942802262353E-2</v>
      </c>
      <c r="JM78" s="44">
        <f t="shared" si="749"/>
        <v>-1.5178749750349496E-2</v>
      </c>
      <c r="JN78" s="44">
        <f t="shared" si="749"/>
        <v>-4.6643682822956833E-2</v>
      </c>
      <c r="JO78" s="44">
        <f t="shared" si="749"/>
        <v>3.3078068496064761E-2</v>
      </c>
      <c r="JP78" s="44">
        <f t="shared" si="749"/>
        <v>-4.4373520024709179E-2</v>
      </c>
      <c r="JQ78" s="44">
        <f t="shared" si="749"/>
        <v>2.6933850463262132E-3</v>
      </c>
      <c r="JR78" s="44">
        <f t="shared" si="749"/>
        <v>3.8358224991941636E-2</v>
      </c>
      <c r="JS78" s="44">
        <f t="shared" si="749"/>
        <v>-7.760761589403975E-2</v>
      </c>
      <c r="JT78" s="44">
        <f t="shared" si="749"/>
        <v>-0.23659412160646176</v>
      </c>
      <c r="JU78" s="44">
        <f t="shared" si="732"/>
        <v>-0.69287288758265975</v>
      </c>
      <c r="JV78" s="44">
        <f t="shared" si="733"/>
        <v>0.42200956937799039</v>
      </c>
      <c r="JW78" s="44">
        <f t="shared" si="734"/>
        <v>0.26615074024226115</v>
      </c>
      <c r="JX78" s="44">
        <f t="shared" si="734"/>
        <v>0.17140579325006633</v>
      </c>
      <c r="JY78" s="44">
        <f t="shared" si="734"/>
        <v>0.16447368421052633</v>
      </c>
      <c r="JZ78" s="44">
        <f t="shared" si="734"/>
        <v>0.12429378531073443</v>
      </c>
      <c r="KA78" s="44">
        <f t="shared" si="734"/>
        <v>0.25645468722924969</v>
      </c>
      <c r="KB78" s="44">
        <f t="shared" si="734"/>
        <v>0.13887739622121087</v>
      </c>
      <c r="KC78" s="44">
        <f t="shared" si="734"/>
        <v>4.9769920077500585E-2</v>
      </c>
      <c r="KD78" s="44">
        <f t="shared" si="734"/>
        <v>2.6415964932518188E-2</v>
      </c>
      <c r="KE78" s="44">
        <f t="shared" si="734"/>
        <v>-0.16891436277815242</v>
      </c>
      <c r="KF78" s="44">
        <f t="shared" si="734"/>
        <v>7.4645030425963599E-2</v>
      </c>
      <c r="KG78" s="44">
        <f t="shared" si="734"/>
        <v>-0.16647791619479047</v>
      </c>
      <c r="KH78" s="44">
        <f t="shared" si="734"/>
        <v>0.17255434782608692</v>
      </c>
      <c r="KI78" s="44">
        <f t="shared" si="734"/>
        <v>6.2572421784472754E-2</v>
      </c>
      <c r="KJ78" s="44">
        <f t="shared" si="734"/>
        <v>8.6150490730643403E-2</v>
      </c>
      <c r="KK78" s="44">
        <f t="shared" si="734"/>
        <v>0.10564480142793387</v>
      </c>
      <c r="KL78" s="44">
        <f t="shared" si="734"/>
        <v>-2.8554131772777769E-2</v>
      </c>
      <c r="KM78" s="44">
        <f t="shared" si="734"/>
        <v>2.056501869547156E-2</v>
      </c>
      <c r="KN78" s="44">
        <f t="shared" si="734"/>
        <v>2.5544473844901328E-2</v>
      </c>
      <c r="KO78" s="44">
        <f t="shared" si="734"/>
        <v>-4.6640865336905479E-3</v>
      </c>
      <c r="KP78" s="44">
        <f t="shared" si="734"/>
        <v>-0.10987038883349953</v>
      </c>
      <c r="KQ78" s="44">
        <f t="shared" si="734"/>
        <v>-3.2818100358422919E-2</v>
      </c>
      <c r="KR78" s="44">
        <f t="shared" si="734"/>
        <v>0.19420961204400689</v>
      </c>
      <c r="KS78" s="44">
        <f t="shared" si="734"/>
        <v>5.0426687354538924E-3</v>
      </c>
      <c r="KT78" s="44">
        <f t="shared" si="734"/>
        <v>0.10131223465843298</v>
      </c>
      <c r="KU78" s="44">
        <f t="shared" si="734"/>
        <v>-0.11783774312248119</v>
      </c>
      <c r="KV78" s="44">
        <f t="shared" si="734"/>
        <v>9.474625086900379E-2</v>
      </c>
      <c r="KW78" s="44">
        <f t="shared" si="735"/>
        <v>4.1186609815839548E-2</v>
      </c>
      <c r="KX78" s="44">
        <f t="shared" si="735"/>
        <v>-1.2198309662803886E-2</v>
      </c>
      <c r="KY78" s="44">
        <f t="shared" si="735"/>
        <v>5.6981564787862649E-2</v>
      </c>
      <c r="KZ78" s="44">
        <f t="shared" si="735"/>
        <v>-5.9417508136526798E-2</v>
      </c>
      <c r="LA78" s="44">
        <f t="shared" si="735"/>
        <v>2.2713157661254479E-2</v>
      </c>
      <c r="LB78" s="44">
        <f t="shared" si="735"/>
        <v>-2.0300164830398204E-2</v>
      </c>
      <c r="LC78" s="44">
        <f t="shared" si="735"/>
        <v>-9.5811564686088757E-2</v>
      </c>
      <c r="LD78" s="44">
        <f t="shared" si="735"/>
        <v>9.6856331407305873E-2</v>
      </c>
      <c r="LE78" s="44">
        <f t="shared" si="735"/>
        <v>-6.8124999999999991E-2</v>
      </c>
      <c r="LF78" s="44">
        <f t="shared" si="735"/>
        <v>9.6771102807320375E-3</v>
      </c>
      <c r="LG78" s="44">
        <f t="shared" si="735"/>
        <v>-3.4826342759536888E-2</v>
      </c>
      <c r="LH78" s="44">
        <f t="shared" si="735"/>
        <v>4.0114049749287117E-2</v>
      </c>
      <c r="LI78" s="44">
        <f t="shared" si="736"/>
        <v>2.6278476226486491E-2</v>
      </c>
      <c r="LJ78" s="44">
        <f t="shared" si="737"/>
        <v>-8.1422123975315452E-2</v>
      </c>
      <c r="LK78" s="44">
        <f t="shared" si="737"/>
        <v>3.3490424145192099E-2</v>
      </c>
      <c r="LL78" s="44">
        <f t="shared" si="737"/>
        <v>-1.3485980401668818E-2</v>
      </c>
      <c r="LM78" s="44">
        <f t="shared" si="737"/>
        <v>-4.4256490952006011E-3</v>
      </c>
      <c r="LN78" s="44">
        <f t="shared" si="737"/>
        <v>-8.4658698014422606E-2</v>
      </c>
      <c r="LO78" s="44">
        <f t="shared" si="737"/>
        <v>-1.2410964817612724E-2</v>
      </c>
      <c r="LP78" s="44">
        <f t="shared" si="737"/>
        <v>8.2613921975740245E-2</v>
      </c>
      <c r="LQ78" s="44">
        <f t="shared" si="737"/>
        <v>1.0800444130412812E-2</v>
      </c>
      <c r="LR78" s="44">
        <f t="shared" si="737"/>
        <v>1.4979029358897611E-2</v>
      </c>
      <c r="LS78" s="44">
        <f t="shared" si="737"/>
        <v>2.1349862258953189E-2</v>
      </c>
      <c r="LT78" s="44">
        <f t="shared" si="737"/>
        <v>4.5660341007609961E-2</v>
      </c>
      <c r="LU78" s="44">
        <f t="shared" si="738"/>
        <v>1.0686319668355537E-2</v>
      </c>
      <c r="LV78" s="44">
        <f t="shared" si="739"/>
        <v>-7.3557560842220426E-2</v>
      </c>
      <c r="LW78" s="44">
        <f t="shared" si="739"/>
        <v>1.4167650531286879E-2</v>
      </c>
      <c r="LX78" s="44">
        <f t="shared" si="739"/>
        <v>-1.852929763290645E-2</v>
      </c>
      <c r="LY78" s="44">
        <f t="shared" si="739"/>
        <v>5.1299792428585622E-2</v>
      </c>
      <c r="LZ78" s="44">
        <f t="shared" si="739"/>
        <v>8.6498683715683367E-3</v>
      </c>
      <c r="MA78" s="44">
        <f t="shared" si="739"/>
        <v>-9.7035794183445212E-2</v>
      </c>
      <c r="MB78" s="44">
        <f t="shared" si="739"/>
        <v>8.7540002064622646E-2</v>
      </c>
      <c r="MC78" s="44">
        <f t="shared" si="739"/>
        <v>-8.6378737541528139E-3</v>
      </c>
      <c r="MD78" s="44">
        <f t="shared" si="739"/>
        <v>1.599004212945232E-2</v>
      </c>
      <c r="ME78" s="44">
        <f t="shared" si="739"/>
        <v>-4.5236075770426876E-2</v>
      </c>
      <c r="MF78" s="44">
        <f t="shared" si="739"/>
        <v>4.3727174020333548E-2</v>
      </c>
      <c r="MG78" s="44">
        <f t="shared" si="739"/>
        <v>1.1348590883298648E-2</v>
      </c>
      <c r="MH78" s="44">
        <f t="shared" si="739"/>
        <v>-2.5621844024686702E-2</v>
      </c>
      <c r="MI78" s="44">
        <f t="shared" si="739"/>
        <v>1.9097888675623897E-2</v>
      </c>
      <c r="MJ78" s="44">
        <f t="shared" si="739"/>
        <v>-6.2058574253696208E-2</v>
      </c>
      <c r="MK78" s="44">
        <f t="shared" si="739"/>
        <v>2.5100401606425793E-2</v>
      </c>
      <c r="ML78" s="44">
        <f t="shared" si="739"/>
        <v>-4.7110675808031299E-2</v>
      </c>
    </row>
    <row r="79" spans="1:350" s="106" customFormat="1" x14ac:dyDescent="0.35">
      <c r="A79" s="70" t="str">
        <f>Month!$A$39</f>
        <v>Passageiros (unid)</v>
      </c>
      <c r="B79" s="73"/>
      <c r="C79" s="73" t="str">
        <f t="shared" ref="C79:AH79" si="750">IF(B39&lt;=0,"",IF(C39&lt;=0,"",(C39/B39-1)))</f>
        <v/>
      </c>
      <c r="D79" s="73" t="str">
        <f t="shared" si="750"/>
        <v/>
      </c>
      <c r="E79" s="73" t="str">
        <f t="shared" si="750"/>
        <v/>
      </c>
      <c r="F79" s="73" t="str">
        <f t="shared" si="750"/>
        <v/>
      </c>
      <c r="G79" s="73" t="str">
        <f t="shared" si="750"/>
        <v/>
      </c>
      <c r="H79" s="73" t="str">
        <f t="shared" si="750"/>
        <v/>
      </c>
      <c r="I79" s="73" t="str">
        <f t="shared" si="750"/>
        <v/>
      </c>
      <c r="J79" s="73" t="str">
        <f t="shared" si="750"/>
        <v/>
      </c>
      <c r="K79" s="73" t="str">
        <f t="shared" si="750"/>
        <v/>
      </c>
      <c r="L79" s="73" t="str">
        <f t="shared" si="750"/>
        <v/>
      </c>
      <c r="M79" s="73" t="str">
        <f t="shared" si="750"/>
        <v/>
      </c>
      <c r="N79" s="73" t="str">
        <f t="shared" si="750"/>
        <v/>
      </c>
      <c r="O79" s="73" t="str">
        <f t="shared" si="750"/>
        <v/>
      </c>
      <c r="P79" s="73" t="str">
        <f t="shared" si="750"/>
        <v/>
      </c>
      <c r="Q79" s="73" t="str">
        <f t="shared" si="750"/>
        <v/>
      </c>
      <c r="R79" s="73" t="str">
        <f t="shared" si="750"/>
        <v/>
      </c>
      <c r="S79" s="73" t="str">
        <f t="shared" si="750"/>
        <v/>
      </c>
      <c r="T79" s="73" t="str">
        <f t="shared" si="750"/>
        <v/>
      </c>
      <c r="U79" s="73" t="str">
        <f t="shared" si="750"/>
        <v/>
      </c>
      <c r="V79" s="73" t="str">
        <f t="shared" si="750"/>
        <v/>
      </c>
      <c r="W79" s="73" t="str">
        <f t="shared" si="750"/>
        <v/>
      </c>
      <c r="X79" s="73" t="str">
        <f t="shared" si="750"/>
        <v/>
      </c>
      <c r="Y79" s="73" t="str">
        <f t="shared" si="750"/>
        <v/>
      </c>
      <c r="Z79" s="73" t="str">
        <f t="shared" si="750"/>
        <v/>
      </c>
      <c r="AA79" s="73" t="str">
        <f t="shared" si="750"/>
        <v/>
      </c>
      <c r="AB79" s="73" t="str">
        <f t="shared" si="750"/>
        <v/>
      </c>
      <c r="AC79" s="73" t="str">
        <f t="shared" si="750"/>
        <v/>
      </c>
      <c r="AD79" s="73" t="str">
        <f t="shared" si="750"/>
        <v/>
      </c>
      <c r="AE79" s="73" t="str">
        <f t="shared" si="750"/>
        <v/>
      </c>
      <c r="AF79" s="73" t="str">
        <f t="shared" si="750"/>
        <v/>
      </c>
      <c r="AG79" s="73" t="str">
        <f t="shared" si="750"/>
        <v/>
      </c>
      <c r="AH79" s="73" t="str">
        <f t="shared" si="750"/>
        <v/>
      </c>
      <c r="AI79" s="73" t="str">
        <f t="shared" ref="AI79:BN79" si="751">IF(AH39&lt;=0,"",IF(AI39&lt;=0,"",(AI39/AH39-1)))</f>
        <v/>
      </c>
      <c r="AJ79" s="73" t="str">
        <f t="shared" si="751"/>
        <v/>
      </c>
      <c r="AK79" s="73" t="str">
        <f t="shared" si="751"/>
        <v/>
      </c>
      <c r="AL79" s="73" t="str">
        <f t="shared" si="751"/>
        <v/>
      </c>
      <c r="AM79" s="73" t="str">
        <f t="shared" si="751"/>
        <v/>
      </c>
      <c r="AN79" s="73" t="str">
        <f t="shared" si="751"/>
        <v/>
      </c>
      <c r="AO79" s="73" t="str">
        <f t="shared" si="751"/>
        <v/>
      </c>
      <c r="AP79" s="73" t="str">
        <f t="shared" si="751"/>
        <v/>
      </c>
      <c r="AQ79" s="73" t="str">
        <f t="shared" si="751"/>
        <v/>
      </c>
      <c r="AR79" s="73" t="str">
        <f t="shared" si="751"/>
        <v/>
      </c>
      <c r="AS79" s="73" t="str">
        <f t="shared" si="751"/>
        <v/>
      </c>
      <c r="AT79" s="73" t="str">
        <f t="shared" si="751"/>
        <v/>
      </c>
      <c r="AU79" s="73" t="str">
        <f t="shared" si="751"/>
        <v/>
      </c>
      <c r="AV79" s="73" t="str">
        <f t="shared" si="751"/>
        <v/>
      </c>
      <c r="AW79" s="73" t="str">
        <f t="shared" si="751"/>
        <v/>
      </c>
      <c r="AX79" s="73" t="str">
        <f t="shared" si="751"/>
        <v/>
      </c>
      <c r="AY79" s="73" t="str">
        <f t="shared" si="751"/>
        <v/>
      </c>
      <c r="AZ79" s="73" t="str">
        <f t="shared" si="751"/>
        <v/>
      </c>
      <c r="BA79" s="73" t="str">
        <f t="shared" si="751"/>
        <v/>
      </c>
      <c r="BB79" s="73" t="str">
        <f t="shared" si="751"/>
        <v/>
      </c>
      <c r="BC79" s="73" t="str">
        <f t="shared" si="751"/>
        <v/>
      </c>
      <c r="BD79" s="73" t="str">
        <f t="shared" si="751"/>
        <v/>
      </c>
      <c r="BE79" s="73" t="str">
        <f t="shared" si="751"/>
        <v/>
      </c>
      <c r="BF79" s="73" t="str">
        <f t="shared" si="751"/>
        <v/>
      </c>
      <c r="BG79" s="73" t="str">
        <f t="shared" si="751"/>
        <v/>
      </c>
      <c r="BH79" s="73" t="str">
        <f t="shared" si="751"/>
        <v/>
      </c>
      <c r="BI79" s="73" t="str">
        <f t="shared" si="751"/>
        <v/>
      </c>
      <c r="BJ79" s="73" t="str">
        <f t="shared" si="751"/>
        <v/>
      </c>
      <c r="BK79" s="73" t="str">
        <f t="shared" si="751"/>
        <v/>
      </c>
      <c r="BL79" s="73" t="str">
        <f t="shared" si="751"/>
        <v/>
      </c>
      <c r="BM79" s="73" t="str">
        <f t="shared" si="751"/>
        <v/>
      </c>
      <c r="BN79" s="73" t="str">
        <f t="shared" si="751"/>
        <v/>
      </c>
      <c r="BO79" s="73" t="str">
        <f t="shared" ref="BO79:CT79" si="752">IF(BN39&lt;=0,"",IF(BO39&lt;=0,"",(BO39/BN39-1)))</f>
        <v/>
      </c>
      <c r="BP79" s="73" t="str">
        <f t="shared" si="752"/>
        <v/>
      </c>
      <c r="BQ79" s="73" t="str">
        <f t="shared" si="752"/>
        <v/>
      </c>
      <c r="BR79" s="73" t="str">
        <f t="shared" si="752"/>
        <v/>
      </c>
      <c r="BS79" s="73" t="str">
        <f t="shared" si="752"/>
        <v/>
      </c>
      <c r="BT79" s="73" t="str">
        <f t="shared" si="752"/>
        <v/>
      </c>
      <c r="BU79" s="73" t="str">
        <f t="shared" si="752"/>
        <v/>
      </c>
      <c r="BV79" s="73" t="str">
        <f t="shared" si="752"/>
        <v/>
      </c>
      <c r="BW79" s="73" t="str">
        <f t="shared" si="752"/>
        <v/>
      </c>
      <c r="BX79" s="73" t="str">
        <f t="shared" si="752"/>
        <v/>
      </c>
      <c r="BY79" s="73" t="str">
        <f t="shared" si="752"/>
        <v/>
      </c>
      <c r="BZ79" s="73" t="str">
        <f t="shared" si="752"/>
        <v/>
      </c>
      <c r="CA79" s="73" t="str">
        <f t="shared" si="752"/>
        <v/>
      </c>
      <c r="CB79" s="73" t="str">
        <f t="shared" si="752"/>
        <v/>
      </c>
      <c r="CC79" s="73" t="str">
        <f t="shared" si="752"/>
        <v/>
      </c>
      <c r="CD79" s="73" t="str">
        <f t="shared" si="752"/>
        <v/>
      </c>
      <c r="CE79" s="73" t="str">
        <f t="shared" si="752"/>
        <v/>
      </c>
      <c r="CF79" s="73" t="str">
        <f t="shared" si="752"/>
        <v/>
      </c>
      <c r="CG79" s="73" t="str">
        <f t="shared" si="752"/>
        <v/>
      </c>
      <c r="CH79" s="73" t="str">
        <f t="shared" si="752"/>
        <v/>
      </c>
      <c r="CI79" s="73" t="str">
        <f t="shared" si="752"/>
        <v/>
      </c>
      <c r="CJ79" s="73" t="str">
        <f t="shared" si="752"/>
        <v/>
      </c>
      <c r="CK79" s="73" t="str">
        <f t="shared" si="752"/>
        <v/>
      </c>
      <c r="CL79" s="73" t="str">
        <f t="shared" si="752"/>
        <v/>
      </c>
      <c r="CM79" s="73" t="str">
        <f t="shared" si="752"/>
        <v/>
      </c>
      <c r="CN79" s="73" t="str">
        <f t="shared" si="752"/>
        <v/>
      </c>
      <c r="CO79" s="73" t="str">
        <f t="shared" si="752"/>
        <v/>
      </c>
      <c r="CP79" s="73" t="str">
        <f t="shared" si="752"/>
        <v/>
      </c>
      <c r="CQ79" s="73" t="str">
        <f t="shared" si="752"/>
        <v/>
      </c>
      <c r="CR79" s="73" t="str">
        <f t="shared" si="752"/>
        <v/>
      </c>
      <c r="CS79" s="73" t="str">
        <f t="shared" si="752"/>
        <v/>
      </c>
      <c r="CT79" s="73" t="str">
        <f t="shared" si="752"/>
        <v/>
      </c>
      <c r="CU79" s="73" t="str">
        <f t="shared" ref="CU79:DZ79" si="753">IF(CT39&lt;=0,"",IF(CU39&lt;=0,"",(CU39/CT39-1)))</f>
        <v/>
      </c>
      <c r="CV79" s="73" t="str">
        <f t="shared" si="753"/>
        <v/>
      </c>
      <c r="CW79" s="73" t="str">
        <f t="shared" si="753"/>
        <v/>
      </c>
      <c r="CX79" s="73" t="str">
        <f t="shared" si="753"/>
        <v/>
      </c>
      <c r="CY79" s="73" t="str">
        <f t="shared" si="753"/>
        <v/>
      </c>
      <c r="CZ79" s="73" t="str">
        <f t="shared" si="753"/>
        <v/>
      </c>
      <c r="DA79" s="73" t="str">
        <f t="shared" si="753"/>
        <v/>
      </c>
      <c r="DB79" s="73" t="str">
        <f t="shared" si="753"/>
        <v/>
      </c>
      <c r="DC79" s="73" t="str">
        <f t="shared" si="753"/>
        <v/>
      </c>
      <c r="DD79" s="73" t="str">
        <f t="shared" si="753"/>
        <v/>
      </c>
      <c r="DE79" s="73" t="str">
        <f t="shared" si="753"/>
        <v/>
      </c>
      <c r="DF79" s="73" t="str">
        <f t="shared" si="753"/>
        <v/>
      </c>
      <c r="DG79" s="73" t="str">
        <f t="shared" si="753"/>
        <v/>
      </c>
      <c r="DH79" s="73" t="str">
        <f t="shared" si="753"/>
        <v/>
      </c>
      <c r="DI79" s="73" t="str">
        <f t="shared" si="753"/>
        <v/>
      </c>
      <c r="DJ79" s="73" t="str">
        <f t="shared" si="753"/>
        <v/>
      </c>
      <c r="DK79" s="73" t="str">
        <f t="shared" si="753"/>
        <v/>
      </c>
      <c r="DL79" s="73" t="str">
        <f t="shared" si="753"/>
        <v/>
      </c>
      <c r="DM79" s="73" t="str">
        <f t="shared" si="753"/>
        <v/>
      </c>
      <c r="DN79" s="73" t="str">
        <f t="shared" si="753"/>
        <v/>
      </c>
      <c r="DO79" s="73" t="str">
        <f t="shared" si="753"/>
        <v/>
      </c>
      <c r="DP79" s="73" t="str">
        <f t="shared" si="753"/>
        <v/>
      </c>
      <c r="DQ79" s="73" t="str">
        <f t="shared" si="753"/>
        <v/>
      </c>
      <c r="DR79" s="73" t="str">
        <f t="shared" si="753"/>
        <v/>
      </c>
      <c r="DS79" s="73" t="str">
        <f t="shared" si="753"/>
        <v/>
      </c>
      <c r="DT79" s="73" t="str">
        <f t="shared" si="753"/>
        <v/>
      </c>
      <c r="DU79" s="73" t="str">
        <f t="shared" si="753"/>
        <v/>
      </c>
      <c r="DV79" s="73" t="str">
        <f t="shared" si="753"/>
        <v/>
      </c>
      <c r="DW79" s="73" t="str">
        <f t="shared" si="753"/>
        <v/>
      </c>
      <c r="DX79" s="73" t="str">
        <f t="shared" si="753"/>
        <v/>
      </c>
      <c r="DY79" s="73" t="str">
        <f t="shared" si="753"/>
        <v/>
      </c>
      <c r="DZ79" s="73" t="str">
        <f t="shared" si="753"/>
        <v/>
      </c>
      <c r="EA79" s="73" t="str">
        <f t="shared" ref="EA79:FF79" si="754">IF(DZ39&lt;=0,"",IF(EA39&lt;=0,"",(EA39/DZ39-1)))</f>
        <v/>
      </c>
      <c r="EB79" s="73" t="str">
        <f t="shared" si="754"/>
        <v/>
      </c>
      <c r="EC79" s="73" t="str">
        <f t="shared" si="754"/>
        <v/>
      </c>
      <c r="ED79" s="73" t="str">
        <f t="shared" si="754"/>
        <v/>
      </c>
      <c r="EE79" s="73" t="str">
        <f t="shared" si="754"/>
        <v/>
      </c>
      <c r="EF79" s="73" t="str">
        <f t="shared" si="754"/>
        <v/>
      </c>
      <c r="EG79" s="73" t="str">
        <f t="shared" si="754"/>
        <v/>
      </c>
      <c r="EH79" s="73" t="str">
        <f t="shared" si="754"/>
        <v/>
      </c>
      <c r="EI79" s="73" t="str">
        <f t="shared" si="754"/>
        <v/>
      </c>
      <c r="EJ79" s="73" t="str">
        <f t="shared" si="754"/>
        <v/>
      </c>
      <c r="EK79" s="73" t="str">
        <f t="shared" si="754"/>
        <v/>
      </c>
      <c r="EL79" s="73" t="str">
        <f t="shared" si="754"/>
        <v/>
      </c>
      <c r="EM79" s="73" t="str">
        <f t="shared" si="754"/>
        <v/>
      </c>
      <c r="EN79" s="73" t="str">
        <f t="shared" si="754"/>
        <v/>
      </c>
      <c r="EO79" s="73" t="str">
        <f t="shared" si="754"/>
        <v/>
      </c>
      <c r="EP79" s="73" t="str">
        <f t="shared" si="754"/>
        <v/>
      </c>
      <c r="EQ79" s="73" t="str">
        <f t="shared" si="754"/>
        <v/>
      </c>
      <c r="ER79" s="73" t="str">
        <f t="shared" si="754"/>
        <v/>
      </c>
      <c r="ES79" s="73" t="str">
        <f t="shared" si="754"/>
        <v/>
      </c>
      <c r="ET79" s="73" t="str">
        <f t="shared" si="754"/>
        <v/>
      </c>
      <c r="EU79" s="73" t="str">
        <f t="shared" si="754"/>
        <v/>
      </c>
      <c r="EV79" s="73" t="str">
        <f t="shared" si="754"/>
        <v/>
      </c>
      <c r="EW79" s="73" t="str">
        <f t="shared" si="754"/>
        <v/>
      </c>
      <c r="EX79" s="73" t="str">
        <f t="shared" si="754"/>
        <v/>
      </c>
      <c r="EY79" s="73" t="str">
        <f t="shared" si="754"/>
        <v/>
      </c>
      <c r="EZ79" s="73" t="str">
        <f t="shared" si="754"/>
        <v/>
      </c>
      <c r="FA79" s="73" t="str">
        <f t="shared" si="754"/>
        <v/>
      </c>
      <c r="FB79" s="73" t="str">
        <f t="shared" si="754"/>
        <v/>
      </c>
      <c r="FC79" s="73" t="str">
        <f t="shared" si="754"/>
        <v/>
      </c>
      <c r="FD79" s="73" t="str">
        <f t="shared" si="754"/>
        <v/>
      </c>
      <c r="FE79" s="73" t="str">
        <f t="shared" si="754"/>
        <v/>
      </c>
      <c r="FF79" s="73" t="str">
        <f t="shared" si="754"/>
        <v/>
      </c>
      <c r="FG79" s="73" t="str">
        <f t="shared" ref="FG79:GL79" si="755">IF(FF39&lt;=0,"",IF(FG39&lt;=0,"",(FG39/FF39-1)))</f>
        <v/>
      </c>
      <c r="FH79" s="73" t="str">
        <f t="shared" si="755"/>
        <v/>
      </c>
      <c r="FI79" s="73" t="str">
        <f t="shared" si="755"/>
        <v/>
      </c>
      <c r="FJ79" s="73" t="str">
        <f t="shared" si="755"/>
        <v/>
      </c>
      <c r="FK79" s="73" t="str">
        <f t="shared" si="755"/>
        <v/>
      </c>
      <c r="FL79" s="73" t="str">
        <f t="shared" si="755"/>
        <v/>
      </c>
      <c r="FM79" s="73" t="str">
        <f t="shared" si="755"/>
        <v/>
      </c>
      <c r="FN79" s="73" t="str">
        <f t="shared" si="755"/>
        <v/>
      </c>
      <c r="FO79" s="73">
        <f t="shared" si="755"/>
        <v>-0.16499056112431876</v>
      </c>
      <c r="FP79" s="73">
        <f t="shared" si="755"/>
        <v>0.15174005521111456</v>
      </c>
      <c r="FQ79" s="73">
        <f t="shared" si="755"/>
        <v>-4.0830272486547248E-4</v>
      </c>
      <c r="FR79" s="73">
        <f t="shared" si="755"/>
        <v>2.0775545152970976E-2</v>
      </c>
      <c r="FS79" s="73">
        <f t="shared" si="755"/>
        <v>2.1728975483326529E-2</v>
      </c>
      <c r="FT79" s="73">
        <f t="shared" si="755"/>
        <v>0.22910798122065734</v>
      </c>
      <c r="FU79" s="73">
        <f t="shared" si="755"/>
        <v>-0.10691854085756147</v>
      </c>
      <c r="FV79" s="73">
        <f t="shared" si="755"/>
        <v>-5.6101107392268812E-2</v>
      </c>
      <c r="FW79" s="73">
        <f t="shared" si="755"/>
        <v>1.8186505388418484E-2</v>
      </c>
      <c r="FX79" s="73">
        <f t="shared" si="755"/>
        <v>-1.8150582263223081E-2</v>
      </c>
      <c r="FY79" s="73">
        <f t="shared" si="755"/>
        <v>0.16742235356654689</v>
      </c>
      <c r="FZ79" s="73">
        <f t="shared" si="755"/>
        <v>5.2811743230662289E-2</v>
      </c>
      <c r="GA79" s="73">
        <f t="shared" si="755"/>
        <v>-0.1453016756468708</v>
      </c>
      <c r="GB79" s="73">
        <f t="shared" si="755"/>
        <v>4.2256893721480004E-2</v>
      </c>
      <c r="GC79" s="73">
        <f t="shared" si="755"/>
        <v>8.0338810147551065E-4</v>
      </c>
      <c r="GD79" s="73">
        <f t="shared" si="755"/>
        <v>5.4915719184262857E-2</v>
      </c>
      <c r="GE79" s="73">
        <f t="shared" si="755"/>
        <v>-1.3881950726807646E-2</v>
      </c>
      <c r="GF79" s="73">
        <f t="shared" si="755"/>
        <v>0.16127008624350814</v>
      </c>
      <c r="GG79" s="73">
        <f t="shared" si="755"/>
        <v>-9.6852456508540574E-2</v>
      </c>
      <c r="GH79" s="73">
        <f t="shared" si="755"/>
        <v>-2.2885408864622203E-2</v>
      </c>
      <c r="GI79" s="73">
        <f t="shared" si="755"/>
        <v>-2.7916368718715501E-2</v>
      </c>
      <c r="GJ79" s="73">
        <f t="shared" si="755"/>
        <v>3.9525141026873545E-2</v>
      </c>
      <c r="GK79" s="73">
        <f t="shared" si="755"/>
        <v>5.4933316893187811E-2</v>
      </c>
      <c r="GL79" s="73">
        <f t="shared" si="755"/>
        <v>7.859829837294785E-2</v>
      </c>
      <c r="GM79" s="73">
        <f t="shared" si="727"/>
        <v>-0.19230008150804012</v>
      </c>
      <c r="GN79" s="73">
        <f t="shared" ref="GN79:GW79" si="756">IF(GM39&lt;=0,"",IF(GN39&lt;=0,"",(GN39/GM39-1)))</f>
        <v>7.0627969445878458E-2</v>
      </c>
      <c r="GO79" s="73">
        <f t="shared" si="756"/>
        <v>5.5057030698779208E-2</v>
      </c>
      <c r="GP79" s="73">
        <f t="shared" si="756"/>
        <v>-5.7269228634098113E-3</v>
      </c>
      <c r="GQ79" s="73">
        <f t="shared" si="756"/>
        <v>-5.5578711187805996E-2</v>
      </c>
      <c r="GR79" s="73">
        <f t="shared" si="756"/>
        <v>6.8028052635124681E-2</v>
      </c>
      <c r="GS79" s="73">
        <f t="shared" si="756"/>
        <v>3.5182865683092812E-2</v>
      </c>
      <c r="GT79" s="73">
        <f t="shared" si="756"/>
        <v>-0.1071058175134737</v>
      </c>
      <c r="GU79" s="73">
        <f t="shared" si="756"/>
        <v>0.14501523617463397</v>
      </c>
      <c r="GV79" s="73">
        <f t="shared" si="756"/>
        <v>-2.0814860494336229E-2</v>
      </c>
      <c r="GW79" s="73">
        <f t="shared" si="756"/>
        <v>2.8848255987280025E-2</v>
      </c>
      <c r="GX79" s="73">
        <f t="shared" ref="GX79:HH79" si="757">IF(GW39&lt;=0,"",IF(GX39&lt;=0,"",(GX39/GW39-1)))</f>
        <v>4.709971699844484E-2</v>
      </c>
      <c r="GY79" s="73">
        <f t="shared" si="757"/>
        <v>-9.6246288662765522E-2</v>
      </c>
      <c r="GZ79" s="73">
        <f t="shared" si="757"/>
        <v>1.9322457301133023E-2</v>
      </c>
      <c r="HA79" s="73">
        <f t="shared" si="757"/>
        <v>-2.572883341594201E-2</v>
      </c>
      <c r="HB79" s="73">
        <f t="shared" si="757"/>
        <v>4.0190546665433313E-2</v>
      </c>
      <c r="HC79" s="73">
        <f t="shared" si="757"/>
        <v>-0.1141357777678973</v>
      </c>
      <c r="HD79" s="73">
        <f t="shared" si="757"/>
        <v>0.19923096548964603</v>
      </c>
      <c r="HE79" s="73">
        <f t="shared" si="757"/>
        <v>-2.1949302691114725E-2</v>
      </c>
      <c r="HF79" s="73">
        <f t="shared" si="757"/>
        <v>1.8027206032683374E-2</v>
      </c>
      <c r="HG79" s="73">
        <f t="shared" si="757"/>
        <v>1.9399848210637005E-2</v>
      </c>
      <c r="HH79" s="73">
        <f t="shared" si="757"/>
        <v>-5.8499653519497374E-2</v>
      </c>
      <c r="HI79" s="73">
        <f t="shared" ref="HI79:IG79" si="758">IF(HH39&lt;=0,"",IF(HI39&lt;=0,"",(HI39/HH39-1)))</f>
        <v>2.0125524488710855E-2</v>
      </c>
      <c r="HJ79" s="73">
        <f t="shared" si="758"/>
        <v>0.16676366134229492</v>
      </c>
      <c r="HK79" s="73">
        <f t="shared" si="758"/>
        <v>-0.14220985699698785</v>
      </c>
      <c r="HL79" s="73">
        <f t="shared" si="758"/>
        <v>5.8984529995698365E-2</v>
      </c>
      <c r="HM79" s="73">
        <f t="shared" si="758"/>
        <v>-4.592011827994491E-2</v>
      </c>
      <c r="HN79" s="73">
        <f t="shared" si="758"/>
        <v>-2.3757913407742137E-2</v>
      </c>
      <c r="HO79" s="73">
        <f t="shared" si="758"/>
        <v>-4.8137011753080161E-2</v>
      </c>
      <c r="HP79" s="73">
        <f t="shared" si="758"/>
        <v>0.21289546359095146</v>
      </c>
      <c r="HQ79" s="73">
        <f t="shared" si="758"/>
        <v>-0.11013577709786915</v>
      </c>
      <c r="HR79" s="73">
        <f t="shared" si="758"/>
        <v>-5.4137382426986402E-3</v>
      </c>
      <c r="HS79" s="159">
        <f t="shared" si="758"/>
        <v>-7.1173115006062382E-4</v>
      </c>
      <c r="HT79" s="73">
        <f t="shared" si="758"/>
        <v>-6.5446633610301674E-2</v>
      </c>
      <c r="HU79" s="73">
        <f t="shared" si="758"/>
        <v>9.7571103397113168E-2</v>
      </c>
      <c r="HV79" s="73">
        <f t="shared" si="758"/>
        <v>4.1524698435254415E-2</v>
      </c>
      <c r="HW79" s="73">
        <f t="shared" si="758"/>
        <v>-0.19857826150995761</v>
      </c>
      <c r="HX79" s="73">
        <f t="shared" si="758"/>
        <v>7.1060308125145966E-2</v>
      </c>
      <c r="HY79" s="73">
        <f t="shared" si="758"/>
        <v>-8.3019929272820869E-2</v>
      </c>
      <c r="HZ79" s="73">
        <f t="shared" si="758"/>
        <v>1.2965305321332776E-2</v>
      </c>
      <c r="IA79" s="73">
        <f t="shared" si="758"/>
        <v>-1.9387242033563123E-2</v>
      </c>
      <c r="IB79" s="73">
        <f t="shared" si="758"/>
        <v>0.16710056657223804</v>
      </c>
      <c r="IC79" s="73">
        <f t="shared" si="758"/>
        <v>-2.8598024449830284E-2</v>
      </c>
      <c r="ID79" s="73">
        <f t="shared" si="758"/>
        <v>-5.6579823565202303E-2</v>
      </c>
      <c r="IE79" s="73">
        <f t="shared" si="758"/>
        <v>2.5940179202830871E-2</v>
      </c>
      <c r="IF79" s="73">
        <f t="shared" si="758"/>
        <v>4.7217668546939429E-3</v>
      </c>
      <c r="IG79" s="73">
        <f t="shared" si="758"/>
        <v>9.6805110179246867E-2</v>
      </c>
      <c r="IH79" s="73">
        <f t="shared" ref="IH79:IQ79" si="759">IH39/IG39-1</f>
        <v>5.8300281826083156E-2</v>
      </c>
      <c r="II79" s="73">
        <f t="shared" si="759"/>
        <v>-0.20574439119414711</v>
      </c>
      <c r="IJ79" s="73">
        <f t="shared" si="759"/>
        <v>0.1379037405135437</v>
      </c>
      <c r="IK79" s="73">
        <f t="shared" si="759"/>
        <v>-8.240525520413633E-2</v>
      </c>
      <c r="IL79" s="73">
        <f t="shared" si="759"/>
        <v>4.2140848529174324E-2</v>
      </c>
      <c r="IM79" s="73">
        <f t="shared" si="759"/>
        <v>-5.8830912034096294E-2</v>
      </c>
      <c r="IN79" s="73">
        <f t="shared" si="759"/>
        <v>0.11105033269379927</v>
      </c>
      <c r="IO79" s="73">
        <f t="shared" si="759"/>
        <v>-4.8328152823806314E-2</v>
      </c>
      <c r="IP79" s="73">
        <f t="shared" si="759"/>
        <v>-2.0124546206797156E-2</v>
      </c>
      <c r="IQ79" s="73">
        <f t="shared" si="759"/>
        <v>1.0611709916826806E-2</v>
      </c>
      <c r="IR79" s="73">
        <f t="shared" ref="IR79:JT79" si="760">IR39/IQ39-1</f>
        <v>-5.4218112210088876E-2</v>
      </c>
      <c r="IS79" s="73">
        <f t="shared" si="760"/>
        <v>6.8527388696065561E-2</v>
      </c>
      <c r="IT79" s="73">
        <f t="shared" si="760"/>
        <v>4.4775639583105598E-2</v>
      </c>
      <c r="IU79" s="73">
        <f t="shared" si="760"/>
        <v>-0.18359580294778299</v>
      </c>
      <c r="IV79" s="73">
        <f t="shared" si="760"/>
        <v>9.6062462687017236E-2</v>
      </c>
      <c r="IW79" s="73">
        <f t="shared" si="760"/>
        <v>1.6505576821757018E-5</v>
      </c>
      <c r="IX79" s="73">
        <f t="shared" si="760"/>
        <v>-2.0341412221352662E-2</v>
      </c>
      <c r="IY79" s="73">
        <f t="shared" si="760"/>
        <v>-8.1923481923481534E-3</v>
      </c>
      <c r="IZ79" s="73">
        <f t="shared" si="760"/>
        <v>0.21843533900044587</v>
      </c>
      <c r="JA79" s="73">
        <f t="shared" si="760"/>
        <v>-5.7356565019326844E-2</v>
      </c>
      <c r="JB79" s="73">
        <f t="shared" si="760"/>
        <v>-2.9601172362707762E-2</v>
      </c>
      <c r="JC79" s="73">
        <f t="shared" si="760"/>
        <v>3.7017232795147237E-2</v>
      </c>
      <c r="JD79" s="73">
        <f t="shared" si="760"/>
        <v>-7.5307324971432332E-2</v>
      </c>
      <c r="JE79" s="73">
        <f t="shared" si="760"/>
        <v>0.11736252208626818</v>
      </c>
      <c r="JF79" s="73">
        <f t="shared" si="760"/>
        <v>5.5554633583135171E-2</v>
      </c>
      <c r="JG79" s="73">
        <f t="shared" si="760"/>
        <v>-0.10725932880238254</v>
      </c>
      <c r="JH79" s="73">
        <f t="shared" si="760"/>
        <v>5.3585288260874497E-2</v>
      </c>
      <c r="JI79" s="73">
        <f t="shared" si="760"/>
        <v>1.1172997594187883E-2</v>
      </c>
      <c r="JJ79" s="73">
        <f t="shared" si="760"/>
        <v>5.9140667341273545E-2</v>
      </c>
      <c r="JK79" s="73">
        <f t="shared" si="760"/>
        <v>-1.4492753623188359E-2</v>
      </c>
      <c r="JL79" s="73">
        <f t="shared" si="760"/>
        <v>0.12603280542986428</v>
      </c>
      <c r="JM79" s="73">
        <f t="shared" si="760"/>
        <v>-8.1968991765227095E-2</v>
      </c>
      <c r="JN79" s="73">
        <f t="shared" si="760"/>
        <v>-6.1562452124050648E-2</v>
      </c>
      <c r="JO79" s="73">
        <f t="shared" si="760"/>
        <v>5.1161255791119631E-2</v>
      </c>
      <c r="JP79" s="73">
        <f t="shared" si="760"/>
        <v>-3.8601699286805347E-2</v>
      </c>
      <c r="JQ79" s="73">
        <f t="shared" si="760"/>
        <v>3.2958321794516854E-2</v>
      </c>
      <c r="JR79" s="73">
        <f t="shared" si="760"/>
        <v>7.6850725477908277E-2</v>
      </c>
      <c r="JS79" s="73">
        <f t="shared" si="760"/>
        <v>-0.13005809128630708</v>
      </c>
      <c r="JT79" s="73">
        <f t="shared" si="760"/>
        <v>-0.31364473232342505</v>
      </c>
      <c r="JU79" s="73">
        <f t="shared" si="732"/>
        <v>-0.73846843434782161</v>
      </c>
      <c r="JV79" s="73">
        <f t="shared" si="733"/>
        <v>0.50504862624222779</v>
      </c>
      <c r="JW79" s="73">
        <f t="shared" si="734"/>
        <v>0.34807824720608749</v>
      </c>
      <c r="JX79" s="73">
        <f t="shared" si="734"/>
        <v>0.25457557640803308</v>
      </c>
      <c r="JY79" s="73">
        <f t="shared" si="734"/>
        <v>0.18526541051203083</v>
      </c>
      <c r="JZ79" s="73">
        <f t="shared" si="734"/>
        <v>0.24346390118237671</v>
      </c>
      <c r="KA79" s="73">
        <f t="shared" si="734"/>
        <v>0.2420176221438386</v>
      </c>
      <c r="KB79" s="73">
        <f t="shared" si="734"/>
        <v>7.5488079929058483E-2</v>
      </c>
      <c r="KC79" s="73">
        <f t="shared" si="734"/>
        <v>4.6384338740486974E-2</v>
      </c>
      <c r="KD79" s="73">
        <f t="shared" si="734"/>
        <v>4.2375994790729843E-2</v>
      </c>
      <c r="KE79" s="73">
        <f t="shared" si="734"/>
        <v>-0.15088136779726113</v>
      </c>
      <c r="KF79" s="73">
        <f t="shared" si="734"/>
        <v>-1.7739546134413531E-2</v>
      </c>
      <c r="KG79" s="73">
        <f t="shared" si="734"/>
        <v>-5.3040271263101735E-2</v>
      </c>
      <c r="KH79" s="73">
        <f t="shared" si="734"/>
        <v>0.1522025140374017</v>
      </c>
      <c r="KI79" s="73">
        <f t="shared" si="734"/>
        <v>3.4909980595178913E-2</v>
      </c>
      <c r="KJ79" s="73">
        <f t="shared" si="734"/>
        <v>0.17157833746062523</v>
      </c>
      <c r="KK79" s="73">
        <f t="shared" si="734"/>
        <v>9.3866720711810459E-3</v>
      </c>
      <c r="KL79" s="73">
        <f t="shared" si="734"/>
        <v>4.6507821323540366E-3</v>
      </c>
      <c r="KM79" s="73">
        <f t="shared" si="734"/>
        <v>4.7278766372640613E-2</v>
      </c>
      <c r="KN79" s="73">
        <f t="shared" si="734"/>
        <v>-7.901928551797166E-3</v>
      </c>
      <c r="KO79" s="73">
        <f t="shared" si="734"/>
        <v>4.838507342856202E-2</v>
      </c>
      <c r="KP79" s="73">
        <f t="shared" si="734"/>
        <v>-0.11424625570867319</v>
      </c>
      <c r="KQ79" s="73">
        <f t="shared" si="734"/>
        <v>-0.12426164066343426</v>
      </c>
      <c r="KR79" s="73">
        <f t="shared" si="734"/>
        <v>0.23670695854388768</v>
      </c>
      <c r="KS79" s="73">
        <f t="shared" si="734"/>
        <v>1.3627249509637895E-3</v>
      </c>
      <c r="KT79" s="73">
        <f t="shared" si="734"/>
        <v>5.719808087162126E-2</v>
      </c>
      <c r="KU79" s="73">
        <f t="shared" si="734"/>
        <v>-0.11200876621081313</v>
      </c>
      <c r="KV79" s="73">
        <f t="shared" si="734"/>
        <v>0.1700767376545258</v>
      </c>
      <c r="KW79" s="73">
        <f t="shared" si="735"/>
        <v>-1.8937926315968356E-3</v>
      </c>
      <c r="KX79" s="73">
        <f t="shared" si="735"/>
        <v>-4.5632888022041351E-2</v>
      </c>
      <c r="KY79" s="73">
        <f t="shared" si="735"/>
        <v>5.0685867858209166E-2</v>
      </c>
      <c r="KZ79" s="73">
        <f t="shared" si="735"/>
        <v>4.9505043981403762E-3</v>
      </c>
      <c r="LA79" s="73">
        <f t="shared" si="735"/>
        <v>1.8796854726038204E-2</v>
      </c>
      <c r="LB79" s="73">
        <f t="shared" si="735"/>
        <v>6.1641580584562039E-2</v>
      </c>
      <c r="LC79" s="73">
        <f t="shared" si="735"/>
        <v>-0.13181771983880786</v>
      </c>
      <c r="LD79" s="73">
        <f t="shared" si="735"/>
        <v>4.6784760883225252E-2</v>
      </c>
      <c r="LE79" s="73">
        <f t="shared" si="735"/>
        <v>-3.8161474154691288E-2</v>
      </c>
      <c r="LF79" s="73">
        <f t="shared" si="735"/>
        <v>1.7142652708737049E-3</v>
      </c>
      <c r="LG79" s="73">
        <f t="shared" si="735"/>
        <v>1.5611312447481929E-2</v>
      </c>
      <c r="LH79" s="73">
        <f t="shared" si="735"/>
        <v>7.1205785158680701E-2</v>
      </c>
      <c r="LI79" s="73">
        <f t="shared" si="736"/>
        <v>4.210217231524549E-2</v>
      </c>
      <c r="LJ79" s="73">
        <f t="shared" si="737"/>
        <v>-0.10604329061908246</v>
      </c>
      <c r="LK79" s="73">
        <f t="shared" si="737"/>
        <v>1.1699260867479744E-2</v>
      </c>
      <c r="LL79" s="73">
        <f t="shared" si="737"/>
        <v>-1.7316930400414043E-2</v>
      </c>
      <c r="LM79" s="73">
        <f t="shared" si="737"/>
        <v>-7.3922593946579296E-3</v>
      </c>
      <c r="LN79" s="73">
        <f t="shared" si="737"/>
        <v>-4.8363882719717033E-2</v>
      </c>
      <c r="LO79" s="73">
        <f t="shared" si="737"/>
        <v>-0.11021158213908611</v>
      </c>
      <c r="LP79" s="73">
        <f t="shared" si="737"/>
        <v>0.15974603323356606</v>
      </c>
      <c r="LQ79" s="73">
        <f t="shared" si="737"/>
        <v>-1.0755305684817307E-2</v>
      </c>
      <c r="LR79" s="73">
        <f t="shared" si="737"/>
        <v>4.6238672622846311E-2</v>
      </c>
      <c r="LS79" s="73">
        <f t="shared" si="737"/>
        <v>2.9646907266800637E-2</v>
      </c>
      <c r="LT79" s="73">
        <f t="shared" si="737"/>
        <v>5.3564895292870895E-2</v>
      </c>
      <c r="LU79" s="73">
        <f t="shared" si="738"/>
        <v>-4.3101935943560266E-3</v>
      </c>
      <c r="LV79" s="73">
        <f t="shared" si="739"/>
        <v>-4.307528280747408E-2</v>
      </c>
      <c r="LW79" s="73">
        <f t="shared" si="739"/>
        <v>2.0648936913527427E-2</v>
      </c>
      <c r="LX79" s="73">
        <f t="shared" si="739"/>
        <v>-1.9490173041430969E-2</v>
      </c>
      <c r="LY79" s="73">
        <f t="shared" si="739"/>
        <v>5.0416695364694508E-2</v>
      </c>
      <c r="LZ79" s="73">
        <f t="shared" si="739"/>
        <v>2.9640993673893945E-3</v>
      </c>
      <c r="MA79" s="73">
        <f t="shared" si="739"/>
        <v>-0.1703994992042972</v>
      </c>
      <c r="MB79" s="73">
        <f t="shared" si="739"/>
        <v>0.13360918269640765</v>
      </c>
      <c r="MC79" s="73">
        <f t="shared" si="739"/>
        <v>-1.7531329752790148E-2</v>
      </c>
      <c r="MD79" s="73">
        <f t="shared" si="739"/>
        <v>4.1689040524953702E-2</v>
      </c>
      <c r="ME79" s="73">
        <f t="shared" si="739"/>
        <v>-2.6619001582736335E-2</v>
      </c>
      <c r="MF79" s="73">
        <f t="shared" si="739"/>
        <v>4.3490521578452901E-2</v>
      </c>
      <c r="MG79" s="73">
        <f t="shared" si="739"/>
        <v>1.0518418224840564E-2</v>
      </c>
      <c r="MH79" s="73">
        <f t="shared" si="739"/>
        <v>1.28366562686133E-3</v>
      </c>
      <c r="MI79" s="73">
        <f t="shared" si="739"/>
        <v>1.8483359544122502E-2</v>
      </c>
      <c r="MJ79" s="73">
        <f t="shared" si="739"/>
        <v>-7.0679567116653463E-2</v>
      </c>
      <c r="MK79" s="73">
        <f t="shared" si="739"/>
        <v>6.4041675395274389E-2</v>
      </c>
      <c r="ML79" s="73">
        <f t="shared" si="739"/>
        <v>4.367189487604306E-2</v>
      </c>
    </row>
    <row r="80" spans="1:350" s="108" customFormat="1" x14ac:dyDescent="0.35">
      <c r="A80" s="107" t="str">
        <f>Month!$A$40</f>
        <v>Doméstico</v>
      </c>
      <c r="B80" s="46"/>
      <c r="C80" s="46" t="str">
        <f t="shared" ref="C80:AH80" si="761">IF(B40&lt;=0,"",IF(C40&lt;=0,"",(C40/B40-1)))</f>
        <v/>
      </c>
      <c r="D80" s="46" t="str">
        <f t="shared" si="761"/>
        <v/>
      </c>
      <c r="E80" s="46" t="str">
        <f t="shared" si="761"/>
        <v/>
      </c>
      <c r="F80" s="46" t="str">
        <f t="shared" si="761"/>
        <v/>
      </c>
      <c r="G80" s="46" t="str">
        <f t="shared" si="761"/>
        <v/>
      </c>
      <c r="H80" s="46" t="str">
        <f t="shared" si="761"/>
        <v/>
      </c>
      <c r="I80" s="46" t="str">
        <f t="shared" si="761"/>
        <v/>
      </c>
      <c r="J80" s="46" t="str">
        <f t="shared" si="761"/>
        <v/>
      </c>
      <c r="K80" s="46" t="str">
        <f t="shared" si="761"/>
        <v/>
      </c>
      <c r="L80" s="46" t="str">
        <f t="shared" si="761"/>
        <v/>
      </c>
      <c r="M80" s="46" t="str">
        <f t="shared" si="761"/>
        <v/>
      </c>
      <c r="N80" s="46" t="str">
        <f t="shared" si="761"/>
        <v/>
      </c>
      <c r="O80" s="46" t="str">
        <f t="shared" si="761"/>
        <v/>
      </c>
      <c r="P80" s="46" t="str">
        <f t="shared" si="761"/>
        <v/>
      </c>
      <c r="Q80" s="46" t="str">
        <f t="shared" si="761"/>
        <v/>
      </c>
      <c r="R80" s="46" t="str">
        <f t="shared" si="761"/>
        <v/>
      </c>
      <c r="S80" s="46" t="str">
        <f t="shared" si="761"/>
        <v/>
      </c>
      <c r="T80" s="46" t="str">
        <f t="shared" si="761"/>
        <v/>
      </c>
      <c r="U80" s="46" t="str">
        <f t="shared" si="761"/>
        <v/>
      </c>
      <c r="V80" s="46" t="str">
        <f t="shared" si="761"/>
        <v/>
      </c>
      <c r="W80" s="46" t="str">
        <f t="shared" si="761"/>
        <v/>
      </c>
      <c r="X80" s="46" t="str">
        <f t="shared" si="761"/>
        <v/>
      </c>
      <c r="Y80" s="46" t="str">
        <f t="shared" si="761"/>
        <v/>
      </c>
      <c r="Z80" s="46" t="str">
        <f t="shared" si="761"/>
        <v/>
      </c>
      <c r="AA80" s="46" t="str">
        <f t="shared" si="761"/>
        <v/>
      </c>
      <c r="AB80" s="46" t="str">
        <f t="shared" si="761"/>
        <v/>
      </c>
      <c r="AC80" s="46" t="str">
        <f t="shared" si="761"/>
        <v/>
      </c>
      <c r="AD80" s="46" t="str">
        <f t="shared" si="761"/>
        <v/>
      </c>
      <c r="AE80" s="46" t="str">
        <f t="shared" si="761"/>
        <v/>
      </c>
      <c r="AF80" s="46" t="str">
        <f t="shared" si="761"/>
        <v/>
      </c>
      <c r="AG80" s="46" t="str">
        <f t="shared" si="761"/>
        <v/>
      </c>
      <c r="AH80" s="46" t="str">
        <f t="shared" si="761"/>
        <v/>
      </c>
      <c r="AI80" s="46" t="str">
        <f t="shared" ref="AI80:BN80" si="762">IF(AH40&lt;=0,"",IF(AI40&lt;=0,"",(AI40/AH40-1)))</f>
        <v/>
      </c>
      <c r="AJ80" s="46" t="str">
        <f t="shared" si="762"/>
        <v/>
      </c>
      <c r="AK80" s="46" t="str">
        <f t="shared" si="762"/>
        <v/>
      </c>
      <c r="AL80" s="46" t="str">
        <f t="shared" si="762"/>
        <v/>
      </c>
      <c r="AM80" s="46" t="str">
        <f t="shared" si="762"/>
        <v/>
      </c>
      <c r="AN80" s="46" t="str">
        <f t="shared" si="762"/>
        <v/>
      </c>
      <c r="AO80" s="46" t="str">
        <f t="shared" si="762"/>
        <v/>
      </c>
      <c r="AP80" s="46" t="str">
        <f t="shared" si="762"/>
        <v/>
      </c>
      <c r="AQ80" s="46" t="str">
        <f t="shared" si="762"/>
        <v/>
      </c>
      <c r="AR80" s="46" t="str">
        <f t="shared" si="762"/>
        <v/>
      </c>
      <c r="AS80" s="46" t="str">
        <f t="shared" si="762"/>
        <v/>
      </c>
      <c r="AT80" s="46" t="str">
        <f t="shared" si="762"/>
        <v/>
      </c>
      <c r="AU80" s="46" t="str">
        <f t="shared" si="762"/>
        <v/>
      </c>
      <c r="AV80" s="46" t="str">
        <f t="shared" si="762"/>
        <v/>
      </c>
      <c r="AW80" s="46" t="str">
        <f t="shared" si="762"/>
        <v/>
      </c>
      <c r="AX80" s="46" t="str">
        <f t="shared" si="762"/>
        <v/>
      </c>
      <c r="AY80" s="46" t="str">
        <f t="shared" si="762"/>
        <v/>
      </c>
      <c r="AZ80" s="46" t="str">
        <f t="shared" si="762"/>
        <v/>
      </c>
      <c r="BA80" s="46" t="str">
        <f t="shared" si="762"/>
        <v/>
      </c>
      <c r="BB80" s="46" t="str">
        <f t="shared" si="762"/>
        <v/>
      </c>
      <c r="BC80" s="46" t="str">
        <f t="shared" si="762"/>
        <v/>
      </c>
      <c r="BD80" s="46" t="str">
        <f t="shared" si="762"/>
        <v/>
      </c>
      <c r="BE80" s="46" t="str">
        <f t="shared" si="762"/>
        <v/>
      </c>
      <c r="BF80" s="46" t="str">
        <f t="shared" si="762"/>
        <v/>
      </c>
      <c r="BG80" s="46" t="str">
        <f t="shared" si="762"/>
        <v/>
      </c>
      <c r="BH80" s="46" t="str">
        <f t="shared" si="762"/>
        <v/>
      </c>
      <c r="BI80" s="46" t="str">
        <f t="shared" si="762"/>
        <v/>
      </c>
      <c r="BJ80" s="46" t="str">
        <f t="shared" si="762"/>
        <v/>
      </c>
      <c r="BK80" s="46" t="str">
        <f t="shared" si="762"/>
        <v/>
      </c>
      <c r="BL80" s="46" t="str">
        <f t="shared" si="762"/>
        <v/>
      </c>
      <c r="BM80" s="46" t="str">
        <f t="shared" si="762"/>
        <v/>
      </c>
      <c r="BN80" s="46" t="str">
        <f t="shared" si="762"/>
        <v/>
      </c>
      <c r="BO80" s="46" t="str">
        <f t="shared" ref="BO80:CT80" si="763">IF(BN40&lt;=0,"",IF(BO40&lt;=0,"",(BO40/BN40-1)))</f>
        <v/>
      </c>
      <c r="BP80" s="46" t="str">
        <f t="shared" si="763"/>
        <v/>
      </c>
      <c r="BQ80" s="46" t="str">
        <f t="shared" si="763"/>
        <v/>
      </c>
      <c r="BR80" s="46" t="str">
        <f t="shared" si="763"/>
        <v/>
      </c>
      <c r="BS80" s="46" t="str">
        <f t="shared" si="763"/>
        <v/>
      </c>
      <c r="BT80" s="46" t="str">
        <f t="shared" si="763"/>
        <v/>
      </c>
      <c r="BU80" s="46" t="str">
        <f t="shared" si="763"/>
        <v/>
      </c>
      <c r="BV80" s="46" t="str">
        <f t="shared" si="763"/>
        <v/>
      </c>
      <c r="BW80" s="46" t="str">
        <f t="shared" si="763"/>
        <v/>
      </c>
      <c r="BX80" s="46" t="str">
        <f t="shared" si="763"/>
        <v/>
      </c>
      <c r="BY80" s="46" t="str">
        <f t="shared" si="763"/>
        <v/>
      </c>
      <c r="BZ80" s="46" t="str">
        <f t="shared" si="763"/>
        <v/>
      </c>
      <c r="CA80" s="46" t="str">
        <f t="shared" si="763"/>
        <v/>
      </c>
      <c r="CB80" s="46" t="str">
        <f t="shared" si="763"/>
        <v/>
      </c>
      <c r="CC80" s="46" t="str">
        <f t="shared" si="763"/>
        <v/>
      </c>
      <c r="CD80" s="46" t="str">
        <f t="shared" si="763"/>
        <v/>
      </c>
      <c r="CE80" s="46" t="str">
        <f t="shared" si="763"/>
        <v/>
      </c>
      <c r="CF80" s="46" t="str">
        <f t="shared" si="763"/>
        <v/>
      </c>
      <c r="CG80" s="46" t="str">
        <f t="shared" si="763"/>
        <v/>
      </c>
      <c r="CH80" s="46" t="str">
        <f t="shared" si="763"/>
        <v/>
      </c>
      <c r="CI80" s="46" t="str">
        <f t="shared" si="763"/>
        <v/>
      </c>
      <c r="CJ80" s="46" t="str">
        <f t="shared" si="763"/>
        <v/>
      </c>
      <c r="CK80" s="46" t="str">
        <f t="shared" si="763"/>
        <v/>
      </c>
      <c r="CL80" s="46" t="str">
        <f t="shared" si="763"/>
        <v/>
      </c>
      <c r="CM80" s="46" t="str">
        <f t="shared" si="763"/>
        <v/>
      </c>
      <c r="CN80" s="46" t="str">
        <f t="shared" si="763"/>
        <v/>
      </c>
      <c r="CO80" s="46" t="str">
        <f t="shared" si="763"/>
        <v/>
      </c>
      <c r="CP80" s="46" t="str">
        <f t="shared" si="763"/>
        <v/>
      </c>
      <c r="CQ80" s="46" t="str">
        <f t="shared" si="763"/>
        <v/>
      </c>
      <c r="CR80" s="46" t="str">
        <f t="shared" si="763"/>
        <v/>
      </c>
      <c r="CS80" s="46" t="str">
        <f t="shared" si="763"/>
        <v/>
      </c>
      <c r="CT80" s="46" t="str">
        <f t="shared" si="763"/>
        <v/>
      </c>
      <c r="CU80" s="46" t="str">
        <f t="shared" ref="CU80:DZ80" si="764">IF(CT40&lt;=0,"",IF(CU40&lt;=0,"",(CU40/CT40-1)))</f>
        <v/>
      </c>
      <c r="CV80" s="46" t="str">
        <f t="shared" si="764"/>
        <v/>
      </c>
      <c r="CW80" s="46" t="str">
        <f t="shared" si="764"/>
        <v/>
      </c>
      <c r="CX80" s="46" t="str">
        <f t="shared" si="764"/>
        <v/>
      </c>
      <c r="CY80" s="46" t="str">
        <f t="shared" si="764"/>
        <v/>
      </c>
      <c r="CZ80" s="46" t="str">
        <f t="shared" si="764"/>
        <v/>
      </c>
      <c r="DA80" s="46" t="str">
        <f t="shared" si="764"/>
        <v/>
      </c>
      <c r="DB80" s="46" t="str">
        <f t="shared" si="764"/>
        <v/>
      </c>
      <c r="DC80" s="46" t="str">
        <f t="shared" si="764"/>
        <v/>
      </c>
      <c r="DD80" s="46" t="str">
        <f t="shared" si="764"/>
        <v/>
      </c>
      <c r="DE80" s="46" t="str">
        <f t="shared" si="764"/>
        <v/>
      </c>
      <c r="DF80" s="46" t="str">
        <f t="shared" si="764"/>
        <v/>
      </c>
      <c r="DG80" s="46" t="str">
        <f t="shared" si="764"/>
        <v/>
      </c>
      <c r="DH80" s="46" t="str">
        <f t="shared" si="764"/>
        <v/>
      </c>
      <c r="DI80" s="46" t="str">
        <f t="shared" si="764"/>
        <v/>
      </c>
      <c r="DJ80" s="46" t="str">
        <f t="shared" si="764"/>
        <v/>
      </c>
      <c r="DK80" s="46" t="str">
        <f t="shared" si="764"/>
        <v/>
      </c>
      <c r="DL80" s="46" t="str">
        <f t="shared" si="764"/>
        <v/>
      </c>
      <c r="DM80" s="46" t="str">
        <f t="shared" si="764"/>
        <v/>
      </c>
      <c r="DN80" s="46" t="str">
        <f t="shared" si="764"/>
        <v/>
      </c>
      <c r="DO80" s="46" t="str">
        <f t="shared" si="764"/>
        <v/>
      </c>
      <c r="DP80" s="46" t="str">
        <f t="shared" si="764"/>
        <v/>
      </c>
      <c r="DQ80" s="46" t="str">
        <f t="shared" si="764"/>
        <v/>
      </c>
      <c r="DR80" s="46" t="str">
        <f t="shared" si="764"/>
        <v/>
      </c>
      <c r="DS80" s="46" t="str">
        <f t="shared" si="764"/>
        <v/>
      </c>
      <c r="DT80" s="46" t="str">
        <f t="shared" si="764"/>
        <v/>
      </c>
      <c r="DU80" s="46" t="str">
        <f t="shared" si="764"/>
        <v/>
      </c>
      <c r="DV80" s="46" t="str">
        <f t="shared" si="764"/>
        <v/>
      </c>
      <c r="DW80" s="46" t="str">
        <f t="shared" si="764"/>
        <v/>
      </c>
      <c r="DX80" s="46" t="str">
        <f t="shared" si="764"/>
        <v/>
      </c>
      <c r="DY80" s="46" t="str">
        <f t="shared" si="764"/>
        <v/>
      </c>
      <c r="DZ80" s="46" t="str">
        <f t="shared" si="764"/>
        <v/>
      </c>
      <c r="EA80" s="46" t="str">
        <f t="shared" ref="EA80:FF80" si="765">IF(DZ40&lt;=0,"",IF(EA40&lt;=0,"",(EA40/DZ40-1)))</f>
        <v/>
      </c>
      <c r="EB80" s="46" t="str">
        <f t="shared" si="765"/>
        <v/>
      </c>
      <c r="EC80" s="46" t="str">
        <f t="shared" si="765"/>
        <v/>
      </c>
      <c r="ED80" s="46" t="str">
        <f t="shared" si="765"/>
        <v/>
      </c>
      <c r="EE80" s="46" t="str">
        <f t="shared" si="765"/>
        <v/>
      </c>
      <c r="EF80" s="46" t="str">
        <f t="shared" si="765"/>
        <v/>
      </c>
      <c r="EG80" s="46" t="str">
        <f t="shared" si="765"/>
        <v/>
      </c>
      <c r="EH80" s="46" t="str">
        <f t="shared" si="765"/>
        <v/>
      </c>
      <c r="EI80" s="46" t="str">
        <f t="shared" si="765"/>
        <v/>
      </c>
      <c r="EJ80" s="46" t="str">
        <f t="shared" si="765"/>
        <v/>
      </c>
      <c r="EK80" s="46" t="str">
        <f t="shared" si="765"/>
        <v/>
      </c>
      <c r="EL80" s="46" t="str">
        <f t="shared" si="765"/>
        <v/>
      </c>
      <c r="EM80" s="46" t="str">
        <f t="shared" si="765"/>
        <v/>
      </c>
      <c r="EN80" s="46" t="str">
        <f t="shared" si="765"/>
        <v/>
      </c>
      <c r="EO80" s="46" t="str">
        <f t="shared" si="765"/>
        <v/>
      </c>
      <c r="EP80" s="46" t="str">
        <f t="shared" si="765"/>
        <v/>
      </c>
      <c r="EQ80" s="46" t="str">
        <f t="shared" si="765"/>
        <v/>
      </c>
      <c r="ER80" s="46" t="str">
        <f t="shared" si="765"/>
        <v/>
      </c>
      <c r="ES80" s="46" t="str">
        <f t="shared" si="765"/>
        <v/>
      </c>
      <c r="ET80" s="46" t="str">
        <f t="shared" si="765"/>
        <v/>
      </c>
      <c r="EU80" s="46" t="str">
        <f t="shared" si="765"/>
        <v/>
      </c>
      <c r="EV80" s="46" t="str">
        <f t="shared" si="765"/>
        <v/>
      </c>
      <c r="EW80" s="46" t="str">
        <f t="shared" si="765"/>
        <v/>
      </c>
      <c r="EX80" s="46" t="str">
        <f t="shared" si="765"/>
        <v/>
      </c>
      <c r="EY80" s="46" t="str">
        <f t="shared" si="765"/>
        <v/>
      </c>
      <c r="EZ80" s="46" t="str">
        <f t="shared" si="765"/>
        <v/>
      </c>
      <c r="FA80" s="46" t="str">
        <f t="shared" si="765"/>
        <v/>
      </c>
      <c r="FB80" s="46" t="str">
        <f t="shared" si="765"/>
        <v/>
      </c>
      <c r="FC80" s="46" t="str">
        <f t="shared" si="765"/>
        <v/>
      </c>
      <c r="FD80" s="46" t="str">
        <f t="shared" si="765"/>
        <v/>
      </c>
      <c r="FE80" s="46" t="str">
        <f t="shared" si="765"/>
        <v/>
      </c>
      <c r="FF80" s="46" t="str">
        <f t="shared" si="765"/>
        <v/>
      </c>
      <c r="FG80" s="46" t="str">
        <f t="shared" ref="FG80:GL80" si="766">IF(FF40&lt;=0,"",IF(FG40&lt;=0,"",(FG40/FF40-1)))</f>
        <v/>
      </c>
      <c r="FH80" s="46" t="str">
        <f t="shared" si="766"/>
        <v/>
      </c>
      <c r="FI80" s="46" t="str">
        <f t="shared" si="766"/>
        <v/>
      </c>
      <c r="FJ80" s="46" t="str">
        <f t="shared" si="766"/>
        <v/>
      </c>
      <c r="FK80" s="46" t="str">
        <f t="shared" si="766"/>
        <v/>
      </c>
      <c r="FL80" s="46" t="str">
        <f t="shared" si="766"/>
        <v/>
      </c>
      <c r="FM80" s="46" t="str">
        <f t="shared" si="766"/>
        <v/>
      </c>
      <c r="FN80" s="46" t="str">
        <f t="shared" si="766"/>
        <v/>
      </c>
      <c r="FO80" s="46">
        <f t="shared" si="766"/>
        <v>-0.14681385045447348</v>
      </c>
      <c r="FP80" s="46">
        <f t="shared" si="766"/>
        <v>8.6276843187104379E-2</v>
      </c>
      <c r="FQ80" s="46">
        <f t="shared" si="766"/>
        <v>-2.283494814119269E-3</v>
      </c>
      <c r="FR80" s="46">
        <f t="shared" si="766"/>
        <v>7.7336432494610197E-3</v>
      </c>
      <c r="FS80" s="46">
        <f t="shared" si="766"/>
        <v>-1.3947685566244483E-2</v>
      </c>
      <c r="FT80" s="46">
        <f t="shared" si="766"/>
        <v>0.17812049299328625</v>
      </c>
      <c r="FU80" s="46">
        <f t="shared" si="766"/>
        <v>-0.11195543383593431</v>
      </c>
      <c r="FV80" s="46">
        <f t="shared" si="766"/>
        <v>-5.0477224667085818E-2</v>
      </c>
      <c r="FW80" s="46">
        <f t="shared" si="766"/>
        <v>-2.5328341499235574E-3</v>
      </c>
      <c r="FX80" s="46">
        <f t="shared" si="766"/>
        <v>-9.635692613681579E-3</v>
      </c>
      <c r="FY80" s="46">
        <f t="shared" si="766"/>
        <v>0.11601239090326376</v>
      </c>
      <c r="FZ80" s="46">
        <f t="shared" si="766"/>
        <v>1.6285179547544049E-2</v>
      </c>
      <c r="GA80" s="46">
        <f t="shared" si="766"/>
        <v>-0.16650191895272026</v>
      </c>
      <c r="GB80" s="46">
        <f t="shared" si="766"/>
        <v>0.10473477280051569</v>
      </c>
      <c r="GC80" s="46">
        <f t="shared" si="766"/>
        <v>-7.1015334924935392E-3</v>
      </c>
      <c r="GD80" s="46">
        <f t="shared" si="766"/>
        <v>5.1918412244744472E-2</v>
      </c>
      <c r="GE80" s="46">
        <f t="shared" si="766"/>
        <v>1.2309376710721853E-2</v>
      </c>
      <c r="GF80" s="46">
        <f t="shared" si="766"/>
        <v>0.2107166033188097</v>
      </c>
      <c r="GG80" s="46">
        <f t="shared" si="766"/>
        <v>-0.11879967913658573</v>
      </c>
      <c r="GH80" s="46">
        <f t="shared" si="766"/>
        <v>-3.7556169779624171E-2</v>
      </c>
      <c r="GI80" s="46">
        <f t="shared" si="766"/>
        <v>-2.9026038095197104E-2</v>
      </c>
      <c r="GJ80" s="46">
        <f t="shared" si="766"/>
        <v>6.5087447420864031E-4</v>
      </c>
      <c r="GK80" s="46">
        <f t="shared" si="766"/>
        <v>3.9168661530905258E-2</v>
      </c>
      <c r="GL80" s="46">
        <f t="shared" si="766"/>
        <v>3.2578380150650066E-2</v>
      </c>
      <c r="GM80" s="46">
        <f t="shared" si="727"/>
        <v>-0.16378144329896904</v>
      </c>
      <c r="GN80" s="46">
        <f t="shared" ref="GN80:GW80" si="767">IF(GM40&lt;=0,"",IF(GN40&lt;=0,"",(GN40/GM40-1)))</f>
        <v>6.9071371860560227E-2</v>
      </c>
      <c r="GO80" s="46">
        <f t="shared" si="767"/>
        <v>6.0957749337491318E-3</v>
      </c>
      <c r="GP80" s="46">
        <f t="shared" si="767"/>
        <v>3.8237411226393903E-3</v>
      </c>
      <c r="GQ80" s="46">
        <f t="shared" si="767"/>
        <v>-1.8771837676128666E-2</v>
      </c>
      <c r="GR80" s="46">
        <f t="shared" si="767"/>
        <v>6.027183652570578E-2</v>
      </c>
      <c r="GS80" s="46">
        <f t="shared" si="767"/>
        <v>1.6228128903103212E-2</v>
      </c>
      <c r="GT80" s="46">
        <f t="shared" si="767"/>
        <v>-9.9907119405564182E-2</v>
      </c>
      <c r="GU80" s="46">
        <f t="shared" si="767"/>
        <v>0.13099611957562507</v>
      </c>
      <c r="GV80" s="46">
        <f t="shared" si="767"/>
        <v>-2.2264234214736445E-2</v>
      </c>
      <c r="GW80" s="46">
        <f t="shared" si="767"/>
        <v>9.521463712101319E-2</v>
      </c>
      <c r="GX80" s="46">
        <f t="shared" ref="GX80:IG80" si="768">IF(GW40&lt;=0,"",IF(GX40&lt;=0,"",(GX40/GW40-1)))</f>
        <v>3.6221258787816346E-3</v>
      </c>
      <c r="GY80" s="46">
        <f t="shared" si="768"/>
        <v>-0.12208985516402637</v>
      </c>
      <c r="GZ80" s="46">
        <f t="shared" si="768"/>
        <v>5.55024569057605E-3</v>
      </c>
      <c r="HA80" s="46">
        <f t="shared" si="768"/>
        <v>-1.0712696222376805E-2</v>
      </c>
      <c r="HB80" s="46">
        <f t="shared" si="768"/>
        <v>2.4239108565072831E-2</v>
      </c>
      <c r="HC80" s="46">
        <f t="shared" si="768"/>
        <v>-0.14087603324026354</v>
      </c>
      <c r="HD80" s="46">
        <f t="shared" si="768"/>
        <v>0.18052404820688572</v>
      </c>
      <c r="HE80" s="46">
        <f t="shared" si="768"/>
        <v>5.7583578886890585E-3</v>
      </c>
      <c r="HF80" s="46">
        <f t="shared" si="768"/>
        <v>2.6110457165607892E-2</v>
      </c>
      <c r="HG80" s="46">
        <f t="shared" si="768"/>
        <v>8.2156134612911824E-3</v>
      </c>
      <c r="HH80" s="46">
        <f t="shared" si="768"/>
        <v>-5.8632337408364044E-2</v>
      </c>
      <c r="HI80" s="46">
        <f t="shared" si="768"/>
        <v>1.7050226403188651E-2</v>
      </c>
      <c r="HJ80" s="46">
        <f t="shared" si="768"/>
        <v>5.4411083634075874E-2</v>
      </c>
      <c r="HK80" s="46">
        <f t="shared" si="768"/>
        <v>-0.10744556761135615</v>
      </c>
      <c r="HL80" s="46">
        <f t="shared" si="768"/>
        <v>0.12427257934601199</v>
      </c>
      <c r="HM80" s="46">
        <f t="shared" si="768"/>
        <v>-4.3229962423091184E-2</v>
      </c>
      <c r="HN80" s="46">
        <f t="shared" si="768"/>
        <v>-6.2887082921523896E-2</v>
      </c>
      <c r="HO80" s="46">
        <f t="shared" si="768"/>
        <v>-2.2410537466034164E-2</v>
      </c>
      <c r="HP80" s="46">
        <f t="shared" si="768"/>
        <v>0.19397542682697022</v>
      </c>
      <c r="HQ80" s="46">
        <f t="shared" si="768"/>
        <v>-0.17276414744434532</v>
      </c>
      <c r="HR80" s="46">
        <f t="shared" si="768"/>
        <v>-1.8888353612874775E-2</v>
      </c>
      <c r="HS80" s="156">
        <f t="shared" si="768"/>
        <v>2.4473365646862311E-2</v>
      </c>
      <c r="HT80" s="46">
        <f t="shared" si="768"/>
        <v>-6.0156031263198351E-2</v>
      </c>
      <c r="HU80" s="46">
        <f t="shared" si="768"/>
        <v>0.11895703368585275</v>
      </c>
      <c r="HV80" s="46">
        <f t="shared" si="768"/>
        <v>-2.0204413158250945E-2</v>
      </c>
      <c r="HW80" s="46">
        <f t="shared" si="768"/>
        <v>-0.19268649327023823</v>
      </c>
      <c r="HX80" s="46">
        <f t="shared" si="768"/>
        <v>7.6266158567891651E-2</v>
      </c>
      <c r="HY80" s="46">
        <f t="shared" si="768"/>
        <v>-4.7462936558837709E-2</v>
      </c>
      <c r="HZ80" s="46">
        <f t="shared" si="768"/>
        <v>9.7825088963516826E-3</v>
      </c>
      <c r="IA80" s="46">
        <f t="shared" si="768"/>
        <v>-6.8698630325707555E-2</v>
      </c>
      <c r="IB80" s="46">
        <f t="shared" si="768"/>
        <v>0.18459171597633128</v>
      </c>
      <c r="IC80" s="46">
        <f t="shared" si="768"/>
        <v>-7.0778137425323129E-2</v>
      </c>
      <c r="ID80" s="46">
        <f t="shared" si="768"/>
        <v>-3.8128976248007818E-2</v>
      </c>
      <c r="IE80" s="46">
        <f t="shared" si="768"/>
        <v>3.6443706740213688E-2</v>
      </c>
      <c r="IF80" s="46">
        <f t="shared" si="768"/>
        <v>1.1509561644500454E-2</v>
      </c>
      <c r="IG80" s="46">
        <f t="shared" si="768"/>
        <v>9.6322279024889434E-2</v>
      </c>
      <c r="IH80" s="46">
        <f t="shared" ref="IH80:IQ80" si="769">IH40/IG40-1</f>
        <v>-8.7523947524525969E-4</v>
      </c>
      <c r="II80" s="46">
        <f t="shared" si="769"/>
        <v>-0.21271620319450257</v>
      </c>
      <c r="IJ80" s="46">
        <f t="shared" si="769"/>
        <v>0.14469352999174756</v>
      </c>
      <c r="IK80" s="46">
        <f t="shared" si="769"/>
        <v>-4.8235062224418201E-2</v>
      </c>
      <c r="IL80" s="46">
        <f t="shared" si="769"/>
        <v>-2.9703054563406939E-3</v>
      </c>
      <c r="IM80" s="46">
        <f t="shared" si="769"/>
        <v>-4.3475168022034882E-2</v>
      </c>
      <c r="IN80" s="46">
        <f t="shared" si="769"/>
        <v>0.18063260977561479</v>
      </c>
      <c r="IO80" s="46">
        <f t="shared" si="769"/>
        <v>-0.10206231024100176</v>
      </c>
      <c r="IP80" s="46">
        <f t="shared" si="769"/>
        <v>-1.5783802591630036E-2</v>
      </c>
      <c r="IQ80" s="46">
        <f t="shared" si="769"/>
        <v>3.2424526661211539E-2</v>
      </c>
      <c r="IR80" s="46">
        <f t="shared" ref="IR80:JT80" si="770">IR40/IQ40-1</f>
        <v>-5.4124807387484042E-2</v>
      </c>
      <c r="IS80" s="46">
        <f t="shared" si="770"/>
        <v>7.6350408436148154E-2</v>
      </c>
      <c r="IT80" s="46">
        <f t="shared" si="770"/>
        <v>-2.789968481981564E-2</v>
      </c>
      <c r="IU80" s="46">
        <f t="shared" si="770"/>
        <v>-0.17522991584633585</v>
      </c>
      <c r="IV80" s="46">
        <f t="shared" si="770"/>
        <v>0.1341617302285929</v>
      </c>
      <c r="IW80" s="46">
        <f t="shared" si="770"/>
        <v>-2.0641435593948376E-2</v>
      </c>
      <c r="IX80" s="46">
        <f t="shared" si="770"/>
        <v>-9.5301040422991479E-3</v>
      </c>
      <c r="IY80" s="46">
        <f t="shared" si="770"/>
        <v>-2.8075117082156043E-2</v>
      </c>
      <c r="IZ80" s="46">
        <f t="shared" si="770"/>
        <v>0.27547149514821156</v>
      </c>
      <c r="JA80" s="46">
        <f t="shared" si="770"/>
        <v>-0.11063484621853115</v>
      </c>
      <c r="JB80" s="46">
        <f t="shared" si="770"/>
        <v>-2.9355490104201687E-2</v>
      </c>
      <c r="JC80" s="46">
        <f t="shared" si="770"/>
        <v>1.7674728672369744E-2</v>
      </c>
      <c r="JD80" s="46">
        <f t="shared" si="770"/>
        <v>-5.2425161366832174E-2</v>
      </c>
      <c r="JE80" s="46">
        <f t="shared" si="770"/>
        <v>0.10994502301881726</v>
      </c>
      <c r="JF80" s="46">
        <f t="shared" si="770"/>
        <v>3.2110756741084545E-2</v>
      </c>
      <c r="JG80" s="46">
        <f t="shared" si="770"/>
        <v>-0.17709837093220759</v>
      </c>
      <c r="JH80" s="46">
        <f t="shared" si="770"/>
        <v>5.6696810982182155E-2</v>
      </c>
      <c r="JI80" s="46">
        <f t="shared" si="770"/>
        <v>-8.1512635206281159E-3</v>
      </c>
      <c r="JJ80" s="46">
        <f t="shared" si="770"/>
        <v>7.6666495767223175E-2</v>
      </c>
      <c r="JK80" s="46">
        <f t="shared" si="770"/>
        <v>1.9607843137254832E-2</v>
      </c>
      <c r="JL80" s="46">
        <f t="shared" si="770"/>
        <v>0.20345054945054941</v>
      </c>
      <c r="JM80" s="46">
        <f t="shared" si="770"/>
        <v>-0.14627581861679784</v>
      </c>
      <c r="JN80" s="46">
        <f t="shared" si="770"/>
        <v>-3.2876177539380658E-2</v>
      </c>
      <c r="JO80" s="46">
        <f t="shared" si="770"/>
        <v>7.6392652149390727E-3</v>
      </c>
      <c r="JP80" s="46">
        <f t="shared" si="770"/>
        <v>1.5173674087041178E-3</v>
      </c>
      <c r="JQ80" s="46">
        <f t="shared" si="770"/>
        <v>7.7358904109589011E-2</v>
      </c>
      <c r="JR80" s="46">
        <f t="shared" si="770"/>
        <v>-2.6030170177705036E-2</v>
      </c>
      <c r="JS80" s="46">
        <f t="shared" si="770"/>
        <v>-0.17473890339425591</v>
      </c>
      <c r="JT80" s="46">
        <f t="shared" si="770"/>
        <v>-0.34197896068970979</v>
      </c>
      <c r="JU80" s="46">
        <f t="shared" si="732"/>
        <v>-0.83617489806908218</v>
      </c>
      <c r="JV80" s="46">
        <f t="shared" si="733"/>
        <v>0.34431954920318142</v>
      </c>
      <c r="JW80" s="46">
        <f t="shared" si="734"/>
        <v>0.33507259032856673</v>
      </c>
      <c r="JX80" s="46">
        <f t="shared" si="734"/>
        <v>0.41665985315520104</v>
      </c>
      <c r="JY80" s="46">
        <f t="shared" si="734"/>
        <v>0.31066683596320077</v>
      </c>
      <c r="JZ80" s="46">
        <f t="shared" si="734"/>
        <v>0.40091768166486119</v>
      </c>
      <c r="KA80" s="46">
        <f t="shared" si="734"/>
        <v>0.3204501163009994</v>
      </c>
      <c r="KB80" s="46">
        <f t="shared" si="734"/>
        <v>5.14749290624823E-2</v>
      </c>
      <c r="KC80" s="46">
        <f t="shared" si="734"/>
        <v>0.12703752671423918</v>
      </c>
      <c r="KD80" s="46">
        <f t="shared" si="734"/>
        <v>-4.2705684315403225E-2</v>
      </c>
      <c r="KE80" s="46">
        <f t="shared" si="734"/>
        <v>-0.29101530533021658</v>
      </c>
      <c r="KF80" s="46">
        <f t="shared" si="734"/>
        <v>-0.25228632820130359</v>
      </c>
      <c r="KG80" s="46">
        <f t="shared" si="734"/>
        <v>-0.16548710397568045</v>
      </c>
      <c r="KH80" s="46">
        <f t="shared" si="734"/>
        <v>0.26975544045383004</v>
      </c>
      <c r="KI80" s="46">
        <f t="shared" si="734"/>
        <v>0.12760552857676477</v>
      </c>
      <c r="KJ80" s="46">
        <f t="shared" si="734"/>
        <v>0.38565560193467174</v>
      </c>
      <c r="KK80" s="46">
        <f t="shared" si="734"/>
        <v>-2.5184448471576082E-2</v>
      </c>
      <c r="KL80" s="46">
        <f t="shared" si="734"/>
        <v>0.14288517192328443</v>
      </c>
      <c r="KM80" s="46">
        <f t="shared" si="734"/>
        <v>0.18454935622317592</v>
      </c>
      <c r="KN80" s="46">
        <f t="shared" si="734"/>
        <v>-1.3079710144927592E-3</v>
      </c>
      <c r="KO80" s="46">
        <f t="shared" si="734"/>
        <v>0.11520866060318036</v>
      </c>
      <c r="KP80" s="46">
        <f t="shared" si="734"/>
        <v>-0.15112477431318017</v>
      </c>
      <c r="KQ80" s="46">
        <f t="shared" si="734"/>
        <v>-0.15406606882808305</v>
      </c>
      <c r="KR80" s="46">
        <f t="shared" si="734"/>
        <v>0.31979541356721541</v>
      </c>
      <c r="KS80" s="46">
        <f t="shared" si="734"/>
        <v>0.10129784539129316</v>
      </c>
      <c r="KT80" s="46">
        <f t="shared" si="734"/>
        <v>-8.0164568008977977E-3</v>
      </c>
      <c r="KU80" s="46">
        <f t="shared" si="734"/>
        <v>-4.8565988412281436E-2</v>
      </c>
      <c r="KV80" s="46">
        <f t="shared" si="734"/>
        <v>0.1597927420073908</v>
      </c>
      <c r="KW80" s="46">
        <f t="shared" si="735"/>
        <v>-2.0264921782014667E-2</v>
      </c>
      <c r="KX80" s="46">
        <f t="shared" si="735"/>
        <v>-4.7506255794420471E-2</v>
      </c>
      <c r="KY80" s="46">
        <f t="shared" si="735"/>
        <v>6.7057226112560375E-2</v>
      </c>
      <c r="KZ80" s="46">
        <f t="shared" si="735"/>
        <v>-2.0514022967470402E-2</v>
      </c>
      <c r="LA80" s="46">
        <f t="shared" si="735"/>
        <v>-2.730499973725542E-2</v>
      </c>
      <c r="LB80" s="46">
        <f t="shared" si="735"/>
        <v>-4.196467428005457E-2</v>
      </c>
      <c r="LC80" s="46">
        <f t="shared" si="735"/>
        <v>-9.4945849506427149E-2</v>
      </c>
      <c r="LD80" s="46">
        <f t="shared" si="735"/>
        <v>0.19032454585733305</v>
      </c>
      <c r="LE80" s="46">
        <f t="shared" si="735"/>
        <v>-5.4425962545073814E-2</v>
      </c>
      <c r="LF80" s="46">
        <f t="shared" si="735"/>
        <v>1.2452177977881673E-2</v>
      </c>
      <c r="LG80" s="46">
        <f t="shared" si="735"/>
        <v>7.8593494181578683E-2</v>
      </c>
      <c r="LH80" s="46">
        <f t="shared" si="735"/>
        <v>0.22803144018226518</v>
      </c>
      <c r="LI80" s="46">
        <f t="shared" si="736"/>
        <v>-4.8115158992611096E-2</v>
      </c>
      <c r="LJ80" s="46">
        <f t="shared" si="737"/>
        <v>-5.6835237799251703E-2</v>
      </c>
      <c r="LK80" s="46">
        <f t="shared" si="737"/>
        <v>-1.6567642265623794E-2</v>
      </c>
      <c r="LL80" s="46">
        <f t="shared" si="737"/>
        <v>-4.7163636363636408E-2</v>
      </c>
      <c r="LM80" s="46">
        <f t="shared" si="737"/>
        <v>0.14092988261976536</v>
      </c>
      <c r="LN80" s="46">
        <f t="shared" si="737"/>
        <v>-1.0044416198174089E-2</v>
      </c>
      <c r="LO80" s="46">
        <f t="shared" si="737"/>
        <v>-0.14839611234333405</v>
      </c>
      <c r="LP80" s="46">
        <f t="shared" si="737"/>
        <v>0.17992580437635142</v>
      </c>
      <c r="LQ80" s="46">
        <f t="shared" si="737"/>
        <v>1.6695569465194238E-2</v>
      </c>
      <c r="LR80" s="46">
        <f t="shared" si="737"/>
        <v>7.0968062009644228E-3</v>
      </c>
      <c r="LS80" s="46">
        <f t="shared" si="737"/>
        <v>4.1398756254501068E-2</v>
      </c>
      <c r="LT80" s="46">
        <f t="shared" si="737"/>
        <v>6.5078467634212434E-2</v>
      </c>
      <c r="LU80" s="46">
        <f t="shared" si="738"/>
        <v>-5.2921545073091658E-2</v>
      </c>
      <c r="LV80" s="46">
        <f t="shared" si="739"/>
        <v>-5.8645538611327486E-2</v>
      </c>
      <c r="LW80" s="46">
        <f t="shared" si="739"/>
        <v>5.5953428680550532E-2</v>
      </c>
      <c r="LX80" s="46">
        <f t="shared" si="739"/>
        <v>-2.8488050789200581E-2</v>
      </c>
      <c r="LY80" s="46">
        <f t="shared" si="739"/>
        <v>4.3426684518317327E-3</v>
      </c>
      <c r="LZ80" s="46">
        <f t="shared" si="739"/>
        <v>-8.2386474831407375E-2</v>
      </c>
      <c r="MA80" s="46">
        <f t="shared" si="739"/>
        <v>-7.5674699157943226E-2</v>
      </c>
      <c r="MB80" s="46">
        <f t="shared" si="739"/>
        <v>0.17180798505923089</v>
      </c>
      <c r="MC80" s="46">
        <f t="shared" si="739"/>
        <v>-3.4979614529281333E-3</v>
      </c>
      <c r="MD80" s="46">
        <f t="shared" si="739"/>
        <v>2.3930074156728764E-2</v>
      </c>
      <c r="ME80" s="46">
        <f t="shared" si="739"/>
        <v>2.6490246648988247E-2</v>
      </c>
      <c r="MF80" s="46">
        <f t="shared" si="739"/>
        <v>5.423858519193514E-2</v>
      </c>
      <c r="MG80" s="46">
        <f t="shared" si="739"/>
        <v>5.8914728682170514E-2</v>
      </c>
      <c r="MH80" s="46">
        <f t="shared" si="739"/>
        <v>1.3702185494623986E-2</v>
      </c>
      <c r="MI80" s="46">
        <f t="shared" si="739"/>
        <v>-6.1526073334857712E-3</v>
      </c>
      <c r="MJ80" s="46">
        <f t="shared" si="739"/>
        <v>-5.2841171669895104E-2</v>
      </c>
      <c r="MK80" s="46">
        <f t="shared" si="739"/>
        <v>9.2974970672812463E-2</v>
      </c>
      <c r="ML80" s="46">
        <f t="shared" si="739"/>
        <v>-8.7972417199357889E-2</v>
      </c>
    </row>
    <row r="81" spans="1:350" s="108" customFormat="1" x14ac:dyDescent="0.35">
      <c r="A81" s="107" t="str">
        <f>Month!$A$41</f>
        <v>International</v>
      </c>
      <c r="B81" s="46"/>
      <c r="C81" s="46" t="str">
        <f t="shared" ref="C81:AH81" si="771">IF(B41&lt;=0,"",IF(C41&lt;=0,"",(C41/B41-1)))</f>
        <v/>
      </c>
      <c r="D81" s="46" t="str">
        <f t="shared" si="771"/>
        <v/>
      </c>
      <c r="E81" s="46" t="str">
        <f t="shared" si="771"/>
        <v/>
      </c>
      <c r="F81" s="46" t="str">
        <f t="shared" si="771"/>
        <v/>
      </c>
      <c r="G81" s="46" t="str">
        <f t="shared" si="771"/>
        <v/>
      </c>
      <c r="H81" s="46" t="str">
        <f t="shared" si="771"/>
        <v/>
      </c>
      <c r="I81" s="46" t="str">
        <f t="shared" si="771"/>
        <v/>
      </c>
      <c r="J81" s="46" t="str">
        <f t="shared" si="771"/>
        <v/>
      </c>
      <c r="K81" s="46" t="str">
        <f t="shared" si="771"/>
        <v/>
      </c>
      <c r="L81" s="46" t="str">
        <f t="shared" si="771"/>
        <v/>
      </c>
      <c r="M81" s="46" t="str">
        <f t="shared" si="771"/>
        <v/>
      </c>
      <c r="N81" s="46" t="str">
        <f t="shared" si="771"/>
        <v/>
      </c>
      <c r="O81" s="46" t="str">
        <f t="shared" si="771"/>
        <v/>
      </c>
      <c r="P81" s="46" t="str">
        <f t="shared" si="771"/>
        <v/>
      </c>
      <c r="Q81" s="46" t="str">
        <f t="shared" si="771"/>
        <v/>
      </c>
      <c r="R81" s="46" t="str">
        <f t="shared" si="771"/>
        <v/>
      </c>
      <c r="S81" s="46" t="str">
        <f t="shared" si="771"/>
        <v/>
      </c>
      <c r="T81" s="46" t="str">
        <f t="shared" si="771"/>
        <v/>
      </c>
      <c r="U81" s="46" t="str">
        <f t="shared" si="771"/>
        <v/>
      </c>
      <c r="V81" s="46" t="str">
        <f t="shared" si="771"/>
        <v/>
      </c>
      <c r="W81" s="46" t="str">
        <f t="shared" si="771"/>
        <v/>
      </c>
      <c r="X81" s="46" t="str">
        <f t="shared" si="771"/>
        <v/>
      </c>
      <c r="Y81" s="46" t="str">
        <f t="shared" si="771"/>
        <v/>
      </c>
      <c r="Z81" s="46" t="str">
        <f t="shared" si="771"/>
        <v/>
      </c>
      <c r="AA81" s="46" t="str">
        <f t="shared" si="771"/>
        <v/>
      </c>
      <c r="AB81" s="46" t="str">
        <f t="shared" si="771"/>
        <v/>
      </c>
      <c r="AC81" s="46" t="str">
        <f t="shared" si="771"/>
        <v/>
      </c>
      <c r="AD81" s="46" t="str">
        <f t="shared" si="771"/>
        <v/>
      </c>
      <c r="AE81" s="46" t="str">
        <f t="shared" si="771"/>
        <v/>
      </c>
      <c r="AF81" s="46" t="str">
        <f t="shared" si="771"/>
        <v/>
      </c>
      <c r="AG81" s="46" t="str">
        <f t="shared" si="771"/>
        <v/>
      </c>
      <c r="AH81" s="46" t="str">
        <f t="shared" si="771"/>
        <v/>
      </c>
      <c r="AI81" s="46" t="str">
        <f t="shared" ref="AI81:BN81" si="772">IF(AH41&lt;=0,"",IF(AI41&lt;=0,"",(AI41/AH41-1)))</f>
        <v/>
      </c>
      <c r="AJ81" s="46" t="str">
        <f t="shared" si="772"/>
        <v/>
      </c>
      <c r="AK81" s="46" t="str">
        <f t="shared" si="772"/>
        <v/>
      </c>
      <c r="AL81" s="46" t="str">
        <f t="shared" si="772"/>
        <v/>
      </c>
      <c r="AM81" s="46" t="str">
        <f t="shared" si="772"/>
        <v/>
      </c>
      <c r="AN81" s="46" t="str">
        <f t="shared" si="772"/>
        <v/>
      </c>
      <c r="AO81" s="46" t="str">
        <f t="shared" si="772"/>
        <v/>
      </c>
      <c r="AP81" s="46" t="str">
        <f t="shared" si="772"/>
        <v/>
      </c>
      <c r="AQ81" s="46" t="str">
        <f t="shared" si="772"/>
        <v/>
      </c>
      <c r="AR81" s="46" t="str">
        <f t="shared" si="772"/>
        <v/>
      </c>
      <c r="AS81" s="46" t="str">
        <f t="shared" si="772"/>
        <v/>
      </c>
      <c r="AT81" s="46" t="str">
        <f t="shared" si="772"/>
        <v/>
      </c>
      <c r="AU81" s="46" t="str">
        <f t="shared" si="772"/>
        <v/>
      </c>
      <c r="AV81" s="46" t="str">
        <f t="shared" si="772"/>
        <v/>
      </c>
      <c r="AW81" s="46" t="str">
        <f t="shared" si="772"/>
        <v/>
      </c>
      <c r="AX81" s="46" t="str">
        <f t="shared" si="772"/>
        <v/>
      </c>
      <c r="AY81" s="46" t="str">
        <f t="shared" si="772"/>
        <v/>
      </c>
      <c r="AZ81" s="46" t="str">
        <f t="shared" si="772"/>
        <v/>
      </c>
      <c r="BA81" s="46" t="str">
        <f t="shared" si="772"/>
        <v/>
      </c>
      <c r="BB81" s="46" t="str">
        <f t="shared" si="772"/>
        <v/>
      </c>
      <c r="BC81" s="46" t="str">
        <f t="shared" si="772"/>
        <v/>
      </c>
      <c r="BD81" s="46" t="str">
        <f t="shared" si="772"/>
        <v/>
      </c>
      <c r="BE81" s="46" t="str">
        <f t="shared" si="772"/>
        <v/>
      </c>
      <c r="BF81" s="46" t="str">
        <f t="shared" si="772"/>
        <v/>
      </c>
      <c r="BG81" s="46" t="str">
        <f t="shared" si="772"/>
        <v/>
      </c>
      <c r="BH81" s="46" t="str">
        <f t="shared" si="772"/>
        <v/>
      </c>
      <c r="BI81" s="46" t="str">
        <f t="shared" si="772"/>
        <v/>
      </c>
      <c r="BJ81" s="46" t="str">
        <f t="shared" si="772"/>
        <v/>
      </c>
      <c r="BK81" s="46" t="str">
        <f t="shared" si="772"/>
        <v/>
      </c>
      <c r="BL81" s="46" t="str">
        <f t="shared" si="772"/>
        <v/>
      </c>
      <c r="BM81" s="46" t="str">
        <f t="shared" si="772"/>
        <v/>
      </c>
      <c r="BN81" s="46" t="str">
        <f t="shared" si="772"/>
        <v/>
      </c>
      <c r="BO81" s="46" t="str">
        <f t="shared" ref="BO81:CT81" si="773">IF(BN41&lt;=0,"",IF(BO41&lt;=0,"",(BO41/BN41-1)))</f>
        <v/>
      </c>
      <c r="BP81" s="46" t="str">
        <f t="shared" si="773"/>
        <v/>
      </c>
      <c r="BQ81" s="46" t="str">
        <f t="shared" si="773"/>
        <v/>
      </c>
      <c r="BR81" s="46" t="str">
        <f t="shared" si="773"/>
        <v/>
      </c>
      <c r="BS81" s="46" t="str">
        <f t="shared" si="773"/>
        <v/>
      </c>
      <c r="BT81" s="46" t="str">
        <f t="shared" si="773"/>
        <v/>
      </c>
      <c r="BU81" s="46" t="str">
        <f t="shared" si="773"/>
        <v/>
      </c>
      <c r="BV81" s="46" t="str">
        <f t="shared" si="773"/>
        <v/>
      </c>
      <c r="BW81" s="46" t="str">
        <f t="shared" si="773"/>
        <v/>
      </c>
      <c r="BX81" s="46" t="str">
        <f t="shared" si="773"/>
        <v/>
      </c>
      <c r="BY81" s="46" t="str">
        <f t="shared" si="773"/>
        <v/>
      </c>
      <c r="BZ81" s="46" t="str">
        <f t="shared" si="773"/>
        <v/>
      </c>
      <c r="CA81" s="46" t="str">
        <f t="shared" si="773"/>
        <v/>
      </c>
      <c r="CB81" s="46" t="str">
        <f t="shared" si="773"/>
        <v/>
      </c>
      <c r="CC81" s="46" t="str">
        <f t="shared" si="773"/>
        <v/>
      </c>
      <c r="CD81" s="46" t="str">
        <f t="shared" si="773"/>
        <v/>
      </c>
      <c r="CE81" s="46" t="str">
        <f t="shared" si="773"/>
        <v/>
      </c>
      <c r="CF81" s="46" t="str">
        <f t="shared" si="773"/>
        <v/>
      </c>
      <c r="CG81" s="46" t="str">
        <f t="shared" si="773"/>
        <v/>
      </c>
      <c r="CH81" s="46" t="str">
        <f t="shared" si="773"/>
        <v/>
      </c>
      <c r="CI81" s="46" t="str">
        <f t="shared" si="773"/>
        <v/>
      </c>
      <c r="CJ81" s="46" t="str">
        <f t="shared" si="773"/>
        <v/>
      </c>
      <c r="CK81" s="46" t="str">
        <f t="shared" si="773"/>
        <v/>
      </c>
      <c r="CL81" s="46" t="str">
        <f t="shared" si="773"/>
        <v/>
      </c>
      <c r="CM81" s="46" t="str">
        <f t="shared" si="773"/>
        <v/>
      </c>
      <c r="CN81" s="46" t="str">
        <f t="shared" si="773"/>
        <v/>
      </c>
      <c r="CO81" s="46" t="str">
        <f t="shared" si="773"/>
        <v/>
      </c>
      <c r="CP81" s="46" t="str">
        <f t="shared" si="773"/>
        <v/>
      </c>
      <c r="CQ81" s="46" t="str">
        <f t="shared" si="773"/>
        <v/>
      </c>
      <c r="CR81" s="46" t="str">
        <f t="shared" si="773"/>
        <v/>
      </c>
      <c r="CS81" s="46" t="str">
        <f t="shared" si="773"/>
        <v/>
      </c>
      <c r="CT81" s="46" t="str">
        <f t="shared" si="773"/>
        <v/>
      </c>
      <c r="CU81" s="46" t="str">
        <f t="shared" ref="CU81:DZ81" si="774">IF(CT41&lt;=0,"",IF(CU41&lt;=0,"",(CU41/CT41-1)))</f>
        <v/>
      </c>
      <c r="CV81" s="46" t="str">
        <f t="shared" si="774"/>
        <v/>
      </c>
      <c r="CW81" s="46" t="str">
        <f t="shared" si="774"/>
        <v/>
      </c>
      <c r="CX81" s="46" t="str">
        <f t="shared" si="774"/>
        <v/>
      </c>
      <c r="CY81" s="46" t="str">
        <f t="shared" si="774"/>
        <v/>
      </c>
      <c r="CZ81" s="46" t="str">
        <f t="shared" si="774"/>
        <v/>
      </c>
      <c r="DA81" s="46" t="str">
        <f t="shared" si="774"/>
        <v/>
      </c>
      <c r="DB81" s="46" t="str">
        <f t="shared" si="774"/>
        <v/>
      </c>
      <c r="DC81" s="46" t="str">
        <f t="shared" si="774"/>
        <v/>
      </c>
      <c r="DD81" s="46" t="str">
        <f t="shared" si="774"/>
        <v/>
      </c>
      <c r="DE81" s="46" t="str">
        <f t="shared" si="774"/>
        <v/>
      </c>
      <c r="DF81" s="46" t="str">
        <f t="shared" si="774"/>
        <v/>
      </c>
      <c r="DG81" s="46" t="str">
        <f t="shared" si="774"/>
        <v/>
      </c>
      <c r="DH81" s="46" t="str">
        <f t="shared" si="774"/>
        <v/>
      </c>
      <c r="DI81" s="46" t="str">
        <f t="shared" si="774"/>
        <v/>
      </c>
      <c r="DJ81" s="46" t="str">
        <f t="shared" si="774"/>
        <v/>
      </c>
      <c r="DK81" s="46" t="str">
        <f t="shared" si="774"/>
        <v/>
      </c>
      <c r="DL81" s="46" t="str">
        <f t="shared" si="774"/>
        <v/>
      </c>
      <c r="DM81" s="46" t="str">
        <f t="shared" si="774"/>
        <v/>
      </c>
      <c r="DN81" s="46" t="str">
        <f t="shared" si="774"/>
        <v/>
      </c>
      <c r="DO81" s="46" t="str">
        <f t="shared" si="774"/>
        <v/>
      </c>
      <c r="DP81" s="46" t="str">
        <f t="shared" si="774"/>
        <v/>
      </c>
      <c r="DQ81" s="46" t="str">
        <f t="shared" si="774"/>
        <v/>
      </c>
      <c r="DR81" s="46" t="str">
        <f t="shared" si="774"/>
        <v/>
      </c>
      <c r="DS81" s="46" t="str">
        <f t="shared" si="774"/>
        <v/>
      </c>
      <c r="DT81" s="46" t="str">
        <f t="shared" si="774"/>
        <v/>
      </c>
      <c r="DU81" s="46" t="str">
        <f t="shared" si="774"/>
        <v/>
      </c>
      <c r="DV81" s="46" t="str">
        <f t="shared" si="774"/>
        <v/>
      </c>
      <c r="DW81" s="46" t="str">
        <f t="shared" si="774"/>
        <v/>
      </c>
      <c r="DX81" s="46" t="str">
        <f t="shared" si="774"/>
        <v/>
      </c>
      <c r="DY81" s="46" t="str">
        <f t="shared" si="774"/>
        <v/>
      </c>
      <c r="DZ81" s="46" t="str">
        <f t="shared" si="774"/>
        <v/>
      </c>
      <c r="EA81" s="46" t="str">
        <f t="shared" ref="EA81:FF81" si="775">IF(DZ41&lt;=0,"",IF(EA41&lt;=0,"",(EA41/DZ41-1)))</f>
        <v/>
      </c>
      <c r="EB81" s="46" t="str">
        <f t="shared" si="775"/>
        <v/>
      </c>
      <c r="EC81" s="46" t="str">
        <f t="shared" si="775"/>
        <v/>
      </c>
      <c r="ED81" s="46" t="str">
        <f t="shared" si="775"/>
        <v/>
      </c>
      <c r="EE81" s="46" t="str">
        <f t="shared" si="775"/>
        <v/>
      </c>
      <c r="EF81" s="46" t="str">
        <f t="shared" si="775"/>
        <v/>
      </c>
      <c r="EG81" s="46" t="str">
        <f t="shared" si="775"/>
        <v/>
      </c>
      <c r="EH81" s="46" t="str">
        <f t="shared" si="775"/>
        <v/>
      </c>
      <c r="EI81" s="46" t="str">
        <f t="shared" si="775"/>
        <v/>
      </c>
      <c r="EJ81" s="46" t="str">
        <f t="shared" si="775"/>
        <v/>
      </c>
      <c r="EK81" s="46" t="str">
        <f t="shared" si="775"/>
        <v/>
      </c>
      <c r="EL81" s="46" t="str">
        <f t="shared" si="775"/>
        <v/>
      </c>
      <c r="EM81" s="46" t="str">
        <f t="shared" si="775"/>
        <v/>
      </c>
      <c r="EN81" s="46" t="str">
        <f t="shared" si="775"/>
        <v/>
      </c>
      <c r="EO81" s="46" t="str">
        <f t="shared" si="775"/>
        <v/>
      </c>
      <c r="EP81" s="46" t="str">
        <f t="shared" si="775"/>
        <v/>
      </c>
      <c r="EQ81" s="46" t="str">
        <f t="shared" si="775"/>
        <v/>
      </c>
      <c r="ER81" s="46" t="str">
        <f t="shared" si="775"/>
        <v/>
      </c>
      <c r="ES81" s="46" t="str">
        <f t="shared" si="775"/>
        <v/>
      </c>
      <c r="ET81" s="46" t="str">
        <f t="shared" si="775"/>
        <v/>
      </c>
      <c r="EU81" s="46" t="str">
        <f t="shared" si="775"/>
        <v/>
      </c>
      <c r="EV81" s="46" t="str">
        <f t="shared" si="775"/>
        <v/>
      </c>
      <c r="EW81" s="46" t="str">
        <f t="shared" si="775"/>
        <v/>
      </c>
      <c r="EX81" s="46" t="str">
        <f t="shared" si="775"/>
        <v/>
      </c>
      <c r="EY81" s="46" t="str">
        <f t="shared" si="775"/>
        <v/>
      </c>
      <c r="EZ81" s="46" t="str">
        <f t="shared" si="775"/>
        <v/>
      </c>
      <c r="FA81" s="46" t="str">
        <f t="shared" si="775"/>
        <v/>
      </c>
      <c r="FB81" s="46" t="str">
        <f t="shared" si="775"/>
        <v/>
      </c>
      <c r="FC81" s="46" t="str">
        <f t="shared" si="775"/>
        <v/>
      </c>
      <c r="FD81" s="46" t="str">
        <f t="shared" si="775"/>
        <v/>
      </c>
      <c r="FE81" s="46" t="str">
        <f t="shared" si="775"/>
        <v/>
      </c>
      <c r="FF81" s="46" t="str">
        <f t="shared" si="775"/>
        <v/>
      </c>
      <c r="FG81" s="46" t="str">
        <f t="shared" ref="FG81:GL81" si="776">IF(FF41&lt;=0,"",IF(FG41&lt;=0,"",(FG41/FF41-1)))</f>
        <v/>
      </c>
      <c r="FH81" s="46" t="str">
        <f t="shared" si="776"/>
        <v/>
      </c>
      <c r="FI81" s="46" t="str">
        <f t="shared" si="776"/>
        <v/>
      </c>
      <c r="FJ81" s="46" t="str">
        <f t="shared" si="776"/>
        <v/>
      </c>
      <c r="FK81" s="46" t="str">
        <f t="shared" si="776"/>
        <v/>
      </c>
      <c r="FL81" s="46" t="str">
        <f t="shared" si="776"/>
        <v/>
      </c>
      <c r="FM81" s="46" t="str">
        <f t="shared" si="776"/>
        <v/>
      </c>
      <c r="FN81" s="46" t="str">
        <f t="shared" si="776"/>
        <v/>
      </c>
      <c r="FO81" s="46">
        <f t="shared" si="776"/>
        <v>-0.56699657403882764</v>
      </c>
      <c r="FP81" s="46">
        <f t="shared" si="776"/>
        <v>0.58923076923076922</v>
      </c>
      <c r="FQ81" s="46">
        <f t="shared" si="776"/>
        <v>6.8178675148665491E-2</v>
      </c>
      <c r="FR81" s="46">
        <f t="shared" si="776"/>
        <v>0.15056965302951841</v>
      </c>
      <c r="FS81" s="46">
        <f t="shared" si="776"/>
        <v>0.21300776414988176</v>
      </c>
      <c r="FT81" s="46">
        <f t="shared" si="776"/>
        <v>9.6938775510204023E-2</v>
      </c>
      <c r="FU81" s="46">
        <f t="shared" si="776"/>
        <v>-0.14562367864693448</v>
      </c>
      <c r="FV81" s="46">
        <f t="shared" si="776"/>
        <v>2.9595169751558847E-2</v>
      </c>
      <c r="FW81" s="46">
        <f t="shared" si="776"/>
        <v>-7.2101518938665343E-3</v>
      </c>
      <c r="FX81" s="46">
        <f t="shared" si="776"/>
        <v>-0.15212549627190863</v>
      </c>
      <c r="FY81" s="46">
        <f t="shared" si="776"/>
        <v>0.27432617633622658</v>
      </c>
      <c r="FZ81" s="46">
        <f t="shared" si="776"/>
        <v>1.1650833482703682E-3</v>
      </c>
      <c r="GA81" s="46">
        <f t="shared" si="776"/>
        <v>-0.34625369259690264</v>
      </c>
      <c r="GB81" s="46">
        <f t="shared" si="776"/>
        <v>-0.20073942215527862</v>
      </c>
      <c r="GC81" s="46">
        <f t="shared" si="776"/>
        <v>-0.17269145108788764</v>
      </c>
      <c r="GD81" s="46">
        <f t="shared" si="776"/>
        <v>0.14164423276040594</v>
      </c>
      <c r="GE81" s="46">
        <f t="shared" si="776"/>
        <v>-1.9408670415381857E-2</v>
      </c>
      <c r="GF81" s="46">
        <f t="shared" si="776"/>
        <v>0.20717721050684434</v>
      </c>
      <c r="GG81" s="46">
        <f t="shared" si="776"/>
        <v>8.7802635611400559E-2</v>
      </c>
      <c r="GH81" s="46">
        <f t="shared" si="776"/>
        <v>9.381603042682074E-2</v>
      </c>
      <c r="GI81" s="46">
        <f t="shared" si="776"/>
        <v>-0.22962009014810048</v>
      </c>
      <c r="GJ81" s="46">
        <f t="shared" si="776"/>
        <v>-0.15981277164827812</v>
      </c>
      <c r="GK81" s="46">
        <f t="shared" si="776"/>
        <v>-5.1730998806207573E-3</v>
      </c>
      <c r="GL81" s="46">
        <f t="shared" si="776"/>
        <v>0.27800000000000002</v>
      </c>
      <c r="GM81" s="46">
        <f t="shared" si="727"/>
        <v>-0.59123630672926453</v>
      </c>
      <c r="GN81" s="46">
        <f t="shared" ref="GN81:GW81" si="777">IF(GM41&lt;=0,"",IF(GN41&lt;=0,"",(GN41/GM41-1)))</f>
        <v>-8.2312404287901986E-2</v>
      </c>
      <c r="GO81" s="46">
        <f t="shared" si="777"/>
        <v>0.29453483521068002</v>
      </c>
      <c r="GP81" s="46">
        <f t="shared" si="777"/>
        <v>-0.60779890428617467</v>
      </c>
      <c r="GQ81" s="46">
        <f t="shared" si="777"/>
        <v>3.0534100246507805</v>
      </c>
      <c r="GR81" s="46">
        <f t="shared" si="777"/>
        <v>0.12000810865599032</v>
      </c>
      <c r="GS81" s="46">
        <f t="shared" si="777"/>
        <v>0.1189140271493212</v>
      </c>
      <c r="GT81" s="46">
        <f t="shared" si="777"/>
        <v>-0.16078938854739566</v>
      </c>
      <c r="GU81" s="46">
        <f t="shared" si="777"/>
        <v>-1.2528912875867437E-2</v>
      </c>
      <c r="GV81" s="46">
        <f t="shared" si="777"/>
        <v>-0.44915088815147375</v>
      </c>
      <c r="GW81" s="46">
        <f t="shared" si="777"/>
        <v>0.15024805102764005</v>
      </c>
      <c r="GX81" s="46">
        <f t="shared" ref="GX81:IG81" si="778">IF(GW41&lt;=0,"",IF(GX41&lt;=0,"",(GX41/GW41-1)))</f>
        <v>6.4078866296980896E-2</v>
      </c>
      <c r="GY81" s="46">
        <f t="shared" si="778"/>
        <v>-0.39924724956572089</v>
      </c>
      <c r="GZ81" s="46">
        <f t="shared" si="778"/>
        <v>0.1378313253012049</v>
      </c>
      <c r="HA81" s="46">
        <f t="shared" si="778"/>
        <v>0.4773401101228294</v>
      </c>
      <c r="HB81" s="46">
        <f t="shared" si="778"/>
        <v>-8.6869266055045857E-2</v>
      </c>
      <c r="HC81" s="46">
        <f t="shared" si="778"/>
        <v>1.6021978021978023</v>
      </c>
      <c r="HD81" s="46">
        <f t="shared" si="778"/>
        <v>0.2600144787644787</v>
      </c>
      <c r="HE81" s="46">
        <f t="shared" si="778"/>
        <v>-0.21066743273005839</v>
      </c>
      <c r="HF81" s="46">
        <f t="shared" si="778"/>
        <v>0.17796918597597955</v>
      </c>
      <c r="HG81" s="46">
        <f t="shared" si="778"/>
        <v>-0.31256436663233778</v>
      </c>
      <c r="HH81" s="46">
        <f t="shared" si="778"/>
        <v>-0.16134831460674148</v>
      </c>
      <c r="HI81" s="46">
        <f t="shared" si="778"/>
        <v>5.2842086459449797</v>
      </c>
      <c r="HJ81" s="46">
        <f t="shared" si="778"/>
        <v>0.68185565251996927</v>
      </c>
      <c r="HK81" s="46">
        <f t="shared" si="778"/>
        <v>-0.27634114187202108</v>
      </c>
      <c r="HL81" s="46">
        <f t="shared" si="778"/>
        <v>-6.8479073243647215E-2</v>
      </c>
      <c r="HM81" s="46">
        <f t="shared" si="778"/>
        <v>0.12478688195767718</v>
      </c>
      <c r="HN81" s="46">
        <f t="shared" si="778"/>
        <v>5.9160518044626631E-2</v>
      </c>
      <c r="HO81" s="46">
        <f t="shared" si="778"/>
        <v>-6.244343891402715E-2</v>
      </c>
      <c r="HP81" s="46">
        <f t="shared" si="778"/>
        <v>0.38688605549070676</v>
      </c>
      <c r="HQ81" s="46">
        <f t="shared" si="778"/>
        <v>-0.16475405855979797</v>
      </c>
      <c r="HR81" s="46">
        <f t="shared" si="778"/>
        <v>-7.8869855049996107E-2</v>
      </c>
      <c r="HS81" s="156">
        <f t="shared" si="778"/>
        <v>-2.2320865065006079E-2</v>
      </c>
      <c r="HT81" s="46">
        <f t="shared" si="778"/>
        <v>-0.27019990101779512</v>
      </c>
      <c r="HU81" s="46">
        <f t="shared" si="778"/>
        <v>0.6221842198372447</v>
      </c>
      <c r="HV81" s="46">
        <f t="shared" si="778"/>
        <v>0.23926714893307643</v>
      </c>
      <c r="HW81" s="46">
        <f t="shared" si="778"/>
        <v>-0.44752280660584909</v>
      </c>
      <c r="HX81" s="46">
        <f t="shared" si="778"/>
        <v>-0.23632164379197751</v>
      </c>
      <c r="HY81" s="46">
        <f t="shared" si="778"/>
        <v>-3.9142072513644099E-2</v>
      </c>
      <c r="HZ81" s="46">
        <f t="shared" si="778"/>
        <v>6.8919358923338558E-2</v>
      </c>
      <c r="IA81" s="46">
        <f t="shared" si="778"/>
        <v>-5.2325187842686027E-2</v>
      </c>
      <c r="IB81" s="46">
        <f t="shared" si="778"/>
        <v>0.46167857142857138</v>
      </c>
      <c r="IC81" s="46">
        <f t="shared" si="778"/>
        <v>-5.4829330270970256E-2</v>
      </c>
      <c r="ID81" s="46">
        <f t="shared" si="778"/>
        <v>-2.3136778429801219E-2</v>
      </c>
      <c r="IE81" s="46">
        <f t="shared" si="778"/>
        <v>3.9959775590134416E-2</v>
      </c>
      <c r="IF81" s="46">
        <f t="shared" si="778"/>
        <v>-1.3893836836480267E-2</v>
      </c>
      <c r="IG81" s="46">
        <f t="shared" si="778"/>
        <v>0.20654417836498751</v>
      </c>
      <c r="IH81" s="46">
        <f t="shared" ref="IH81:IQ81" si="779">IH41/IG41-1</f>
        <v>7.4985028659423358E-2</v>
      </c>
      <c r="II81" s="46">
        <f t="shared" si="779"/>
        <v>-0.24469778361386352</v>
      </c>
      <c r="IJ81" s="46">
        <f t="shared" si="779"/>
        <v>5.8715064668229733E-2</v>
      </c>
      <c r="IK81" s="46">
        <f t="shared" si="779"/>
        <v>4.155055732484092E-3</v>
      </c>
      <c r="IL81" s="46">
        <f t="shared" si="779"/>
        <v>-5.2156891895240198E-2</v>
      </c>
      <c r="IM81" s="46">
        <f t="shared" si="779"/>
        <v>0.15117373346578145</v>
      </c>
      <c r="IN81" s="46">
        <f t="shared" si="779"/>
        <v>0.19127097667870196</v>
      </c>
      <c r="IO81" s="46">
        <f t="shared" si="779"/>
        <v>-3.6542127335112418E-2</v>
      </c>
      <c r="IP81" s="46">
        <f t="shared" si="779"/>
        <v>-0.13954454622796431</v>
      </c>
      <c r="IQ81" s="46">
        <f t="shared" si="779"/>
        <v>7.2729363071970754E-2</v>
      </c>
      <c r="IR81" s="46">
        <f t="shared" ref="IR81:JT81" si="780">IR41/IQ41-1</f>
        <v>-9.1076672454076024E-2</v>
      </c>
      <c r="IS81" s="46">
        <f t="shared" si="780"/>
        <v>0.38444486369210451</v>
      </c>
      <c r="IT81" s="46">
        <f t="shared" si="780"/>
        <v>6.1271420297754897E-2</v>
      </c>
      <c r="IU81" s="46">
        <f t="shared" si="780"/>
        <v>-0.23157793364685486</v>
      </c>
      <c r="IV81" s="46">
        <f t="shared" si="780"/>
        <v>1.8234986945169895E-2</v>
      </c>
      <c r="IW81" s="46">
        <f t="shared" si="780"/>
        <v>9.3542299171247567E-3</v>
      </c>
      <c r="IX81" s="46">
        <f t="shared" si="780"/>
        <v>2.7965206080806437E-2</v>
      </c>
      <c r="IY81" s="46">
        <f t="shared" si="780"/>
        <v>8.8948200869908955E-2</v>
      </c>
      <c r="IZ81" s="46">
        <f t="shared" si="780"/>
        <v>0.23840302111512579</v>
      </c>
      <c r="JA81" s="46">
        <f t="shared" si="780"/>
        <v>-5.6179445829057539E-2</v>
      </c>
      <c r="JB81" s="46">
        <f t="shared" si="780"/>
        <v>-0.17078815744509002</v>
      </c>
      <c r="JC81" s="46">
        <f t="shared" si="780"/>
        <v>-1.3674765374744657E-2</v>
      </c>
      <c r="JD81" s="46">
        <f t="shared" si="780"/>
        <v>-6.0737279927069676E-2</v>
      </c>
      <c r="JE81" s="46">
        <f t="shared" si="780"/>
        <v>0.45599029420685477</v>
      </c>
      <c r="JF81" s="46">
        <f t="shared" si="780"/>
        <v>0.1110046385023471</v>
      </c>
      <c r="JG81" s="46">
        <f t="shared" si="780"/>
        <v>-0.24455305691321139</v>
      </c>
      <c r="JH81" s="46">
        <f t="shared" si="780"/>
        <v>9.0593199305038397E-2</v>
      </c>
      <c r="JI81" s="46">
        <f t="shared" si="780"/>
        <v>-7.2507965407373698E-2</v>
      </c>
      <c r="JJ81" s="46">
        <f t="shared" si="780"/>
        <v>0.32502331059527889</v>
      </c>
      <c r="JK81" s="46">
        <f t="shared" si="780"/>
        <v>9.8765432098765427E-2</v>
      </c>
      <c r="JL81" s="46">
        <f t="shared" si="780"/>
        <v>0.16216853932584274</v>
      </c>
      <c r="JM81" s="46">
        <f t="shared" si="780"/>
        <v>-5.5949261840998465E-2</v>
      </c>
      <c r="JN81" s="46">
        <f t="shared" si="780"/>
        <v>-0.14224853040575136</v>
      </c>
      <c r="JO81" s="46">
        <f t="shared" si="780"/>
        <v>-0.10900711590811407</v>
      </c>
      <c r="JP81" s="46">
        <f t="shared" si="780"/>
        <v>1.8411813577037472E-2</v>
      </c>
      <c r="JQ81" s="46">
        <f t="shared" si="780"/>
        <v>0.36072368421052614</v>
      </c>
      <c r="JR81" s="46">
        <f t="shared" si="780"/>
        <v>5.6568196103081725E-3</v>
      </c>
      <c r="JS81" s="46">
        <f t="shared" si="780"/>
        <v>-0.19590384615384615</v>
      </c>
      <c r="JT81" s="46">
        <f t="shared" si="780"/>
        <v>-0.38608805873771312</v>
      </c>
      <c r="JU81" s="46">
        <f t="shared" si="732"/>
        <v>-0.93774713181012481</v>
      </c>
      <c r="JV81" s="46">
        <f t="shared" si="733"/>
        <v>0.65519399249061316</v>
      </c>
      <c r="JW81" s="46">
        <f t="shared" si="734"/>
        <v>0.26105860113421531</v>
      </c>
      <c r="JX81" s="46">
        <f t="shared" si="734"/>
        <v>-0.18752810673062503</v>
      </c>
      <c r="JY81" s="46">
        <f t="shared" si="734"/>
        <v>0.11328413284132854</v>
      </c>
      <c r="JZ81" s="46">
        <f t="shared" si="734"/>
        <v>0.18478621146834584</v>
      </c>
      <c r="KA81" s="46">
        <f t="shared" si="734"/>
        <v>0.41949923066163097</v>
      </c>
      <c r="KB81" s="46">
        <f t="shared" si="734"/>
        <v>2.7098935750886843E-2</v>
      </c>
      <c r="KC81" s="46">
        <f t="shared" si="734"/>
        <v>0.26230451885253769</v>
      </c>
      <c r="KD81" s="46">
        <f t="shared" si="734"/>
        <v>-0.10260697727445467</v>
      </c>
      <c r="KE81" s="46">
        <f t="shared" si="734"/>
        <v>-0.78622850851189974</v>
      </c>
      <c r="KF81" s="46">
        <f t="shared" si="734"/>
        <v>0.45443740095087182</v>
      </c>
      <c r="KG81" s="46">
        <f t="shared" si="734"/>
        <v>0.19340779079269943</v>
      </c>
      <c r="KH81" s="46">
        <f t="shared" si="734"/>
        <v>0.60305866240584338</v>
      </c>
      <c r="KI81" s="46">
        <f t="shared" si="734"/>
        <v>0.26199629787839962</v>
      </c>
      <c r="KJ81" s="46">
        <f t="shared" si="734"/>
        <v>0.39365903193049756</v>
      </c>
      <c r="KK81" s="46">
        <f t="shared" si="734"/>
        <v>0.1139086787564767</v>
      </c>
      <c r="KL81" s="46">
        <f t="shared" si="734"/>
        <v>-0.20052329384402934</v>
      </c>
      <c r="KM81" s="46">
        <f t="shared" si="734"/>
        <v>0.34399999999999986</v>
      </c>
      <c r="KN81" s="46">
        <f t="shared" si="734"/>
        <v>2.6312229437229551E-2</v>
      </c>
      <c r="KO81" s="46">
        <f t="shared" si="734"/>
        <v>0.38832136031107889</v>
      </c>
      <c r="KP81" s="46">
        <f t="shared" si="734"/>
        <v>0.80588654165677664</v>
      </c>
      <c r="KQ81" s="46">
        <f t="shared" si="734"/>
        <v>-0.44254882889513936</v>
      </c>
      <c r="KR81" s="46">
        <f t="shared" si="734"/>
        <v>0.22521927756295357</v>
      </c>
      <c r="KS81" s="46">
        <f t="shared" si="734"/>
        <v>0.56019551997536787</v>
      </c>
      <c r="KT81" s="46">
        <f t="shared" si="734"/>
        <v>-0.35937538545032943</v>
      </c>
      <c r="KU81" s="46">
        <f t="shared" si="734"/>
        <v>0.25056798490507903</v>
      </c>
      <c r="KV81" s="46">
        <f t="shared" si="734"/>
        <v>0.50809828796649859</v>
      </c>
      <c r="KW81" s="46">
        <f t="shared" si="735"/>
        <v>-5.3229066704779782E-2</v>
      </c>
      <c r="KX81" s="46">
        <f t="shared" si="735"/>
        <v>-6.5171447056286524E-2</v>
      </c>
      <c r="KY81" s="46">
        <f t="shared" si="735"/>
        <v>0.13993725200701301</v>
      </c>
      <c r="KZ81" s="46">
        <f t="shared" si="735"/>
        <v>-0.13876634152264544</v>
      </c>
      <c r="LA81" s="46">
        <f t="shared" si="735"/>
        <v>0.29908123222971539</v>
      </c>
      <c r="LB81" s="46">
        <f t="shared" si="735"/>
        <v>0.81412679750384398</v>
      </c>
      <c r="LC81" s="46">
        <f t="shared" si="735"/>
        <v>0</v>
      </c>
      <c r="LD81" s="46">
        <f t="shared" si="735"/>
        <v>-0.20284363969928421</v>
      </c>
      <c r="LE81" s="46">
        <f t="shared" si="735"/>
        <v>-8.1575984990619133E-2</v>
      </c>
      <c r="LF81" s="46">
        <f t="shared" si="735"/>
        <v>3.7628697499591413E-2</v>
      </c>
      <c r="LG81" s="46">
        <f t="shared" si="735"/>
        <v>0.11031486658529222</v>
      </c>
      <c r="LH81" s="46">
        <f t="shared" si="735"/>
        <v>0.20727930398600414</v>
      </c>
      <c r="LI81" s="46">
        <f t="shared" si="736"/>
        <v>4.7292203150855361E-2</v>
      </c>
      <c r="LJ81" s="46">
        <f t="shared" si="737"/>
        <v>1.1228391656772141E-2</v>
      </c>
      <c r="LK81" s="46">
        <f t="shared" si="737"/>
        <v>-1.4857343614208318E-2</v>
      </c>
      <c r="LL81" s="46">
        <f t="shared" si="737"/>
        <v>-0.15102998451503935</v>
      </c>
      <c r="LM81" s="46">
        <f t="shared" si="737"/>
        <v>-0.24318498375008279</v>
      </c>
      <c r="LN81" s="46">
        <f t="shared" si="737"/>
        <v>3.7304821582460512E-2</v>
      </c>
      <c r="LO81" s="46">
        <f t="shared" si="737"/>
        <v>-0.23881605812692741</v>
      </c>
      <c r="LP81" s="46">
        <f t="shared" si="737"/>
        <v>8.468838448304572E-2</v>
      </c>
      <c r="LQ81" s="46">
        <f t="shared" si="737"/>
        <v>6.4927091327705133E-2</v>
      </c>
      <c r="LR81" s="46">
        <f t="shared" si="737"/>
        <v>0.22004420101854527</v>
      </c>
      <c r="LS81" s="46">
        <f t="shared" si="737"/>
        <v>1.1209997112178627E-2</v>
      </c>
      <c r="LT81" s="46">
        <f t="shared" si="737"/>
        <v>9.9602783114387972E-2</v>
      </c>
      <c r="LU81" s="46">
        <f t="shared" si="738"/>
        <v>-0.18283771500076729</v>
      </c>
      <c r="LV81" s="46">
        <f t="shared" si="739"/>
        <v>8.191155863105104E-2</v>
      </c>
      <c r="LW81" s="46">
        <f t="shared" si="739"/>
        <v>2.5864256052129386E-2</v>
      </c>
      <c r="LX81" s="46">
        <f t="shared" si="739"/>
        <v>-0.18287603477898684</v>
      </c>
      <c r="LY81" s="46">
        <f t="shared" si="739"/>
        <v>0.43841791710471822</v>
      </c>
      <c r="LZ81" s="46">
        <f t="shared" si="739"/>
        <v>7.0032447038238743E-2</v>
      </c>
      <c r="MA81" s="46">
        <f t="shared" si="739"/>
        <v>-0.18976455368693401</v>
      </c>
      <c r="MB81" s="46">
        <f t="shared" si="739"/>
        <v>9.9503123044105912E-2</v>
      </c>
      <c r="MC81" s="46">
        <f t="shared" si="739"/>
        <v>3.4154671871187814E-2</v>
      </c>
      <c r="MD81" s="46">
        <f t="shared" si="739"/>
        <v>-5.4595086442220664E-3</v>
      </c>
      <c r="ME81" s="46">
        <f t="shared" si="739"/>
        <v>0.10337388318480123</v>
      </c>
      <c r="MF81" s="46">
        <f t="shared" si="739"/>
        <v>0.13000972513691944</v>
      </c>
      <c r="MG81" s="46">
        <f t="shared" si="739"/>
        <v>-0.13202880826199204</v>
      </c>
      <c r="MH81" s="46">
        <f t="shared" si="739"/>
        <v>-7.5993361931302239E-2</v>
      </c>
      <c r="MI81" s="46">
        <f t="shared" si="739"/>
        <v>4.2234270868632073E-2</v>
      </c>
      <c r="MJ81" s="46">
        <f t="shared" si="739"/>
        <v>-4.0165169233437048E-2</v>
      </c>
      <c r="MK81" s="46">
        <f t="shared" si="739"/>
        <v>9.4859026907399224E-2</v>
      </c>
      <c r="ML81" s="46">
        <f t="shared" si="739"/>
        <v>0.11651747040138605</v>
      </c>
    </row>
    <row r="82" spans="1:350" s="108" customFormat="1" x14ac:dyDescent="0.35">
      <c r="A82" s="109" t="str">
        <f>Month!$A$42</f>
        <v>Conexão</v>
      </c>
      <c r="B82" s="47"/>
      <c r="C82" s="47" t="str">
        <f t="shared" ref="C82:AH82" si="781">IF(B42&lt;=0,"",IF(C42&lt;=0,"",(C42/B42-1)))</f>
        <v/>
      </c>
      <c r="D82" s="47" t="str">
        <f t="shared" si="781"/>
        <v/>
      </c>
      <c r="E82" s="47" t="str">
        <f t="shared" si="781"/>
        <v/>
      </c>
      <c r="F82" s="47" t="str">
        <f t="shared" si="781"/>
        <v/>
      </c>
      <c r="G82" s="47" t="str">
        <f t="shared" si="781"/>
        <v/>
      </c>
      <c r="H82" s="47" t="str">
        <f t="shared" si="781"/>
        <v/>
      </c>
      <c r="I82" s="47" t="str">
        <f t="shared" si="781"/>
        <v/>
      </c>
      <c r="J82" s="47" t="str">
        <f t="shared" si="781"/>
        <v/>
      </c>
      <c r="K82" s="47" t="str">
        <f t="shared" si="781"/>
        <v/>
      </c>
      <c r="L82" s="47" t="str">
        <f t="shared" si="781"/>
        <v/>
      </c>
      <c r="M82" s="47" t="str">
        <f t="shared" si="781"/>
        <v/>
      </c>
      <c r="N82" s="47" t="str">
        <f t="shared" si="781"/>
        <v/>
      </c>
      <c r="O82" s="47" t="str">
        <f t="shared" si="781"/>
        <v/>
      </c>
      <c r="P82" s="47" t="str">
        <f t="shared" si="781"/>
        <v/>
      </c>
      <c r="Q82" s="47" t="str">
        <f t="shared" si="781"/>
        <v/>
      </c>
      <c r="R82" s="47" t="str">
        <f t="shared" si="781"/>
        <v/>
      </c>
      <c r="S82" s="47" t="str">
        <f t="shared" si="781"/>
        <v/>
      </c>
      <c r="T82" s="47" t="str">
        <f t="shared" si="781"/>
        <v/>
      </c>
      <c r="U82" s="47" t="str">
        <f t="shared" si="781"/>
        <v/>
      </c>
      <c r="V82" s="47" t="str">
        <f t="shared" si="781"/>
        <v/>
      </c>
      <c r="W82" s="47" t="str">
        <f t="shared" si="781"/>
        <v/>
      </c>
      <c r="X82" s="47" t="str">
        <f t="shared" si="781"/>
        <v/>
      </c>
      <c r="Y82" s="47" t="str">
        <f t="shared" si="781"/>
        <v/>
      </c>
      <c r="Z82" s="47" t="str">
        <f t="shared" si="781"/>
        <v/>
      </c>
      <c r="AA82" s="47" t="str">
        <f t="shared" si="781"/>
        <v/>
      </c>
      <c r="AB82" s="47" t="str">
        <f t="shared" si="781"/>
        <v/>
      </c>
      <c r="AC82" s="47" t="str">
        <f t="shared" si="781"/>
        <v/>
      </c>
      <c r="AD82" s="47" t="str">
        <f t="shared" si="781"/>
        <v/>
      </c>
      <c r="AE82" s="47" t="str">
        <f t="shared" si="781"/>
        <v/>
      </c>
      <c r="AF82" s="47" t="str">
        <f t="shared" si="781"/>
        <v/>
      </c>
      <c r="AG82" s="47" t="str">
        <f t="shared" si="781"/>
        <v/>
      </c>
      <c r="AH82" s="47" t="str">
        <f t="shared" si="781"/>
        <v/>
      </c>
      <c r="AI82" s="47" t="str">
        <f t="shared" ref="AI82:BN82" si="782">IF(AH42&lt;=0,"",IF(AI42&lt;=0,"",(AI42/AH42-1)))</f>
        <v/>
      </c>
      <c r="AJ82" s="47" t="str">
        <f t="shared" si="782"/>
        <v/>
      </c>
      <c r="AK82" s="47" t="str">
        <f t="shared" si="782"/>
        <v/>
      </c>
      <c r="AL82" s="47" t="str">
        <f t="shared" si="782"/>
        <v/>
      </c>
      <c r="AM82" s="47" t="str">
        <f t="shared" si="782"/>
        <v/>
      </c>
      <c r="AN82" s="47" t="str">
        <f t="shared" si="782"/>
        <v/>
      </c>
      <c r="AO82" s="47" t="str">
        <f t="shared" si="782"/>
        <v/>
      </c>
      <c r="AP82" s="47" t="str">
        <f t="shared" si="782"/>
        <v/>
      </c>
      <c r="AQ82" s="47" t="str">
        <f t="shared" si="782"/>
        <v/>
      </c>
      <c r="AR82" s="47" t="str">
        <f t="shared" si="782"/>
        <v/>
      </c>
      <c r="AS82" s="47" t="str">
        <f t="shared" si="782"/>
        <v/>
      </c>
      <c r="AT82" s="47" t="str">
        <f t="shared" si="782"/>
        <v/>
      </c>
      <c r="AU82" s="47" t="str">
        <f t="shared" si="782"/>
        <v/>
      </c>
      <c r="AV82" s="47" t="str">
        <f t="shared" si="782"/>
        <v/>
      </c>
      <c r="AW82" s="47" t="str">
        <f t="shared" si="782"/>
        <v/>
      </c>
      <c r="AX82" s="47" t="str">
        <f t="shared" si="782"/>
        <v/>
      </c>
      <c r="AY82" s="47" t="str">
        <f t="shared" si="782"/>
        <v/>
      </c>
      <c r="AZ82" s="47" t="str">
        <f t="shared" si="782"/>
        <v/>
      </c>
      <c r="BA82" s="47" t="str">
        <f t="shared" si="782"/>
        <v/>
      </c>
      <c r="BB82" s="47" t="str">
        <f t="shared" si="782"/>
        <v/>
      </c>
      <c r="BC82" s="47" t="str">
        <f t="shared" si="782"/>
        <v/>
      </c>
      <c r="BD82" s="47" t="str">
        <f t="shared" si="782"/>
        <v/>
      </c>
      <c r="BE82" s="47" t="str">
        <f t="shared" si="782"/>
        <v/>
      </c>
      <c r="BF82" s="47" t="str">
        <f t="shared" si="782"/>
        <v/>
      </c>
      <c r="BG82" s="47" t="str">
        <f t="shared" si="782"/>
        <v/>
      </c>
      <c r="BH82" s="47" t="str">
        <f t="shared" si="782"/>
        <v/>
      </c>
      <c r="BI82" s="47" t="str">
        <f t="shared" si="782"/>
        <v/>
      </c>
      <c r="BJ82" s="47" t="str">
        <f t="shared" si="782"/>
        <v/>
      </c>
      <c r="BK82" s="47" t="str">
        <f t="shared" si="782"/>
        <v/>
      </c>
      <c r="BL82" s="47" t="str">
        <f t="shared" si="782"/>
        <v/>
      </c>
      <c r="BM82" s="47" t="str">
        <f t="shared" si="782"/>
        <v/>
      </c>
      <c r="BN82" s="47" t="str">
        <f t="shared" si="782"/>
        <v/>
      </c>
      <c r="BO82" s="47" t="str">
        <f t="shared" ref="BO82:CT82" si="783">IF(BN42&lt;=0,"",IF(BO42&lt;=0,"",(BO42/BN42-1)))</f>
        <v/>
      </c>
      <c r="BP82" s="47" t="str">
        <f t="shared" si="783"/>
        <v/>
      </c>
      <c r="BQ82" s="47" t="str">
        <f t="shared" si="783"/>
        <v/>
      </c>
      <c r="BR82" s="47" t="str">
        <f t="shared" si="783"/>
        <v/>
      </c>
      <c r="BS82" s="47" t="str">
        <f t="shared" si="783"/>
        <v/>
      </c>
      <c r="BT82" s="47" t="str">
        <f t="shared" si="783"/>
        <v/>
      </c>
      <c r="BU82" s="47" t="str">
        <f t="shared" si="783"/>
        <v/>
      </c>
      <c r="BV82" s="47" t="str">
        <f t="shared" si="783"/>
        <v/>
      </c>
      <c r="BW82" s="47" t="str">
        <f t="shared" si="783"/>
        <v/>
      </c>
      <c r="BX82" s="47" t="str">
        <f t="shared" si="783"/>
        <v/>
      </c>
      <c r="BY82" s="47" t="str">
        <f t="shared" si="783"/>
        <v/>
      </c>
      <c r="BZ82" s="47" t="str">
        <f t="shared" si="783"/>
        <v/>
      </c>
      <c r="CA82" s="47" t="str">
        <f t="shared" si="783"/>
        <v/>
      </c>
      <c r="CB82" s="47" t="str">
        <f t="shared" si="783"/>
        <v/>
      </c>
      <c r="CC82" s="47" t="str">
        <f t="shared" si="783"/>
        <v/>
      </c>
      <c r="CD82" s="47" t="str">
        <f t="shared" si="783"/>
        <v/>
      </c>
      <c r="CE82" s="47" t="str">
        <f t="shared" si="783"/>
        <v/>
      </c>
      <c r="CF82" s="47" t="str">
        <f t="shared" si="783"/>
        <v/>
      </c>
      <c r="CG82" s="47" t="str">
        <f t="shared" si="783"/>
        <v/>
      </c>
      <c r="CH82" s="47" t="str">
        <f t="shared" si="783"/>
        <v/>
      </c>
      <c r="CI82" s="47" t="str">
        <f t="shared" si="783"/>
        <v/>
      </c>
      <c r="CJ82" s="47" t="str">
        <f t="shared" si="783"/>
        <v/>
      </c>
      <c r="CK82" s="47" t="str">
        <f t="shared" si="783"/>
        <v/>
      </c>
      <c r="CL82" s="47" t="str">
        <f t="shared" si="783"/>
        <v/>
      </c>
      <c r="CM82" s="47" t="str">
        <f t="shared" si="783"/>
        <v/>
      </c>
      <c r="CN82" s="47" t="str">
        <f t="shared" si="783"/>
        <v/>
      </c>
      <c r="CO82" s="47" t="str">
        <f t="shared" si="783"/>
        <v/>
      </c>
      <c r="CP82" s="47" t="str">
        <f t="shared" si="783"/>
        <v/>
      </c>
      <c r="CQ82" s="47" t="str">
        <f t="shared" si="783"/>
        <v/>
      </c>
      <c r="CR82" s="47" t="str">
        <f t="shared" si="783"/>
        <v/>
      </c>
      <c r="CS82" s="47" t="str">
        <f t="shared" si="783"/>
        <v/>
      </c>
      <c r="CT82" s="47" t="str">
        <f t="shared" si="783"/>
        <v/>
      </c>
      <c r="CU82" s="47" t="str">
        <f t="shared" ref="CU82:DZ82" si="784">IF(CT42&lt;=0,"",IF(CU42&lt;=0,"",(CU42/CT42-1)))</f>
        <v/>
      </c>
      <c r="CV82" s="47" t="str">
        <f t="shared" si="784"/>
        <v/>
      </c>
      <c r="CW82" s="47" t="str">
        <f t="shared" si="784"/>
        <v/>
      </c>
      <c r="CX82" s="47" t="str">
        <f t="shared" si="784"/>
        <v/>
      </c>
      <c r="CY82" s="47" t="str">
        <f t="shared" si="784"/>
        <v/>
      </c>
      <c r="CZ82" s="47" t="str">
        <f t="shared" si="784"/>
        <v/>
      </c>
      <c r="DA82" s="47" t="str">
        <f t="shared" si="784"/>
        <v/>
      </c>
      <c r="DB82" s="47" t="str">
        <f t="shared" si="784"/>
        <v/>
      </c>
      <c r="DC82" s="47" t="str">
        <f t="shared" si="784"/>
        <v/>
      </c>
      <c r="DD82" s="47" t="str">
        <f t="shared" si="784"/>
        <v/>
      </c>
      <c r="DE82" s="47" t="str">
        <f t="shared" si="784"/>
        <v/>
      </c>
      <c r="DF82" s="47" t="str">
        <f t="shared" si="784"/>
        <v/>
      </c>
      <c r="DG82" s="47" t="str">
        <f t="shared" si="784"/>
        <v/>
      </c>
      <c r="DH82" s="47" t="str">
        <f t="shared" si="784"/>
        <v/>
      </c>
      <c r="DI82" s="47" t="str">
        <f t="shared" si="784"/>
        <v/>
      </c>
      <c r="DJ82" s="47" t="str">
        <f t="shared" si="784"/>
        <v/>
      </c>
      <c r="DK82" s="47" t="str">
        <f t="shared" si="784"/>
        <v/>
      </c>
      <c r="DL82" s="47" t="str">
        <f t="shared" si="784"/>
        <v/>
      </c>
      <c r="DM82" s="47" t="str">
        <f t="shared" si="784"/>
        <v/>
      </c>
      <c r="DN82" s="47" t="str">
        <f t="shared" si="784"/>
        <v/>
      </c>
      <c r="DO82" s="47" t="str">
        <f t="shared" si="784"/>
        <v/>
      </c>
      <c r="DP82" s="47" t="str">
        <f t="shared" si="784"/>
        <v/>
      </c>
      <c r="DQ82" s="47" t="str">
        <f t="shared" si="784"/>
        <v/>
      </c>
      <c r="DR82" s="47" t="str">
        <f t="shared" si="784"/>
        <v/>
      </c>
      <c r="DS82" s="47" t="str">
        <f t="shared" si="784"/>
        <v/>
      </c>
      <c r="DT82" s="47" t="str">
        <f t="shared" si="784"/>
        <v/>
      </c>
      <c r="DU82" s="47" t="str">
        <f t="shared" si="784"/>
        <v/>
      </c>
      <c r="DV82" s="47" t="str">
        <f t="shared" si="784"/>
        <v/>
      </c>
      <c r="DW82" s="47" t="str">
        <f t="shared" si="784"/>
        <v/>
      </c>
      <c r="DX82" s="47" t="str">
        <f t="shared" si="784"/>
        <v/>
      </c>
      <c r="DY82" s="47" t="str">
        <f t="shared" si="784"/>
        <v/>
      </c>
      <c r="DZ82" s="47" t="str">
        <f t="shared" si="784"/>
        <v/>
      </c>
      <c r="EA82" s="47" t="str">
        <f t="shared" ref="EA82:FF82" si="785">IF(DZ42&lt;=0,"",IF(EA42&lt;=0,"",(EA42/DZ42-1)))</f>
        <v/>
      </c>
      <c r="EB82" s="47" t="str">
        <f t="shared" si="785"/>
        <v/>
      </c>
      <c r="EC82" s="47" t="str">
        <f t="shared" si="785"/>
        <v/>
      </c>
      <c r="ED82" s="47" t="str">
        <f t="shared" si="785"/>
        <v/>
      </c>
      <c r="EE82" s="47" t="str">
        <f t="shared" si="785"/>
        <v/>
      </c>
      <c r="EF82" s="47" t="str">
        <f t="shared" si="785"/>
        <v/>
      </c>
      <c r="EG82" s="47" t="str">
        <f t="shared" si="785"/>
        <v/>
      </c>
      <c r="EH82" s="47" t="str">
        <f t="shared" si="785"/>
        <v/>
      </c>
      <c r="EI82" s="47" t="str">
        <f t="shared" si="785"/>
        <v/>
      </c>
      <c r="EJ82" s="47" t="str">
        <f t="shared" si="785"/>
        <v/>
      </c>
      <c r="EK82" s="47" t="str">
        <f t="shared" si="785"/>
        <v/>
      </c>
      <c r="EL82" s="47" t="str">
        <f t="shared" si="785"/>
        <v/>
      </c>
      <c r="EM82" s="47" t="str">
        <f t="shared" si="785"/>
        <v/>
      </c>
      <c r="EN82" s="47" t="str">
        <f t="shared" si="785"/>
        <v/>
      </c>
      <c r="EO82" s="47" t="str">
        <f t="shared" si="785"/>
        <v/>
      </c>
      <c r="EP82" s="47" t="str">
        <f t="shared" si="785"/>
        <v/>
      </c>
      <c r="EQ82" s="47" t="str">
        <f t="shared" si="785"/>
        <v/>
      </c>
      <c r="ER82" s="47" t="str">
        <f t="shared" si="785"/>
        <v/>
      </c>
      <c r="ES82" s="47" t="str">
        <f t="shared" si="785"/>
        <v/>
      </c>
      <c r="ET82" s="47" t="str">
        <f t="shared" si="785"/>
        <v/>
      </c>
      <c r="EU82" s="47" t="str">
        <f t="shared" si="785"/>
        <v/>
      </c>
      <c r="EV82" s="47" t="str">
        <f t="shared" si="785"/>
        <v/>
      </c>
      <c r="EW82" s="47" t="str">
        <f t="shared" si="785"/>
        <v/>
      </c>
      <c r="EX82" s="47" t="str">
        <f t="shared" si="785"/>
        <v/>
      </c>
      <c r="EY82" s="47" t="str">
        <f t="shared" si="785"/>
        <v/>
      </c>
      <c r="EZ82" s="47" t="str">
        <f t="shared" si="785"/>
        <v/>
      </c>
      <c r="FA82" s="47" t="str">
        <f t="shared" si="785"/>
        <v/>
      </c>
      <c r="FB82" s="47" t="str">
        <f t="shared" si="785"/>
        <v/>
      </c>
      <c r="FC82" s="47" t="str">
        <f t="shared" si="785"/>
        <v/>
      </c>
      <c r="FD82" s="47" t="str">
        <f t="shared" si="785"/>
        <v/>
      </c>
      <c r="FE82" s="47" t="str">
        <f t="shared" si="785"/>
        <v/>
      </c>
      <c r="FF82" s="47" t="str">
        <f t="shared" si="785"/>
        <v/>
      </c>
      <c r="FG82" s="47" t="str">
        <f t="shared" ref="FG82:GL82" si="786">IF(FF42&lt;=0,"",IF(FG42&lt;=0,"",(FG42/FF42-1)))</f>
        <v/>
      </c>
      <c r="FH82" s="47" t="str">
        <f t="shared" si="786"/>
        <v/>
      </c>
      <c r="FI82" s="47" t="str">
        <f t="shared" si="786"/>
        <v/>
      </c>
      <c r="FJ82" s="47" t="str">
        <f t="shared" si="786"/>
        <v/>
      </c>
      <c r="FK82" s="47" t="str">
        <f t="shared" si="786"/>
        <v/>
      </c>
      <c r="FL82" s="47" t="str">
        <f t="shared" si="786"/>
        <v/>
      </c>
      <c r="FM82" s="47" t="str">
        <f t="shared" si="786"/>
        <v/>
      </c>
      <c r="FN82" s="47" t="str">
        <f t="shared" si="786"/>
        <v/>
      </c>
      <c r="FO82" s="47">
        <f t="shared" si="786"/>
        <v>-0.19326685905543173</v>
      </c>
      <c r="FP82" s="47">
        <f t="shared" si="786"/>
        <v>0.35462608484764502</v>
      </c>
      <c r="FQ82" s="47">
        <f t="shared" si="786"/>
        <v>1.4770104285888319E-3</v>
      </c>
      <c r="FR82" s="47">
        <f t="shared" si="786"/>
        <v>4.9410067165513105E-2</v>
      </c>
      <c r="FS82" s="47">
        <f t="shared" si="786"/>
        <v>0.10342100299938561</v>
      </c>
      <c r="FT82" s="47">
        <f t="shared" si="786"/>
        <v>0.35450415182559025</v>
      </c>
      <c r="FU82" s="47">
        <f t="shared" si="786"/>
        <v>-9.4956057331037513E-2</v>
      </c>
      <c r="FV82" s="47">
        <f t="shared" si="786"/>
        <v>-7.1059756942258079E-2</v>
      </c>
      <c r="FW82" s="47">
        <f t="shared" si="786"/>
        <v>6.1132495702907574E-2</v>
      </c>
      <c r="FX82" s="47">
        <f t="shared" si="786"/>
        <v>-2.7933802090700399E-2</v>
      </c>
      <c r="FY82" s="47">
        <f t="shared" si="786"/>
        <v>0.26204122249916684</v>
      </c>
      <c r="FZ82" s="47">
        <f t="shared" si="786"/>
        <v>0.11716332420852171</v>
      </c>
      <c r="GA82" s="47">
        <f t="shared" si="786"/>
        <v>-0.10498227156959028</v>
      </c>
      <c r="GB82" s="47">
        <f t="shared" si="786"/>
        <v>-4.1286007618140719E-2</v>
      </c>
      <c r="GC82" s="47">
        <f t="shared" si="786"/>
        <v>1.7875087784645416E-2</v>
      </c>
      <c r="GD82" s="47">
        <f t="shared" si="786"/>
        <v>5.8180224136616498E-2</v>
      </c>
      <c r="GE82" s="47">
        <f t="shared" si="786"/>
        <v>-5.5997233459292639E-2</v>
      </c>
      <c r="GF82" s="47">
        <f t="shared" si="786"/>
        <v>7.4838394553877308E-2</v>
      </c>
      <c r="GG82" s="47">
        <f t="shared" si="786"/>
        <v>-5.8391024958284521E-2</v>
      </c>
      <c r="GH82" s="47">
        <f t="shared" si="786"/>
        <v>7.2768952918855767E-4</v>
      </c>
      <c r="GI82" s="47">
        <f t="shared" si="786"/>
        <v>-2.0070380082587325E-2</v>
      </c>
      <c r="GJ82" s="47">
        <f t="shared" si="786"/>
        <v>0.11162332893740223</v>
      </c>
      <c r="GK82" s="47">
        <f t="shared" si="786"/>
        <v>8.0623683509672528E-2</v>
      </c>
      <c r="GL82" s="47">
        <f t="shared" si="786"/>
        <v>0.14459192589723813</v>
      </c>
      <c r="GM82" s="47">
        <f t="shared" si="727"/>
        <v>-0.22384971169387535</v>
      </c>
      <c r="GN82" s="47">
        <f t="shared" ref="GN82:GW82" si="787">IF(GM42&lt;=0,"",IF(GN42&lt;=0,"",(GN42/GM42-1)))</f>
        <v>7.4341754456758169E-2</v>
      </c>
      <c r="GO82" s="47">
        <f t="shared" si="787"/>
        <v>0.12432341795499524</v>
      </c>
      <c r="GP82" s="47">
        <f t="shared" si="787"/>
        <v>-1.2581205147019325E-2</v>
      </c>
      <c r="GQ82" s="47">
        <f t="shared" si="787"/>
        <v>-0.11569459044719133</v>
      </c>
      <c r="GR82" s="47">
        <f t="shared" si="787"/>
        <v>7.8536195447216572E-2</v>
      </c>
      <c r="GS82" s="47">
        <f t="shared" si="787"/>
        <v>6.106703406337588E-2</v>
      </c>
      <c r="GT82" s="47">
        <f t="shared" si="787"/>
        <v>-0.11606311340353892</v>
      </c>
      <c r="GU82" s="47">
        <f t="shared" si="787"/>
        <v>0.16750243978212498</v>
      </c>
      <c r="GV82" s="47">
        <f t="shared" si="787"/>
        <v>-1.2492190573153872E-2</v>
      </c>
      <c r="GW82" s="47">
        <f t="shared" si="787"/>
        <v>-6.1728033460548448E-2</v>
      </c>
      <c r="GX82" s="47">
        <f t="shared" ref="GX82:IG82" si="788">IF(GW42&lt;=0,"",IF(GX42&lt;=0,"",(GX42/GW42-1)))</f>
        <v>0.11542351611714974</v>
      </c>
      <c r="GY82" s="47">
        <f t="shared" si="788"/>
        <v>-5.6683561095609791E-2</v>
      </c>
      <c r="GZ82" s="47">
        <f t="shared" si="788"/>
        <v>3.6761673633712411E-2</v>
      </c>
      <c r="HA82" s="47">
        <f t="shared" si="788"/>
        <v>-4.8341126442965288E-2</v>
      </c>
      <c r="HB82" s="47">
        <f t="shared" si="788"/>
        <v>6.2740369435983157E-2</v>
      </c>
      <c r="HC82" s="47">
        <f t="shared" si="788"/>
        <v>-9.5324056521025602E-2</v>
      </c>
      <c r="HD82" s="47">
        <f t="shared" si="788"/>
        <v>0.22042872870117858</v>
      </c>
      <c r="HE82" s="47">
        <f t="shared" si="788"/>
        <v>-4.9526543059595363E-2</v>
      </c>
      <c r="HF82" s="47">
        <f t="shared" si="788"/>
        <v>4.4002383462438122E-3</v>
      </c>
      <c r="HG82" s="47">
        <f t="shared" si="788"/>
        <v>4.2290233302283653E-2</v>
      </c>
      <c r="HH82" s="47">
        <f t="shared" si="788"/>
        <v>-5.6568154014551508E-2</v>
      </c>
      <c r="HI82" s="47">
        <f t="shared" si="788"/>
        <v>-5.6542118582297518E-2</v>
      </c>
      <c r="HJ82" s="47">
        <f t="shared" si="788"/>
        <v>0.2631460160475001</v>
      </c>
      <c r="HK82" s="47">
        <f t="shared" si="788"/>
        <v>-0.1624677579705962</v>
      </c>
      <c r="HL82" s="47">
        <f t="shared" si="788"/>
        <v>-3.0168098944800548E-3</v>
      </c>
      <c r="HM82" s="47">
        <f t="shared" si="788"/>
        <v>-6.817277752630202E-2</v>
      </c>
      <c r="HN82" s="47">
        <f t="shared" si="788"/>
        <v>1.8674282013160015E-2</v>
      </c>
      <c r="HO82" s="47">
        <f t="shared" si="788"/>
        <v>-7.846061362743062E-2</v>
      </c>
      <c r="HP82" s="47">
        <f t="shared" si="788"/>
        <v>0.21377720629743457</v>
      </c>
      <c r="HQ82" s="47">
        <f t="shared" si="788"/>
        <v>-1.9394095988631177E-2</v>
      </c>
      <c r="HR82" s="47">
        <f t="shared" si="788"/>
        <v>1.9461476237026432E-2</v>
      </c>
      <c r="HS82" s="157">
        <f t="shared" si="788"/>
        <v>-2.4835553947351374E-2</v>
      </c>
      <c r="HT82" s="47">
        <f t="shared" si="788"/>
        <v>-4.613619015308934E-2</v>
      </c>
      <c r="HU82" s="47">
        <f t="shared" si="788"/>
        <v>2.4593694166812563E-2</v>
      </c>
      <c r="HV82" s="47">
        <f t="shared" si="788"/>
        <v>8.6217931333731013E-2</v>
      </c>
      <c r="HW82" s="47">
        <f t="shared" si="788"/>
        <v>-0.16258875695325214</v>
      </c>
      <c r="HX82" s="47">
        <f t="shared" si="788"/>
        <v>0.10014012700873565</v>
      </c>
      <c r="HY82" s="47">
        <f t="shared" si="788"/>
        <v>-0.1228001235779056</v>
      </c>
      <c r="HZ82" s="47">
        <f t="shared" si="788"/>
        <v>1.1721272224539225E-2</v>
      </c>
      <c r="IA82" s="47">
        <f t="shared" si="788"/>
        <v>3.823451274738221E-2</v>
      </c>
      <c r="IB82" s="47">
        <f t="shared" si="788"/>
        <v>0.12545294117647066</v>
      </c>
      <c r="IC82" s="47">
        <f t="shared" si="788"/>
        <v>1.834294166531647E-2</v>
      </c>
      <c r="ID82" s="47">
        <f t="shared" si="788"/>
        <v>-7.7516276467704981E-2</v>
      </c>
      <c r="IE82" s="47">
        <f t="shared" si="788"/>
        <v>1.4009630925787553E-2</v>
      </c>
      <c r="IF82" s="47">
        <f t="shared" si="788"/>
        <v>-1.7832500692738229E-4</v>
      </c>
      <c r="IG82" s="47">
        <f t="shared" si="788"/>
        <v>8.5633221563064188E-2</v>
      </c>
      <c r="IH82" s="47">
        <f t="shared" ref="IH82:IQ82" si="789">IH42/IG42-1</f>
        <v>0.11784777300920513</v>
      </c>
      <c r="II82" s="47">
        <f t="shared" si="789"/>
        <v>-0.19483937486433689</v>
      </c>
      <c r="IJ82" s="47">
        <f t="shared" si="789"/>
        <v>0.1401769165964617</v>
      </c>
      <c r="IK82" s="47">
        <f t="shared" si="789"/>
        <v>-0.12214266890302627</v>
      </c>
      <c r="IL82" s="47">
        <f t="shared" si="789"/>
        <v>9.743143718874947E-2</v>
      </c>
      <c r="IM82" s="47">
        <f t="shared" si="789"/>
        <v>-9.3165828117969585E-2</v>
      </c>
      <c r="IN82" s="47">
        <f t="shared" si="789"/>
        <v>3.5147021510529619E-2</v>
      </c>
      <c r="IO82" s="47">
        <f t="shared" si="789"/>
        <v>8.0696775669499843E-3</v>
      </c>
      <c r="IP82" s="47">
        <f t="shared" si="789"/>
        <v>-7.9969741179013454E-3</v>
      </c>
      <c r="IQ82" s="47">
        <f t="shared" si="789"/>
        <v>-1.7582657007462088E-2</v>
      </c>
      <c r="IR82" s="47">
        <f t="shared" ref="IR82:JT82" si="790">IR42/IQ42-1</f>
        <v>-4.9544804337942727E-2</v>
      </c>
      <c r="IS82" s="47">
        <f t="shared" si="790"/>
        <v>2.1639074586118801E-2</v>
      </c>
      <c r="IT82" s="47">
        <f t="shared" si="790"/>
        <v>0.11850538582982884</v>
      </c>
      <c r="IU82" s="47">
        <f t="shared" si="790"/>
        <v>-0.18361835724130893</v>
      </c>
      <c r="IV82" s="47">
        <f t="shared" si="790"/>
        <v>7.2501422577397667E-2</v>
      </c>
      <c r="IW82" s="47">
        <f t="shared" si="790"/>
        <v>1.8878760228667302E-2</v>
      </c>
      <c r="IX82" s="47">
        <f t="shared" si="790"/>
        <v>-3.7298251537165261E-2</v>
      </c>
      <c r="IY82" s="47">
        <f t="shared" si="790"/>
        <v>-3.5783172992620571E-3</v>
      </c>
      <c r="IZ82" s="47">
        <f t="shared" si="790"/>
        <v>0.16138480673612365</v>
      </c>
      <c r="JA82" s="47">
        <f t="shared" si="790"/>
        <v>-2.4012902761870736E-3</v>
      </c>
      <c r="JB82" s="47">
        <f t="shared" si="790"/>
        <v>-6.4282937604100976E-3</v>
      </c>
      <c r="JC82" s="47">
        <f t="shared" si="790"/>
        <v>6.1470376377797731E-2</v>
      </c>
      <c r="JD82" s="47">
        <f t="shared" si="790"/>
        <v>-9.6961915316379654E-2</v>
      </c>
      <c r="JE82" s="47">
        <f t="shared" si="790"/>
        <v>7.8822740739139086E-2</v>
      </c>
      <c r="JF82" s="47">
        <f t="shared" si="790"/>
        <v>6.7431045542013957E-2</v>
      </c>
      <c r="JG82" s="47">
        <f t="shared" si="790"/>
        <v>-1.845235859686023E-2</v>
      </c>
      <c r="JH82" s="47">
        <f t="shared" si="790"/>
        <v>4.5882507682557749E-2</v>
      </c>
      <c r="JI82" s="47">
        <f t="shared" si="790"/>
        <v>3.8555726538330726E-2</v>
      </c>
      <c r="JJ82" s="47">
        <f t="shared" si="790"/>
        <v>1.0561356926308108E-2</v>
      </c>
      <c r="JK82" s="47">
        <f t="shared" si="790"/>
        <v>-6.1002178649237515E-2</v>
      </c>
      <c r="JL82" s="47">
        <f t="shared" si="790"/>
        <v>5.3187935034802791E-2</v>
      </c>
      <c r="JM82" s="47">
        <f t="shared" si="790"/>
        <v>-2.5839127254782768E-2</v>
      </c>
      <c r="JN82" s="47">
        <f t="shared" si="790"/>
        <v>-6.8006196361333759E-2</v>
      </c>
      <c r="JO82" s="47">
        <f t="shared" si="790"/>
        <v>0.12190777995889568</v>
      </c>
      <c r="JP82" s="47">
        <f t="shared" si="790"/>
        <v>-7.942659895666615E-2</v>
      </c>
      <c r="JQ82" s="47">
        <f t="shared" si="790"/>
        <v>-6.3640635278639279E-2</v>
      </c>
      <c r="JR82" s="47">
        <f t="shared" si="790"/>
        <v>0.19683253377225562</v>
      </c>
      <c r="JS82" s="47">
        <f t="shared" si="790"/>
        <v>-7.9825995807127903E-2</v>
      </c>
      <c r="JT82" s="47">
        <f t="shared" si="790"/>
        <v>-0.27943853477717051</v>
      </c>
      <c r="JU82" s="47">
        <f t="shared" si="732"/>
        <v>-0.64186725940728051</v>
      </c>
      <c r="JV82" s="47">
        <f t="shared" si="733"/>
        <v>0.54916259810889323</v>
      </c>
      <c r="JW82" s="47">
        <f t="shared" si="734"/>
        <v>0.35409673503581818</v>
      </c>
      <c r="JX82" s="47">
        <f t="shared" si="734"/>
        <v>0.22527167279736693</v>
      </c>
      <c r="JY82" s="47">
        <f t="shared" si="734"/>
        <v>0.14928879835947884</v>
      </c>
      <c r="JZ82" s="47">
        <f t="shared" si="734"/>
        <v>0.19108817086036911</v>
      </c>
      <c r="KA82" s="47">
        <f t="shared" si="734"/>
        <v>0.20752775860987382</v>
      </c>
      <c r="KB82" s="47">
        <f t="shared" si="734"/>
        <v>8.6989589177732141E-2</v>
      </c>
      <c r="KC82" s="47">
        <f t="shared" si="734"/>
        <v>8.0291803353900182E-3</v>
      </c>
      <c r="KD82" s="47">
        <f t="shared" si="734"/>
        <v>8.6157195633539185E-2</v>
      </c>
      <c r="KE82" s="47">
        <f t="shared" si="734"/>
        <v>-7.9480096800891187E-2</v>
      </c>
      <c r="KF82" s="47">
        <f t="shared" si="734"/>
        <v>5.5159123068577065E-2</v>
      </c>
      <c r="KG82" s="47">
        <f t="shared" si="734"/>
        <v>-2.9132706073538461E-2</v>
      </c>
      <c r="KH82" s="47">
        <f t="shared" si="734"/>
        <v>0.12560084136306782</v>
      </c>
      <c r="KI82" s="47">
        <f t="shared" si="734"/>
        <v>1.1876758072740801E-2</v>
      </c>
      <c r="KJ82" s="47">
        <f t="shared" si="734"/>
        <v>0.11585193373758385</v>
      </c>
      <c r="KK82" s="47">
        <f t="shared" si="734"/>
        <v>1.8039201974376251E-2</v>
      </c>
      <c r="KL82" s="47">
        <f t="shared" si="734"/>
        <v>-3.1639609832049165E-2</v>
      </c>
      <c r="KM82" s="47">
        <f t="shared" si="734"/>
        <v>-4.8118202897436957E-3</v>
      </c>
      <c r="KN82" s="47">
        <f t="shared" si="734"/>
        <v>-1.1355620861554283E-2</v>
      </c>
      <c r="KO82" s="47">
        <f t="shared" si="734"/>
        <v>1.2971563496975147E-2</v>
      </c>
      <c r="KP82" s="47">
        <f t="shared" si="734"/>
        <v>-0.12617734282325033</v>
      </c>
      <c r="KQ82" s="47">
        <f t="shared" si="734"/>
        <v>-9.0518338520225505E-2</v>
      </c>
      <c r="KR82" s="47">
        <f t="shared" si="734"/>
        <v>0.20294124781001677</v>
      </c>
      <c r="KS82" s="47">
        <f t="shared" si="734"/>
        <v>-6.6314375585514562E-2</v>
      </c>
      <c r="KT82" s="47">
        <f t="shared" si="734"/>
        <v>0.12000790727884936</v>
      </c>
      <c r="KU82" s="47">
        <f t="shared" si="734"/>
        <v>-0.1559226304806004</v>
      </c>
      <c r="KV82" s="47">
        <f t="shared" ref="KV82:LH86" si="791">KV42/KU42-1</f>
        <v>0.15625917029378322</v>
      </c>
      <c r="KW82" s="47">
        <f t="shared" si="791"/>
        <v>1.1732184025081249E-2</v>
      </c>
      <c r="KX82" s="47">
        <f t="shared" si="791"/>
        <v>-4.3303757178112967E-2</v>
      </c>
      <c r="KY82" s="47">
        <f t="shared" si="791"/>
        <v>3.6187216404201417E-2</v>
      </c>
      <c r="KZ82" s="47">
        <f t="shared" si="791"/>
        <v>2.9204888795953732E-2</v>
      </c>
      <c r="LA82" s="47">
        <f t="shared" si="791"/>
        <v>2.4485006595684533E-2</v>
      </c>
      <c r="LB82" s="47">
        <f t="shared" si="791"/>
        <v>5.1465590209567091E-2</v>
      </c>
      <c r="LC82" s="47">
        <f t="shared" si="791"/>
        <v>-0.16597237028411482</v>
      </c>
      <c r="LD82" s="47">
        <f t="shared" si="791"/>
        <v>1.985782596298491E-2</v>
      </c>
      <c r="LE82" s="47">
        <f t="shared" si="791"/>
        <v>-2.359742655329089E-2</v>
      </c>
      <c r="LF82" s="47">
        <f t="shared" si="791"/>
        <v>-8.3713199598466348E-3</v>
      </c>
      <c r="LG82" s="47">
        <f t="shared" si="791"/>
        <v>-3.0772524282962066E-2</v>
      </c>
      <c r="LH82" s="47">
        <f t="shared" si="791"/>
        <v>-4.3851448530922377E-2</v>
      </c>
      <c r="LI82" s="47">
        <f t="shared" si="736"/>
        <v>0.11160057948279878</v>
      </c>
      <c r="LJ82" s="47">
        <f t="shared" si="737"/>
        <v>-0.15915424889246887</v>
      </c>
      <c r="LK82" s="47">
        <f t="shared" si="737"/>
        <v>3.8403693805021621E-2</v>
      </c>
      <c r="LL82" s="47">
        <f t="shared" si="737"/>
        <v>3.0171586715867393E-2</v>
      </c>
      <c r="LM82" s="47">
        <f t="shared" si="737"/>
        <v>-6.6638846751069902E-2</v>
      </c>
      <c r="LN82" s="47">
        <f t="shared" si="737"/>
        <v>-9.0393268668028992E-2</v>
      </c>
      <c r="LO82" s="47">
        <f t="shared" si="737"/>
        <v>-5.7569345852749976E-2</v>
      </c>
      <c r="LP82" s="47">
        <f t="shared" si="737"/>
        <v>0.1528896668584232</v>
      </c>
      <c r="LQ82" s="47">
        <f t="shared" si="737"/>
        <v>-4.1561013493835453E-2</v>
      </c>
      <c r="LR82" s="47">
        <f t="shared" si="737"/>
        <v>5.7816969313918554E-2</v>
      </c>
      <c r="LS82" s="47">
        <f t="shared" si="737"/>
        <v>2.274289763206494E-2</v>
      </c>
      <c r="LT82" s="47">
        <f t="shared" si="737"/>
        <v>3.7353410939948928E-2</v>
      </c>
      <c r="LU82" s="47">
        <f t="shared" si="738"/>
        <v>6.4475370480677308E-2</v>
      </c>
      <c r="LV82" s="47">
        <f t="shared" si="739"/>
        <v>-4.5922710392891641E-2</v>
      </c>
      <c r="LW82" s="47">
        <f t="shared" si="739"/>
        <v>-6.4960685899534409E-3</v>
      </c>
      <c r="LX82" s="47">
        <f t="shared" si="739"/>
        <v>1.0130717200394601E-2</v>
      </c>
      <c r="LY82" s="47">
        <f t="shared" si="739"/>
        <v>4.2565739140290715E-2</v>
      </c>
      <c r="LZ82" s="47">
        <f t="shared" si="739"/>
        <v>5.564719012181274E-2</v>
      </c>
      <c r="MA82" s="47">
        <f t="shared" si="739"/>
        <v>-0.22813742054871666</v>
      </c>
      <c r="MB82" s="47">
        <f t="shared" si="739"/>
        <v>0.10983918244474378</v>
      </c>
      <c r="MC82" s="47">
        <f t="shared" si="739"/>
        <v>-3.7267944120625063E-2</v>
      </c>
      <c r="MD82" s="47">
        <f t="shared" si="739"/>
        <v>6.4783686912341043E-2</v>
      </c>
      <c r="ME82" s="47">
        <f t="shared" si="739"/>
        <v>-9.0573256811135039E-2</v>
      </c>
      <c r="MF82" s="47">
        <f t="shared" si="739"/>
        <v>1.6669487563872876E-2</v>
      </c>
      <c r="MG82" s="47">
        <f t="shared" si="739"/>
        <v>-4.0153081144500558E-3</v>
      </c>
      <c r="MH82" s="47">
        <f t="shared" si="739"/>
        <v>3.5439753414134856E-3</v>
      </c>
      <c r="MI82" s="47">
        <f t="shared" si="739"/>
        <v>3.9308063863706666E-2</v>
      </c>
      <c r="MJ82" s="47">
        <f t="shared" si="739"/>
        <v>-9.3357219716568518E-2</v>
      </c>
      <c r="MK82" s="47">
        <f t="shared" si="739"/>
        <v>2.8974253758824897E-2</v>
      </c>
      <c r="ML82" s="47">
        <f t="shared" si="739"/>
        <v>0.17094833368780971</v>
      </c>
    </row>
    <row r="83" spans="1:350" s="110" customFormat="1" x14ac:dyDescent="0.35">
      <c r="A83" s="70" t="str">
        <f>Month!$A$43</f>
        <v>Carga (ton)</v>
      </c>
      <c r="B83" s="73"/>
      <c r="C83" s="73" t="str">
        <f t="shared" ref="C83:AH83" si="792">IF(B43&lt;=0,"",IF(C43&lt;=0,"",(C43/B43-1)))</f>
        <v/>
      </c>
      <c r="D83" s="73" t="str">
        <f t="shared" si="792"/>
        <v/>
      </c>
      <c r="E83" s="73" t="str">
        <f t="shared" si="792"/>
        <v/>
      </c>
      <c r="F83" s="73" t="str">
        <f t="shared" si="792"/>
        <v/>
      </c>
      <c r="G83" s="73" t="str">
        <f t="shared" si="792"/>
        <v/>
      </c>
      <c r="H83" s="73" t="str">
        <f t="shared" si="792"/>
        <v/>
      </c>
      <c r="I83" s="73" t="str">
        <f t="shared" si="792"/>
        <v/>
      </c>
      <c r="J83" s="73" t="str">
        <f t="shared" si="792"/>
        <v/>
      </c>
      <c r="K83" s="73" t="str">
        <f t="shared" si="792"/>
        <v/>
      </c>
      <c r="L83" s="73" t="str">
        <f t="shared" si="792"/>
        <v/>
      </c>
      <c r="M83" s="73" t="str">
        <f t="shared" si="792"/>
        <v/>
      </c>
      <c r="N83" s="73" t="str">
        <f t="shared" si="792"/>
        <v/>
      </c>
      <c r="O83" s="73" t="str">
        <f t="shared" si="792"/>
        <v/>
      </c>
      <c r="P83" s="73" t="str">
        <f t="shared" si="792"/>
        <v/>
      </c>
      <c r="Q83" s="73" t="str">
        <f t="shared" si="792"/>
        <v/>
      </c>
      <c r="R83" s="73" t="str">
        <f t="shared" si="792"/>
        <v/>
      </c>
      <c r="S83" s="73" t="str">
        <f t="shared" si="792"/>
        <v/>
      </c>
      <c r="T83" s="73" t="str">
        <f t="shared" si="792"/>
        <v/>
      </c>
      <c r="U83" s="73" t="str">
        <f t="shared" si="792"/>
        <v/>
      </c>
      <c r="V83" s="73" t="str">
        <f t="shared" si="792"/>
        <v/>
      </c>
      <c r="W83" s="73" t="str">
        <f t="shared" si="792"/>
        <v/>
      </c>
      <c r="X83" s="73" t="str">
        <f t="shared" si="792"/>
        <v/>
      </c>
      <c r="Y83" s="73" t="str">
        <f t="shared" si="792"/>
        <v/>
      </c>
      <c r="Z83" s="73" t="str">
        <f t="shared" si="792"/>
        <v/>
      </c>
      <c r="AA83" s="73" t="str">
        <f t="shared" si="792"/>
        <v/>
      </c>
      <c r="AB83" s="73" t="str">
        <f t="shared" si="792"/>
        <v/>
      </c>
      <c r="AC83" s="73" t="str">
        <f t="shared" si="792"/>
        <v/>
      </c>
      <c r="AD83" s="73" t="str">
        <f t="shared" si="792"/>
        <v/>
      </c>
      <c r="AE83" s="73" t="str">
        <f t="shared" si="792"/>
        <v/>
      </c>
      <c r="AF83" s="73" t="str">
        <f t="shared" si="792"/>
        <v/>
      </c>
      <c r="AG83" s="73" t="str">
        <f t="shared" si="792"/>
        <v/>
      </c>
      <c r="AH83" s="73" t="str">
        <f t="shared" si="792"/>
        <v/>
      </c>
      <c r="AI83" s="73" t="str">
        <f t="shared" ref="AI83:BN83" si="793">IF(AH43&lt;=0,"",IF(AI43&lt;=0,"",(AI43/AH43-1)))</f>
        <v/>
      </c>
      <c r="AJ83" s="73" t="str">
        <f t="shared" si="793"/>
        <v/>
      </c>
      <c r="AK83" s="73" t="str">
        <f t="shared" si="793"/>
        <v/>
      </c>
      <c r="AL83" s="73" t="str">
        <f t="shared" si="793"/>
        <v/>
      </c>
      <c r="AM83" s="73" t="str">
        <f t="shared" si="793"/>
        <v/>
      </c>
      <c r="AN83" s="73" t="str">
        <f t="shared" si="793"/>
        <v/>
      </c>
      <c r="AO83" s="73" t="str">
        <f t="shared" si="793"/>
        <v/>
      </c>
      <c r="AP83" s="73" t="str">
        <f t="shared" si="793"/>
        <v/>
      </c>
      <c r="AQ83" s="73" t="str">
        <f t="shared" si="793"/>
        <v/>
      </c>
      <c r="AR83" s="73" t="str">
        <f t="shared" si="793"/>
        <v/>
      </c>
      <c r="AS83" s="73" t="str">
        <f t="shared" si="793"/>
        <v/>
      </c>
      <c r="AT83" s="73" t="str">
        <f t="shared" si="793"/>
        <v/>
      </c>
      <c r="AU83" s="73" t="str">
        <f t="shared" si="793"/>
        <v/>
      </c>
      <c r="AV83" s="73" t="str">
        <f t="shared" si="793"/>
        <v/>
      </c>
      <c r="AW83" s="73" t="str">
        <f t="shared" si="793"/>
        <v/>
      </c>
      <c r="AX83" s="73" t="str">
        <f t="shared" si="793"/>
        <v/>
      </c>
      <c r="AY83" s="73" t="str">
        <f t="shared" si="793"/>
        <v/>
      </c>
      <c r="AZ83" s="73" t="str">
        <f t="shared" si="793"/>
        <v/>
      </c>
      <c r="BA83" s="73" t="str">
        <f t="shared" si="793"/>
        <v/>
      </c>
      <c r="BB83" s="73" t="str">
        <f t="shared" si="793"/>
        <v/>
      </c>
      <c r="BC83" s="73" t="str">
        <f t="shared" si="793"/>
        <v/>
      </c>
      <c r="BD83" s="73" t="str">
        <f t="shared" si="793"/>
        <v/>
      </c>
      <c r="BE83" s="73" t="str">
        <f t="shared" si="793"/>
        <v/>
      </c>
      <c r="BF83" s="73" t="str">
        <f t="shared" si="793"/>
        <v/>
      </c>
      <c r="BG83" s="73" t="str">
        <f t="shared" si="793"/>
        <v/>
      </c>
      <c r="BH83" s="73" t="str">
        <f t="shared" si="793"/>
        <v/>
      </c>
      <c r="BI83" s="73" t="str">
        <f t="shared" si="793"/>
        <v/>
      </c>
      <c r="BJ83" s="73" t="str">
        <f t="shared" si="793"/>
        <v/>
      </c>
      <c r="BK83" s="73" t="str">
        <f t="shared" si="793"/>
        <v/>
      </c>
      <c r="BL83" s="73" t="str">
        <f t="shared" si="793"/>
        <v/>
      </c>
      <c r="BM83" s="73" t="str">
        <f t="shared" si="793"/>
        <v/>
      </c>
      <c r="BN83" s="73" t="str">
        <f t="shared" si="793"/>
        <v/>
      </c>
      <c r="BO83" s="73" t="str">
        <f t="shared" ref="BO83:CT83" si="794">IF(BN43&lt;=0,"",IF(BO43&lt;=0,"",(BO43/BN43-1)))</f>
        <v/>
      </c>
      <c r="BP83" s="73" t="str">
        <f t="shared" si="794"/>
        <v/>
      </c>
      <c r="BQ83" s="73" t="str">
        <f t="shared" si="794"/>
        <v/>
      </c>
      <c r="BR83" s="73" t="str">
        <f t="shared" si="794"/>
        <v/>
      </c>
      <c r="BS83" s="73" t="str">
        <f t="shared" si="794"/>
        <v/>
      </c>
      <c r="BT83" s="73" t="str">
        <f t="shared" si="794"/>
        <v/>
      </c>
      <c r="BU83" s="73" t="str">
        <f t="shared" si="794"/>
        <v/>
      </c>
      <c r="BV83" s="73" t="str">
        <f t="shared" si="794"/>
        <v/>
      </c>
      <c r="BW83" s="73" t="str">
        <f t="shared" si="794"/>
        <v/>
      </c>
      <c r="BX83" s="73" t="str">
        <f t="shared" si="794"/>
        <v/>
      </c>
      <c r="BY83" s="73" t="str">
        <f t="shared" si="794"/>
        <v/>
      </c>
      <c r="BZ83" s="73" t="str">
        <f t="shared" si="794"/>
        <v/>
      </c>
      <c r="CA83" s="73" t="str">
        <f t="shared" si="794"/>
        <v/>
      </c>
      <c r="CB83" s="73" t="str">
        <f t="shared" si="794"/>
        <v/>
      </c>
      <c r="CC83" s="73" t="str">
        <f t="shared" si="794"/>
        <v/>
      </c>
      <c r="CD83" s="73" t="str">
        <f t="shared" si="794"/>
        <v/>
      </c>
      <c r="CE83" s="73" t="str">
        <f t="shared" si="794"/>
        <v/>
      </c>
      <c r="CF83" s="73" t="str">
        <f t="shared" si="794"/>
        <v/>
      </c>
      <c r="CG83" s="73" t="str">
        <f t="shared" si="794"/>
        <v/>
      </c>
      <c r="CH83" s="73" t="str">
        <f t="shared" si="794"/>
        <v/>
      </c>
      <c r="CI83" s="73" t="str">
        <f t="shared" si="794"/>
        <v/>
      </c>
      <c r="CJ83" s="73" t="str">
        <f t="shared" si="794"/>
        <v/>
      </c>
      <c r="CK83" s="73" t="str">
        <f t="shared" si="794"/>
        <v/>
      </c>
      <c r="CL83" s="73" t="str">
        <f t="shared" si="794"/>
        <v/>
      </c>
      <c r="CM83" s="73" t="str">
        <f t="shared" si="794"/>
        <v/>
      </c>
      <c r="CN83" s="73" t="str">
        <f t="shared" si="794"/>
        <v/>
      </c>
      <c r="CO83" s="73" t="str">
        <f t="shared" si="794"/>
        <v/>
      </c>
      <c r="CP83" s="73" t="str">
        <f t="shared" si="794"/>
        <v/>
      </c>
      <c r="CQ83" s="73" t="str">
        <f t="shared" si="794"/>
        <v/>
      </c>
      <c r="CR83" s="73" t="str">
        <f t="shared" si="794"/>
        <v/>
      </c>
      <c r="CS83" s="73" t="str">
        <f t="shared" si="794"/>
        <v/>
      </c>
      <c r="CT83" s="73" t="str">
        <f t="shared" si="794"/>
        <v/>
      </c>
      <c r="CU83" s="73" t="str">
        <f t="shared" ref="CU83:DZ83" si="795">IF(CT43&lt;=0,"",IF(CU43&lt;=0,"",(CU43/CT43-1)))</f>
        <v/>
      </c>
      <c r="CV83" s="73" t="str">
        <f t="shared" si="795"/>
        <v/>
      </c>
      <c r="CW83" s="73" t="str">
        <f t="shared" si="795"/>
        <v/>
      </c>
      <c r="CX83" s="73" t="str">
        <f t="shared" si="795"/>
        <v/>
      </c>
      <c r="CY83" s="73" t="str">
        <f t="shared" si="795"/>
        <v/>
      </c>
      <c r="CZ83" s="73" t="str">
        <f t="shared" si="795"/>
        <v/>
      </c>
      <c r="DA83" s="73" t="str">
        <f t="shared" si="795"/>
        <v/>
      </c>
      <c r="DB83" s="73" t="str">
        <f t="shared" si="795"/>
        <v/>
      </c>
      <c r="DC83" s="73" t="str">
        <f t="shared" si="795"/>
        <v/>
      </c>
      <c r="DD83" s="73" t="str">
        <f t="shared" si="795"/>
        <v/>
      </c>
      <c r="DE83" s="73" t="str">
        <f t="shared" si="795"/>
        <v/>
      </c>
      <c r="DF83" s="73" t="str">
        <f t="shared" si="795"/>
        <v/>
      </c>
      <c r="DG83" s="73" t="str">
        <f t="shared" si="795"/>
        <v/>
      </c>
      <c r="DH83" s="73" t="str">
        <f t="shared" si="795"/>
        <v/>
      </c>
      <c r="DI83" s="73" t="str">
        <f t="shared" si="795"/>
        <v/>
      </c>
      <c r="DJ83" s="73" t="str">
        <f t="shared" si="795"/>
        <v/>
      </c>
      <c r="DK83" s="73" t="str">
        <f t="shared" si="795"/>
        <v/>
      </c>
      <c r="DL83" s="73" t="str">
        <f t="shared" si="795"/>
        <v/>
      </c>
      <c r="DM83" s="73" t="str">
        <f t="shared" si="795"/>
        <v/>
      </c>
      <c r="DN83" s="73" t="str">
        <f t="shared" si="795"/>
        <v/>
      </c>
      <c r="DO83" s="73" t="str">
        <f t="shared" si="795"/>
        <v/>
      </c>
      <c r="DP83" s="73" t="str">
        <f t="shared" si="795"/>
        <v/>
      </c>
      <c r="DQ83" s="73" t="str">
        <f t="shared" si="795"/>
        <v/>
      </c>
      <c r="DR83" s="73" t="str">
        <f t="shared" si="795"/>
        <v/>
      </c>
      <c r="DS83" s="73" t="str">
        <f t="shared" si="795"/>
        <v/>
      </c>
      <c r="DT83" s="73" t="str">
        <f t="shared" si="795"/>
        <v/>
      </c>
      <c r="DU83" s="73" t="str">
        <f t="shared" si="795"/>
        <v/>
      </c>
      <c r="DV83" s="73" t="str">
        <f t="shared" si="795"/>
        <v/>
      </c>
      <c r="DW83" s="73" t="str">
        <f t="shared" si="795"/>
        <v/>
      </c>
      <c r="DX83" s="73" t="str">
        <f t="shared" si="795"/>
        <v/>
      </c>
      <c r="DY83" s="73" t="str">
        <f t="shared" si="795"/>
        <v/>
      </c>
      <c r="DZ83" s="73" t="str">
        <f t="shared" si="795"/>
        <v/>
      </c>
      <c r="EA83" s="73" t="str">
        <f t="shared" ref="EA83:FF83" si="796">IF(DZ43&lt;=0,"",IF(EA43&lt;=0,"",(EA43/DZ43-1)))</f>
        <v/>
      </c>
      <c r="EB83" s="73" t="str">
        <f t="shared" si="796"/>
        <v/>
      </c>
      <c r="EC83" s="73" t="str">
        <f t="shared" si="796"/>
        <v/>
      </c>
      <c r="ED83" s="73" t="str">
        <f t="shared" si="796"/>
        <v/>
      </c>
      <c r="EE83" s="73" t="str">
        <f t="shared" si="796"/>
        <v/>
      </c>
      <c r="EF83" s="73" t="str">
        <f t="shared" si="796"/>
        <v/>
      </c>
      <c r="EG83" s="73" t="str">
        <f t="shared" si="796"/>
        <v/>
      </c>
      <c r="EH83" s="73" t="str">
        <f t="shared" si="796"/>
        <v/>
      </c>
      <c r="EI83" s="73" t="str">
        <f t="shared" si="796"/>
        <v/>
      </c>
      <c r="EJ83" s="73" t="str">
        <f t="shared" si="796"/>
        <v/>
      </c>
      <c r="EK83" s="73" t="str">
        <f t="shared" si="796"/>
        <v/>
      </c>
      <c r="EL83" s="73" t="str">
        <f t="shared" si="796"/>
        <v/>
      </c>
      <c r="EM83" s="73" t="str">
        <f t="shared" si="796"/>
        <v/>
      </c>
      <c r="EN83" s="73" t="str">
        <f t="shared" si="796"/>
        <v/>
      </c>
      <c r="EO83" s="73" t="str">
        <f t="shared" si="796"/>
        <v/>
      </c>
      <c r="EP83" s="73" t="str">
        <f t="shared" si="796"/>
        <v/>
      </c>
      <c r="EQ83" s="73" t="str">
        <f t="shared" si="796"/>
        <v/>
      </c>
      <c r="ER83" s="73" t="str">
        <f t="shared" si="796"/>
        <v/>
      </c>
      <c r="ES83" s="73" t="str">
        <f t="shared" si="796"/>
        <v/>
      </c>
      <c r="ET83" s="73" t="str">
        <f t="shared" si="796"/>
        <v/>
      </c>
      <c r="EU83" s="73" t="str">
        <f t="shared" si="796"/>
        <v/>
      </c>
      <c r="EV83" s="73" t="str">
        <f t="shared" si="796"/>
        <v/>
      </c>
      <c r="EW83" s="73" t="str">
        <f t="shared" si="796"/>
        <v/>
      </c>
      <c r="EX83" s="73" t="str">
        <f t="shared" si="796"/>
        <v/>
      </c>
      <c r="EY83" s="73" t="str">
        <f t="shared" si="796"/>
        <v/>
      </c>
      <c r="EZ83" s="73" t="str">
        <f t="shared" si="796"/>
        <v/>
      </c>
      <c r="FA83" s="73" t="str">
        <f t="shared" si="796"/>
        <v/>
      </c>
      <c r="FB83" s="73" t="str">
        <f t="shared" si="796"/>
        <v/>
      </c>
      <c r="FC83" s="73" t="str">
        <f t="shared" si="796"/>
        <v/>
      </c>
      <c r="FD83" s="73" t="str">
        <f t="shared" si="796"/>
        <v/>
      </c>
      <c r="FE83" s="73" t="str">
        <f t="shared" si="796"/>
        <v/>
      </c>
      <c r="FF83" s="73" t="str">
        <f t="shared" si="796"/>
        <v/>
      </c>
      <c r="FG83" s="73" t="str">
        <f t="shared" ref="FG83:GL83" si="797">IF(FF43&lt;=0,"",IF(FG43&lt;=0,"",(FG43/FF43-1)))</f>
        <v/>
      </c>
      <c r="FH83" s="73" t="str">
        <f t="shared" si="797"/>
        <v/>
      </c>
      <c r="FI83" s="73" t="str">
        <f t="shared" si="797"/>
        <v/>
      </c>
      <c r="FJ83" s="73" t="str">
        <f t="shared" si="797"/>
        <v/>
      </c>
      <c r="FK83" s="73" t="str">
        <f t="shared" si="797"/>
        <v/>
      </c>
      <c r="FL83" s="73" t="str">
        <f t="shared" si="797"/>
        <v/>
      </c>
      <c r="FM83" s="73" t="str">
        <f t="shared" si="797"/>
        <v/>
      </c>
      <c r="FN83" s="73" t="str">
        <f t="shared" si="797"/>
        <v/>
      </c>
      <c r="FO83" s="73">
        <f t="shared" si="797"/>
        <v>0.13653618674992596</v>
      </c>
      <c r="FP83" s="73">
        <f t="shared" si="797"/>
        <v>0.10355304070915139</v>
      </c>
      <c r="FQ83" s="73">
        <f t="shared" si="797"/>
        <v>-6.924727383743412E-2</v>
      </c>
      <c r="FR83" s="73">
        <f t="shared" si="797"/>
        <v>4.0439849833113994E-2</v>
      </c>
      <c r="FS83" s="73">
        <f t="shared" si="797"/>
        <v>-4.5028243011224989E-2</v>
      </c>
      <c r="FT83" s="73">
        <f t="shared" si="797"/>
        <v>3.2817120984351966E-3</v>
      </c>
      <c r="FU83" s="73">
        <f t="shared" si="797"/>
        <v>3.7953756945819261E-2</v>
      </c>
      <c r="FV83" s="73">
        <f t="shared" si="797"/>
        <v>-1.749820770954591E-2</v>
      </c>
      <c r="FW83" s="73">
        <f t="shared" si="797"/>
        <v>2.3175613441939635E-2</v>
      </c>
      <c r="FX83" s="73">
        <f t="shared" si="797"/>
        <v>0.11232002358899318</v>
      </c>
      <c r="FY83" s="73">
        <f t="shared" si="797"/>
        <v>-0.15145077831636922</v>
      </c>
      <c r="FZ83" s="73">
        <f t="shared" si="797"/>
        <v>-0.18916335987681909</v>
      </c>
      <c r="GA83" s="73">
        <f t="shared" si="797"/>
        <v>-3.9668782507890077E-3</v>
      </c>
      <c r="GB83" s="73">
        <f t="shared" si="797"/>
        <v>0.1998451464731581</v>
      </c>
      <c r="GC83" s="73">
        <f t="shared" si="797"/>
        <v>-8.7961051853564176E-2</v>
      </c>
      <c r="GD83" s="73">
        <f t="shared" si="797"/>
        <v>8.130620924505183E-2</v>
      </c>
      <c r="GE83" s="73">
        <f t="shared" si="797"/>
        <v>-3.7019514381112506E-2</v>
      </c>
      <c r="GF83" s="73">
        <f t="shared" si="797"/>
        <v>-2.5889785109772578E-2</v>
      </c>
      <c r="GG83" s="73">
        <f t="shared" si="797"/>
        <v>-2.2829344479291525E-2</v>
      </c>
      <c r="GH83" s="73">
        <f t="shared" si="797"/>
        <v>1.8914642578045093E-3</v>
      </c>
      <c r="GI83" s="73">
        <f t="shared" si="797"/>
        <v>6.2466668082716836E-4</v>
      </c>
      <c r="GJ83" s="73">
        <f t="shared" si="797"/>
        <v>7.1496003931289298E-2</v>
      </c>
      <c r="GK83" s="73">
        <f t="shared" si="797"/>
        <v>-0.14357401956085547</v>
      </c>
      <c r="GL83" s="73">
        <f t="shared" si="797"/>
        <v>-0.10357299274951182</v>
      </c>
      <c r="GM83" s="73">
        <f t="shared" si="727"/>
        <v>-3.5384521590339668E-2</v>
      </c>
      <c r="GN83" s="73">
        <f t="shared" ref="GN83:GW83" si="798">IF(GM43&lt;=0,"",IF(GN43&lt;=0,"",(GN43/GM43-1)))</f>
        <v>0.34500337458713659</v>
      </c>
      <c r="GO83" s="73">
        <f t="shared" si="798"/>
        <v>2.3186746240533296E-3</v>
      </c>
      <c r="GP83" s="73">
        <f t="shared" si="798"/>
        <v>-2.5864156022720852E-2</v>
      </c>
      <c r="GQ83" s="73">
        <f t="shared" si="798"/>
        <v>-8.0518819960242127E-2</v>
      </c>
      <c r="GR83" s="73">
        <f t="shared" si="798"/>
        <v>2.5159234052616331E-3</v>
      </c>
      <c r="GS83" s="73">
        <f t="shared" si="798"/>
        <v>-2.8010255109542803E-2</v>
      </c>
      <c r="GT83" s="73">
        <f t="shared" si="798"/>
        <v>-1.4900873065355258E-2</v>
      </c>
      <c r="GU83" s="73">
        <f t="shared" si="798"/>
        <v>7.9135954135954201E-2</v>
      </c>
      <c r="GV83" s="73">
        <f t="shared" si="798"/>
        <v>1.5879181529266706E-2</v>
      </c>
      <c r="GW83" s="73">
        <f t="shared" si="798"/>
        <v>-0.21496079942144741</v>
      </c>
      <c r="GX83" s="73">
        <f t="shared" ref="GX83:IG83" si="799">IF(GW43&lt;=0,"",IF(GX43&lt;=0,"",(GX43/GW43-1)))</f>
        <v>-5.0912984000475836E-2</v>
      </c>
      <c r="GY83" s="73">
        <f t="shared" si="799"/>
        <v>3.7601052829479231E-2</v>
      </c>
      <c r="GZ83" s="73">
        <f t="shared" si="799"/>
        <v>0.21815546294618593</v>
      </c>
      <c r="HA83" s="73">
        <f t="shared" si="799"/>
        <v>-9.782339233477122E-2</v>
      </c>
      <c r="HB83" s="73">
        <f t="shared" si="799"/>
        <v>0.13948120466036484</v>
      </c>
      <c r="HC83" s="73">
        <f t="shared" si="799"/>
        <v>-0.13157133211150762</v>
      </c>
      <c r="HD83" s="73">
        <f t="shared" si="799"/>
        <v>4.6484505164944956E-2</v>
      </c>
      <c r="HE83" s="73">
        <f t="shared" si="799"/>
        <v>-2.1228042243803813E-3</v>
      </c>
      <c r="HF83" s="73">
        <f t="shared" si="799"/>
        <v>8.6688294421102263E-3</v>
      </c>
      <c r="HG83" s="73">
        <f t="shared" si="799"/>
        <v>6.2585679637245706E-2</v>
      </c>
      <c r="HH83" s="73">
        <f t="shared" si="799"/>
        <v>3.0715030020344258E-2</v>
      </c>
      <c r="HI83" s="73">
        <f t="shared" si="799"/>
        <v>-0.22376275755825148</v>
      </c>
      <c r="HJ83" s="73">
        <f t="shared" si="799"/>
        <v>-0.11727859092036719</v>
      </c>
      <c r="HK83" s="73">
        <f t="shared" si="799"/>
        <v>4.2366331764210008E-2</v>
      </c>
      <c r="HL83" s="73">
        <f t="shared" si="799"/>
        <v>0.18610137503370172</v>
      </c>
      <c r="HM83" s="73">
        <f t="shared" si="799"/>
        <v>-0.11240552366880718</v>
      </c>
      <c r="HN83" s="73">
        <f t="shared" si="799"/>
        <v>-2.6378129201613421E-2</v>
      </c>
      <c r="HO83" s="73">
        <f t="shared" si="799"/>
        <v>5.622410731899774E-2</v>
      </c>
      <c r="HP83" s="73">
        <f t="shared" si="799"/>
        <v>-5.3853816461212789E-2</v>
      </c>
      <c r="HQ83" s="73">
        <f t="shared" si="799"/>
        <v>-6.9092584062643958E-2</v>
      </c>
      <c r="HR83" s="73">
        <f t="shared" si="799"/>
        <v>5.3114138686647383E-2</v>
      </c>
      <c r="HS83" s="159">
        <f t="shared" si="799"/>
        <v>3.0216630454335647E-2</v>
      </c>
      <c r="HT83" s="73">
        <f t="shared" si="799"/>
        <v>9.7744118221125831E-2</v>
      </c>
      <c r="HU83" s="73">
        <f t="shared" si="799"/>
        <v>-0.277219382698489</v>
      </c>
      <c r="HV83" s="73">
        <f t="shared" si="799"/>
        <v>-0.16135654458860238</v>
      </c>
      <c r="HW83" s="73">
        <f t="shared" si="799"/>
        <v>9.5398805444042001E-2</v>
      </c>
      <c r="HX83" s="73">
        <f t="shared" si="799"/>
        <v>0.26768656052018946</v>
      </c>
      <c r="HY83" s="73">
        <f t="shared" si="799"/>
        <v>-5.4364687632209807E-2</v>
      </c>
      <c r="HZ83" s="73">
        <f t="shared" si="799"/>
        <v>3.8252181045410394E-2</v>
      </c>
      <c r="IA83" s="73">
        <f t="shared" si="799"/>
        <v>2.6279657823084834E-2</v>
      </c>
      <c r="IB83" s="73">
        <f t="shared" si="799"/>
        <v>-7.0528965835458646E-2</v>
      </c>
      <c r="IC83" s="73">
        <f t="shared" si="799"/>
        <v>0.12878770675545992</v>
      </c>
      <c r="ID83" s="73">
        <f t="shared" si="799"/>
        <v>-2.9769218208064552E-2</v>
      </c>
      <c r="IE83" s="73">
        <f t="shared" si="799"/>
        <v>4.0890804867904196E-2</v>
      </c>
      <c r="IF83" s="73">
        <f t="shared" si="799"/>
        <v>0.18868329647675419</v>
      </c>
      <c r="IG83" s="73">
        <f t="shared" si="799"/>
        <v>-9.7347205245027268E-2</v>
      </c>
      <c r="IH83" s="73">
        <f t="shared" ref="IH83:IQ83" si="800">IH43/IG43-1</f>
        <v>-0.11988517750121641</v>
      </c>
      <c r="II83" s="73">
        <f t="shared" si="800"/>
        <v>-5.69996552736316E-2</v>
      </c>
      <c r="IJ83" s="73">
        <f t="shared" si="800"/>
        <v>0.19314991086380284</v>
      </c>
      <c r="IK83" s="73">
        <f t="shared" si="800"/>
        <v>-0.10550718046952567</v>
      </c>
      <c r="IL83" s="73">
        <f t="shared" si="800"/>
        <v>7.8557341642669032E-2</v>
      </c>
      <c r="IM83" s="73">
        <f t="shared" si="800"/>
        <v>8.133454556395936E-2</v>
      </c>
      <c r="IN83" s="73">
        <f t="shared" si="800"/>
        <v>-1.7071848841940018E-2</v>
      </c>
      <c r="IO83" s="73">
        <f t="shared" si="800"/>
        <v>0.10604944670249239</v>
      </c>
      <c r="IP83" s="73">
        <f t="shared" si="800"/>
        <v>-5.3037871314260632E-2</v>
      </c>
      <c r="IQ83" s="73">
        <f t="shared" si="800"/>
        <v>0.20694327574790328</v>
      </c>
      <c r="IR83" s="73">
        <f t="shared" ref="IR83:JT83" si="801">IR43/IQ43-1</f>
        <v>3.7870099362262932E-2</v>
      </c>
      <c r="IS83" s="73">
        <f t="shared" si="801"/>
        <v>-0.11154440252911346</v>
      </c>
      <c r="IT83" s="73">
        <f t="shared" si="801"/>
        <v>-0.14207947973015911</v>
      </c>
      <c r="IU83" s="73">
        <f t="shared" si="801"/>
        <v>2.9437783220553237E-2</v>
      </c>
      <c r="IV83" s="73">
        <f t="shared" si="801"/>
        <v>0.21265256334207283</v>
      </c>
      <c r="IW83" s="73">
        <f t="shared" si="801"/>
        <v>-1.8447964503770953E-2</v>
      </c>
      <c r="IX83" s="73">
        <f t="shared" si="801"/>
        <v>-0.10162790173067948</v>
      </c>
      <c r="IY83" s="73">
        <f t="shared" si="801"/>
        <v>0.20316988885323051</v>
      </c>
      <c r="IZ83" s="73">
        <f t="shared" si="801"/>
        <v>-9.366672091601691E-2</v>
      </c>
      <c r="JA83" s="73">
        <f t="shared" si="801"/>
        <v>0.15812226066058632</v>
      </c>
      <c r="JB83" s="73">
        <f t="shared" si="801"/>
        <v>-0.12075411625341936</v>
      </c>
      <c r="JC83" s="73">
        <f t="shared" si="801"/>
        <v>0.11962557535899165</v>
      </c>
      <c r="JD83" s="73">
        <f t="shared" si="801"/>
        <v>-1.7805473478171963E-2</v>
      </c>
      <c r="JE83" s="73">
        <f t="shared" si="801"/>
        <v>-0.12643200047332004</v>
      </c>
      <c r="JF83" s="73">
        <f t="shared" si="801"/>
        <v>-9.7433832028812506E-2</v>
      </c>
      <c r="JG83" s="73">
        <f t="shared" si="801"/>
        <v>4.6207143632538639E-2</v>
      </c>
      <c r="JH83" s="73">
        <f t="shared" si="801"/>
        <v>7.6116560138608902E-2</v>
      </c>
      <c r="JI83" s="73">
        <f t="shared" si="801"/>
        <v>-1.9077309982702628E-2</v>
      </c>
      <c r="JJ83" s="73">
        <f t="shared" si="801"/>
        <v>4.9829264854351241E-2</v>
      </c>
      <c r="JK83" s="73">
        <f t="shared" si="801"/>
        <v>-0.14079226481180007</v>
      </c>
      <c r="JL83" s="73">
        <f t="shared" si="801"/>
        <v>-2.6569845553195193E-2</v>
      </c>
      <c r="JM83" s="73">
        <f t="shared" si="801"/>
        <v>3.957347996809979E-2</v>
      </c>
      <c r="JN83" s="73">
        <f t="shared" si="801"/>
        <v>-1.2508190700674549E-2</v>
      </c>
      <c r="JO83" s="73">
        <f t="shared" si="801"/>
        <v>9.4990827771238129E-2</v>
      </c>
      <c r="JP83" s="73">
        <f t="shared" si="801"/>
        <v>0.10591221534263817</v>
      </c>
      <c r="JQ83" s="73">
        <f t="shared" si="801"/>
        <v>-0.19484885399479746</v>
      </c>
      <c r="JR83" s="73">
        <f t="shared" si="801"/>
        <v>-0.10970982008689811</v>
      </c>
      <c r="JS83" s="73">
        <f t="shared" si="801"/>
        <v>7.7537595975642137E-2</v>
      </c>
      <c r="JT83" s="73">
        <f t="shared" si="801"/>
        <v>0.12855277927899</v>
      </c>
      <c r="JU83" s="73">
        <f t="shared" si="732"/>
        <v>4.8576205196926514E-2</v>
      </c>
      <c r="JV83" s="73">
        <f t="shared" si="733"/>
        <v>5.4449762588558048E-2</v>
      </c>
      <c r="JW83" s="73">
        <f t="shared" si="734"/>
        <v>9.1111610721342329E-2</v>
      </c>
      <c r="JX83" s="73">
        <f t="shared" si="734"/>
        <v>-8.6599472785639175E-2</v>
      </c>
      <c r="JY83" s="73">
        <f t="shared" si="734"/>
        <v>0.11947764661996407</v>
      </c>
      <c r="JZ83" s="73">
        <f t="shared" si="734"/>
        <v>5.4383295381501551E-2</v>
      </c>
      <c r="KA83" s="73">
        <f t="shared" si="734"/>
        <v>0.16695198919299337</v>
      </c>
      <c r="KB83" s="73">
        <f t="shared" si="734"/>
        <v>-1.0348566221227484E-2</v>
      </c>
      <c r="KC83" s="73">
        <f t="shared" si="734"/>
        <v>2.9945741456786079E-2</v>
      </c>
      <c r="KD83" s="73">
        <f t="shared" si="734"/>
        <v>-0.17105756861299193</v>
      </c>
      <c r="KE83" s="73">
        <f t="shared" si="734"/>
        <v>6.1980405438670783E-2</v>
      </c>
      <c r="KF83" s="73">
        <f t="shared" si="734"/>
        <v>0.23715130684997199</v>
      </c>
      <c r="KG83" s="73">
        <f t="shared" si="734"/>
        <v>-7.9584603953999244E-2</v>
      </c>
      <c r="KH83" s="73">
        <f t="shared" si="734"/>
        <v>7.6410748291674713E-2</v>
      </c>
      <c r="KI83" s="73">
        <f t="shared" si="734"/>
        <v>-1.4584422838544331E-2</v>
      </c>
      <c r="KJ83" s="73">
        <f t="shared" si="734"/>
        <v>3.0864523919928333E-2</v>
      </c>
      <c r="KK83" s="73">
        <f t="shared" si="734"/>
        <v>3.8838067725886605E-2</v>
      </c>
      <c r="KL83" s="73">
        <f t="shared" si="734"/>
        <v>1.2623914722694307E-2</v>
      </c>
      <c r="KM83" s="73">
        <f t="shared" si="734"/>
        <v>4.6117248186518855E-2</v>
      </c>
      <c r="KN83" s="73">
        <f t="shared" si="734"/>
        <v>-1.9948315589908172E-2</v>
      </c>
      <c r="KO83" s="73">
        <f t="shared" si="734"/>
        <v>-6.9615874160205315E-2</v>
      </c>
      <c r="KP83" s="73">
        <f t="shared" si="734"/>
        <v>-0.15934107319033852</v>
      </c>
      <c r="KQ83" s="73">
        <f t="shared" si="734"/>
        <v>0.10466608345654649</v>
      </c>
      <c r="KR83" s="73">
        <f t="shared" si="734"/>
        <v>0.11155237835485488</v>
      </c>
      <c r="KS83" s="73">
        <f t="shared" si="734"/>
        <v>-0.1190496251990445</v>
      </c>
      <c r="KT83" s="73">
        <f t="shared" si="734"/>
        <v>0.12430062127287633</v>
      </c>
      <c r="KU83" s="73">
        <f t="shared" si="734"/>
        <v>-2.020282577434751E-2</v>
      </c>
      <c r="KV83" s="73">
        <f t="shared" si="791"/>
        <v>-1.5827117128624391E-2</v>
      </c>
      <c r="KW83" s="73">
        <f t="shared" si="791"/>
        <v>4.2523613775024893E-2</v>
      </c>
      <c r="KX83" s="73">
        <f t="shared" si="791"/>
        <v>-5.1506443117727896E-2</v>
      </c>
      <c r="KY83" s="73">
        <f t="shared" si="791"/>
        <v>1.1651529072056688E-2</v>
      </c>
      <c r="KZ83" s="73">
        <f t="shared" si="791"/>
        <v>-0.10066461479859368</v>
      </c>
      <c r="LA83" s="73">
        <f t="shared" si="791"/>
        <v>-8.1749369903343472E-2</v>
      </c>
      <c r="LB83" s="73">
        <f t="shared" si="791"/>
        <v>-6.0425744106024748E-2</v>
      </c>
      <c r="LC83" s="73">
        <f t="shared" si="791"/>
        <v>-3.7258123173775082E-2</v>
      </c>
      <c r="LD83" s="73">
        <f t="shared" si="791"/>
        <v>0.27466575485215583</v>
      </c>
      <c r="LE83" s="73">
        <f t="shared" si="791"/>
        <v>-0.16512980098291963</v>
      </c>
      <c r="LF83" s="73">
        <f t="shared" si="791"/>
        <v>0.1001317059676512</v>
      </c>
      <c r="LG83" s="73">
        <f t="shared" si="791"/>
        <v>-0.10378120883058672</v>
      </c>
      <c r="LH83" s="73">
        <f t="shared" si="791"/>
        <v>-1.6775584523070486E-2</v>
      </c>
      <c r="LI83" s="73">
        <f t="shared" si="736"/>
        <v>-8.8481220531408944E-3</v>
      </c>
      <c r="LJ83" s="73">
        <f t="shared" si="737"/>
        <v>-2.0339804980086473E-2</v>
      </c>
      <c r="LK83" s="73">
        <f t="shared" si="737"/>
        <v>8.1689090782994578E-2</v>
      </c>
      <c r="LL83" s="73">
        <f t="shared" si="737"/>
        <v>3.4120376678020481E-2</v>
      </c>
      <c r="LM83" s="73">
        <f t="shared" si="737"/>
        <v>2.8481690292133655E-2</v>
      </c>
      <c r="LN83" s="73">
        <f t="shared" si="737"/>
        <v>-0.22858505360249992</v>
      </c>
      <c r="LO83" s="73">
        <f t="shared" si="737"/>
        <v>1.3518084129921837E-2</v>
      </c>
      <c r="LP83" s="73">
        <f t="shared" si="737"/>
        <v>0.12890191084644198</v>
      </c>
      <c r="LQ83" s="73">
        <f t="shared" si="737"/>
        <v>-4.0037686083682522E-2</v>
      </c>
      <c r="LR83" s="73">
        <f t="shared" si="737"/>
        <v>0.11956368277176166</v>
      </c>
      <c r="LS83" s="73">
        <f t="shared" si="737"/>
        <v>-6.1127219287444912E-2</v>
      </c>
      <c r="LT83" s="73">
        <f t="shared" si="737"/>
        <v>3.8633090786022395E-2</v>
      </c>
      <c r="LU83" s="73">
        <f t="shared" si="738"/>
        <v>-2.8429434982203849E-2</v>
      </c>
      <c r="LV83" s="73">
        <f t="shared" si="739"/>
        <v>1.6214490346633026E-2</v>
      </c>
      <c r="LW83" s="73">
        <f t="shared" si="739"/>
        <v>7.7645874587458641E-2</v>
      </c>
      <c r="LX83" s="73">
        <f t="shared" si="739"/>
        <v>-1.0317035329729385E-2</v>
      </c>
      <c r="LY83" s="73">
        <f t="shared" si="739"/>
        <v>-0.29461730261671992</v>
      </c>
      <c r="LZ83" s="73">
        <f t="shared" si="739"/>
        <v>-4.8804562404035634E-3</v>
      </c>
      <c r="MA83" s="73">
        <f t="shared" si="739"/>
        <v>9.0152642310023623E-2</v>
      </c>
      <c r="MB83" s="73">
        <f t="shared" si="739"/>
        <v>0.14133670323004588</v>
      </c>
      <c r="MC83" s="73">
        <f t="shared" si="739"/>
        <v>2.7974587431969233E-3</v>
      </c>
      <c r="MD83" s="73">
        <f t="shared" si="739"/>
        <v>2.464859023590793E-2</v>
      </c>
      <c r="ME83" s="73">
        <f t="shared" si="739"/>
        <v>-2.7341295663634413E-2</v>
      </c>
      <c r="MF83" s="73">
        <f t="shared" si="739"/>
        <v>0.12629619781972878</v>
      </c>
      <c r="MG83" s="73">
        <f t="shared" si="739"/>
        <v>-0.11254501101668235</v>
      </c>
      <c r="MH83" s="73">
        <f t="shared" si="739"/>
        <v>4.940884631706699E-2</v>
      </c>
      <c r="MI83" s="73">
        <f t="shared" si="739"/>
        <v>7.0542627798901414E-2</v>
      </c>
      <c r="MJ83" s="73">
        <f t="shared" si="739"/>
        <v>-2.0041520545748148E-2</v>
      </c>
      <c r="MK83" s="73">
        <f t="shared" si="739"/>
        <v>-0.15513768440647124</v>
      </c>
      <c r="ML83" s="73">
        <f t="shared" si="739"/>
        <v>-4.9270875130018599E-3</v>
      </c>
    </row>
    <row r="84" spans="1:350" s="111" customFormat="1" x14ac:dyDescent="0.35">
      <c r="A84" s="107" t="str">
        <f>Month!$A$44</f>
        <v>Importação (ton)</v>
      </c>
      <c r="B84" s="46"/>
      <c r="C84" s="46" t="str">
        <f t="shared" ref="C84:AH84" si="802">IF(B44&lt;=0,"",IF(C44&lt;=0,"",(C44/B44-1)))</f>
        <v/>
      </c>
      <c r="D84" s="46" t="str">
        <f t="shared" si="802"/>
        <v/>
      </c>
      <c r="E84" s="46" t="str">
        <f t="shared" si="802"/>
        <v/>
      </c>
      <c r="F84" s="46" t="str">
        <f t="shared" si="802"/>
        <v/>
      </c>
      <c r="G84" s="46" t="str">
        <f t="shared" si="802"/>
        <v/>
      </c>
      <c r="H84" s="46" t="str">
        <f t="shared" si="802"/>
        <v/>
      </c>
      <c r="I84" s="46" t="str">
        <f t="shared" si="802"/>
        <v/>
      </c>
      <c r="J84" s="46" t="str">
        <f t="shared" si="802"/>
        <v/>
      </c>
      <c r="K84" s="46" t="str">
        <f t="shared" si="802"/>
        <v/>
      </c>
      <c r="L84" s="46" t="str">
        <f t="shared" si="802"/>
        <v/>
      </c>
      <c r="M84" s="46" t="str">
        <f t="shared" si="802"/>
        <v/>
      </c>
      <c r="N84" s="46" t="str">
        <f t="shared" si="802"/>
        <v/>
      </c>
      <c r="O84" s="46" t="str">
        <f t="shared" si="802"/>
        <v/>
      </c>
      <c r="P84" s="46" t="str">
        <f t="shared" si="802"/>
        <v/>
      </c>
      <c r="Q84" s="46" t="str">
        <f t="shared" si="802"/>
        <v/>
      </c>
      <c r="R84" s="46" t="str">
        <f t="shared" si="802"/>
        <v/>
      </c>
      <c r="S84" s="46" t="str">
        <f t="shared" si="802"/>
        <v/>
      </c>
      <c r="T84" s="46" t="str">
        <f t="shared" si="802"/>
        <v/>
      </c>
      <c r="U84" s="46" t="str">
        <f t="shared" si="802"/>
        <v/>
      </c>
      <c r="V84" s="46" t="str">
        <f t="shared" si="802"/>
        <v/>
      </c>
      <c r="W84" s="46" t="str">
        <f t="shared" si="802"/>
        <v/>
      </c>
      <c r="X84" s="46" t="str">
        <f t="shared" si="802"/>
        <v/>
      </c>
      <c r="Y84" s="46" t="str">
        <f t="shared" si="802"/>
        <v/>
      </c>
      <c r="Z84" s="46" t="str">
        <f t="shared" si="802"/>
        <v/>
      </c>
      <c r="AA84" s="46" t="str">
        <f t="shared" si="802"/>
        <v/>
      </c>
      <c r="AB84" s="46" t="str">
        <f t="shared" si="802"/>
        <v/>
      </c>
      <c r="AC84" s="46" t="str">
        <f t="shared" si="802"/>
        <v/>
      </c>
      <c r="AD84" s="46" t="str">
        <f t="shared" si="802"/>
        <v/>
      </c>
      <c r="AE84" s="46" t="str">
        <f t="shared" si="802"/>
        <v/>
      </c>
      <c r="AF84" s="46" t="str">
        <f t="shared" si="802"/>
        <v/>
      </c>
      <c r="AG84" s="46" t="str">
        <f t="shared" si="802"/>
        <v/>
      </c>
      <c r="AH84" s="46" t="str">
        <f t="shared" si="802"/>
        <v/>
      </c>
      <c r="AI84" s="46" t="str">
        <f t="shared" ref="AI84:BN84" si="803">IF(AH44&lt;=0,"",IF(AI44&lt;=0,"",(AI44/AH44-1)))</f>
        <v/>
      </c>
      <c r="AJ84" s="46" t="str">
        <f t="shared" si="803"/>
        <v/>
      </c>
      <c r="AK84" s="46" t="str">
        <f t="shared" si="803"/>
        <v/>
      </c>
      <c r="AL84" s="46" t="str">
        <f t="shared" si="803"/>
        <v/>
      </c>
      <c r="AM84" s="46" t="str">
        <f t="shared" si="803"/>
        <v/>
      </c>
      <c r="AN84" s="46" t="str">
        <f t="shared" si="803"/>
        <v/>
      </c>
      <c r="AO84" s="46" t="str">
        <f t="shared" si="803"/>
        <v/>
      </c>
      <c r="AP84" s="46" t="str">
        <f t="shared" si="803"/>
        <v/>
      </c>
      <c r="AQ84" s="46" t="str">
        <f t="shared" si="803"/>
        <v/>
      </c>
      <c r="AR84" s="46" t="str">
        <f t="shared" si="803"/>
        <v/>
      </c>
      <c r="AS84" s="46" t="str">
        <f t="shared" si="803"/>
        <v/>
      </c>
      <c r="AT84" s="46" t="str">
        <f t="shared" si="803"/>
        <v/>
      </c>
      <c r="AU84" s="46" t="str">
        <f t="shared" si="803"/>
        <v/>
      </c>
      <c r="AV84" s="46" t="str">
        <f t="shared" si="803"/>
        <v/>
      </c>
      <c r="AW84" s="46" t="str">
        <f t="shared" si="803"/>
        <v/>
      </c>
      <c r="AX84" s="46" t="str">
        <f t="shared" si="803"/>
        <v/>
      </c>
      <c r="AY84" s="46" t="str">
        <f t="shared" si="803"/>
        <v/>
      </c>
      <c r="AZ84" s="46" t="str">
        <f t="shared" si="803"/>
        <v/>
      </c>
      <c r="BA84" s="46" t="str">
        <f t="shared" si="803"/>
        <v/>
      </c>
      <c r="BB84" s="46" t="str">
        <f t="shared" si="803"/>
        <v/>
      </c>
      <c r="BC84" s="46" t="str">
        <f t="shared" si="803"/>
        <v/>
      </c>
      <c r="BD84" s="46" t="str">
        <f t="shared" si="803"/>
        <v/>
      </c>
      <c r="BE84" s="46" t="str">
        <f t="shared" si="803"/>
        <v/>
      </c>
      <c r="BF84" s="46" t="str">
        <f t="shared" si="803"/>
        <v/>
      </c>
      <c r="BG84" s="46" t="str">
        <f t="shared" si="803"/>
        <v/>
      </c>
      <c r="BH84" s="46" t="str">
        <f t="shared" si="803"/>
        <v/>
      </c>
      <c r="BI84" s="46" t="str">
        <f t="shared" si="803"/>
        <v/>
      </c>
      <c r="BJ84" s="46" t="str">
        <f t="shared" si="803"/>
        <v/>
      </c>
      <c r="BK84" s="46" t="str">
        <f t="shared" si="803"/>
        <v/>
      </c>
      <c r="BL84" s="46" t="str">
        <f t="shared" si="803"/>
        <v/>
      </c>
      <c r="BM84" s="46" t="str">
        <f t="shared" si="803"/>
        <v/>
      </c>
      <c r="BN84" s="46" t="str">
        <f t="shared" si="803"/>
        <v/>
      </c>
      <c r="BO84" s="46" t="str">
        <f t="shared" ref="BO84:CT84" si="804">IF(BN44&lt;=0,"",IF(BO44&lt;=0,"",(BO44/BN44-1)))</f>
        <v/>
      </c>
      <c r="BP84" s="46" t="str">
        <f t="shared" si="804"/>
        <v/>
      </c>
      <c r="BQ84" s="46" t="str">
        <f t="shared" si="804"/>
        <v/>
      </c>
      <c r="BR84" s="46" t="str">
        <f t="shared" si="804"/>
        <v/>
      </c>
      <c r="BS84" s="46" t="str">
        <f t="shared" si="804"/>
        <v/>
      </c>
      <c r="BT84" s="46" t="str">
        <f t="shared" si="804"/>
        <v/>
      </c>
      <c r="BU84" s="46" t="str">
        <f t="shared" si="804"/>
        <v/>
      </c>
      <c r="BV84" s="46" t="str">
        <f t="shared" si="804"/>
        <v/>
      </c>
      <c r="BW84" s="46" t="str">
        <f t="shared" si="804"/>
        <v/>
      </c>
      <c r="BX84" s="46" t="str">
        <f t="shared" si="804"/>
        <v/>
      </c>
      <c r="BY84" s="46" t="str">
        <f t="shared" si="804"/>
        <v/>
      </c>
      <c r="BZ84" s="46" t="str">
        <f t="shared" si="804"/>
        <v/>
      </c>
      <c r="CA84" s="46" t="str">
        <f t="shared" si="804"/>
        <v/>
      </c>
      <c r="CB84" s="46" t="str">
        <f t="shared" si="804"/>
        <v/>
      </c>
      <c r="CC84" s="46" t="str">
        <f t="shared" si="804"/>
        <v/>
      </c>
      <c r="CD84" s="46" t="str">
        <f t="shared" si="804"/>
        <v/>
      </c>
      <c r="CE84" s="46" t="str">
        <f t="shared" si="804"/>
        <v/>
      </c>
      <c r="CF84" s="46" t="str">
        <f t="shared" si="804"/>
        <v/>
      </c>
      <c r="CG84" s="46" t="str">
        <f t="shared" si="804"/>
        <v/>
      </c>
      <c r="CH84" s="46" t="str">
        <f t="shared" si="804"/>
        <v/>
      </c>
      <c r="CI84" s="46" t="str">
        <f t="shared" si="804"/>
        <v/>
      </c>
      <c r="CJ84" s="46" t="str">
        <f t="shared" si="804"/>
        <v/>
      </c>
      <c r="CK84" s="46" t="str">
        <f t="shared" si="804"/>
        <v/>
      </c>
      <c r="CL84" s="46" t="str">
        <f t="shared" si="804"/>
        <v/>
      </c>
      <c r="CM84" s="46" t="str">
        <f t="shared" si="804"/>
        <v/>
      </c>
      <c r="CN84" s="46" t="str">
        <f t="shared" si="804"/>
        <v/>
      </c>
      <c r="CO84" s="46" t="str">
        <f t="shared" si="804"/>
        <v/>
      </c>
      <c r="CP84" s="46" t="str">
        <f t="shared" si="804"/>
        <v/>
      </c>
      <c r="CQ84" s="46" t="str">
        <f t="shared" si="804"/>
        <v/>
      </c>
      <c r="CR84" s="46" t="str">
        <f t="shared" si="804"/>
        <v/>
      </c>
      <c r="CS84" s="46" t="str">
        <f t="shared" si="804"/>
        <v/>
      </c>
      <c r="CT84" s="46" t="str">
        <f t="shared" si="804"/>
        <v/>
      </c>
      <c r="CU84" s="46" t="str">
        <f t="shared" ref="CU84:DZ84" si="805">IF(CT44&lt;=0,"",IF(CU44&lt;=0,"",(CU44/CT44-1)))</f>
        <v/>
      </c>
      <c r="CV84" s="46" t="str">
        <f t="shared" si="805"/>
        <v/>
      </c>
      <c r="CW84" s="46" t="str">
        <f t="shared" si="805"/>
        <v/>
      </c>
      <c r="CX84" s="46" t="str">
        <f t="shared" si="805"/>
        <v/>
      </c>
      <c r="CY84" s="46" t="str">
        <f t="shared" si="805"/>
        <v/>
      </c>
      <c r="CZ84" s="46" t="str">
        <f t="shared" si="805"/>
        <v/>
      </c>
      <c r="DA84" s="46" t="str">
        <f t="shared" si="805"/>
        <v/>
      </c>
      <c r="DB84" s="46" t="str">
        <f t="shared" si="805"/>
        <v/>
      </c>
      <c r="DC84" s="46" t="str">
        <f t="shared" si="805"/>
        <v/>
      </c>
      <c r="DD84" s="46" t="str">
        <f t="shared" si="805"/>
        <v/>
      </c>
      <c r="DE84" s="46" t="str">
        <f t="shared" si="805"/>
        <v/>
      </c>
      <c r="DF84" s="46" t="str">
        <f t="shared" si="805"/>
        <v/>
      </c>
      <c r="DG84" s="46" t="str">
        <f t="shared" si="805"/>
        <v/>
      </c>
      <c r="DH84" s="46" t="str">
        <f t="shared" si="805"/>
        <v/>
      </c>
      <c r="DI84" s="46" t="str">
        <f t="shared" si="805"/>
        <v/>
      </c>
      <c r="DJ84" s="46" t="str">
        <f t="shared" si="805"/>
        <v/>
      </c>
      <c r="DK84" s="46" t="str">
        <f t="shared" si="805"/>
        <v/>
      </c>
      <c r="DL84" s="46" t="str">
        <f t="shared" si="805"/>
        <v/>
      </c>
      <c r="DM84" s="46" t="str">
        <f t="shared" si="805"/>
        <v/>
      </c>
      <c r="DN84" s="46" t="str">
        <f t="shared" si="805"/>
        <v/>
      </c>
      <c r="DO84" s="46" t="str">
        <f t="shared" si="805"/>
        <v/>
      </c>
      <c r="DP84" s="46" t="str">
        <f t="shared" si="805"/>
        <v/>
      </c>
      <c r="DQ84" s="46" t="str">
        <f t="shared" si="805"/>
        <v/>
      </c>
      <c r="DR84" s="46" t="str">
        <f t="shared" si="805"/>
        <v/>
      </c>
      <c r="DS84" s="46" t="str">
        <f t="shared" si="805"/>
        <v/>
      </c>
      <c r="DT84" s="46" t="str">
        <f t="shared" si="805"/>
        <v/>
      </c>
      <c r="DU84" s="46" t="str">
        <f t="shared" si="805"/>
        <v/>
      </c>
      <c r="DV84" s="46" t="str">
        <f t="shared" si="805"/>
        <v/>
      </c>
      <c r="DW84" s="46" t="str">
        <f t="shared" si="805"/>
        <v/>
      </c>
      <c r="DX84" s="46" t="str">
        <f t="shared" si="805"/>
        <v/>
      </c>
      <c r="DY84" s="46" t="str">
        <f t="shared" si="805"/>
        <v/>
      </c>
      <c r="DZ84" s="46" t="str">
        <f t="shared" si="805"/>
        <v/>
      </c>
      <c r="EA84" s="46" t="str">
        <f t="shared" ref="EA84:FF84" si="806">IF(DZ44&lt;=0,"",IF(EA44&lt;=0,"",(EA44/DZ44-1)))</f>
        <v/>
      </c>
      <c r="EB84" s="46" t="str">
        <f t="shared" si="806"/>
        <v/>
      </c>
      <c r="EC84" s="46" t="str">
        <f t="shared" si="806"/>
        <v/>
      </c>
      <c r="ED84" s="46" t="str">
        <f t="shared" si="806"/>
        <v/>
      </c>
      <c r="EE84" s="46" t="str">
        <f t="shared" si="806"/>
        <v/>
      </c>
      <c r="EF84" s="46" t="str">
        <f t="shared" si="806"/>
        <v/>
      </c>
      <c r="EG84" s="46" t="str">
        <f t="shared" si="806"/>
        <v/>
      </c>
      <c r="EH84" s="46" t="str">
        <f t="shared" si="806"/>
        <v/>
      </c>
      <c r="EI84" s="46" t="str">
        <f t="shared" si="806"/>
        <v/>
      </c>
      <c r="EJ84" s="46" t="str">
        <f t="shared" si="806"/>
        <v/>
      </c>
      <c r="EK84" s="46" t="str">
        <f t="shared" si="806"/>
        <v/>
      </c>
      <c r="EL84" s="46" t="str">
        <f t="shared" si="806"/>
        <v/>
      </c>
      <c r="EM84" s="46" t="str">
        <f t="shared" si="806"/>
        <v/>
      </c>
      <c r="EN84" s="46" t="str">
        <f t="shared" si="806"/>
        <v/>
      </c>
      <c r="EO84" s="46" t="str">
        <f t="shared" si="806"/>
        <v/>
      </c>
      <c r="EP84" s="46" t="str">
        <f t="shared" si="806"/>
        <v/>
      </c>
      <c r="EQ84" s="46" t="str">
        <f t="shared" si="806"/>
        <v/>
      </c>
      <c r="ER84" s="46" t="str">
        <f t="shared" si="806"/>
        <v/>
      </c>
      <c r="ES84" s="46" t="str">
        <f t="shared" si="806"/>
        <v/>
      </c>
      <c r="ET84" s="46" t="str">
        <f t="shared" si="806"/>
        <v/>
      </c>
      <c r="EU84" s="46" t="str">
        <f t="shared" si="806"/>
        <v/>
      </c>
      <c r="EV84" s="46" t="str">
        <f t="shared" si="806"/>
        <v/>
      </c>
      <c r="EW84" s="46" t="str">
        <f t="shared" si="806"/>
        <v/>
      </c>
      <c r="EX84" s="46" t="str">
        <f t="shared" si="806"/>
        <v/>
      </c>
      <c r="EY84" s="46" t="str">
        <f t="shared" si="806"/>
        <v/>
      </c>
      <c r="EZ84" s="46" t="str">
        <f t="shared" si="806"/>
        <v/>
      </c>
      <c r="FA84" s="46" t="str">
        <f t="shared" si="806"/>
        <v/>
      </c>
      <c r="FB84" s="46" t="str">
        <f t="shared" si="806"/>
        <v/>
      </c>
      <c r="FC84" s="46" t="str">
        <f t="shared" si="806"/>
        <v/>
      </c>
      <c r="FD84" s="46" t="str">
        <f t="shared" si="806"/>
        <v/>
      </c>
      <c r="FE84" s="46" t="str">
        <f t="shared" si="806"/>
        <v/>
      </c>
      <c r="FF84" s="46" t="str">
        <f t="shared" si="806"/>
        <v/>
      </c>
      <c r="FG84" s="46" t="str">
        <f t="shared" ref="FG84:GL84" si="807">IF(FF44&lt;=0,"",IF(FG44&lt;=0,"",(FG44/FF44-1)))</f>
        <v/>
      </c>
      <c r="FH84" s="46" t="str">
        <f t="shared" si="807"/>
        <v/>
      </c>
      <c r="FI84" s="46" t="str">
        <f t="shared" si="807"/>
        <v/>
      </c>
      <c r="FJ84" s="46" t="str">
        <f t="shared" si="807"/>
        <v/>
      </c>
      <c r="FK84" s="46" t="str">
        <f t="shared" si="807"/>
        <v/>
      </c>
      <c r="FL84" s="46" t="str">
        <f t="shared" si="807"/>
        <v/>
      </c>
      <c r="FM84" s="46" t="str">
        <f t="shared" si="807"/>
        <v/>
      </c>
      <c r="FN84" s="46" t="str">
        <f t="shared" si="807"/>
        <v/>
      </c>
      <c r="FO84" s="46">
        <f t="shared" si="807"/>
        <v>0.14766633202776136</v>
      </c>
      <c r="FP84" s="46">
        <f t="shared" si="807"/>
        <v>7.9609813009366093E-2</v>
      </c>
      <c r="FQ84" s="46">
        <f t="shared" si="807"/>
        <v>-6.0444535482338746E-2</v>
      </c>
      <c r="FR84" s="46">
        <f t="shared" si="807"/>
        <v>5.6995996685019756E-2</v>
      </c>
      <c r="FS84" s="46">
        <f t="shared" si="807"/>
        <v>-1.5528133070835892E-2</v>
      </c>
      <c r="FT84" s="46">
        <f t="shared" si="807"/>
        <v>2.1334649935990102E-2</v>
      </c>
      <c r="FU84" s="46">
        <f t="shared" si="807"/>
        <v>-1.9274873569266493E-2</v>
      </c>
      <c r="FV84" s="46">
        <f t="shared" si="807"/>
        <v>-4.3783484562261998E-2</v>
      </c>
      <c r="FW84" s="46">
        <f t="shared" si="807"/>
        <v>2.1251733176799181E-2</v>
      </c>
      <c r="FX84" s="46">
        <f t="shared" si="807"/>
        <v>0.15801237881311381</v>
      </c>
      <c r="FY84" s="46">
        <f t="shared" si="807"/>
        <v>-0.14131801191051752</v>
      </c>
      <c r="FZ84" s="46">
        <f t="shared" si="807"/>
        <v>-0.15552224006263615</v>
      </c>
      <c r="GA84" s="46">
        <f t="shared" si="807"/>
        <v>-7.5531077891424103E-2</v>
      </c>
      <c r="GB84" s="46">
        <f t="shared" si="807"/>
        <v>0.20485106382978713</v>
      </c>
      <c r="GC84" s="46">
        <f t="shared" si="807"/>
        <v>-7.2049162958253921E-2</v>
      </c>
      <c r="GD84" s="46">
        <f t="shared" si="807"/>
        <v>4.8565121412803558E-2</v>
      </c>
      <c r="GE84" s="46">
        <f t="shared" si="807"/>
        <v>-3.5571687840290078E-3</v>
      </c>
      <c r="GF84" s="46">
        <f t="shared" si="807"/>
        <v>3.6062946233425652E-2</v>
      </c>
      <c r="GG84" s="46">
        <f t="shared" si="807"/>
        <v>-5.7336370086491839E-2</v>
      </c>
      <c r="GH84" s="46">
        <f t="shared" si="807"/>
        <v>5.6506243376042375E-2</v>
      </c>
      <c r="GI84" s="46">
        <f t="shared" si="807"/>
        <v>-2.417205747118889E-2</v>
      </c>
      <c r="GJ84" s="46">
        <f t="shared" si="807"/>
        <v>8.4873955317087191E-2</v>
      </c>
      <c r="GK84" s="46">
        <f t="shared" si="807"/>
        <v>-0.10883234318131352</v>
      </c>
      <c r="GL84" s="46">
        <f t="shared" si="807"/>
        <v>-0.12879565433282325</v>
      </c>
      <c r="GM84" s="46">
        <f t="shared" si="727"/>
        <v>-7.4259464717501E-3</v>
      </c>
      <c r="GN84" s="46">
        <f t="shared" ref="GN84:GW84" si="808">IF(GM44&lt;=0,"",IF(GN44&lt;=0,"",(GN44/GM44-1)))</f>
        <v>0.37977368888076146</v>
      </c>
      <c r="GO84" s="46">
        <f t="shared" si="808"/>
        <v>-3.7690893414313753E-2</v>
      </c>
      <c r="GP84" s="46">
        <f t="shared" si="808"/>
        <v>-3.6162627498597999E-2</v>
      </c>
      <c r="GQ84" s="46">
        <f t="shared" si="808"/>
        <v>-5.6290246026915458E-2</v>
      </c>
      <c r="GR84" s="46">
        <f t="shared" si="808"/>
        <v>-2.0468905767094592E-2</v>
      </c>
      <c r="GS84" s="46">
        <f t="shared" si="808"/>
        <v>-5.1576560099495183E-2</v>
      </c>
      <c r="GT84" s="46">
        <f t="shared" si="808"/>
        <v>-2.7769207034865628E-3</v>
      </c>
      <c r="GU84" s="46">
        <f t="shared" si="808"/>
        <v>0.10256806930693063</v>
      </c>
      <c r="GV84" s="46">
        <f t="shared" si="808"/>
        <v>2.9346118282587375E-2</v>
      </c>
      <c r="GW84" s="46">
        <f t="shared" si="808"/>
        <v>-0.22936415344742034</v>
      </c>
      <c r="GX84" s="46">
        <f t="shared" ref="GX84:IG84" si="809">IF(GW44&lt;=0,"",IF(GX44&lt;=0,"",(GX44/GW44-1)))</f>
        <v>1.8749447245069328E-2</v>
      </c>
      <c r="GY84" s="46">
        <f t="shared" si="809"/>
        <v>1.059119715253054E-2</v>
      </c>
      <c r="GZ84" s="46">
        <f t="shared" si="809"/>
        <v>0.17412593419809297</v>
      </c>
      <c r="HA84" s="46">
        <f t="shared" si="809"/>
        <v>-7.7553409423470887E-2</v>
      </c>
      <c r="HB84" s="46">
        <f t="shared" si="809"/>
        <v>9.2639593908629525E-2</v>
      </c>
      <c r="HC84" s="46">
        <f t="shared" si="809"/>
        <v>-9.4512195121951192E-2</v>
      </c>
      <c r="HD84" s="46">
        <f t="shared" si="809"/>
        <v>4.1366041366041273E-2</v>
      </c>
      <c r="HE84" s="46">
        <f t="shared" si="809"/>
        <v>1.6628175519630473E-2</v>
      </c>
      <c r="HF84" s="46">
        <f t="shared" si="809"/>
        <v>3.203089504770551E-2</v>
      </c>
      <c r="HG84" s="46">
        <f t="shared" si="809"/>
        <v>5.7010785824345156E-2</v>
      </c>
      <c r="HH84" s="46">
        <f t="shared" si="809"/>
        <v>4.3523531861724196E-2</v>
      </c>
      <c r="HI84" s="46">
        <f t="shared" si="809"/>
        <v>-0.2823122463912725</v>
      </c>
      <c r="HJ84" s="46">
        <f t="shared" si="809"/>
        <v>-0.11289276114561131</v>
      </c>
      <c r="HK84" s="46">
        <f t="shared" si="809"/>
        <v>9.3929578936370328E-2</v>
      </c>
      <c r="HL84" s="46">
        <f t="shared" si="809"/>
        <v>0.13763132760267438</v>
      </c>
      <c r="HM84" s="46">
        <f t="shared" si="809"/>
        <v>-8.7650071362605941E-2</v>
      </c>
      <c r="HN84" s="46">
        <f t="shared" si="809"/>
        <v>-6.7635962087052581E-2</v>
      </c>
      <c r="HO84" s="46">
        <f t="shared" si="809"/>
        <v>2.2404263718910356E-2</v>
      </c>
      <c r="HP84" s="46">
        <f t="shared" si="809"/>
        <v>-5.7920648711265565E-2</v>
      </c>
      <c r="HQ84" s="46">
        <f t="shared" si="809"/>
        <v>1.4858079721282946E-2</v>
      </c>
      <c r="HR84" s="46">
        <f t="shared" si="809"/>
        <v>1.3348142164782084E-2</v>
      </c>
      <c r="HS84" s="156">
        <f t="shared" si="809"/>
        <v>9.6600306889061516E-2</v>
      </c>
      <c r="HT84" s="46">
        <f t="shared" si="809"/>
        <v>8.2166513715620004E-2</v>
      </c>
      <c r="HU84" s="46">
        <f t="shared" si="809"/>
        <v>-0.31847187237615449</v>
      </c>
      <c r="HV84" s="46">
        <f t="shared" si="809"/>
        <v>-0.13625723789577426</v>
      </c>
      <c r="HW84" s="46">
        <f t="shared" si="809"/>
        <v>3.6799315361574658E-2</v>
      </c>
      <c r="HX84" s="46">
        <f t="shared" si="809"/>
        <v>0.22176365387260977</v>
      </c>
      <c r="HY84" s="46">
        <f t="shared" si="809"/>
        <v>-7.1838756896745903E-2</v>
      </c>
      <c r="HZ84" s="46">
        <f t="shared" si="809"/>
        <v>3.5302681062719943E-2</v>
      </c>
      <c r="IA84" s="46">
        <f t="shared" si="809"/>
        <v>-3.7145535505038629E-2</v>
      </c>
      <c r="IB84" s="46">
        <f t="shared" si="809"/>
        <v>-2.7869051965437541E-2</v>
      </c>
      <c r="IC84" s="46">
        <f t="shared" si="809"/>
        <v>0.15485728592889325</v>
      </c>
      <c r="ID84" s="46">
        <f t="shared" si="809"/>
        <v>-7.7506775067750722E-2</v>
      </c>
      <c r="IE84" s="46">
        <f t="shared" si="809"/>
        <v>0.10599294947121041</v>
      </c>
      <c r="IF84" s="46">
        <f t="shared" si="809"/>
        <v>0.13387165320866989</v>
      </c>
      <c r="IG84" s="46">
        <f t="shared" si="809"/>
        <v>-0.11647301349325334</v>
      </c>
      <c r="IH84" s="46">
        <f t="shared" ref="IH84:IQ84" si="810">IH44/IG44-1</f>
        <v>-7.5299607593594109E-3</v>
      </c>
      <c r="II84" s="46">
        <f t="shared" si="810"/>
        <v>-4.1141269502030342E-2</v>
      </c>
      <c r="IJ84" s="46">
        <f t="shared" si="810"/>
        <v>8.5144321854452309E-2</v>
      </c>
      <c r="IK84" s="46">
        <f t="shared" si="810"/>
        <v>-5.9053096436273989E-2</v>
      </c>
      <c r="IL84" s="46">
        <f t="shared" si="810"/>
        <v>7.1054354944335207E-2</v>
      </c>
      <c r="IM84" s="46">
        <f t="shared" si="810"/>
        <v>3.4240293488229989E-2</v>
      </c>
      <c r="IN84" s="46">
        <f t="shared" si="810"/>
        <v>1.3892994383683188E-2</v>
      </c>
      <c r="IO84" s="46">
        <f t="shared" si="810"/>
        <v>0.1777453838678329</v>
      </c>
      <c r="IP84" s="46">
        <f t="shared" si="810"/>
        <v>-6.6259592375608523E-2</v>
      </c>
      <c r="IQ84" s="46">
        <f t="shared" si="810"/>
        <v>0.19839165782962187</v>
      </c>
      <c r="IR84" s="46">
        <f t="shared" ref="IR84:JT84" si="811">IR44/IQ44-1</f>
        <v>5.051249907823907E-2</v>
      </c>
      <c r="IS84" s="46">
        <f t="shared" si="811"/>
        <v>-0.18847395760213392</v>
      </c>
      <c r="IT84" s="46">
        <f t="shared" si="811"/>
        <v>-6.7987198339244048E-2</v>
      </c>
      <c r="IU84" s="46">
        <f t="shared" si="811"/>
        <v>2.6914153132251428E-3</v>
      </c>
      <c r="IV84" s="46">
        <f t="shared" si="811"/>
        <v>8.0525731210662643E-2</v>
      </c>
      <c r="IW84" s="46">
        <f t="shared" si="811"/>
        <v>-2.8267945862601174E-3</v>
      </c>
      <c r="IX84" s="46">
        <f t="shared" si="811"/>
        <v>3.4361309165875653E-4</v>
      </c>
      <c r="IY84" s="46">
        <f t="shared" si="811"/>
        <v>-7.7372262773722666E-2</v>
      </c>
      <c r="IZ84" s="46">
        <f t="shared" si="811"/>
        <v>1.5078183172003046E-2</v>
      </c>
      <c r="JA84" s="46">
        <f t="shared" si="811"/>
        <v>7.6196589033559414E-2</v>
      </c>
      <c r="JB84" s="46">
        <f t="shared" si="811"/>
        <v>-1.2865297776263107E-2</v>
      </c>
      <c r="JC84" s="46">
        <f t="shared" si="811"/>
        <v>9.4942171586397395E-2</v>
      </c>
      <c r="JD84" s="46">
        <f t="shared" si="811"/>
        <v>-8.4344947185874153E-2</v>
      </c>
      <c r="JE84" s="46">
        <f t="shared" si="811"/>
        <v>-0.10227272727272729</v>
      </c>
      <c r="JF84" s="46">
        <f t="shared" si="811"/>
        <v>-3.6919831223628741E-2</v>
      </c>
      <c r="JG84" s="46">
        <f t="shared" si="811"/>
        <v>-2.9771980483919158E-2</v>
      </c>
      <c r="JH84" s="46">
        <f t="shared" si="811"/>
        <v>2.1654351395730798E-2</v>
      </c>
      <c r="JI84" s="46">
        <f t="shared" si="811"/>
        <v>3.9879457559015563E-2</v>
      </c>
      <c r="JJ84" s="46">
        <f t="shared" si="811"/>
        <v>-2.9173106646058766E-2</v>
      </c>
      <c r="JK84" s="46">
        <f t="shared" si="811"/>
        <v>-0.13383084577114424</v>
      </c>
      <c r="JL84" s="46">
        <f t="shared" si="811"/>
        <v>5.9620907524411182E-2</v>
      </c>
      <c r="JM84" s="46">
        <f t="shared" si="811"/>
        <v>8.9982653946227842E-3</v>
      </c>
      <c r="JN84" s="46">
        <f t="shared" si="811"/>
        <v>2.1489201676157643E-2</v>
      </c>
      <c r="JO84" s="46">
        <f t="shared" si="811"/>
        <v>3.53423792994636E-2</v>
      </c>
      <c r="JP84" s="46">
        <f t="shared" si="811"/>
        <v>0.2259473737681601</v>
      </c>
      <c r="JQ84" s="46">
        <f t="shared" si="811"/>
        <v>-0.27007541228142873</v>
      </c>
      <c r="JR84" s="46">
        <f t="shared" si="811"/>
        <v>-8.7874659400544952E-2</v>
      </c>
      <c r="JS84" s="46">
        <f t="shared" si="811"/>
        <v>1.6554642768235039E-2</v>
      </c>
      <c r="JT84" s="46">
        <f t="shared" si="811"/>
        <v>0.11350557120117544</v>
      </c>
      <c r="JU84" s="46">
        <f t="shared" si="732"/>
        <v>0.10402463162524733</v>
      </c>
      <c r="JV84" s="46">
        <f t="shared" si="733"/>
        <v>-9.8904382470119567E-2</v>
      </c>
      <c r="JW84" s="46">
        <f t="shared" si="734"/>
        <v>-3.1391621531999592E-2</v>
      </c>
      <c r="JX84" s="46">
        <f t="shared" si="734"/>
        <v>3.0240785119251434E-2</v>
      </c>
      <c r="JY84" s="46">
        <f t="shared" si="734"/>
        <v>8.5068675232609747E-2</v>
      </c>
      <c r="JZ84" s="46">
        <f t="shared" si="734"/>
        <v>6.063699469171091E-2</v>
      </c>
      <c r="KA84" s="46">
        <f t="shared" si="734"/>
        <v>0.21058710298363814</v>
      </c>
      <c r="KB84" s="46">
        <f t="shared" si="734"/>
        <v>1.5105740181268867E-2</v>
      </c>
      <c r="KC84" s="46">
        <f t="shared" si="734"/>
        <v>9.3984962406024053E-4</v>
      </c>
      <c r="KD84" s="46">
        <f t="shared" si="734"/>
        <v>-0.14014084507042257</v>
      </c>
      <c r="KE84" s="46">
        <f t="shared" si="734"/>
        <v>9.10000910001596E-5</v>
      </c>
      <c r="KF84" s="46">
        <f t="shared" si="734"/>
        <v>0.19781619654231108</v>
      </c>
      <c r="KG84" s="46">
        <f t="shared" si="734"/>
        <v>-8.8422971741112133E-2</v>
      </c>
      <c r="KH84" s="46">
        <f t="shared" si="734"/>
        <v>3.025000000000011E-2</v>
      </c>
      <c r="KI84" s="46">
        <f t="shared" si="734"/>
        <v>-7.1908112917576594E-2</v>
      </c>
      <c r="KJ84" s="46">
        <f t="shared" si="734"/>
        <v>0.10162105630120277</v>
      </c>
      <c r="KK84" s="46">
        <f t="shared" si="734"/>
        <v>4.3037974683544311E-2</v>
      </c>
      <c r="KL84" s="46">
        <f t="shared" si="734"/>
        <v>1.6004247572815489E-2</v>
      </c>
      <c r="KM84" s="46">
        <f t="shared" si="734"/>
        <v>0.16132885405001862</v>
      </c>
      <c r="KN84" s="46">
        <f t="shared" si="734"/>
        <v>-4.917716636667524E-2</v>
      </c>
      <c r="KO84" s="46">
        <f t="shared" si="734"/>
        <v>-0.13068758028530858</v>
      </c>
      <c r="KP84" s="46">
        <f t="shared" si="734"/>
        <v>-0.14465702286514237</v>
      </c>
      <c r="KQ84" s="46">
        <f t="shared" si="734"/>
        <v>0.16012002182214946</v>
      </c>
      <c r="KR84" s="46">
        <f t="shared" si="734"/>
        <v>5.2825456540481319E-2</v>
      </c>
      <c r="KS84" s="46">
        <f t="shared" si="734"/>
        <v>-0.12826621007965455</v>
      </c>
      <c r="KT84" s="46">
        <f t="shared" si="734"/>
        <v>9.2570452604611386E-2</v>
      </c>
      <c r="KU84" s="46">
        <f t="shared" si="734"/>
        <v>4.8303892449585772E-2</v>
      </c>
      <c r="KV84" s="46">
        <f t="shared" si="791"/>
        <v>8.4998508798090899E-3</v>
      </c>
      <c r="KW84" s="46">
        <f t="shared" si="791"/>
        <v>8.1176992458967812E-2</v>
      </c>
      <c r="KX84" s="46">
        <f t="shared" si="791"/>
        <v>-9.3886761487965043E-2</v>
      </c>
      <c r="KY84" s="46">
        <f t="shared" si="791"/>
        <v>-2.7922420949362259E-2</v>
      </c>
      <c r="KZ84" s="46">
        <f t="shared" si="791"/>
        <v>-7.1500659886654772E-2</v>
      </c>
      <c r="LA84" s="46">
        <f t="shared" si="791"/>
        <v>-0.20543478260869563</v>
      </c>
      <c r="LB84" s="46">
        <f t="shared" si="791"/>
        <v>-4.9458065873934087E-3</v>
      </c>
      <c r="LC84" s="46">
        <f t="shared" si="791"/>
        <v>-7.561336717428091E-2</v>
      </c>
      <c r="LD84" s="46">
        <f t="shared" si="791"/>
        <v>0.27376730351218392</v>
      </c>
      <c r="LE84" s="46">
        <f t="shared" si="791"/>
        <v>-0.16516975031435244</v>
      </c>
      <c r="LF84" s="46">
        <f t="shared" si="791"/>
        <v>-6.6702528240989434E-3</v>
      </c>
      <c r="LG84" s="46">
        <f t="shared" si="791"/>
        <v>-6.1735080688833932E-3</v>
      </c>
      <c r="LH84" s="46">
        <f t="shared" si="791"/>
        <v>5.2746294681778494E-2</v>
      </c>
      <c r="LI84" s="46">
        <f t="shared" si="736"/>
        <v>-9.8343685300206984E-2</v>
      </c>
      <c r="LJ84" s="46">
        <f t="shared" si="737"/>
        <v>4.0183696900115695E-3</v>
      </c>
      <c r="LK84" s="46">
        <f t="shared" si="737"/>
        <v>0.10051457975986278</v>
      </c>
      <c r="LL84" s="46">
        <f t="shared" si="737"/>
        <v>-2.3586866167913501E-2</v>
      </c>
      <c r="LM84" s="46">
        <f t="shared" si="737"/>
        <v>0.25933808662339053</v>
      </c>
      <c r="LN84" s="46">
        <f t="shared" si="737"/>
        <v>-0.24590163934426235</v>
      </c>
      <c r="LO84" s="46">
        <f t="shared" si="737"/>
        <v>-4.1685342895562583E-2</v>
      </c>
      <c r="LP84" s="46">
        <f t="shared" si="737"/>
        <v>5.4724041159962544E-2</v>
      </c>
      <c r="LQ84" s="46">
        <f t="shared" si="737"/>
        <v>2.6274944567627578E-2</v>
      </c>
      <c r="LR84" s="46">
        <f t="shared" si="737"/>
        <v>4.3858701523171728E-2</v>
      </c>
      <c r="LS84" s="46">
        <f t="shared" si="737"/>
        <v>-3.1046258925799486E-2</v>
      </c>
      <c r="LT84" s="46">
        <f t="shared" si="737"/>
        <v>3.1827405746021498E-2</v>
      </c>
      <c r="LU84" s="46">
        <f t="shared" si="738"/>
        <v>3.2087775592588796E-2</v>
      </c>
      <c r="LV84" s="46">
        <f t="shared" si="739"/>
        <v>-7.5819877645170952E-2</v>
      </c>
      <c r="LW84" s="46">
        <f t="shared" si="739"/>
        <v>0.18003255561584375</v>
      </c>
      <c r="LX84" s="46">
        <f t="shared" si="739"/>
        <v>2.8692293544233971E-2</v>
      </c>
      <c r="LY84" s="46">
        <f t="shared" si="739"/>
        <v>-0.10137672090112637</v>
      </c>
      <c r="LZ84" s="46">
        <f t="shared" si="739"/>
        <v>-0.26352964584162353</v>
      </c>
      <c r="MA84" s="46">
        <f t="shared" si="739"/>
        <v>2.9312440902336867E-2</v>
      </c>
      <c r="MB84" s="46">
        <f t="shared" si="739"/>
        <v>3.3595800524934383E-2</v>
      </c>
      <c r="MC84" s="46">
        <f t="shared" si="739"/>
        <v>1.9045200609446367E-2</v>
      </c>
      <c r="MD84" s="46">
        <f t="shared" si="739"/>
        <v>1.2085721405432404E-2</v>
      </c>
      <c r="ME84" s="46">
        <f t="shared" si="739"/>
        <v>5.8722146990028312E-2</v>
      </c>
      <c r="MF84" s="46">
        <f t="shared" si="739"/>
        <v>9.000000000000008E-2</v>
      </c>
      <c r="MG84" s="46">
        <f t="shared" si="739"/>
        <v>-0.1258800938766802</v>
      </c>
      <c r="MH84" s="46">
        <f t="shared" si="739"/>
        <v>3.5025628508664974E-2</v>
      </c>
      <c r="MI84" s="46">
        <f t="shared" si="739"/>
        <v>6.0723971229807772E-2</v>
      </c>
      <c r="MJ84" s="46">
        <f t="shared" si="739"/>
        <v>-1.3116940862605619E-2</v>
      </c>
      <c r="MK84" s="46">
        <f t="shared" si="739"/>
        <v>-0.17706690696102723</v>
      </c>
      <c r="ML84" s="46">
        <f t="shared" si="739"/>
        <v>-0.11606898439638658</v>
      </c>
    </row>
    <row r="85" spans="1:350" s="108" customFormat="1" x14ac:dyDescent="0.35">
      <c r="A85" s="107" t="str">
        <f>Month!$A$45</f>
        <v>Exportação (ton)</v>
      </c>
      <c r="B85" s="46"/>
      <c r="C85" s="46" t="str">
        <f t="shared" ref="C85:AH85" si="812">IF(B45&lt;=0,"",IF(C45&lt;=0,"",(C45/B45-1)))</f>
        <v/>
      </c>
      <c r="D85" s="46" t="str">
        <f t="shared" si="812"/>
        <v/>
      </c>
      <c r="E85" s="46" t="str">
        <f t="shared" si="812"/>
        <v/>
      </c>
      <c r="F85" s="46" t="str">
        <f t="shared" si="812"/>
        <v/>
      </c>
      <c r="G85" s="46" t="str">
        <f t="shared" si="812"/>
        <v/>
      </c>
      <c r="H85" s="46" t="str">
        <f t="shared" si="812"/>
        <v/>
      </c>
      <c r="I85" s="46" t="str">
        <f t="shared" si="812"/>
        <v/>
      </c>
      <c r="J85" s="46" t="str">
        <f t="shared" si="812"/>
        <v/>
      </c>
      <c r="K85" s="46" t="str">
        <f t="shared" si="812"/>
        <v/>
      </c>
      <c r="L85" s="46" t="str">
        <f t="shared" si="812"/>
        <v/>
      </c>
      <c r="M85" s="46" t="str">
        <f t="shared" si="812"/>
        <v/>
      </c>
      <c r="N85" s="46" t="str">
        <f t="shared" si="812"/>
        <v/>
      </c>
      <c r="O85" s="46" t="str">
        <f t="shared" si="812"/>
        <v/>
      </c>
      <c r="P85" s="46" t="str">
        <f t="shared" si="812"/>
        <v/>
      </c>
      <c r="Q85" s="46" t="str">
        <f t="shared" si="812"/>
        <v/>
      </c>
      <c r="R85" s="46" t="str">
        <f t="shared" si="812"/>
        <v/>
      </c>
      <c r="S85" s="46" t="str">
        <f t="shared" si="812"/>
        <v/>
      </c>
      <c r="T85" s="46" t="str">
        <f t="shared" si="812"/>
        <v/>
      </c>
      <c r="U85" s="46" t="str">
        <f t="shared" si="812"/>
        <v/>
      </c>
      <c r="V85" s="46" t="str">
        <f t="shared" si="812"/>
        <v/>
      </c>
      <c r="W85" s="46" t="str">
        <f t="shared" si="812"/>
        <v/>
      </c>
      <c r="X85" s="46" t="str">
        <f t="shared" si="812"/>
        <v/>
      </c>
      <c r="Y85" s="46" t="str">
        <f t="shared" si="812"/>
        <v/>
      </c>
      <c r="Z85" s="46" t="str">
        <f t="shared" si="812"/>
        <v/>
      </c>
      <c r="AA85" s="46" t="str">
        <f t="shared" si="812"/>
        <v/>
      </c>
      <c r="AB85" s="46" t="str">
        <f t="shared" si="812"/>
        <v/>
      </c>
      <c r="AC85" s="46" t="str">
        <f t="shared" si="812"/>
        <v/>
      </c>
      <c r="AD85" s="46" t="str">
        <f t="shared" si="812"/>
        <v/>
      </c>
      <c r="AE85" s="46" t="str">
        <f t="shared" si="812"/>
        <v/>
      </c>
      <c r="AF85" s="46" t="str">
        <f t="shared" si="812"/>
        <v/>
      </c>
      <c r="AG85" s="46" t="str">
        <f t="shared" si="812"/>
        <v/>
      </c>
      <c r="AH85" s="46" t="str">
        <f t="shared" si="812"/>
        <v/>
      </c>
      <c r="AI85" s="46" t="str">
        <f t="shared" ref="AI85:BN85" si="813">IF(AH45&lt;=0,"",IF(AI45&lt;=0,"",(AI45/AH45-1)))</f>
        <v/>
      </c>
      <c r="AJ85" s="46" t="str">
        <f t="shared" si="813"/>
        <v/>
      </c>
      <c r="AK85" s="46" t="str">
        <f t="shared" si="813"/>
        <v/>
      </c>
      <c r="AL85" s="46" t="str">
        <f t="shared" si="813"/>
        <v/>
      </c>
      <c r="AM85" s="46" t="str">
        <f t="shared" si="813"/>
        <v/>
      </c>
      <c r="AN85" s="46" t="str">
        <f t="shared" si="813"/>
        <v/>
      </c>
      <c r="AO85" s="46" t="str">
        <f t="shared" si="813"/>
        <v/>
      </c>
      <c r="AP85" s="46" t="str">
        <f t="shared" si="813"/>
        <v/>
      </c>
      <c r="AQ85" s="46" t="str">
        <f t="shared" si="813"/>
        <v/>
      </c>
      <c r="AR85" s="46" t="str">
        <f t="shared" si="813"/>
        <v/>
      </c>
      <c r="AS85" s="46" t="str">
        <f t="shared" si="813"/>
        <v/>
      </c>
      <c r="AT85" s="46" t="str">
        <f t="shared" si="813"/>
        <v/>
      </c>
      <c r="AU85" s="46" t="str">
        <f t="shared" si="813"/>
        <v/>
      </c>
      <c r="AV85" s="46" t="str">
        <f t="shared" si="813"/>
        <v/>
      </c>
      <c r="AW85" s="46" t="str">
        <f t="shared" si="813"/>
        <v/>
      </c>
      <c r="AX85" s="46" t="str">
        <f t="shared" si="813"/>
        <v/>
      </c>
      <c r="AY85" s="46" t="str">
        <f t="shared" si="813"/>
        <v/>
      </c>
      <c r="AZ85" s="46" t="str">
        <f t="shared" si="813"/>
        <v/>
      </c>
      <c r="BA85" s="46" t="str">
        <f t="shared" si="813"/>
        <v/>
      </c>
      <c r="BB85" s="46" t="str">
        <f t="shared" si="813"/>
        <v/>
      </c>
      <c r="BC85" s="46" t="str">
        <f t="shared" si="813"/>
        <v/>
      </c>
      <c r="BD85" s="46" t="str">
        <f t="shared" si="813"/>
        <v/>
      </c>
      <c r="BE85" s="46" t="str">
        <f t="shared" si="813"/>
        <v/>
      </c>
      <c r="BF85" s="46" t="str">
        <f t="shared" si="813"/>
        <v/>
      </c>
      <c r="BG85" s="46" t="str">
        <f t="shared" si="813"/>
        <v/>
      </c>
      <c r="BH85" s="46" t="str">
        <f t="shared" si="813"/>
        <v/>
      </c>
      <c r="BI85" s="46" t="str">
        <f t="shared" si="813"/>
        <v/>
      </c>
      <c r="BJ85" s="46" t="str">
        <f t="shared" si="813"/>
        <v/>
      </c>
      <c r="BK85" s="46" t="str">
        <f t="shared" si="813"/>
        <v/>
      </c>
      <c r="BL85" s="46" t="str">
        <f t="shared" si="813"/>
        <v/>
      </c>
      <c r="BM85" s="46" t="str">
        <f t="shared" si="813"/>
        <v/>
      </c>
      <c r="BN85" s="46" t="str">
        <f t="shared" si="813"/>
        <v/>
      </c>
      <c r="BO85" s="46" t="str">
        <f t="shared" ref="BO85:CT85" si="814">IF(BN45&lt;=0,"",IF(BO45&lt;=0,"",(BO45/BN45-1)))</f>
        <v/>
      </c>
      <c r="BP85" s="46" t="str">
        <f t="shared" si="814"/>
        <v/>
      </c>
      <c r="BQ85" s="46" t="str">
        <f t="shared" si="814"/>
        <v/>
      </c>
      <c r="BR85" s="46" t="str">
        <f t="shared" si="814"/>
        <v/>
      </c>
      <c r="BS85" s="46" t="str">
        <f t="shared" si="814"/>
        <v/>
      </c>
      <c r="BT85" s="46" t="str">
        <f t="shared" si="814"/>
        <v/>
      </c>
      <c r="BU85" s="46" t="str">
        <f t="shared" si="814"/>
        <v/>
      </c>
      <c r="BV85" s="46" t="str">
        <f t="shared" si="814"/>
        <v/>
      </c>
      <c r="BW85" s="46" t="str">
        <f t="shared" si="814"/>
        <v/>
      </c>
      <c r="BX85" s="46" t="str">
        <f t="shared" si="814"/>
        <v/>
      </c>
      <c r="BY85" s="46" t="str">
        <f t="shared" si="814"/>
        <v/>
      </c>
      <c r="BZ85" s="46" t="str">
        <f t="shared" si="814"/>
        <v/>
      </c>
      <c r="CA85" s="46" t="str">
        <f t="shared" si="814"/>
        <v/>
      </c>
      <c r="CB85" s="46" t="str">
        <f t="shared" si="814"/>
        <v/>
      </c>
      <c r="CC85" s="46" t="str">
        <f t="shared" si="814"/>
        <v/>
      </c>
      <c r="CD85" s="46" t="str">
        <f t="shared" si="814"/>
        <v/>
      </c>
      <c r="CE85" s="46" t="str">
        <f t="shared" si="814"/>
        <v/>
      </c>
      <c r="CF85" s="46" t="str">
        <f t="shared" si="814"/>
        <v/>
      </c>
      <c r="CG85" s="46" t="str">
        <f t="shared" si="814"/>
        <v/>
      </c>
      <c r="CH85" s="46" t="str">
        <f t="shared" si="814"/>
        <v/>
      </c>
      <c r="CI85" s="46" t="str">
        <f t="shared" si="814"/>
        <v/>
      </c>
      <c r="CJ85" s="46" t="str">
        <f t="shared" si="814"/>
        <v/>
      </c>
      <c r="CK85" s="46" t="str">
        <f t="shared" si="814"/>
        <v/>
      </c>
      <c r="CL85" s="46" t="str">
        <f t="shared" si="814"/>
        <v/>
      </c>
      <c r="CM85" s="46" t="str">
        <f t="shared" si="814"/>
        <v/>
      </c>
      <c r="CN85" s="46" t="str">
        <f t="shared" si="814"/>
        <v/>
      </c>
      <c r="CO85" s="46" t="str">
        <f t="shared" si="814"/>
        <v/>
      </c>
      <c r="CP85" s="46" t="str">
        <f t="shared" si="814"/>
        <v/>
      </c>
      <c r="CQ85" s="46" t="str">
        <f t="shared" si="814"/>
        <v/>
      </c>
      <c r="CR85" s="46" t="str">
        <f t="shared" si="814"/>
        <v/>
      </c>
      <c r="CS85" s="46" t="str">
        <f t="shared" si="814"/>
        <v/>
      </c>
      <c r="CT85" s="46" t="str">
        <f t="shared" si="814"/>
        <v/>
      </c>
      <c r="CU85" s="46" t="str">
        <f t="shared" ref="CU85:DZ85" si="815">IF(CT45&lt;=0,"",IF(CU45&lt;=0,"",(CU45/CT45-1)))</f>
        <v/>
      </c>
      <c r="CV85" s="46" t="str">
        <f t="shared" si="815"/>
        <v/>
      </c>
      <c r="CW85" s="46" t="str">
        <f t="shared" si="815"/>
        <v/>
      </c>
      <c r="CX85" s="46" t="str">
        <f t="shared" si="815"/>
        <v/>
      </c>
      <c r="CY85" s="46" t="str">
        <f t="shared" si="815"/>
        <v/>
      </c>
      <c r="CZ85" s="46" t="str">
        <f t="shared" si="815"/>
        <v/>
      </c>
      <c r="DA85" s="46" t="str">
        <f t="shared" si="815"/>
        <v/>
      </c>
      <c r="DB85" s="46" t="str">
        <f t="shared" si="815"/>
        <v/>
      </c>
      <c r="DC85" s="46" t="str">
        <f t="shared" si="815"/>
        <v/>
      </c>
      <c r="DD85" s="46" t="str">
        <f t="shared" si="815"/>
        <v/>
      </c>
      <c r="DE85" s="46" t="str">
        <f t="shared" si="815"/>
        <v/>
      </c>
      <c r="DF85" s="46" t="str">
        <f t="shared" si="815"/>
        <v/>
      </c>
      <c r="DG85" s="46" t="str">
        <f t="shared" si="815"/>
        <v/>
      </c>
      <c r="DH85" s="46" t="str">
        <f t="shared" si="815"/>
        <v/>
      </c>
      <c r="DI85" s="46" t="str">
        <f t="shared" si="815"/>
        <v/>
      </c>
      <c r="DJ85" s="46" t="str">
        <f t="shared" si="815"/>
        <v/>
      </c>
      <c r="DK85" s="46" t="str">
        <f t="shared" si="815"/>
        <v/>
      </c>
      <c r="DL85" s="46" t="str">
        <f t="shared" si="815"/>
        <v/>
      </c>
      <c r="DM85" s="46" t="str">
        <f t="shared" si="815"/>
        <v/>
      </c>
      <c r="DN85" s="46" t="str">
        <f t="shared" si="815"/>
        <v/>
      </c>
      <c r="DO85" s="46" t="str">
        <f t="shared" si="815"/>
        <v/>
      </c>
      <c r="DP85" s="46" t="str">
        <f t="shared" si="815"/>
        <v/>
      </c>
      <c r="DQ85" s="46" t="str">
        <f t="shared" si="815"/>
        <v/>
      </c>
      <c r="DR85" s="46" t="str">
        <f t="shared" si="815"/>
        <v/>
      </c>
      <c r="DS85" s="46" t="str">
        <f t="shared" si="815"/>
        <v/>
      </c>
      <c r="DT85" s="46" t="str">
        <f t="shared" si="815"/>
        <v/>
      </c>
      <c r="DU85" s="46" t="str">
        <f t="shared" si="815"/>
        <v/>
      </c>
      <c r="DV85" s="46" t="str">
        <f t="shared" si="815"/>
        <v/>
      </c>
      <c r="DW85" s="46" t="str">
        <f t="shared" si="815"/>
        <v/>
      </c>
      <c r="DX85" s="46" t="str">
        <f t="shared" si="815"/>
        <v/>
      </c>
      <c r="DY85" s="46" t="str">
        <f t="shared" si="815"/>
        <v/>
      </c>
      <c r="DZ85" s="46" t="str">
        <f t="shared" si="815"/>
        <v/>
      </c>
      <c r="EA85" s="46" t="str">
        <f t="shared" ref="EA85:FF85" si="816">IF(DZ45&lt;=0,"",IF(EA45&lt;=0,"",(EA45/DZ45-1)))</f>
        <v/>
      </c>
      <c r="EB85" s="46" t="str">
        <f t="shared" si="816"/>
        <v/>
      </c>
      <c r="EC85" s="46" t="str">
        <f t="shared" si="816"/>
        <v/>
      </c>
      <c r="ED85" s="46" t="str">
        <f t="shared" si="816"/>
        <v/>
      </c>
      <c r="EE85" s="46" t="str">
        <f t="shared" si="816"/>
        <v/>
      </c>
      <c r="EF85" s="46" t="str">
        <f t="shared" si="816"/>
        <v/>
      </c>
      <c r="EG85" s="46" t="str">
        <f t="shared" si="816"/>
        <v/>
      </c>
      <c r="EH85" s="46" t="str">
        <f t="shared" si="816"/>
        <v/>
      </c>
      <c r="EI85" s="46" t="str">
        <f t="shared" si="816"/>
        <v/>
      </c>
      <c r="EJ85" s="46" t="str">
        <f t="shared" si="816"/>
        <v/>
      </c>
      <c r="EK85" s="46" t="str">
        <f t="shared" si="816"/>
        <v/>
      </c>
      <c r="EL85" s="46" t="str">
        <f t="shared" si="816"/>
        <v/>
      </c>
      <c r="EM85" s="46" t="str">
        <f t="shared" si="816"/>
        <v/>
      </c>
      <c r="EN85" s="46" t="str">
        <f t="shared" si="816"/>
        <v/>
      </c>
      <c r="EO85" s="46" t="str">
        <f t="shared" si="816"/>
        <v/>
      </c>
      <c r="EP85" s="46" t="str">
        <f t="shared" si="816"/>
        <v/>
      </c>
      <c r="EQ85" s="46" t="str">
        <f t="shared" si="816"/>
        <v/>
      </c>
      <c r="ER85" s="46" t="str">
        <f t="shared" si="816"/>
        <v/>
      </c>
      <c r="ES85" s="46" t="str">
        <f t="shared" si="816"/>
        <v/>
      </c>
      <c r="ET85" s="46" t="str">
        <f t="shared" si="816"/>
        <v/>
      </c>
      <c r="EU85" s="46" t="str">
        <f t="shared" si="816"/>
        <v/>
      </c>
      <c r="EV85" s="46" t="str">
        <f t="shared" si="816"/>
        <v/>
      </c>
      <c r="EW85" s="46" t="str">
        <f t="shared" si="816"/>
        <v/>
      </c>
      <c r="EX85" s="46" t="str">
        <f t="shared" si="816"/>
        <v/>
      </c>
      <c r="EY85" s="46" t="str">
        <f t="shared" si="816"/>
        <v/>
      </c>
      <c r="EZ85" s="46" t="str">
        <f t="shared" si="816"/>
        <v/>
      </c>
      <c r="FA85" s="46" t="str">
        <f t="shared" si="816"/>
        <v/>
      </c>
      <c r="FB85" s="46" t="str">
        <f t="shared" si="816"/>
        <v/>
      </c>
      <c r="FC85" s="46" t="str">
        <f t="shared" si="816"/>
        <v/>
      </c>
      <c r="FD85" s="46" t="str">
        <f t="shared" si="816"/>
        <v/>
      </c>
      <c r="FE85" s="46" t="str">
        <f t="shared" si="816"/>
        <v/>
      </c>
      <c r="FF85" s="46" t="str">
        <f t="shared" si="816"/>
        <v/>
      </c>
      <c r="FG85" s="46" t="str">
        <f t="shared" ref="FG85:GL85" si="817">IF(FF45&lt;=0,"",IF(FG45&lt;=0,"",(FG45/FF45-1)))</f>
        <v/>
      </c>
      <c r="FH85" s="46" t="str">
        <f t="shared" si="817"/>
        <v/>
      </c>
      <c r="FI85" s="46" t="str">
        <f t="shared" si="817"/>
        <v/>
      </c>
      <c r="FJ85" s="46" t="str">
        <f t="shared" si="817"/>
        <v/>
      </c>
      <c r="FK85" s="46" t="str">
        <f t="shared" si="817"/>
        <v/>
      </c>
      <c r="FL85" s="46" t="str">
        <f t="shared" si="817"/>
        <v/>
      </c>
      <c r="FM85" s="46" t="str">
        <f t="shared" si="817"/>
        <v/>
      </c>
      <c r="FN85" s="46" t="str">
        <f t="shared" si="817"/>
        <v/>
      </c>
      <c r="FO85" s="46">
        <f t="shared" si="817"/>
        <v>8.6525149152696379E-2</v>
      </c>
      <c r="FP85" s="46">
        <f t="shared" si="817"/>
        <v>0.17527139133943059</v>
      </c>
      <c r="FQ85" s="46">
        <f t="shared" si="817"/>
        <v>-0.1011337592090461</v>
      </c>
      <c r="FR85" s="46">
        <f t="shared" si="817"/>
        <v>3.0424987945866677E-2</v>
      </c>
      <c r="FS85" s="46">
        <f t="shared" si="817"/>
        <v>-8.0482965316868493E-2</v>
      </c>
      <c r="FT85" s="46">
        <f t="shared" si="817"/>
        <v>-3.1884977399303405E-2</v>
      </c>
      <c r="FU85" s="46">
        <f t="shared" si="817"/>
        <v>0.13774053911005257</v>
      </c>
      <c r="FV85" s="46">
        <f t="shared" si="817"/>
        <v>3.4675212432683677E-2</v>
      </c>
      <c r="FW85" s="46">
        <f t="shared" si="817"/>
        <v>1.8678488354019862E-2</v>
      </c>
      <c r="FX85" s="46">
        <f t="shared" si="817"/>
        <v>4.8661606016194847E-2</v>
      </c>
      <c r="FY85" s="46">
        <f t="shared" si="817"/>
        <v>-0.18663764649043013</v>
      </c>
      <c r="FZ85" s="46">
        <f t="shared" si="817"/>
        <v>-0.25365433936621518</v>
      </c>
      <c r="GA85" s="46">
        <f t="shared" si="817"/>
        <v>0.10079365079365088</v>
      </c>
      <c r="GB85" s="46">
        <f t="shared" si="817"/>
        <v>0.23417447728911323</v>
      </c>
      <c r="GC85" s="46">
        <f t="shared" si="817"/>
        <v>-9.7207617712349537E-2</v>
      </c>
      <c r="GD85" s="46">
        <f t="shared" si="817"/>
        <v>0.13355765497605798</v>
      </c>
      <c r="GE85" s="46">
        <f t="shared" si="817"/>
        <v>-0.11188491836967696</v>
      </c>
      <c r="GF85" s="46">
        <f t="shared" si="817"/>
        <v>-0.1163388610361229</v>
      </c>
      <c r="GG85" s="46">
        <f t="shared" si="817"/>
        <v>4.5636683444864712E-2</v>
      </c>
      <c r="GH85" s="46">
        <f t="shared" si="817"/>
        <v>-0.12949034562994455</v>
      </c>
      <c r="GI85" s="46">
        <f t="shared" si="817"/>
        <v>8.2486633096396922E-3</v>
      </c>
      <c r="GJ85" s="46">
        <f t="shared" si="817"/>
        <v>7.6653818834756082E-2</v>
      </c>
      <c r="GK85" s="46">
        <f t="shared" si="817"/>
        <v>-0.21168302332527023</v>
      </c>
      <c r="GL85" s="46">
        <f t="shared" si="817"/>
        <v>-4.011911040667715E-2</v>
      </c>
      <c r="GM85" s="46">
        <f t="shared" si="727"/>
        <v>-5.9501831412606232E-2</v>
      </c>
      <c r="GN85" s="46">
        <f t="shared" ref="GN85:GW85" si="818">IF(GM45&lt;=0,"",IF(GN45&lt;=0,"",(GN45/GM45-1)))</f>
        <v>0.22005173508210518</v>
      </c>
      <c r="GO85" s="46">
        <f t="shared" si="818"/>
        <v>0.15862133026253988</v>
      </c>
      <c r="GP85" s="46">
        <f t="shared" si="818"/>
        <v>-8.4704007167342166E-3</v>
      </c>
      <c r="GQ85" s="46">
        <f t="shared" si="818"/>
        <v>-0.13355567424354242</v>
      </c>
      <c r="GR85" s="46">
        <f t="shared" si="818"/>
        <v>4.9375089919499127E-2</v>
      </c>
      <c r="GS85" s="46">
        <f t="shared" si="818"/>
        <v>3.0439409902597525E-2</v>
      </c>
      <c r="GT85" s="46">
        <f t="shared" si="818"/>
        <v>-3.4108945924061551E-2</v>
      </c>
      <c r="GU85" s="46">
        <f t="shared" si="818"/>
        <v>1.8594030337628409E-2</v>
      </c>
      <c r="GV85" s="46">
        <f t="shared" si="818"/>
        <v>5.5489751801429676E-4</v>
      </c>
      <c r="GW85" s="46">
        <f t="shared" si="818"/>
        <v>-0.19228166767128263</v>
      </c>
      <c r="GX85" s="46">
        <f t="shared" ref="GX85:IG85" si="819">IF(GW45&lt;=0,"",IF(GX45&lt;=0,"",(GX45/GW45-1)))</f>
        <v>-0.22250842084406575</v>
      </c>
      <c r="GY85" s="46">
        <f t="shared" si="819"/>
        <v>0.14780835881753318</v>
      </c>
      <c r="GZ85" s="46">
        <f t="shared" si="819"/>
        <v>0.33281527531083488</v>
      </c>
      <c r="HA85" s="46">
        <f t="shared" si="819"/>
        <v>-0.14859237048142593</v>
      </c>
      <c r="HB85" s="46">
        <f t="shared" si="819"/>
        <v>0.25180982195265122</v>
      </c>
      <c r="HC85" s="46">
        <f t="shared" si="819"/>
        <v>-0.20990934667083461</v>
      </c>
      <c r="HD85" s="46">
        <f t="shared" si="819"/>
        <v>5.6379821958457033E-2</v>
      </c>
      <c r="HE85" s="46">
        <f t="shared" si="819"/>
        <v>-4.2509363295880176E-2</v>
      </c>
      <c r="HF85" s="46">
        <f t="shared" si="819"/>
        <v>-4.9872873068648516E-2</v>
      </c>
      <c r="HG85" s="46">
        <f t="shared" si="819"/>
        <v>7.3487031700288252E-2</v>
      </c>
      <c r="HH85" s="46">
        <f t="shared" si="819"/>
        <v>-3.8350910834131779E-3</v>
      </c>
      <c r="HI85" s="46">
        <f t="shared" si="819"/>
        <v>-8.5081809432146271E-2</v>
      </c>
      <c r="HJ85" s="46">
        <f t="shared" si="819"/>
        <v>-0.13486219229960028</v>
      </c>
      <c r="HK85" s="46">
        <f t="shared" si="819"/>
        <v>-6.8336575875486361E-2</v>
      </c>
      <c r="HL85" s="46">
        <f t="shared" si="819"/>
        <v>0.33907595927956158</v>
      </c>
      <c r="HM85" s="46">
        <f t="shared" si="819"/>
        <v>-0.17173489278752441</v>
      </c>
      <c r="HN85" s="46">
        <f t="shared" si="819"/>
        <v>7.3429042127559407E-2</v>
      </c>
      <c r="HO85" s="46">
        <f t="shared" si="819"/>
        <v>0.13768910326682748</v>
      </c>
      <c r="HP85" s="46">
        <f t="shared" si="819"/>
        <v>-5.396030063596069E-2</v>
      </c>
      <c r="HQ85" s="46">
        <f t="shared" si="819"/>
        <v>-0.23528213485434912</v>
      </c>
      <c r="HR85" s="46">
        <f t="shared" si="819"/>
        <v>0.17379054342035172</v>
      </c>
      <c r="HS85" s="156">
        <f t="shared" si="819"/>
        <v>-0.10926262712248491</v>
      </c>
      <c r="HT85" s="46">
        <f t="shared" si="819"/>
        <v>0.1503320115513207</v>
      </c>
      <c r="HU85" s="46">
        <f t="shared" si="819"/>
        <v>-0.1924695459579181</v>
      </c>
      <c r="HV85" s="46">
        <f t="shared" si="819"/>
        <v>-0.22408118486012063</v>
      </c>
      <c r="HW85" s="46">
        <f t="shared" si="819"/>
        <v>0.25273948391657819</v>
      </c>
      <c r="HX85" s="46">
        <f t="shared" si="819"/>
        <v>0.35806997742663649</v>
      </c>
      <c r="HY85" s="46">
        <f t="shared" si="819"/>
        <v>-3.8437564928319179E-2</v>
      </c>
      <c r="HZ85" s="46">
        <f t="shared" si="819"/>
        <v>4.5592048401037255E-2</v>
      </c>
      <c r="IA85" s="46">
        <f t="shared" si="819"/>
        <v>0.13432527381690429</v>
      </c>
      <c r="IB85" s="46">
        <f t="shared" si="819"/>
        <v>-0.16432865731462931</v>
      </c>
      <c r="IC85" s="46">
        <f t="shared" si="819"/>
        <v>7.4122520165685657E-2</v>
      </c>
      <c r="ID85" s="46">
        <f t="shared" si="819"/>
        <v>4.2825248629998036E-2</v>
      </c>
      <c r="IE85" s="46">
        <f t="shared" si="819"/>
        <v>-2.7442584663293079E-2</v>
      </c>
      <c r="IF85" s="46">
        <f t="shared" si="819"/>
        <v>0.32039223534120476</v>
      </c>
      <c r="IG85" s="46">
        <f t="shared" si="819"/>
        <v>-6.3200969990906297E-2</v>
      </c>
      <c r="IH85" s="46">
        <f t="shared" ref="IH85:IQ85" si="820">IH45/IG45-1</f>
        <v>-0.28619964407053877</v>
      </c>
      <c r="II85" s="46">
        <f t="shared" si="820"/>
        <v>-8.4768812330009102E-2</v>
      </c>
      <c r="IJ85" s="46">
        <f t="shared" si="820"/>
        <v>0.42223873204556717</v>
      </c>
      <c r="IK85" s="46">
        <f t="shared" si="820"/>
        <v>-0.18718439839804979</v>
      </c>
      <c r="IL85" s="46">
        <f t="shared" si="820"/>
        <v>8.7832047986289741E-2</v>
      </c>
      <c r="IM85" s="46">
        <f t="shared" si="820"/>
        <v>0.14907443875541548</v>
      </c>
      <c r="IN85" s="46">
        <f t="shared" si="820"/>
        <v>-7.2493573264781452E-2</v>
      </c>
      <c r="IO85" s="46">
        <f t="shared" si="820"/>
        <v>-2.3466371027346611E-2</v>
      </c>
      <c r="IP85" s="46">
        <f t="shared" si="820"/>
        <v>-2.2894985808893042E-2</v>
      </c>
      <c r="IQ85" s="46">
        <f t="shared" si="820"/>
        <v>0.23973663826491087</v>
      </c>
      <c r="IR85" s="46">
        <f t="shared" ref="IR85:JT85" si="821">IR45/IQ45-1</f>
        <v>2.3430178069352436E-3</v>
      </c>
      <c r="IS85" s="46">
        <f t="shared" si="821"/>
        <v>3.7556490571918344E-2</v>
      </c>
      <c r="IT85" s="46">
        <f t="shared" si="821"/>
        <v>-0.25428056473415439</v>
      </c>
      <c r="IU85" s="46">
        <f t="shared" si="821"/>
        <v>0.10433031218529698</v>
      </c>
      <c r="IV85" s="46">
        <f t="shared" si="821"/>
        <v>0.46470910085719486</v>
      </c>
      <c r="IW85" s="46">
        <f t="shared" si="821"/>
        <v>-3.5985555970613925E-2</v>
      </c>
      <c r="IX85" s="46">
        <f t="shared" si="821"/>
        <v>-0.26375613536553866</v>
      </c>
      <c r="IY85" s="46">
        <f t="shared" si="821"/>
        <v>0.81368421052631579</v>
      </c>
      <c r="IZ85" s="46">
        <f t="shared" si="821"/>
        <v>-0.20342426001160763</v>
      </c>
      <c r="JA85" s="46">
        <f t="shared" si="821"/>
        <v>9.7146326654522497E-3</v>
      </c>
      <c r="JB85" s="46">
        <f t="shared" si="821"/>
        <v>-0.28165965123271197</v>
      </c>
      <c r="JC85" s="46">
        <f t="shared" si="821"/>
        <v>0.20508956973045378</v>
      </c>
      <c r="JD85" s="46">
        <f t="shared" si="821"/>
        <v>-5.9044178938594039E-2</v>
      </c>
      <c r="JE85" s="46">
        <f t="shared" si="821"/>
        <v>-0.20183079875978149</v>
      </c>
      <c r="JF85" s="46">
        <f t="shared" si="821"/>
        <v>-0.14853866074731781</v>
      </c>
      <c r="JG85" s="46">
        <f t="shared" si="821"/>
        <v>8.9289593743210993E-2</v>
      </c>
      <c r="JH85" s="46">
        <f t="shared" si="821"/>
        <v>0.22098125249301948</v>
      </c>
      <c r="JI85" s="46">
        <f t="shared" si="821"/>
        <v>-0.12316236524011759</v>
      </c>
      <c r="JJ85" s="46">
        <f t="shared" si="821"/>
        <v>0.14679582712369599</v>
      </c>
      <c r="JK85" s="46">
        <f t="shared" si="821"/>
        <v>-0.13872644574398962</v>
      </c>
      <c r="JL85" s="46">
        <f t="shared" si="821"/>
        <v>-0.1297623538287439</v>
      </c>
      <c r="JM85" s="46">
        <f t="shared" si="821"/>
        <v>0.11031642826181187</v>
      </c>
      <c r="JN85" s="46">
        <f t="shared" si="821"/>
        <v>-4.4505172750341604E-2</v>
      </c>
      <c r="JO85" s="46">
        <f t="shared" si="821"/>
        <v>0.113585291113381</v>
      </c>
      <c r="JP85" s="46">
        <f t="shared" si="821"/>
        <v>-5.2650889745000873E-2</v>
      </c>
      <c r="JQ85" s="46">
        <f t="shared" si="821"/>
        <v>-8.3849728892331554E-2</v>
      </c>
      <c r="JR85" s="46">
        <f t="shared" si="821"/>
        <v>-0.24836186852673858</v>
      </c>
      <c r="JS85" s="46">
        <f t="shared" si="821"/>
        <v>0.32817772778402698</v>
      </c>
      <c r="JT85" s="46">
        <f t="shared" si="821"/>
        <v>0.26995553673512607</v>
      </c>
      <c r="JU85" s="46">
        <f t="shared" si="732"/>
        <v>0.29259753251083698</v>
      </c>
      <c r="JV85" s="46">
        <f t="shared" si="733"/>
        <v>-2.9407971107958231E-2</v>
      </c>
      <c r="JW85" s="46">
        <f t="shared" si="734"/>
        <v>-7.255813953488377E-2</v>
      </c>
      <c r="JX85" s="46">
        <f t="shared" si="734"/>
        <v>-1.7481014471987355E-2</v>
      </c>
      <c r="JY85" s="46">
        <f t="shared" si="734"/>
        <v>-5.833454863642995E-2</v>
      </c>
      <c r="JZ85" s="46">
        <f t="shared" si="734"/>
        <v>-1.9668576738423371E-2</v>
      </c>
      <c r="KA85" s="46">
        <f t="shared" si="734"/>
        <v>0.17330173775671409</v>
      </c>
      <c r="KB85" s="46">
        <f t="shared" si="734"/>
        <v>-7.7958798976706656E-2</v>
      </c>
      <c r="KC85" s="46">
        <f t="shared" si="734"/>
        <v>-2.1174065420560773E-2</v>
      </c>
      <c r="KD85" s="46">
        <f t="shared" si="734"/>
        <v>-0.13038937789049676</v>
      </c>
      <c r="KE85" s="46">
        <f t="shared" si="734"/>
        <v>0.11562875278778528</v>
      </c>
      <c r="KF85" s="46">
        <f t="shared" si="734"/>
        <v>0.38889743195448245</v>
      </c>
      <c r="KG85" s="46">
        <f t="shared" si="734"/>
        <v>-8.6581045172719251E-2</v>
      </c>
      <c r="KH85" s="46">
        <f t="shared" si="734"/>
        <v>0.12909090909090915</v>
      </c>
      <c r="KI85" s="46">
        <f t="shared" si="734"/>
        <v>8.3735909822866272E-2</v>
      </c>
      <c r="KJ85" s="46">
        <f t="shared" si="734"/>
        <v>1.1589895988112886E-2</v>
      </c>
      <c r="KK85" s="46">
        <f t="shared" si="734"/>
        <v>6.6588327457892671E-2</v>
      </c>
      <c r="KL85" s="46">
        <f t="shared" si="734"/>
        <v>1.2578038927653301E-2</v>
      </c>
      <c r="KM85" s="46">
        <f t="shared" si="734"/>
        <v>-5.7484812766343318E-2</v>
      </c>
      <c r="KN85" s="46">
        <f t="shared" si="734"/>
        <v>2.5974025974024872E-3</v>
      </c>
      <c r="KO85" s="46">
        <f t="shared" si="734"/>
        <v>-5.6419113413932021E-2</v>
      </c>
      <c r="KP85" s="46">
        <f t="shared" si="734"/>
        <v>-0.27537116127720151</v>
      </c>
      <c r="KQ85" s="46">
        <f t="shared" si="734"/>
        <v>0.26227897838899805</v>
      </c>
      <c r="KR85" s="46">
        <f t="shared" si="734"/>
        <v>0.16742634797109512</v>
      </c>
      <c r="KS85" s="46">
        <f t="shared" si="734"/>
        <v>-9.1896009903818632E-2</v>
      </c>
      <c r="KT85" s="46">
        <f t="shared" si="734"/>
        <v>0.12363674496644306</v>
      </c>
      <c r="KU85" s="46">
        <f t="shared" si="734"/>
        <v>-7.9608026131591236E-2</v>
      </c>
      <c r="KV85" s="46">
        <f t="shared" si="791"/>
        <v>1.0342729669438278E-2</v>
      </c>
      <c r="KW85" s="46">
        <f t="shared" si="791"/>
        <v>-2.5090325170614713E-3</v>
      </c>
      <c r="KX85" s="46">
        <f t="shared" si="791"/>
        <v>1.2274876748163743E-2</v>
      </c>
      <c r="KY85" s="46">
        <f t="shared" si="791"/>
        <v>-7.7527084782824662E-3</v>
      </c>
      <c r="KZ85" s="46">
        <f t="shared" si="791"/>
        <v>-0.20755283982770711</v>
      </c>
      <c r="LA85" s="46">
        <f t="shared" si="791"/>
        <v>-3.981797497155859E-2</v>
      </c>
      <c r="LB85" s="46">
        <f t="shared" si="791"/>
        <v>-0.20036861506055814</v>
      </c>
      <c r="LC85" s="46">
        <f t="shared" si="791"/>
        <v>0.16397760948304252</v>
      </c>
      <c r="LD85" s="46">
        <f t="shared" si="791"/>
        <v>0.42291371994342297</v>
      </c>
      <c r="LE85" s="46">
        <f t="shared" si="791"/>
        <v>-0.25596421471172959</v>
      </c>
      <c r="LF85" s="46">
        <f t="shared" si="791"/>
        <v>0.25317301269205084</v>
      </c>
      <c r="LG85" s="46">
        <f t="shared" si="791"/>
        <v>-0.20277185501066097</v>
      </c>
      <c r="LH85" s="46">
        <f t="shared" si="791"/>
        <v>-0.15431933672104836</v>
      </c>
      <c r="LI85" s="46">
        <f t="shared" si="736"/>
        <v>8.2226438962681891E-2</v>
      </c>
      <c r="LJ85" s="46">
        <f t="shared" si="737"/>
        <v>-1.7971946230274649E-2</v>
      </c>
      <c r="LK85" s="46">
        <f t="shared" si="737"/>
        <v>4.7016812974259858E-2</v>
      </c>
      <c r="LL85" s="46">
        <f t="shared" si="737"/>
        <v>0.10785846241296015</v>
      </c>
      <c r="LM85" s="46">
        <f t="shared" si="737"/>
        <v>-0.21023601847101081</v>
      </c>
      <c r="LN85" s="46">
        <f t="shared" si="737"/>
        <v>-0.18174435601754102</v>
      </c>
      <c r="LO85" s="46">
        <f t="shared" si="737"/>
        <v>0.16415244144501795</v>
      </c>
      <c r="LP85" s="46">
        <f t="shared" si="737"/>
        <v>0.31986410912190966</v>
      </c>
      <c r="LQ85" s="46">
        <f t="shared" si="737"/>
        <v>-5.6065473686032652E-2</v>
      </c>
      <c r="LR85" s="46">
        <f t="shared" si="737"/>
        <v>0.1260435199124128</v>
      </c>
      <c r="LS85" s="46">
        <f t="shared" si="737"/>
        <v>-9.0909090909090939E-2</v>
      </c>
      <c r="LT85" s="46">
        <f t="shared" si="737"/>
        <v>6.1363636363636287E-2</v>
      </c>
      <c r="LU85" s="46">
        <f t="shared" si="738"/>
        <v>4.4464038291976316E-2</v>
      </c>
      <c r="LV85" s="46">
        <f t="shared" si="739"/>
        <v>8.080077182826817E-2</v>
      </c>
      <c r="LW85" s="46">
        <f t="shared" si="739"/>
        <v>0.10600312430261094</v>
      </c>
      <c r="LX85" s="46">
        <f t="shared" si="739"/>
        <v>-8.3232445520581066E-2</v>
      </c>
      <c r="LY85" s="46">
        <f t="shared" si="739"/>
        <v>-0.17805656432265871</v>
      </c>
      <c r="LZ85" s="46">
        <f t="shared" si="739"/>
        <v>-0.245414379434998</v>
      </c>
      <c r="MA85" s="46">
        <f t="shared" si="739"/>
        <v>0.18044712562100784</v>
      </c>
      <c r="MB85" s="46">
        <f t="shared" si="739"/>
        <v>0.10130768074552843</v>
      </c>
      <c r="MC85" s="46">
        <f t="shared" si="739"/>
        <v>9.0760201992629908E-2</v>
      </c>
      <c r="MD85" s="46">
        <f t="shared" si="739"/>
        <v>9.5095095095094617E-3</v>
      </c>
      <c r="ME85" s="46">
        <f t="shared" si="739"/>
        <v>-0.16199801685671789</v>
      </c>
      <c r="MF85" s="46">
        <f t="shared" si="739"/>
        <v>0.17467830202632739</v>
      </c>
      <c r="MG85" s="46">
        <f t="shared" si="739"/>
        <v>-0.14870309745656007</v>
      </c>
      <c r="MH85" s="46">
        <f t="shared" si="739"/>
        <v>7.2770300251442155E-2</v>
      </c>
      <c r="MI85" s="46">
        <f t="shared" si="739"/>
        <v>8.8515097201158133E-2</v>
      </c>
      <c r="MJ85" s="46">
        <f t="shared" si="739"/>
        <v>-0.12349588347055096</v>
      </c>
      <c r="MK85" s="46">
        <f t="shared" si="739"/>
        <v>-5.173410404624279E-2</v>
      </c>
      <c r="ML85" s="46">
        <f t="shared" si="739"/>
        <v>0.10012191405059423</v>
      </c>
    </row>
    <row r="86" spans="1:350" s="108" customFormat="1" x14ac:dyDescent="0.35">
      <c r="A86" s="109" t="str">
        <f>Month!$A$46</f>
        <v>Outros (ton)</v>
      </c>
      <c r="B86" s="47"/>
      <c r="C86" s="47" t="str">
        <f t="shared" ref="C86:AH86" si="822">IF(B46&lt;=0,"",IF(C46&lt;=0,"",(C46/B46-1)))</f>
        <v/>
      </c>
      <c r="D86" s="47" t="str">
        <f t="shared" si="822"/>
        <v/>
      </c>
      <c r="E86" s="47" t="str">
        <f t="shared" si="822"/>
        <v/>
      </c>
      <c r="F86" s="47" t="str">
        <f t="shared" si="822"/>
        <v/>
      </c>
      <c r="G86" s="47" t="str">
        <f t="shared" si="822"/>
        <v/>
      </c>
      <c r="H86" s="47" t="str">
        <f t="shared" si="822"/>
        <v/>
      </c>
      <c r="I86" s="47" t="str">
        <f t="shared" si="822"/>
        <v/>
      </c>
      <c r="J86" s="47" t="str">
        <f t="shared" si="822"/>
        <v/>
      </c>
      <c r="K86" s="47" t="str">
        <f t="shared" si="822"/>
        <v/>
      </c>
      <c r="L86" s="47" t="str">
        <f t="shared" si="822"/>
        <v/>
      </c>
      <c r="M86" s="47" t="str">
        <f t="shared" si="822"/>
        <v/>
      </c>
      <c r="N86" s="47" t="str">
        <f t="shared" si="822"/>
        <v/>
      </c>
      <c r="O86" s="47" t="str">
        <f t="shared" si="822"/>
        <v/>
      </c>
      <c r="P86" s="47" t="str">
        <f t="shared" si="822"/>
        <v/>
      </c>
      <c r="Q86" s="47" t="str">
        <f t="shared" si="822"/>
        <v/>
      </c>
      <c r="R86" s="47" t="str">
        <f t="shared" si="822"/>
        <v/>
      </c>
      <c r="S86" s="47" t="str">
        <f t="shared" si="822"/>
        <v/>
      </c>
      <c r="T86" s="47" t="str">
        <f t="shared" si="822"/>
        <v/>
      </c>
      <c r="U86" s="47" t="str">
        <f t="shared" si="822"/>
        <v/>
      </c>
      <c r="V86" s="47" t="str">
        <f t="shared" si="822"/>
        <v/>
      </c>
      <c r="W86" s="47" t="str">
        <f t="shared" si="822"/>
        <v/>
      </c>
      <c r="X86" s="47" t="str">
        <f t="shared" si="822"/>
        <v/>
      </c>
      <c r="Y86" s="47" t="str">
        <f t="shared" si="822"/>
        <v/>
      </c>
      <c r="Z86" s="47" t="str">
        <f t="shared" si="822"/>
        <v/>
      </c>
      <c r="AA86" s="47" t="str">
        <f t="shared" si="822"/>
        <v/>
      </c>
      <c r="AB86" s="47" t="str">
        <f t="shared" si="822"/>
        <v/>
      </c>
      <c r="AC86" s="47" t="str">
        <f t="shared" si="822"/>
        <v/>
      </c>
      <c r="AD86" s="47" t="str">
        <f t="shared" si="822"/>
        <v/>
      </c>
      <c r="AE86" s="47" t="str">
        <f t="shared" si="822"/>
        <v/>
      </c>
      <c r="AF86" s="47" t="str">
        <f t="shared" si="822"/>
        <v/>
      </c>
      <c r="AG86" s="47" t="str">
        <f t="shared" si="822"/>
        <v/>
      </c>
      <c r="AH86" s="47" t="str">
        <f t="shared" si="822"/>
        <v/>
      </c>
      <c r="AI86" s="47" t="str">
        <f t="shared" ref="AI86:BN86" si="823">IF(AH46&lt;=0,"",IF(AI46&lt;=0,"",(AI46/AH46-1)))</f>
        <v/>
      </c>
      <c r="AJ86" s="47" t="str">
        <f t="shared" si="823"/>
        <v/>
      </c>
      <c r="AK86" s="47" t="str">
        <f t="shared" si="823"/>
        <v/>
      </c>
      <c r="AL86" s="47" t="str">
        <f t="shared" si="823"/>
        <v/>
      </c>
      <c r="AM86" s="47" t="str">
        <f t="shared" si="823"/>
        <v/>
      </c>
      <c r="AN86" s="47" t="str">
        <f t="shared" si="823"/>
        <v/>
      </c>
      <c r="AO86" s="47" t="str">
        <f t="shared" si="823"/>
        <v/>
      </c>
      <c r="AP86" s="47" t="str">
        <f t="shared" si="823"/>
        <v/>
      </c>
      <c r="AQ86" s="47" t="str">
        <f t="shared" si="823"/>
        <v/>
      </c>
      <c r="AR86" s="47" t="str">
        <f t="shared" si="823"/>
        <v/>
      </c>
      <c r="AS86" s="47" t="str">
        <f t="shared" si="823"/>
        <v/>
      </c>
      <c r="AT86" s="47" t="str">
        <f t="shared" si="823"/>
        <v/>
      </c>
      <c r="AU86" s="47" t="str">
        <f t="shared" si="823"/>
        <v/>
      </c>
      <c r="AV86" s="47" t="str">
        <f t="shared" si="823"/>
        <v/>
      </c>
      <c r="AW86" s="47" t="str">
        <f t="shared" si="823"/>
        <v/>
      </c>
      <c r="AX86" s="47" t="str">
        <f t="shared" si="823"/>
        <v/>
      </c>
      <c r="AY86" s="47" t="str">
        <f t="shared" si="823"/>
        <v/>
      </c>
      <c r="AZ86" s="47" t="str">
        <f t="shared" si="823"/>
        <v/>
      </c>
      <c r="BA86" s="47" t="str">
        <f t="shared" si="823"/>
        <v/>
      </c>
      <c r="BB86" s="47" t="str">
        <f t="shared" si="823"/>
        <v/>
      </c>
      <c r="BC86" s="47" t="str">
        <f t="shared" si="823"/>
        <v/>
      </c>
      <c r="BD86" s="47" t="str">
        <f t="shared" si="823"/>
        <v/>
      </c>
      <c r="BE86" s="47" t="str">
        <f t="shared" si="823"/>
        <v/>
      </c>
      <c r="BF86" s="47" t="str">
        <f t="shared" si="823"/>
        <v/>
      </c>
      <c r="BG86" s="47" t="str">
        <f t="shared" si="823"/>
        <v/>
      </c>
      <c r="BH86" s="47" t="str">
        <f t="shared" si="823"/>
        <v/>
      </c>
      <c r="BI86" s="47" t="str">
        <f t="shared" si="823"/>
        <v/>
      </c>
      <c r="BJ86" s="47" t="str">
        <f t="shared" si="823"/>
        <v/>
      </c>
      <c r="BK86" s="47" t="str">
        <f t="shared" si="823"/>
        <v/>
      </c>
      <c r="BL86" s="47" t="str">
        <f t="shared" si="823"/>
        <v/>
      </c>
      <c r="BM86" s="47" t="str">
        <f t="shared" si="823"/>
        <v/>
      </c>
      <c r="BN86" s="47" t="str">
        <f t="shared" si="823"/>
        <v/>
      </c>
      <c r="BO86" s="47" t="str">
        <f t="shared" ref="BO86:CT86" si="824">IF(BN46&lt;=0,"",IF(BO46&lt;=0,"",(BO46/BN46-1)))</f>
        <v/>
      </c>
      <c r="BP86" s="47" t="str">
        <f t="shared" si="824"/>
        <v/>
      </c>
      <c r="BQ86" s="47" t="str">
        <f t="shared" si="824"/>
        <v/>
      </c>
      <c r="BR86" s="47" t="str">
        <f t="shared" si="824"/>
        <v/>
      </c>
      <c r="BS86" s="47" t="str">
        <f t="shared" si="824"/>
        <v/>
      </c>
      <c r="BT86" s="47" t="str">
        <f t="shared" si="824"/>
        <v/>
      </c>
      <c r="BU86" s="47" t="str">
        <f t="shared" si="824"/>
        <v/>
      </c>
      <c r="BV86" s="47" t="str">
        <f t="shared" si="824"/>
        <v/>
      </c>
      <c r="BW86" s="47" t="str">
        <f t="shared" si="824"/>
        <v/>
      </c>
      <c r="BX86" s="47" t="str">
        <f t="shared" si="824"/>
        <v/>
      </c>
      <c r="BY86" s="47" t="str">
        <f t="shared" si="824"/>
        <v/>
      </c>
      <c r="BZ86" s="47" t="str">
        <f t="shared" si="824"/>
        <v/>
      </c>
      <c r="CA86" s="47" t="str">
        <f t="shared" si="824"/>
        <v/>
      </c>
      <c r="CB86" s="47" t="str">
        <f t="shared" si="824"/>
        <v/>
      </c>
      <c r="CC86" s="47" t="str">
        <f t="shared" si="824"/>
        <v/>
      </c>
      <c r="CD86" s="47" t="str">
        <f t="shared" si="824"/>
        <v/>
      </c>
      <c r="CE86" s="47" t="str">
        <f t="shared" si="824"/>
        <v/>
      </c>
      <c r="CF86" s="47" t="str">
        <f t="shared" si="824"/>
        <v/>
      </c>
      <c r="CG86" s="47" t="str">
        <f t="shared" si="824"/>
        <v/>
      </c>
      <c r="CH86" s="47" t="str">
        <f t="shared" si="824"/>
        <v/>
      </c>
      <c r="CI86" s="47" t="str">
        <f t="shared" si="824"/>
        <v/>
      </c>
      <c r="CJ86" s="47" t="str">
        <f t="shared" si="824"/>
        <v/>
      </c>
      <c r="CK86" s="47" t="str">
        <f t="shared" si="824"/>
        <v/>
      </c>
      <c r="CL86" s="47" t="str">
        <f t="shared" si="824"/>
        <v/>
      </c>
      <c r="CM86" s="47" t="str">
        <f t="shared" si="824"/>
        <v/>
      </c>
      <c r="CN86" s="47" t="str">
        <f t="shared" si="824"/>
        <v/>
      </c>
      <c r="CO86" s="47" t="str">
        <f t="shared" si="824"/>
        <v/>
      </c>
      <c r="CP86" s="47" t="str">
        <f t="shared" si="824"/>
        <v/>
      </c>
      <c r="CQ86" s="47" t="str">
        <f t="shared" si="824"/>
        <v/>
      </c>
      <c r="CR86" s="47" t="str">
        <f t="shared" si="824"/>
        <v/>
      </c>
      <c r="CS86" s="47" t="str">
        <f t="shared" si="824"/>
        <v/>
      </c>
      <c r="CT86" s="47" t="str">
        <f t="shared" si="824"/>
        <v/>
      </c>
      <c r="CU86" s="47" t="str">
        <f t="shared" ref="CU86:DZ86" si="825">IF(CT46&lt;=0,"",IF(CU46&lt;=0,"",(CU46/CT46-1)))</f>
        <v/>
      </c>
      <c r="CV86" s="47" t="str">
        <f t="shared" si="825"/>
        <v/>
      </c>
      <c r="CW86" s="47" t="str">
        <f t="shared" si="825"/>
        <v/>
      </c>
      <c r="CX86" s="47" t="str">
        <f t="shared" si="825"/>
        <v/>
      </c>
      <c r="CY86" s="47" t="str">
        <f t="shared" si="825"/>
        <v/>
      </c>
      <c r="CZ86" s="47" t="str">
        <f t="shared" si="825"/>
        <v/>
      </c>
      <c r="DA86" s="47" t="str">
        <f t="shared" si="825"/>
        <v/>
      </c>
      <c r="DB86" s="47" t="str">
        <f t="shared" si="825"/>
        <v/>
      </c>
      <c r="DC86" s="47" t="str">
        <f t="shared" si="825"/>
        <v/>
      </c>
      <c r="DD86" s="47" t="str">
        <f t="shared" si="825"/>
        <v/>
      </c>
      <c r="DE86" s="47" t="str">
        <f t="shared" si="825"/>
        <v/>
      </c>
      <c r="DF86" s="47" t="str">
        <f t="shared" si="825"/>
        <v/>
      </c>
      <c r="DG86" s="47" t="str">
        <f t="shared" si="825"/>
        <v/>
      </c>
      <c r="DH86" s="47" t="str">
        <f t="shared" si="825"/>
        <v/>
      </c>
      <c r="DI86" s="47" t="str">
        <f t="shared" si="825"/>
        <v/>
      </c>
      <c r="DJ86" s="47" t="str">
        <f t="shared" si="825"/>
        <v/>
      </c>
      <c r="DK86" s="47" t="str">
        <f t="shared" si="825"/>
        <v/>
      </c>
      <c r="DL86" s="47" t="str">
        <f t="shared" si="825"/>
        <v/>
      </c>
      <c r="DM86" s="47" t="str">
        <f t="shared" si="825"/>
        <v/>
      </c>
      <c r="DN86" s="47" t="str">
        <f t="shared" si="825"/>
        <v/>
      </c>
      <c r="DO86" s="47" t="str">
        <f t="shared" si="825"/>
        <v/>
      </c>
      <c r="DP86" s="47" t="str">
        <f t="shared" si="825"/>
        <v/>
      </c>
      <c r="DQ86" s="47" t="str">
        <f t="shared" si="825"/>
        <v/>
      </c>
      <c r="DR86" s="47" t="str">
        <f t="shared" si="825"/>
        <v/>
      </c>
      <c r="DS86" s="47" t="str">
        <f t="shared" si="825"/>
        <v/>
      </c>
      <c r="DT86" s="47" t="str">
        <f t="shared" si="825"/>
        <v/>
      </c>
      <c r="DU86" s="47" t="str">
        <f t="shared" si="825"/>
        <v/>
      </c>
      <c r="DV86" s="47" t="str">
        <f t="shared" si="825"/>
        <v/>
      </c>
      <c r="DW86" s="47" t="str">
        <f t="shared" si="825"/>
        <v/>
      </c>
      <c r="DX86" s="47" t="str">
        <f t="shared" si="825"/>
        <v/>
      </c>
      <c r="DY86" s="47" t="str">
        <f t="shared" si="825"/>
        <v/>
      </c>
      <c r="DZ86" s="47" t="str">
        <f t="shared" si="825"/>
        <v/>
      </c>
      <c r="EA86" s="47" t="str">
        <f t="shared" ref="EA86:FF86" si="826">IF(DZ46&lt;=0,"",IF(EA46&lt;=0,"",(EA46/DZ46-1)))</f>
        <v/>
      </c>
      <c r="EB86" s="47" t="str">
        <f t="shared" si="826"/>
        <v/>
      </c>
      <c r="EC86" s="47" t="str">
        <f t="shared" si="826"/>
        <v/>
      </c>
      <c r="ED86" s="47" t="str">
        <f t="shared" si="826"/>
        <v/>
      </c>
      <c r="EE86" s="47" t="str">
        <f t="shared" si="826"/>
        <v/>
      </c>
      <c r="EF86" s="47" t="str">
        <f t="shared" si="826"/>
        <v/>
      </c>
      <c r="EG86" s="47" t="str">
        <f t="shared" si="826"/>
        <v/>
      </c>
      <c r="EH86" s="47" t="str">
        <f t="shared" si="826"/>
        <v/>
      </c>
      <c r="EI86" s="47" t="str">
        <f t="shared" si="826"/>
        <v/>
      </c>
      <c r="EJ86" s="47" t="str">
        <f t="shared" si="826"/>
        <v/>
      </c>
      <c r="EK86" s="47" t="str">
        <f t="shared" si="826"/>
        <v/>
      </c>
      <c r="EL86" s="47" t="str">
        <f t="shared" si="826"/>
        <v/>
      </c>
      <c r="EM86" s="47" t="str">
        <f t="shared" si="826"/>
        <v/>
      </c>
      <c r="EN86" s="47" t="str">
        <f t="shared" si="826"/>
        <v/>
      </c>
      <c r="EO86" s="47" t="str">
        <f t="shared" si="826"/>
        <v/>
      </c>
      <c r="EP86" s="47" t="str">
        <f t="shared" si="826"/>
        <v/>
      </c>
      <c r="EQ86" s="47" t="str">
        <f t="shared" si="826"/>
        <v/>
      </c>
      <c r="ER86" s="47" t="str">
        <f t="shared" si="826"/>
        <v/>
      </c>
      <c r="ES86" s="47" t="str">
        <f t="shared" si="826"/>
        <v/>
      </c>
      <c r="ET86" s="47" t="str">
        <f t="shared" si="826"/>
        <v/>
      </c>
      <c r="EU86" s="47" t="str">
        <f t="shared" si="826"/>
        <v/>
      </c>
      <c r="EV86" s="47" t="str">
        <f t="shared" si="826"/>
        <v/>
      </c>
      <c r="EW86" s="47" t="str">
        <f t="shared" si="826"/>
        <v/>
      </c>
      <c r="EX86" s="47" t="str">
        <f t="shared" si="826"/>
        <v/>
      </c>
      <c r="EY86" s="47" t="str">
        <f t="shared" si="826"/>
        <v/>
      </c>
      <c r="EZ86" s="47" t="str">
        <f t="shared" si="826"/>
        <v/>
      </c>
      <c r="FA86" s="47" t="str">
        <f t="shared" si="826"/>
        <v/>
      </c>
      <c r="FB86" s="47" t="str">
        <f t="shared" si="826"/>
        <v/>
      </c>
      <c r="FC86" s="47" t="str">
        <f t="shared" si="826"/>
        <v/>
      </c>
      <c r="FD86" s="47" t="str">
        <f t="shared" si="826"/>
        <v/>
      </c>
      <c r="FE86" s="47" t="str">
        <f t="shared" si="826"/>
        <v/>
      </c>
      <c r="FF86" s="47" t="str">
        <f t="shared" si="826"/>
        <v/>
      </c>
      <c r="FG86" s="47" t="str">
        <f t="shared" ref="FG86:GL86" si="827">IF(FF46&lt;=0,"",IF(FG46&lt;=0,"",(FG46/FF46-1)))</f>
        <v/>
      </c>
      <c r="FH86" s="47" t="str">
        <f t="shared" si="827"/>
        <v/>
      </c>
      <c r="FI86" s="47" t="str">
        <f t="shared" si="827"/>
        <v/>
      </c>
      <c r="FJ86" s="47" t="str">
        <f t="shared" si="827"/>
        <v/>
      </c>
      <c r="FK86" s="47" t="str">
        <f t="shared" si="827"/>
        <v/>
      </c>
      <c r="FL86" s="47" t="str">
        <f t="shared" si="827"/>
        <v/>
      </c>
      <c r="FM86" s="47" t="str">
        <f t="shared" si="827"/>
        <v/>
      </c>
      <c r="FN86" s="47" t="str">
        <f t="shared" si="827"/>
        <v/>
      </c>
      <c r="FO86" s="47">
        <f t="shared" si="827"/>
        <v>0.64430894308943087</v>
      </c>
      <c r="FP86" s="47">
        <f t="shared" si="827"/>
        <v>-0.21755253399258345</v>
      </c>
      <c r="FQ86" s="47">
        <f t="shared" si="827"/>
        <v>0.21484992101105838</v>
      </c>
      <c r="FR86" s="47">
        <f t="shared" si="827"/>
        <v>-0.16254876462938883</v>
      </c>
      <c r="FS86" s="47">
        <f t="shared" si="827"/>
        <v>-0.25465838509316774</v>
      </c>
      <c r="FT86" s="47">
        <f t="shared" si="827"/>
        <v>4.5833333333333393E-2</v>
      </c>
      <c r="FU86" s="47">
        <f t="shared" si="827"/>
        <v>0.19920318725099606</v>
      </c>
      <c r="FV86" s="47">
        <f t="shared" si="827"/>
        <v>-0.154485049833887</v>
      </c>
      <c r="FW86" s="47">
        <f t="shared" si="827"/>
        <v>0.16502946954813358</v>
      </c>
      <c r="FX86" s="47">
        <f t="shared" si="827"/>
        <v>8.4317032040472917E-3</v>
      </c>
      <c r="FY86" s="47">
        <f t="shared" si="827"/>
        <v>0.16220735785953178</v>
      </c>
      <c r="FZ86" s="47">
        <f t="shared" si="827"/>
        <v>-0.13441007194244603</v>
      </c>
      <c r="GA86" s="47">
        <f t="shared" si="827"/>
        <v>0.4109198700100567</v>
      </c>
      <c r="GB86" s="47">
        <f t="shared" si="827"/>
        <v>-0.14993990903950216</v>
      </c>
      <c r="GC86" s="47">
        <f t="shared" si="827"/>
        <v>-0.290482189707576</v>
      </c>
      <c r="GD86" s="47">
        <f t="shared" si="827"/>
        <v>0.13282232796543281</v>
      </c>
      <c r="GE86" s="47">
        <f t="shared" si="827"/>
        <v>0.29888815508132027</v>
      </c>
      <c r="GF86" s="47">
        <f t="shared" si="827"/>
        <v>-0.22072226673014694</v>
      </c>
      <c r="GG86" s="47">
        <f t="shared" si="827"/>
        <v>1.1393713798977689E-2</v>
      </c>
      <c r="GH86" s="47">
        <f t="shared" si="827"/>
        <v>0.35929958240194515</v>
      </c>
      <c r="GI86" s="47">
        <f t="shared" si="827"/>
        <v>0.37670384138785629</v>
      </c>
      <c r="GJ86" s="47">
        <f t="shared" si="827"/>
        <v>-0.12421242124212417</v>
      </c>
      <c r="GK86" s="47">
        <f t="shared" si="827"/>
        <v>-0.20349434737923944</v>
      </c>
      <c r="GL86" s="47">
        <f t="shared" si="827"/>
        <v>-0.10709677419354835</v>
      </c>
      <c r="GM86" s="47">
        <f t="shared" si="727"/>
        <v>-0.32658959537572252</v>
      </c>
      <c r="GN86" s="47">
        <f t="shared" ref="GN86:GW86" si="828">IF(GM46&lt;=0,"",IF(GN46&lt;=0,"",(GN46/GM46-1)))</f>
        <v>0.77896995708154515</v>
      </c>
      <c r="GO86" s="47">
        <f t="shared" si="828"/>
        <v>-0.34016887816646557</v>
      </c>
      <c r="GP86" s="47">
        <f t="shared" si="828"/>
        <v>4.5703839122486212E-2</v>
      </c>
      <c r="GQ86" s="47">
        <f t="shared" si="828"/>
        <v>-7.8671328671328644E-2</v>
      </c>
      <c r="GR86" s="47">
        <f t="shared" si="828"/>
        <v>8.9184060721062552E-2</v>
      </c>
      <c r="GS86" s="47">
        <f t="shared" si="828"/>
        <v>-9.4076655052264813E-2</v>
      </c>
      <c r="GT86" s="47">
        <f t="shared" si="828"/>
        <v>-8.2692307692307732E-2</v>
      </c>
      <c r="GU86" s="47">
        <f t="shared" si="828"/>
        <v>0.22222222222222232</v>
      </c>
      <c r="GV86" s="47">
        <f t="shared" si="828"/>
        <v>-0.14922813036020588</v>
      </c>
      <c r="GW86" s="47">
        <f t="shared" si="828"/>
        <v>-7.4596774193548376E-2</v>
      </c>
      <c r="GX86" s="47">
        <f t="shared" ref="GX86:IG86" si="829">IF(GW46&lt;=0,"",IF(GX46&lt;=0,"",(GX46/GW46-1)))</f>
        <v>0.11982570806100212</v>
      </c>
      <c r="GY86" s="47">
        <f t="shared" si="829"/>
        <v>-0.19844357976653693</v>
      </c>
      <c r="GZ86" s="47">
        <f t="shared" si="829"/>
        <v>0.20873786407766981</v>
      </c>
      <c r="HA86" s="47">
        <f t="shared" si="829"/>
        <v>-4.216867469879515E-2</v>
      </c>
      <c r="HB86" s="47">
        <f t="shared" si="829"/>
        <v>0.17400419287211744</v>
      </c>
      <c r="HC86" s="47">
        <f t="shared" si="829"/>
        <v>-0.14821428571428574</v>
      </c>
      <c r="HD86" s="47">
        <f t="shared" si="829"/>
        <v>7.547169811320753E-2</v>
      </c>
      <c r="HE86" s="47">
        <f t="shared" si="829"/>
        <v>-5.6530214424951319E-2</v>
      </c>
      <c r="HF86" s="47">
        <f t="shared" si="829"/>
        <v>-1.0330578512396715E-2</v>
      </c>
      <c r="HG86" s="47">
        <f t="shared" si="829"/>
        <v>0.11064718162839249</v>
      </c>
      <c r="HH86" s="47">
        <f t="shared" si="829"/>
        <v>2.2556390977443552E-2</v>
      </c>
      <c r="HI86" s="47">
        <f t="shared" si="829"/>
        <v>6.9852941176470562E-2</v>
      </c>
      <c r="HJ86" s="47">
        <f t="shared" si="829"/>
        <v>-5.4982817869415834E-2</v>
      </c>
      <c r="HK86" s="47">
        <f t="shared" si="829"/>
        <v>-2.7272727272727226E-2</v>
      </c>
      <c r="HL86" s="47">
        <f t="shared" si="829"/>
        <v>3.9252336448598157E-2</v>
      </c>
      <c r="HM86" s="47">
        <f t="shared" si="829"/>
        <v>-9.5323741007194207E-2</v>
      </c>
      <c r="HN86" s="47">
        <f t="shared" si="829"/>
        <v>2.1868787276341894E-2</v>
      </c>
      <c r="HO86" s="47">
        <f t="shared" si="829"/>
        <v>0</v>
      </c>
      <c r="HP86" s="47">
        <f t="shared" si="829"/>
        <v>2.9182879377431803E-2</v>
      </c>
      <c r="HQ86" s="47">
        <f t="shared" si="829"/>
        <v>-7.5614366729678584E-2</v>
      </c>
      <c r="HR86" s="47">
        <f t="shared" si="829"/>
        <v>-6.7901799591002066E-2</v>
      </c>
      <c r="HS86" s="157">
        <f t="shared" si="829"/>
        <v>-8.3073301078846695E-2</v>
      </c>
      <c r="HT86" s="47">
        <f t="shared" si="829"/>
        <v>1.4087809692467701E-2</v>
      </c>
      <c r="HU86" s="47">
        <f t="shared" si="829"/>
        <v>-2.0809058049459095E-2</v>
      </c>
      <c r="HV86" s="47">
        <f t="shared" si="829"/>
        <v>-0.10120481927710845</v>
      </c>
      <c r="HW86" s="47">
        <f t="shared" si="829"/>
        <v>2.6809651474530849E-3</v>
      </c>
      <c r="HX86" s="47">
        <f t="shared" si="829"/>
        <v>0.30481283422459904</v>
      </c>
      <c r="HY86" s="47">
        <f t="shared" si="829"/>
        <v>0.10655737704918034</v>
      </c>
      <c r="HZ86" s="47">
        <f t="shared" si="829"/>
        <v>2.0370370370370372E-2</v>
      </c>
      <c r="IA86" s="47">
        <f t="shared" si="829"/>
        <v>5.9742206041078605E-2</v>
      </c>
      <c r="IB86" s="47">
        <f t="shared" si="829"/>
        <v>0.21089754743288625</v>
      </c>
      <c r="IC86" s="47">
        <f t="shared" si="829"/>
        <v>0.18890300486176126</v>
      </c>
      <c r="ID86" s="47">
        <f t="shared" si="829"/>
        <v>6.8616370435095497E-2</v>
      </c>
      <c r="IE86" s="47">
        <f t="shared" si="829"/>
        <v>-0.18500194303465411</v>
      </c>
      <c r="IF86" s="47">
        <f t="shared" si="829"/>
        <v>-5.6315673732419969E-3</v>
      </c>
      <c r="IG86" s="47">
        <f t="shared" si="829"/>
        <v>-0.12644917582417592</v>
      </c>
      <c r="IH86" s="47">
        <f t="shared" ref="IH86:IQ86" si="830">IH46/IG46-1</f>
        <v>-0.1692724999803441</v>
      </c>
      <c r="II86" s="47">
        <f t="shared" si="830"/>
        <v>-0.10599719475976588</v>
      </c>
      <c r="IJ86" s="47">
        <f t="shared" si="830"/>
        <v>0.28646683562743092</v>
      </c>
      <c r="IK86" s="47">
        <f t="shared" si="830"/>
        <v>-7.7941464490443479E-2</v>
      </c>
      <c r="IL86" s="47">
        <f t="shared" si="830"/>
        <v>0.12398079394545203</v>
      </c>
      <c r="IM86" s="47">
        <f t="shared" si="830"/>
        <v>0.26896818956358493</v>
      </c>
      <c r="IN86" s="47">
        <f t="shared" si="830"/>
        <v>-5.6540870113682695E-3</v>
      </c>
      <c r="IO86" s="47">
        <f t="shared" si="830"/>
        <v>5.9719337990057353E-2</v>
      </c>
      <c r="IP86" s="47">
        <f t="shared" si="830"/>
        <v>-5.1934679334916911E-2</v>
      </c>
      <c r="IQ86" s="47">
        <f t="shared" si="830"/>
        <v>0.11602826609008732</v>
      </c>
      <c r="IR86" s="47">
        <f t="shared" ref="IR86:JT86" si="831">IR46/IQ46-1</f>
        <v>0.1007292682735188</v>
      </c>
      <c r="IS86" s="47">
        <f t="shared" si="831"/>
        <v>3.0362052227542957E-2</v>
      </c>
      <c r="IT86" s="47">
        <f t="shared" si="831"/>
        <v>-0.25049732483773846</v>
      </c>
      <c r="IU86" s="47">
        <f t="shared" si="831"/>
        <v>-8.1019197097062956E-2</v>
      </c>
      <c r="IV86" s="47">
        <f t="shared" si="831"/>
        <v>0.27799139588416333</v>
      </c>
      <c r="IW86" s="47">
        <f t="shared" si="831"/>
        <v>-6.5127224360336466E-2</v>
      </c>
      <c r="IX86" s="47">
        <f t="shared" si="831"/>
        <v>-1.9670758928571397E-2</v>
      </c>
      <c r="IY86" s="47">
        <f t="shared" si="831"/>
        <v>-5.8159905389556732E-2</v>
      </c>
      <c r="IZ86" s="47">
        <f t="shared" si="831"/>
        <v>-0.13753901141556069</v>
      </c>
      <c r="JA86" s="47">
        <f t="shared" si="831"/>
        <v>3.3532830311780728</v>
      </c>
      <c r="JB86" s="47">
        <f t="shared" si="831"/>
        <v>-9.5900776007060706E-2</v>
      </c>
      <c r="JC86" s="47">
        <f t="shared" si="831"/>
        <v>3.3480953131961311E-2</v>
      </c>
      <c r="JD86" s="47">
        <f t="shared" si="831"/>
        <v>0.40582659524422149</v>
      </c>
      <c r="JE86" s="47">
        <f t="shared" si="831"/>
        <v>-6.5675154875296848E-2</v>
      </c>
      <c r="JF86" s="47">
        <f t="shared" si="831"/>
        <v>-0.19771834527737397</v>
      </c>
      <c r="JG86" s="47">
        <f t="shared" si="831"/>
        <v>0.2451917757926092</v>
      </c>
      <c r="JH86" s="47">
        <f t="shared" si="831"/>
        <v>2.0748993152617246E-2</v>
      </c>
      <c r="JI86" s="47">
        <f t="shared" si="831"/>
        <v>-5.1353073796792659E-3</v>
      </c>
      <c r="JJ86" s="47">
        <f t="shared" si="831"/>
        <v>0.1326735498295557</v>
      </c>
      <c r="JK86" s="47">
        <f t="shared" si="831"/>
        <v>-0.1611316113161132</v>
      </c>
      <c r="JL86" s="47">
        <f t="shared" si="831"/>
        <v>-8.6148680351906148E-2</v>
      </c>
      <c r="JM86" s="47">
        <f t="shared" si="831"/>
        <v>2.5331225232516186E-2</v>
      </c>
      <c r="JN86" s="47">
        <f t="shared" si="831"/>
        <v>-6.0234334875973738E-2</v>
      </c>
      <c r="JO86" s="47">
        <f t="shared" si="831"/>
        <v>0.25353347240761015</v>
      </c>
      <c r="JP86" s="47">
        <f t="shared" si="831"/>
        <v>2.1645855472901099E-2</v>
      </c>
      <c r="JQ86" s="47">
        <f t="shared" si="831"/>
        <v>-0.10784805518173957</v>
      </c>
      <c r="JR86" s="47">
        <f t="shared" si="831"/>
        <v>2.5432354693495363E-2</v>
      </c>
      <c r="JS86" s="47">
        <f t="shared" si="831"/>
        <v>-3.6544059124502537E-2</v>
      </c>
      <c r="JT86" s="47">
        <f t="shared" si="831"/>
        <v>-3.2227466618359846E-2</v>
      </c>
      <c r="JU86" s="47">
        <f t="shared" si="732"/>
        <v>-0.55135212585798754</v>
      </c>
      <c r="JV86" s="47">
        <f t="shared" si="733"/>
        <v>1.54244908969957</v>
      </c>
      <c r="JW86" s="47">
        <f t="shared" si="734"/>
        <v>0.71648404043924385</v>
      </c>
      <c r="JX86" s="47">
        <f t="shared" si="734"/>
        <v>-0.32112931280254364</v>
      </c>
      <c r="JY86" s="47">
        <f t="shared" si="734"/>
        <v>0.47037334013456888</v>
      </c>
      <c r="JZ86" s="47">
        <f t="shared" si="734"/>
        <v>0.11941272374686784</v>
      </c>
      <c r="KA86" s="47">
        <f t="shared" si="734"/>
        <v>9.8175687943827583E-2</v>
      </c>
      <c r="KB86" s="47">
        <f t="shared" si="734"/>
        <v>1.2742339318950302E-2</v>
      </c>
      <c r="KC86" s="47">
        <f t="shared" si="734"/>
        <v>0.12020854212834409</v>
      </c>
      <c r="KD86" s="47">
        <f t="shared" si="734"/>
        <v>-0.24573986366892653</v>
      </c>
      <c r="KE86" s="47">
        <f t="shared" si="734"/>
        <v>0.11645936022682113</v>
      </c>
      <c r="KF86" s="47">
        <f t="shared" si="734"/>
        <v>0.16350112896799041</v>
      </c>
      <c r="KG86" s="47">
        <f t="shared" si="734"/>
        <v>-5.9089155251141445E-2</v>
      </c>
      <c r="KH86" s="47">
        <f t="shared" si="734"/>
        <v>9.0886866522396081E-2</v>
      </c>
      <c r="KI86" s="47">
        <f t="shared" si="734"/>
        <v>-3.7624076864568701E-2</v>
      </c>
      <c r="KJ86" s="47">
        <f t="shared" si="734"/>
        <v>-4.0471242681614172E-2</v>
      </c>
      <c r="KK86" s="47">
        <f t="shared" si="734"/>
        <v>-1.6861375406479473E-3</v>
      </c>
      <c r="KL86" s="47">
        <f t="shared" si="734"/>
        <v>7.3076366268549631E-3</v>
      </c>
      <c r="KM86" s="47">
        <f t="shared" si="734"/>
        <v>-1.865125318384564E-3</v>
      </c>
      <c r="KN86" s="47">
        <f t="shared" si="734"/>
        <v>6.4881209503240278E-3</v>
      </c>
      <c r="KO86" s="47">
        <f t="shared" si="734"/>
        <v>2.1677448643740771E-2</v>
      </c>
      <c r="KP86" s="47">
        <f t="shared" si="734"/>
        <v>-4.8227533626203356E-2</v>
      </c>
      <c r="KQ86" s="47">
        <f t="shared" si="734"/>
        <v>-0.10780384111089436</v>
      </c>
      <c r="KR86" s="47">
        <f t="shared" si="734"/>
        <v>0.14545381341340713</v>
      </c>
      <c r="KS86" s="47">
        <f t="shared" si="734"/>
        <v>-0.13840395547155371</v>
      </c>
      <c r="KT86" s="47">
        <f t="shared" si="734"/>
        <v>0.17691637863529386</v>
      </c>
      <c r="KU86" s="47">
        <f t="shared" si="734"/>
        <v>-4.8589938596075188E-2</v>
      </c>
      <c r="KV86" s="47">
        <f t="shared" si="791"/>
        <v>-8.8490673961701072E-2</v>
      </c>
      <c r="KW86" s="47">
        <f t="shared" si="791"/>
        <v>3.2412195966418089E-2</v>
      </c>
      <c r="KX86" s="47">
        <f t="shared" si="791"/>
        <v>-5.3376534811073739E-2</v>
      </c>
      <c r="KY86" s="47">
        <f t="shared" si="791"/>
        <v>0.11210106085985472</v>
      </c>
      <c r="KZ86" s="47">
        <f t="shared" si="791"/>
        <v>-1.3882104034947718E-2</v>
      </c>
      <c r="LA86" s="47">
        <f t="shared" si="791"/>
        <v>6.4315600397734762E-2</v>
      </c>
      <c r="LB86" s="47">
        <f t="shared" si="791"/>
        <v>3.64910036574706E-3</v>
      </c>
      <c r="LC86" s="47">
        <f t="shared" si="791"/>
        <v>-0.13968757074937732</v>
      </c>
      <c r="LD86" s="47">
        <f t="shared" si="791"/>
        <v>0.13058545706371194</v>
      </c>
      <c r="LE86" s="47">
        <f t="shared" si="791"/>
        <v>-5.3129510156224025E-2</v>
      </c>
      <c r="LF86" s="47">
        <f t="shared" si="791"/>
        <v>8.0363662710210892E-2</v>
      </c>
      <c r="LG86" s="47">
        <f t="shared" si="791"/>
        <v>-0.10050941992138696</v>
      </c>
      <c r="LH86" s="47">
        <f t="shared" si="791"/>
        <v>3.523072826521112E-2</v>
      </c>
      <c r="LI86" s="47">
        <f t="shared" si="736"/>
        <v>2.8264248578055096E-2</v>
      </c>
      <c r="LJ86" s="47">
        <f t="shared" si="737"/>
        <v>-4.8901929737011018E-2</v>
      </c>
      <c r="LK86" s="47">
        <f t="shared" si="737"/>
        <v>9.0684340644889838E-2</v>
      </c>
      <c r="LL86" s="47">
        <f t="shared" si="737"/>
        <v>3.8518688208343477E-2</v>
      </c>
      <c r="LM86" s="47">
        <f t="shared" si="737"/>
        <v>-7.3127288710687077E-3</v>
      </c>
      <c r="LN86" s="47">
        <f t="shared" si="737"/>
        <v>-0.23834750445764141</v>
      </c>
      <c r="LO86" s="47">
        <f t="shared" si="737"/>
        <v>-2.7366453338418917E-2</v>
      </c>
      <c r="LP86" s="47">
        <f t="shared" si="737"/>
        <v>5.2235812306854479E-2</v>
      </c>
      <c r="LQ86" s="47">
        <f t="shared" si="737"/>
        <v>-0.11116417317477123</v>
      </c>
      <c r="LR86" s="47">
        <f t="shared" si="737"/>
        <v>0.22986550983461962</v>
      </c>
      <c r="LS86" s="47">
        <f t="shared" si="737"/>
        <v>-6.7389514136700468E-2</v>
      </c>
      <c r="LT86" s="47">
        <f t="shared" si="737"/>
        <v>2.2988815305371668E-2</v>
      </c>
      <c r="LU86" s="47">
        <f t="shared" si="738"/>
        <v>-0.19578996977360341</v>
      </c>
      <c r="LV86" s="47">
        <f t="shared" si="739"/>
        <v>8.4570372034649122E-2</v>
      </c>
      <c r="LW86" s="47">
        <f t="shared" si="739"/>
        <v>-0.11988520534388913</v>
      </c>
      <c r="LX86" s="47">
        <f t="shared" si="739"/>
        <v>4.5631708037426222E-2</v>
      </c>
      <c r="LY86" s="47">
        <f t="shared" si="739"/>
        <v>-0.87185537113283251</v>
      </c>
      <c r="LZ86" s="47">
        <f t="shared" si="739"/>
        <v>6.1440559440559444</v>
      </c>
      <c r="MA86" s="47">
        <f t="shared" si="739"/>
        <v>7.8700078308535648E-2</v>
      </c>
      <c r="MB86" s="47">
        <f t="shared" si="739"/>
        <v>0.33866860254083497</v>
      </c>
      <c r="MC86" s="47">
        <f t="shared" si="739"/>
        <v>-0.10192915896608279</v>
      </c>
      <c r="MD86" s="47">
        <f t="shared" si="739"/>
        <v>5.8134925307522733E-2</v>
      </c>
      <c r="ME86" s="47">
        <f t="shared" si="739"/>
        <v>2.7916089519008036E-2</v>
      </c>
      <c r="MF86" s="47">
        <f t="shared" si="739"/>
        <v>0.12421929215822347</v>
      </c>
      <c r="MG86" s="47">
        <f t="shared" si="739"/>
        <v>-6.16597530864198E-2</v>
      </c>
      <c r="MH86" s="47">
        <f t="shared" si="739"/>
        <v>4.4134139660309213E-2</v>
      </c>
      <c r="MI86" s="47">
        <f t="shared" si="739"/>
        <v>6.4609879032258233E-2</v>
      </c>
      <c r="MJ86" s="47">
        <f t="shared" si="739"/>
        <v>6.9259170357156119E-2</v>
      </c>
      <c r="MK86" s="47">
        <f t="shared" si="739"/>
        <v>-0.21279443411852061</v>
      </c>
      <c r="ML86" s="47">
        <f t="shared" si="739"/>
        <v>1.2322517195305638E-2</v>
      </c>
    </row>
    <row r="89" spans="1:350" s="100" customFormat="1" x14ac:dyDescent="0.35">
      <c r="A89" s="1" t="str">
        <f>IF(Por_Eng!$C$4=Por_Eng!$A$1,Por_Eng!A46,IF(Por_Eng!$C$4=Por_Eng!$B$1,Por_Eng!B46,"Check"))</f>
        <v>Variação YoY</v>
      </c>
      <c r="B89" s="1">
        <f>B$2</f>
        <v>35431</v>
      </c>
      <c r="C89" s="1">
        <f>C$2</f>
        <v>35462</v>
      </c>
      <c r="D89" s="1">
        <f t="shared" ref="D89:BO89" si="832">D$2</f>
        <v>35490</v>
      </c>
      <c r="E89" s="1">
        <f t="shared" si="832"/>
        <v>35521</v>
      </c>
      <c r="F89" s="1">
        <f t="shared" si="832"/>
        <v>35551</v>
      </c>
      <c r="G89" s="1">
        <f t="shared" si="832"/>
        <v>35582</v>
      </c>
      <c r="H89" s="1">
        <f t="shared" si="832"/>
        <v>35612</v>
      </c>
      <c r="I89" s="1">
        <f t="shared" si="832"/>
        <v>35643</v>
      </c>
      <c r="J89" s="1">
        <f t="shared" si="832"/>
        <v>35674</v>
      </c>
      <c r="K89" s="1">
        <f t="shared" si="832"/>
        <v>35704</v>
      </c>
      <c r="L89" s="1">
        <f t="shared" si="832"/>
        <v>35735</v>
      </c>
      <c r="M89" s="1">
        <f t="shared" si="832"/>
        <v>35765</v>
      </c>
      <c r="N89" s="1">
        <f t="shared" si="832"/>
        <v>35796</v>
      </c>
      <c r="O89" s="1">
        <f t="shared" si="832"/>
        <v>35827</v>
      </c>
      <c r="P89" s="1">
        <f t="shared" si="832"/>
        <v>35855</v>
      </c>
      <c r="Q89" s="1">
        <f t="shared" si="832"/>
        <v>35886</v>
      </c>
      <c r="R89" s="1">
        <f t="shared" si="832"/>
        <v>35916</v>
      </c>
      <c r="S89" s="1">
        <f t="shared" si="832"/>
        <v>35947</v>
      </c>
      <c r="T89" s="1">
        <f t="shared" si="832"/>
        <v>35977</v>
      </c>
      <c r="U89" s="1">
        <f t="shared" si="832"/>
        <v>36008</v>
      </c>
      <c r="V89" s="1">
        <f t="shared" si="832"/>
        <v>36039</v>
      </c>
      <c r="W89" s="1">
        <f t="shared" si="832"/>
        <v>36069</v>
      </c>
      <c r="X89" s="1">
        <f t="shared" si="832"/>
        <v>36100</v>
      </c>
      <c r="Y89" s="1">
        <f t="shared" si="832"/>
        <v>36130</v>
      </c>
      <c r="Z89" s="1">
        <f t="shared" si="832"/>
        <v>36161</v>
      </c>
      <c r="AA89" s="1">
        <f t="shared" si="832"/>
        <v>36192</v>
      </c>
      <c r="AB89" s="1">
        <f t="shared" si="832"/>
        <v>36220</v>
      </c>
      <c r="AC89" s="1">
        <f t="shared" si="832"/>
        <v>36251</v>
      </c>
      <c r="AD89" s="1">
        <f t="shared" si="832"/>
        <v>36281</v>
      </c>
      <c r="AE89" s="1">
        <f t="shared" si="832"/>
        <v>36312</v>
      </c>
      <c r="AF89" s="1">
        <f t="shared" si="832"/>
        <v>36342</v>
      </c>
      <c r="AG89" s="1">
        <f t="shared" si="832"/>
        <v>36373</v>
      </c>
      <c r="AH89" s="1">
        <f t="shared" si="832"/>
        <v>36404</v>
      </c>
      <c r="AI89" s="1">
        <f t="shared" si="832"/>
        <v>36434</v>
      </c>
      <c r="AJ89" s="1">
        <f t="shared" si="832"/>
        <v>36465</v>
      </c>
      <c r="AK89" s="1">
        <f t="shared" si="832"/>
        <v>36495</v>
      </c>
      <c r="AL89" s="1">
        <f t="shared" si="832"/>
        <v>36526</v>
      </c>
      <c r="AM89" s="1">
        <f t="shared" si="832"/>
        <v>36557</v>
      </c>
      <c r="AN89" s="1">
        <f t="shared" si="832"/>
        <v>36586</v>
      </c>
      <c r="AO89" s="1">
        <f t="shared" si="832"/>
        <v>36617</v>
      </c>
      <c r="AP89" s="1">
        <f t="shared" si="832"/>
        <v>36647</v>
      </c>
      <c r="AQ89" s="1">
        <f t="shared" si="832"/>
        <v>36678</v>
      </c>
      <c r="AR89" s="1">
        <f t="shared" si="832"/>
        <v>36708</v>
      </c>
      <c r="AS89" s="1">
        <f t="shared" si="832"/>
        <v>36739</v>
      </c>
      <c r="AT89" s="1">
        <f t="shared" si="832"/>
        <v>36770</v>
      </c>
      <c r="AU89" s="1">
        <f t="shared" si="832"/>
        <v>36800</v>
      </c>
      <c r="AV89" s="1">
        <f t="shared" si="832"/>
        <v>36831</v>
      </c>
      <c r="AW89" s="1">
        <f t="shared" si="832"/>
        <v>36861</v>
      </c>
      <c r="AX89" s="1">
        <f t="shared" si="832"/>
        <v>36892</v>
      </c>
      <c r="AY89" s="1">
        <f t="shared" si="832"/>
        <v>36923</v>
      </c>
      <c r="AZ89" s="1">
        <f t="shared" si="832"/>
        <v>36951</v>
      </c>
      <c r="BA89" s="1">
        <f t="shared" si="832"/>
        <v>36982</v>
      </c>
      <c r="BB89" s="1">
        <f t="shared" si="832"/>
        <v>37012</v>
      </c>
      <c r="BC89" s="1">
        <f t="shared" si="832"/>
        <v>37043</v>
      </c>
      <c r="BD89" s="1">
        <f t="shared" si="832"/>
        <v>37073</v>
      </c>
      <c r="BE89" s="1">
        <f t="shared" si="832"/>
        <v>37104</v>
      </c>
      <c r="BF89" s="1">
        <f t="shared" si="832"/>
        <v>37135</v>
      </c>
      <c r="BG89" s="1">
        <f t="shared" si="832"/>
        <v>37165</v>
      </c>
      <c r="BH89" s="1">
        <f t="shared" si="832"/>
        <v>37196</v>
      </c>
      <c r="BI89" s="1">
        <f t="shared" si="832"/>
        <v>37226</v>
      </c>
      <c r="BJ89" s="1">
        <f t="shared" si="832"/>
        <v>37257</v>
      </c>
      <c r="BK89" s="1">
        <f t="shared" si="832"/>
        <v>37288</v>
      </c>
      <c r="BL89" s="1">
        <f t="shared" si="832"/>
        <v>37316</v>
      </c>
      <c r="BM89" s="1">
        <f t="shared" si="832"/>
        <v>37347</v>
      </c>
      <c r="BN89" s="1">
        <f t="shared" si="832"/>
        <v>37377</v>
      </c>
      <c r="BO89" s="1">
        <f t="shared" si="832"/>
        <v>37408</v>
      </c>
      <c r="BP89" s="1">
        <f t="shared" ref="BP89:EA89" si="833">BP$2</f>
        <v>37438</v>
      </c>
      <c r="BQ89" s="1">
        <f t="shared" si="833"/>
        <v>37469</v>
      </c>
      <c r="BR89" s="1">
        <f t="shared" si="833"/>
        <v>37500</v>
      </c>
      <c r="BS89" s="1">
        <f t="shared" si="833"/>
        <v>37530</v>
      </c>
      <c r="BT89" s="1">
        <f t="shared" si="833"/>
        <v>37561</v>
      </c>
      <c r="BU89" s="1">
        <f t="shared" si="833"/>
        <v>37591</v>
      </c>
      <c r="BV89" s="1">
        <f t="shared" si="833"/>
        <v>37622</v>
      </c>
      <c r="BW89" s="1">
        <f t="shared" si="833"/>
        <v>37653</v>
      </c>
      <c r="BX89" s="1">
        <f t="shared" si="833"/>
        <v>37681</v>
      </c>
      <c r="BY89" s="1">
        <f t="shared" si="833"/>
        <v>37712</v>
      </c>
      <c r="BZ89" s="1">
        <f t="shared" si="833"/>
        <v>37742</v>
      </c>
      <c r="CA89" s="1">
        <f t="shared" si="833"/>
        <v>37773</v>
      </c>
      <c r="CB89" s="1">
        <f t="shared" si="833"/>
        <v>37803</v>
      </c>
      <c r="CC89" s="1">
        <f t="shared" si="833"/>
        <v>37834</v>
      </c>
      <c r="CD89" s="1">
        <f t="shared" si="833"/>
        <v>37865</v>
      </c>
      <c r="CE89" s="1">
        <f t="shared" si="833"/>
        <v>37895</v>
      </c>
      <c r="CF89" s="1">
        <f t="shared" si="833"/>
        <v>37926</v>
      </c>
      <c r="CG89" s="1">
        <f t="shared" si="833"/>
        <v>37956</v>
      </c>
      <c r="CH89" s="1">
        <f t="shared" si="833"/>
        <v>37987</v>
      </c>
      <c r="CI89" s="1">
        <f t="shared" si="833"/>
        <v>38018</v>
      </c>
      <c r="CJ89" s="1">
        <f t="shared" si="833"/>
        <v>38047</v>
      </c>
      <c r="CK89" s="1">
        <f t="shared" si="833"/>
        <v>38078</v>
      </c>
      <c r="CL89" s="1">
        <f t="shared" si="833"/>
        <v>38108</v>
      </c>
      <c r="CM89" s="1">
        <f t="shared" si="833"/>
        <v>38139</v>
      </c>
      <c r="CN89" s="1">
        <f t="shared" si="833"/>
        <v>38169</v>
      </c>
      <c r="CO89" s="1">
        <f t="shared" si="833"/>
        <v>38200</v>
      </c>
      <c r="CP89" s="1">
        <f t="shared" si="833"/>
        <v>38231</v>
      </c>
      <c r="CQ89" s="1">
        <f t="shared" si="833"/>
        <v>38261</v>
      </c>
      <c r="CR89" s="1">
        <f t="shared" si="833"/>
        <v>38292</v>
      </c>
      <c r="CS89" s="1">
        <f t="shared" si="833"/>
        <v>38322</v>
      </c>
      <c r="CT89" s="1">
        <f t="shared" si="833"/>
        <v>38353</v>
      </c>
      <c r="CU89" s="1">
        <f t="shared" si="833"/>
        <v>38384</v>
      </c>
      <c r="CV89" s="1">
        <f t="shared" si="833"/>
        <v>38412</v>
      </c>
      <c r="CW89" s="1">
        <f t="shared" si="833"/>
        <v>38443</v>
      </c>
      <c r="CX89" s="1">
        <f t="shared" si="833"/>
        <v>38473</v>
      </c>
      <c r="CY89" s="1">
        <f t="shared" si="833"/>
        <v>38504</v>
      </c>
      <c r="CZ89" s="1">
        <f t="shared" si="833"/>
        <v>38534</v>
      </c>
      <c r="DA89" s="1">
        <f t="shared" si="833"/>
        <v>38565</v>
      </c>
      <c r="DB89" s="1">
        <f t="shared" si="833"/>
        <v>38596</v>
      </c>
      <c r="DC89" s="1">
        <f t="shared" si="833"/>
        <v>38626</v>
      </c>
      <c r="DD89" s="1">
        <f t="shared" si="833"/>
        <v>38657</v>
      </c>
      <c r="DE89" s="1">
        <f t="shared" si="833"/>
        <v>38687</v>
      </c>
      <c r="DF89" s="1">
        <f t="shared" si="833"/>
        <v>38718</v>
      </c>
      <c r="DG89" s="1">
        <f t="shared" si="833"/>
        <v>38749</v>
      </c>
      <c r="DH89" s="1">
        <f t="shared" si="833"/>
        <v>38777</v>
      </c>
      <c r="DI89" s="1">
        <f t="shared" si="833"/>
        <v>38808</v>
      </c>
      <c r="DJ89" s="1">
        <f t="shared" si="833"/>
        <v>38838</v>
      </c>
      <c r="DK89" s="1">
        <f t="shared" si="833"/>
        <v>38869</v>
      </c>
      <c r="DL89" s="1">
        <f t="shared" si="833"/>
        <v>38899</v>
      </c>
      <c r="DM89" s="1">
        <f t="shared" si="833"/>
        <v>38930</v>
      </c>
      <c r="DN89" s="1">
        <f t="shared" si="833"/>
        <v>38961</v>
      </c>
      <c r="DO89" s="1">
        <f t="shared" si="833"/>
        <v>38991</v>
      </c>
      <c r="DP89" s="1">
        <f t="shared" si="833"/>
        <v>39022</v>
      </c>
      <c r="DQ89" s="1">
        <f t="shared" si="833"/>
        <v>39052</v>
      </c>
      <c r="DR89" s="1">
        <f t="shared" si="833"/>
        <v>39083</v>
      </c>
      <c r="DS89" s="1">
        <f t="shared" si="833"/>
        <v>39114</v>
      </c>
      <c r="DT89" s="1">
        <f t="shared" si="833"/>
        <v>39142</v>
      </c>
      <c r="DU89" s="1">
        <f t="shared" si="833"/>
        <v>39173</v>
      </c>
      <c r="DV89" s="1">
        <f t="shared" si="833"/>
        <v>39203</v>
      </c>
      <c r="DW89" s="1">
        <f t="shared" si="833"/>
        <v>39234</v>
      </c>
      <c r="DX89" s="1">
        <f t="shared" si="833"/>
        <v>39264</v>
      </c>
      <c r="DY89" s="1">
        <f t="shared" si="833"/>
        <v>39295</v>
      </c>
      <c r="DZ89" s="1">
        <f t="shared" si="833"/>
        <v>39326</v>
      </c>
      <c r="EA89" s="1">
        <f t="shared" si="833"/>
        <v>39356</v>
      </c>
      <c r="EB89" s="1">
        <f t="shared" ref="EB89:GM89" si="834">EB$2</f>
        <v>39387</v>
      </c>
      <c r="EC89" s="1">
        <f t="shared" si="834"/>
        <v>39417</v>
      </c>
      <c r="ED89" s="1">
        <f t="shared" si="834"/>
        <v>39448</v>
      </c>
      <c r="EE89" s="1">
        <f t="shared" si="834"/>
        <v>39479</v>
      </c>
      <c r="EF89" s="1">
        <f t="shared" si="834"/>
        <v>39508</v>
      </c>
      <c r="EG89" s="1">
        <f t="shared" si="834"/>
        <v>39539</v>
      </c>
      <c r="EH89" s="1">
        <f t="shared" si="834"/>
        <v>39569</v>
      </c>
      <c r="EI89" s="1">
        <f t="shared" si="834"/>
        <v>39600</v>
      </c>
      <c r="EJ89" s="1">
        <f t="shared" si="834"/>
        <v>39630</v>
      </c>
      <c r="EK89" s="1">
        <f t="shared" si="834"/>
        <v>39661</v>
      </c>
      <c r="EL89" s="1">
        <f t="shared" si="834"/>
        <v>39692</v>
      </c>
      <c r="EM89" s="1">
        <f t="shared" si="834"/>
        <v>39722</v>
      </c>
      <c r="EN89" s="1">
        <f t="shared" si="834"/>
        <v>39753</v>
      </c>
      <c r="EO89" s="1">
        <f t="shared" si="834"/>
        <v>39783</v>
      </c>
      <c r="EP89" s="1">
        <f t="shared" si="834"/>
        <v>39814</v>
      </c>
      <c r="EQ89" s="1">
        <f t="shared" si="834"/>
        <v>39845</v>
      </c>
      <c r="ER89" s="1">
        <f t="shared" si="834"/>
        <v>39873</v>
      </c>
      <c r="ES89" s="1">
        <f t="shared" si="834"/>
        <v>39904</v>
      </c>
      <c r="ET89" s="1">
        <f t="shared" si="834"/>
        <v>39934</v>
      </c>
      <c r="EU89" s="1">
        <f t="shared" si="834"/>
        <v>39965</v>
      </c>
      <c r="EV89" s="1">
        <f t="shared" si="834"/>
        <v>39995</v>
      </c>
      <c r="EW89" s="1">
        <f t="shared" si="834"/>
        <v>40026</v>
      </c>
      <c r="EX89" s="1">
        <f t="shared" si="834"/>
        <v>40057</v>
      </c>
      <c r="EY89" s="1">
        <f t="shared" si="834"/>
        <v>40087</v>
      </c>
      <c r="EZ89" s="1">
        <f t="shared" si="834"/>
        <v>40118</v>
      </c>
      <c r="FA89" s="1">
        <f t="shared" si="834"/>
        <v>40148</v>
      </c>
      <c r="FB89" s="1">
        <f t="shared" si="834"/>
        <v>40179</v>
      </c>
      <c r="FC89" s="1">
        <f t="shared" si="834"/>
        <v>40210</v>
      </c>
      <c r="FD89" s="1">
        <f t="shared" si="834"/>
        <v>40238</v>
      </c>
      <c r="FE89" s="1">
        <f t="shared" si="834"/>
        <v>40269</v>
      </c>
      <c r="FF89" s="1">
        <f t="shared" si="834"/>
        <v>40299</v>
      </c>
      <c r="FG89" s="1">
        <f t="shared" si="834"/>
        <v>40330</v>
      </c>
      <c r="FH89" s="1">
        <f t="shared" si="834"/>
        <v>40360</v>
      </c>
      <c r="FI89" s="1">
        <f t="shared" si="834"/>
        <v>40391</v>
      </c>
      <c r="FJ89" s="1">
        <f t="shared" si="834"/>
        <v>40422</v>
      </c>
      <c r="FK89" s="1">
        <f t="shared" si="834"/>
        <v>40452</v>
      </c>
      <c r="FL89" s="1">
        <f t="shared" si="834"/>
        <v>40483</v>
      </c>
      <c r="FM89" s="1">
        <f t="shared" si="834"/>
        <v>40513</v>
      </c>
      <c r="FN89" s="1">
        <f t="shared" si="834"/>
        <v>40544</v>
      </c>
      <c r="FO89" s="1">
        <f t="shared" si="834"/>
        <v>40575</v>
      </c>
      <c r="FP89" s="1">
        <f t="shared" si="834"/>
        <v>40603</v>
      </c>
      <c r="FQ89" s="1">
        <f t="shared" si="834"/>
        <v>40634</v>
      </c>
      <c r="FR89" s="1">
        <f t="shared" si="834"/>
        <v>40664</v>
      </c>
      <c r="FS89" s="1">
        <f t="shared" si="834"/>
        <v>40695</v>
      </c>
      <c r="FT89" s="1">
        <f t="shared" si="834"/>
        <v>40725</v>
      </c>
      <c r="FU89" s="1">
        <f t="shared" si="834"/>
        <v>40756</v>
      </c>
      <c r="FV89" s="1">
        <f t="shared" si="834"/>
        <v>40787</v>
      </c>
      <c r="FW89" s="1">
        <f t="shared" si="834"/>
        <v>40817</v>
      </c>
      <c r="FX89" s="1">
        <f t="shared" si="834"/>
        <v>40848</v>
      </c>
      <c r="FY89" s="1">
        <f t="shared" si="834"/>
        <v>40878</v>
      </c>
      <c r="FZ89" s="1">
        <f t="shared" si="834"/>
        <v>40909</v>
      </c>
      <c r="GA89" s="1">
        <f t="shared" si="834"/>
        <v>40940</v>
      </c>
      <c r="GB89" s="1">
        <f t="shared" si="834"/>
        <v>40969</v>
      </c>
      <c r="GC89" s="1">
        <f t="shared" si="834"/>
        <v>41000</v>
      </c>
      <c r="GD89" s="1">
        <f t="shared" si="834"/>
        <v>41030</v>
      </c>
      <c r="GE89" s="1">
        <f t="shared" si="834"/>
        <v>41061</v>
      </c>
      <c r="GF89" s="1">
        <f t="shared" si="834"/>
        <v>41091</v>
      </c>
      <c r="GG89" s="1">
        <f t="shared" si="834"/>
        <v>41122</v>
      </c>
      <c r="GH89" s="1">
        <f t="shared" si="834"/>
        <v>41153</v>
      </c>
      <c r="GI89" s="1">
        <f t="shared" si="834"/>
        <v>41183</v>
      </c>
      <c r="GJ89" s="1">
        <f t="shared" si="834"/>
        <v>41214</v>
      </c>
      <c r="GK89" s="1">
        <f t="shared" si="834"/>
        <v>41244</v>
      </c>
      <c r="GL89" s="1">
        <f t="shared" si="834"/>
        <v>41275</v>
      </c>
      <c r="GM89" s="1">
        <f t="shared" si="834"/>
        <v>41306</v>
      </c>
      <c r="GN89" s="1">
        <f t="shared" ref="GN89:IG89" si="835">GN$2</f>
        <v>41334</v>
      </c>
      <c r="GO89" s="1">
        <f t="shared" si="835"/>
        <v>41365</v>
      </c>
      <c r="GP89" s="1">
        <f t="shared" si="835"/>
        <v>41395</v>
      </c>
      <c r="GQ89" s="1">
        <f t="shared" si="835"/>
        <v>41426</v>
      </c>
      <c r="GR89" s="1">
        <f t="shared" si="835"/>
        <v>41456</v>
      </c>
      <c r="GS89" s="1">
        <f t="shared" si="835"/>
        <v>41487</v>
      </c>
      <c r="GT89" s="1">
        <f t="shared" si="835"/>
        <v>41518</v>
      </c>
      <c r="GU89" s="1">
        <f t="shared" si="835"/>
        <v>41548</v>
      </c>
      <c r="GV89" s="1">
        <f t="shared" si="835"/>
        <v>41579</v>
      </c>
      <c r="GW89" s="1">
        <f t="shared" si="835"/>
        <v>41609</v>
      </c>
      <c r="GX89" s="1">
        <f t="shared" si="835"/>
        <v>41640</v>
      </c>
      <c r="GY89" s="1">
        <f t="shared" si="835"/>
        <v>41671</v>
      </c>
      <c r="GZ89" s="1">
        <f t="shared" si="835"/>
        <v>41699</v>
      </c>
      <c r="HA89" s="1">
        <f t="shared" si="835"/>
        <v>41730</v>
      </c>
      <c r="HB89" s="1">
        <f t="shared" si="835"/>
        <v>41760</v>
      </c>
      <c r="HC89" s="1">
        <f t="shared" si="835"/>
        <v>41791</v>
      </c>
      <c r="HD89" s="1">
        <f t="shared" si="835"/>
        <v>41821</v>
      </c>
      <c r="HE89" s="1">
        <f t="shared" si="835"/>
        <v>41852</v>
      </c>
      <c r="HF89" s="1">
        <f t="shared" si="835"/>
        <v>41883</v>
      </c>
      <c r="HG89" s="1">
        <f t="shared" si="835"/>
        <v>41913</v>
      </c>
      <c r="HH89" s="1">
        <f t="shared" si="835"/>
        <v>41944</v>
      </c>
      <c r="HI89" s="1">
        <f t="shared" si="835"/>
        <v>41974</v>
      </c>
      <c r="HJ89" s="1">
        <f t="shared" si="835"/>
        <v>42005</v>
      </c>
      <c r="HK89" s="1">
        <f t="shared" si="835"/>
        <v>42036</v>
      </c>
      <c r="HL89" s="1">
        <f t="shared" si="835"/>
        <v>42064</v>
      </c>
      <c r="HM89" s="1">
        <f t="shared" si="835"/>
        <v>42095</v>
      </c>
      <c r="HN89" s="1">
        <f t="shared" si="835"/>
        <v>42125</v>
      </c>
      <c r="HO89" s="1">
        <f t="shared" si="835"/>
        <v>42156</v>
      </c>
      <c r="HP89" s="1">
        <f t="shared" si="835"/>
        <v>42186</v>
      </c>
      <c r="HQ89" s="1">
        <f t="shared" si="835"/>
        <v>42217</v>
      </c>
      <c r="HR89" s="1">
        <f t="shared" si="835"/>
        <v>42248</v>
      </c>
      <c r="HS89" s="1">
        <f t="shared" si="835"/>
        <v>42278</v>
      </c>
      <c r="HT89" s="1">
        <f t="shared" si="835"/>
        <v>42309</v>
      </c>
      <c r="HU89" s="1">
        <f t="shared" si="835"/>
        <v>42339</v>
      </c>
      <c r="HV89" s="1">
        <f t="shared" si="835"/>
        <v>42370</v>
      </c>
      <c r="HW89" s="1">
        <f t="shared" si="835"/>
        <v>42401</v>
      </c>
      <c r="HX89" s="1">
        <f t="shared" si="835"/>
        <v>42430</v>
      </c>
      <c r="HY89" s="1">
        <f t="shared" si="835"/>
        <v>42461</v>
      </c>
      <c r="HZ89" s="1">
        <f t="shared" si="835"/>
        <v>42491</v>
      </c>
      <c r="IA89" s="1">
        <f t="shared" si="835"/>
        <v>42522</v>
      </c>
      <c r="IB89" s="1">
        <f t="shared" si="835"/>
        <v>42552</v>
      </c>
      <c r="IC89" s="1">
        <f t="shared" si="835"/>
        <v>42583</v>
      </c>
      <c r="ID89" s="1">
        <f t="shared" si="835"/>
        <v>42614</v>
      </c>
      <c r="IE89" s="1">
        <f t="shared" si="835"/>
        <v>42644</v>
      </c>
      <c r="IF89" s="1">
        <f t="shared" si="835"/>
        <v>42675</v>
      </c>
      <c r="IG89" s="1">
        <f t="shared" si="835"/>
        <v>42705</v>
      </c>
      <c r="IH89" s="1">
        <f t="shared" ref="IH89:JR89" si="836">IH$2</f>
        <v>42736</v>
      </c>
      <c r="II89" s="1">
        <f t="shared" si="836"/>
        <v>42767</v>
      </c>
      <c r="IJ89" s="1">
        <f t="shared" si="836"/>
        <v>42795</v>
      </c>
      <c r="IK89" s="1">
        <f t="shared" si="836"/>
        <v>42826</v>
      </c>
      <c r="IL89" s="1">
        <f t="shared" si="836"/>
        <v>42856</v>
      </c>
      <c r="IM89" s="1">
        <f t="shared" si="836"/>
        <v>42887</v>
      </c>
      <c r="IN89" s="1">
        <f t="shared" si="836"/>
        <v>42917</v>
      </c>
      <c r="IO89" s="1">
        <f t="shared" si="836"/>
        <v>42948</v>
      </c>
      <c r="IP89" s="1">
        <f t="shared" si="836"/>
        <v>42979</v>
      </c>
      <c r="IQ89" s="1">
        <f t="shared" si="836"/>
        <v>43009</v>
      </c>
      <c r="IR89" s="1">
        <f t="shared" si="836"/>
        <v>43040</v>
      </c>
      <c r="IS89" s="1">
        <f t="shared" si="836"/>
        <v>43070</v>
      </c>
      <c r="IT89" s="1">
        <f t="shared" si="836"/>
        <v>43101</v>
      </c>
      <c r="IU89" s="1">
        <f t="shared" si="836"/>
        <v>43132</v>
      </c>
      <c r="IV89" s="1">
        <f t="shared" si="836"/>
        <v>43160</v>
      </c>
      <c r="IW89" s="1">
        <f t="shared" si="836"/>
        <v>43191</v>
      </c>
      <c r="IX89" s="1">
        <f t="shared" si="836"/>
        <v>43221</v>
      </c>
      <c r="IY89" s="1">
        <f t="shared" si="836"/>
        <v>43252</v>
      </c>
      <c r="IZ89" s="1">
        <f t="shared" si="836"/>
        <v>43282</v>
      </c>
      <c r="JA89" s="1">
        <f t="shared" si="836"/>
        <v>43313</v>
      </c>
      <c r="JB89" s="1">
        <f t="shared" si="836"/>
        <v>43344</v>
      </c>
      <c r="JC89" s="1">
        <f t="shared" si="836"/>
        <v>43374</v>
      </c>
      <c r="JD89" s="1">
        <f t="shared" si="836"/>
        <v>43405</v>
      </c>
      <c r="JE89" s="1">
        <f t="shared" si="836"/>
        <v>43435</v>
      </c>
      <c r="JF89" s="1">
        <f t="shared" si="836"/>
        <v>43466</v>
      </c>
      <c r="JG89" s="1">
        <f t="shared" si="836"/>
        <v>43497</v>
      </c>
      <c r="JH89" s="1">
        <f t="shared" si="836"/>
        <v>43525</v>
      </c>
      <c r="JI89" s="1">
        <f t="shared" si="836"/>
        <v>43556</v>
      </c>
      <c r="JJ89" s="1">
        <f t="shared" si="836"/>
        <v>43586</v>
      </c>
      <c r="JK89" s="1">
        <f t="shared" si="836"/>
        <v>43617</v>
      </c>
      <c r="JL89" s="1">
        <f t="shared" si="836"/>
        <v>43647</v>
      </c>
      <c r="JM89" s="1">
        <f t="shared" si="836"/>
        <v>43678</v>
      </c>
      <c r="JN89" s="1">
        <f t="shared" si="836"/>
        <v>43709</v>
      </c>
      <c r="JO89" s="1">
        <f t="shared" si="836"/>
        <v>43739</v>
      </c>
      <c r="JP89" s="1">
        <f t="shared" si="836"/>
        <v>43770</v>
      </c>
      <c r="JQ89" s="1">
        <f t="shared" si="836"/>
        <v>43800</v>
      </c>
      <c r="JR89" s="1">
        <f t="shared" si="836"/>
        <v>43831</v>
      </c>
      <c r="JS89" s="1">
        <f>JS$2</f>
        <v>43862</v>
      </c>
      <c r="JT89" s="1">
        <f>JT$2</f>
        <v>43891</v>
      </c>
      <c r="JU89" s="1">
        <f t="shared" ref="JU89:ML89" si="837">JU$2</f>
        <v>43922</v>
      </c>
      <c r="JV89" s="1">
        <f t="shared" si="837"/>
        <v>43952</v>
      </c>
      <c r="JW89" s="1">
        <f t="shared" si="837"/>
        <v>43983</v>
      </c>
      <c r="JX89" s="1">
        <f t="shared" si="837"/>
        <v>44013</v>
      </c>
      <c r="JY89" s="1">
        <f t="shared" si="837"/>
        <v>44044</v>
      </c>
      <c r="JZ89" s="1">
        <f t="shared" si="837"/>
        <v>44075</v>
      </c>
      <c r="KA89" s="1">
        <f t="shared" si="837"/>
        <v>44105</v>
      </c>
      <c r="KB89" s="1">
        <f t="shared" si="837"/>
        <v>44136</v>
      </c>
      <c r="KC89" s="1">
        <f t="shared" si="837"/>
        <v>44166</v>
      </c>
      <c r="KD89" s="1">
        <f t="shared" si="837"/>
        <v>44197</v>
      </c>
      <c r="KE89" s="1">
        <f t="shared" si="837"/>
        <v>44229</v>
      </c>
      <c r="KF89" s="1">
        <f t="shared" si="837"/>
        <v>44256</v>
      </c>
      <c r="KG89" s="1">
        <f t="shared" si="837"/>
        <v>44287</v>
      </c>
      <c r="KH89" s="1">
        <f t="shared" si="837"/>
        <v>44317</v>
      </c>
      <c r="KI89" s="1">
        <f t="shared" si="837"/>
        <v>44348</v>
      </c>
      <c r="KJ89" s="1">
        <f t="shared" si="837"/>
        <v>44378</v>
      </c>
      <c r="KK89" s="1">
        <f t="shared" si="837"/>
        <v>44409</v>
      </c>
      <c r="KL89" s="1">
        <f t="shared" si="837"/>
        <v>44440</v>
      </c>
      <c r="KM89" s="1">
        <f t="shared" si="837"/>
        <v>44470</v>
      </c>
      <c r="KN89" s="1">
        <f t="shared" si="837"/>
        <v>44501</v>
      </c>
      <c r="KO89" s="1">
        <f t="shared" si="837"/>
        <v>44531</v>
      </c>
      <c r="KP89" s="1">
        <f t="shared" si="837"/>
        <v>44562</v>
      </c>
      <c r="KQ89" s="1">
        <f t="shared" si="837"/>
        <v>44594</v>
      </c>
      <c r="KR89" s="1">
        <f t="shared" si="837"/>
        <v>44621</v>
      </c>
      <c r="KS89" s="1">
        <f t="shared" si="837"/>
        <v>44652</v>
      </c>
      <c r="KT89" s="1">
        <f t="shared" si="837"/>
        <v>44682</v>
      </c>
      <c r="KU89" s="1">
        <f t="shared" si="837"/>
        <v>44713</v>
      </c>
      <c r="KV89" s="1">
        <f t="shared" si="837"/>
        <v>44743</v>
      </c>
      <c r="KW89" s="1">
        <f t="shared" si="837"/>
        <v>44774</v>
      </c>
      <c r="KX89" s="1">
        <f t="shared" si="837"/>
        <v>44805</v>
      </c>
      <c r="KY89" s="1">
        <f t="shared" si="837"/>
        <v>44835</v>
      </c>
      <c r="KZ89" s="1">
        <f t="shared" si="837"/>
        <v>44866</v>
      </c>
      <c r="LA89" s="1">
        <f t="shared" si="837"/>
        <v>44896</v>
      </c>
      <c r="LB89" s="1">
        <f t="shared" si="837"/>
        <v>44927</v>
      </c>
      <c r="LC89" s="1">
        <f t="shared" si="837"/>
        <v>44958</v>
      </c>
      <c r="LD89" s="1">
        <f t="shared" si="837"/>
        <v>44986</v>
      </c>
      <c r="LE89" s="1">
        <f t="shared" si="837"/>
        <v>45017</v>
      </c>
      <c r="LF89" s="1">
        <f t="shared" si="837"/>
        <v>45047</v>
      </c>
      <c r="LG89" s="1">
        <f t="shared" si="837"/>
        <v>45078</v>
      </c>
      <c r="LH89" s="1">
        <f t="shared" si="837"/>
        <v>45108</v>
      </c>
      <c r="LI89" s="1">
        <f t="shared" si="837"/>
        <v>45139</v>
      </c>
      <c r="LJ89" s="1">
        <f t="shared" si="837"/>
        <v>45170</v>
      </c>
      <c r="LK89" s="1">
        <f t="shared" si="837"/>
        <v>45200</v>
      </c>
      <c r="LL89" s="1">
        <f t="shared" si="837"/>
        <v>45231</v>
      </c>
      <c r="LM89" s="1">
        <f t="shared" si="837"/>
        <v>45261</v>
      </c>
      <c r="LN89" s="1">
        <f t="shared" si="837"/>
        <v>45292</v>
      </c>
      <c r="LO89" s="1">
        <f t="shared" si="837"/>
        <v>45323</v>
      </c>
      <c r="LP89" s="1">
        <f t="shared" si="837"/>
        <v>45352</v>
      </c>
      <c r="LQ89" s="1">
        <f t="shared" si="837"/>
        <v>45383</v>
      </c>
      <c r="LR89" s="1">
        <f t="shared" si="837"/>
        <v>45413</v>
      </c>
      <c r="LS89" s="1">
        <f t="shared" si="837"/>
        <v>45444</v>
      </c>
      <c r="LT89" s="1">
        <f t="shared" si="837"/>
        <v>45474</v>
      </c>
      <c r="LU89" s="1">
        <f t="shared" si="837"/>
        <v>45505</v>
      </c>
      <c r="LV89" s="1">
        <f t="shared" si="837"/>
        <v>45536</v>
      </c>
      <c r="LW89" s="1">
        <f t="shared" si="837"/>
        <v>45566</v>
      </c>
      <c r="LX89" s="1">
        <f t="shared" si="837"/>
        <v>45626</v>
      </c>
      <c r="LY89" s="1">
        <f t="shared" si="837"/>
        <v>45657</v>
      </c>
      <c r="LZ89" s="1">
        <f t="shared" si="837"/>
        <v>45688</v>
      </c>
      <c r="MA89" s="1">
        <f t="shared" si="837"/>
        <v>45716</v>
      </c>
      <c r="MB89" s="1">
        <f t="shared" si="837"/>
        <v>45747</v>
      </c>
      <c r="MC89" s="1">
        <f t="shared" si="837"/>
        <v>45777</v>
      </c>
      <c r="MD89" s="1">
        <f t="shared" si="837"/>
        <v>45808</v>
      </c>
      <c r="ME89" s="1">
        <f t="shared" si="837"/>
        <v>45838</v>
      </c>
      <c r="MF89" s="1">
        <f t="shared" si="837"/>
        <v>45869</v>
      </c>
      <c r="MG89" s="1">
        <f t="shared" si="837"/>
        <v>45900</v>
      </c>
      <c r="MH89" s="1">
        <f t="shared" si="837"/>
        <v>45930</v>
      </c>
      <c r="MI89" s="1">
        <f t="shared" si="837"/>
        <v>45961</v>
      </c>
      <c r="MJ89" s="1">
        <f t="shared" si="837"/>
        <v>45991</v>
      </c>
      <c r="MK89" s="1">
        <f t="shared" si="837"/>
        <v>46022</v>
      </c>
      <c r="ML89" s="1">
        <f t="shared" si="837"/>
        <v>46053</v>
      </c>
    </row>
    <row r="90" spans="1:350" s="7" customFormat="1" ht="29" x14ac:dyDescent="0.35">
      <c r="A90" s="203" t="s">
        <v>625</v>
      </c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  <c r="AF90" s="179"/>
      <c r="AG90" s="179"/>
      <c r="AH90" s="179"/>
      <c r="AI90" s="179"/>
      <c r="AJ90" s="179"/>
      <c r="AK90" s="179"/>
      <c r="AL90" s="179"/>
      <c r="AM90" s="179"/>
      <c r="AN90" s="179"/>
      <c r="AO90" s="179"/>
      <c r="AP90" s="179"/>
      <c r="AQ90" s="179"/>
      <c r="AR90" s="179"/>
      <c r="AS90" s="179"/>
      <c r="AT90" s="179"/>
      <c r="AU90" s="179"/>
      <c r="AV90" s="179"/>
      <c r="AW90" s="179"/>
      <c r="AX90" s="179"/>
      <c r="AY90" s="179"/>
      <c r="AZ90" s="179"/>
      <c r="BA90" s="179"/>
      <c r="BB90" s="179"/>
      <c r="BC90" s="179"/>
      <c r="BD90" s="179"/>
      <c r="BE90" s="179"/>
      <c r="BF90" s="179"/>
      <c r="BG90" s="179"/>
      <c r="BH90" s="179"/>
      <c r="BI90" s="179"/>
      <c r="BJ90" s="179"/>
      <c r="BK90" s="179"/>
      <c r="BL90" s="179"/>
      <c r="BM90" s="179"/>
      <c r="BN90" s="179"/>
      <c r="BO90" s="179"/>
      <c r="BP90" s="179"/>
      <c r="BQ90" s="179"/>
      <c r="BR90" s="179"/>
      <c r="BS90" s="179"/>
      <c r="BT90" s="179"/>
      <c r="BU90" s="179"/>
      <c r="BV90" s="179"/>
      <c r="BW90" s="179"/>
      <c r="BX90" s="179"/>
      <c r="BY90" s="179"/>
      <c r="BZ90" s="179"/>
      <c r="CA90" s="179"/>
      <c r="CB90" s="179"/>
      <c r="CC90" s="179"/>
      <c r="CD90" s="179"/>
      <c r="CE90" s="179"/>
      <c r="CF90" s="179"/>
      <c r="CG90" s="179"/>
      <c r="CH90" s="179"/>
      <c r="CI90" s="179"/>
      <c r="CJ90" s="179"/>
      <c r="CK90" s="179"/>
      <c r="CL90" s="179"/>
      <c r="CM90" s="179"/>
      <c r="CN90" s="179"/>
      <c r="CO90" s="179"/>
      <c r="CP90" s="179"/>
      <c r="CQ90" s="179"/>
      <c r="CR90" s="179"/>
      <c r="CS90" s="179"/>
      <c r="CT90" s="179"/>
      <c r="CU90" s="179"/>
      <c r="CV90" s="179"/>
      <c r="CW90" s="179"/>
      <c r="CX90" s="179"/>
      <c r="CY90" s="179"/>
      <c r="CZ90" s="179"/>
      <c r="DA90" s="179"/>
      <c r="DB90" s="179"/>
      <c r="DC90" s="179"/>
      <c r="DD90" s="179"/>
      <c r="DE90" s="179"/>
      <c r="DF90" s="179"/>
      <c r="DG90" s="179"/>
      <c r="DH90" s="179"/>
      <c r="DI90" s="179"/>
      <c r="DJ90" s="179"/>
      <c r="DK90" s="179"/>
      <c r="DL90" s="179"/>
      <c r="DM90" s="179"/>
      <c r="DN90" s="179"/>
      <c r="DO90" s="179"/>
      <c r="DP90" s="179"/>
      <c r="DQ90" s="179"/>
      <c r="DR90" s="179"/>
      <c r="DS90" s="179"/>
      <c r="DT90" s="179"/>
      <c r="DU90" s="179"/>
      <c r="DV90" s="179"/>
      <c r="DW90" s="179"/>
      <c r="DX90" s="179"/>
      <c r="DY90" s="179"/>
      <c r="DZ90" s="179"/>
      <c r="EA90" s="179"/>
      <c r="EB90" s="179"/>
      <c r="EC90" s="179"/>
      <c r="ED90" s="179"/>
      <c r="EE90" s="179"/>
      <c r="EF90" s="179"/>
      <c r="EG90" s="179"/>
      <c r="EH90" s="179"/>
      <c r="EI90" s="179"/>
      <c r="EJ90" s="179"/>
      <c r="EK90" s="179"/>
      <c r="EL90" s="179"/>
      <c r="EM90" s="179"/>
      <c r="EN90" s="179"/>
      <c r="EO90" s="179"/>
      <c r="EP90" s="179"/>
      <c r="EQ90" s="179"/>
      <c r="ER90" s="179"/>
      <c r="ES90" s="179"/>
      <c r="ET90" s="179"/>
      <c r="EU90" s="179"/>
      <c r="EV90" s="179"/>
      <c r="EW90" s="179"/>
      <c r="EX90" s="179"/>
      <c r="EY90" s="179"/>
      <c r="EZ90" s="179"/>
      <c r="FA90" s="179"/>
      <c r="FB90" s="179"/>
      <c r="FC90" s="179"/>
      <c r="FD90" s="179"/>
      <c r="FE90" s="179"/>
      <c r="FF90" s="179"/>
      <c r="FG90" s="179"/>
      <c r="FH90" s="179"/>
      <c r="FI90" s="179"/>
      <c r="FJ90" s="179"/>
      <c r="FK90" s="179"/>
      <c r="FL90" s="179"/>
      <c r="FM90" s="179"/>
      <c r="FN90" s="179"/>
      <c r="FO90" s="179"/>
      <c r="FP90" s="179"/>
      <c r="FQ90" s="179"/>
      <c r="FR90" s="179"/>
      <c r="FS90" s="179"/>
      <c r="FT90" s="179"/>
      <c r="FU90" s="179"/>
      <c r="FV90" s="179"/>
      <c r="FW90" s="179"/>
      <c r="FX90" s="179"/>
      <c r="FY90" s="179"/>
      <c r="FZ90" s="179"/>
      <c r="GA90" s="179"/>
      <c r="GB90" s="179"/>
      <c r="GC90" s="179"/>
      <c r="GD90" s="179"/>
      <c r="GE90" s="179"/>
      <c r="GF90" s="179"/>
      <c r="GG90" s="179"/>
      <c r="GH90" s="179"/>
      <c r="GI90" s="179"/>
      <c r="GJ90" s="179"/>
      <c r="GK90" s="179"/>
      <c r="GL90" s="179"/>
      <c r="GM90" s="179"/>
      <c r="GN90" s="179"/>
      <c r="GO90" s="179"/>
      <c r="GP90" s="179"/>
      <c r="GQ90" s="179"/>
      <c r="GR90" s="179"/>
      <c r="GS90" s="179"/>
      <c r="GT90" s="179"/>
      <c r="GU90" s="179"/>
      <c r="GV90" s="179"/>
      <c r="GW90" s="179"/>
      <c r="GX90" s="179"/>
      <c r="GY90" s="179"/>
      <c r="GZ90" s="179"/>
      <c r="HA90" s="179"/>
      <c r="HB90" s="179"/>
      <c r="HC90" s="179"/>
      <c r="HD90" s="179"/>
      <c r="HE90" s="179"/>
      <c r="HF90" s="179"/>
      <c r="HG90" s="179"/>
      <c r="HH90" s="179"/>
      <c r="HI90" s="179"/>
      <c r="HJ90" s="179"/>
      <c r="HK90" s="179"/>
      <c r="HL90" s="179"/>
      <c r="HM90" s="179"/>
      <c r="HN90" s="179"/>
      <c r="HO90" s="179"/>
      <c r="HP90" s="179"/>
      <c r="HQ90" s="179"/>
      <c r="HR90" s="179"/>
      <c r="HS90" s="180"/>
      <c r="HT90" s="179"/>
      <c r="HU90" s="179"/>
      <c r="HV90" s="179"/>
      <c r="HW90" s="179"/>
      <c r="HX90" s="179"/>
      <c r="HY90" s="179"/>
      <c r="HZ90" s="179"/>
      <c r="IA90" s="179"/>
      <c r="IB90" s="179"/>
      <c r="IC90" s="179"/>
      <c r="ID90" s="179"/>
      <c r="IE90" s="179"/>
      <c r="IF90" s="179"/>
      <c r="IG90" s="179"/>
      <c r="IH90" s="179">
        <f t="shared" ref="IH90:IH114" si="838">IH10/HV10-1</f>
        <v>1.6265460375626262E-3</v>
      </c>
      <c r="II90" s="179">
        <f t="shared" ref="II90:JB90" si="839">II10/HW10-1</f>
        <v>-3.6871067683507897E-2</v>
      </c>
      <c r="IJ90" s="179">
        <f t="shared" si="839"/>
        <v>-2.8277017562762685E-2</v>
      </c>
      <c r="IK90" s="179">
        <f t="shared" si="839"/>
        <v>-5.1049988866622265E-2</v>
      </c>
      <c r="IL90" s="179">
        <f t="shared" si="839"/>
        <v>5.0649059492564596E-3</v>
      </c>
      <c r="IM90" s="179">
        <f t="shared" si="839"/>
        <v>1.1657038106878126E-3</v>
      </c>
      <c r="IN90" s="179">
        <f t="shared" si="839"/>
        <v>-2.3061685312533164E-3</v>
      </c>
      <c r="IO90" s="179">
        <f t="shared" si="839"/>
        <v>1.4703559629116736E-2</v>
      </c>
      <c r="IP90" s="179">
        <f t="shared" si="839"/>
        <v>1.3417889394689464E-2</v>
      </c>
      <c r="IQ90" s="179">
        <f t="shared" si="839"/>
        <v>2.0319764957264841E-2</v>
      </c>
      <c r="IR90" s="179">
        <f t="shared" si="839"/>
        <v>2.9931998638838442E-2</v>
      </c>
      <c r="IS90" s="179">
        <f t="shared" si="839"/>
        <v>-1.3948072634596853E-2</v>
      </c>
      <c r="IT90" s="179">
        <f t="shared" si="839"/>
        <v>1.6984799003636697E-2</v>
      </c>
      <c r="IU90" s="179">
        <f t="shared" si="839"/>
        <v>-2.1738670508345548E-2</v>
      </c>
      <c r="IV90" s="179">
        <f t="shared" si="839"/>
        <v>9.7715145465038233E-4</v>
      </c>
      <c r="IW90" s="179">
        <f t="shared" si="839"/>
        <v>3.9524165571553249E-2</v>
      </c>
      <c r="IX90" s="179">
        <f t="shared" si="839"/>
        <v>-0.21320001760549301</v>
      </c>
      <c r="IY90" s="179">
        <f t="shared" si="839"/>
        <v>2.3776694038196045E-2</v>
      </c>
      <c r="IZ90" s="179">
        <f t="shared" si="839"/>
        <v>5.6057196287497835E-3</v>
      </c>
      <c r="JA90" s="179">
        <f t="shared" si="839"/>
        <v>1.4311094477282849E-2</v>
      </c>
      <c r="JB90" s="179">
        <f t="shared" si="839"/>
        <v>1.0299198586653624E-2</v>
      </c>
      <c r="JC90" s="179">
        <f t="shared" ref="JC90:JR90" si="840">JC10/IQ10-1</f>
        <v>-1.1051185288187382E-2</v>
      </c>
      <c r="JD90" s="179">
        <f t="shared" si="840"/>
        <v>-3.2671795625504041E-2</v>
      </c>
      <c r="JE90" s="179">
        <f t="shared" si="840"/>
        <v>-1.3779163141065975E-2</v>
      </c>
      <c r="JF90" s="179">
        <f t="shared" si="840"/>
        <v>9.4097583682877239E-3</v>
      </c>
      <c r="JG90" s="179">
        <f t="shared" si="840"/>
        <v>3.180732561359445E-2</v>
      </c>
      <c r="JH90" s="179">
        <f t="shared" si="840"/>
        <v>-2.6859805900354639E-2</v>
      </c>
      <c r="JI90" s="179">
        <f t="shared" si="840"/>
        <v>-1.4084542013680923E-2</v>
      </c>
      <c r="JJ90" s="179">
        <f t="shared" si="840"/>
        <v>0.26126727407639971</v>
      </c>
      <c r="JK90" s="179">
        <f t="shared" si="840"/>
        <v>-3.0126853560835443E-2</v>
      </c>
      <c r="JL90" s="179">
        <f t="shared" si="840"/>
        <v>1.9062610471988872E-2</v>
      </c>
      <c r="JM90" s="179">
        <f t="shared" si="840"/>
        <v>2.2813254409145056E-2</v>
      </c>
      <c r="JN90" s="179">
        <f t="shared" si="840"/>
        <v>3.4497426368417461E-2</v>
      </c>
      <c r="JO90" s="179">
        <f t="shared" si="840"/>
        <v>6.9380316932495356E-2</v>
      </c>
      <c r="JP90" s="179">
        <f t="shared" si="840"/>
        <v>6.0424277157600237E-2</v>
      </c>
      <c r="JQ90" s="179">
        <f t="shared" si="840"/>
        <v>2.1654448809622417E-2</v>
      </c>
      <c r="JR90" s="179">
        <f t="shared" si="840"/>
        <v>4.7345572784085466E-3</v>
      </c>
      <c r="JS90" s="179">
        <f t="shared" ref="JS90:JT96" si="841">JS10/JG10-1</f>
        <v>4.9752769241895312E-2</v>
      </c>
      <c r="JT90" s="179">
        <f t="shared" si="841"/>
        <v>-2.3061787840498615E-2</v>
      </c>
      <c r="JU90" s="179">
        <f t="shared" ref="JU90:KE90" si="842">JU10/JI10-1</f>
        <v>-0.19344797435950856</v>
      </c>
      <c r="JV90" s="179">
        <f t="shared" si="842"/>
        <v>-9.3308493353779776E-2</v>
      </c>
      <c r="JW90" s="179">
        <f t="shared" si="842"/>
        <v>-3.4845629932214406E-2</v>
      </c>
      <c r="JX90" s="179">
        <f t="shared" si="842"/>
        <v>-4.3656967301141658E-2</v>
      </c>
      <c r="JY90" s="179">
        <f t="shared" si="842"/>
        <v>-6.3346040114505842E-3</v>
      </c>
      <c r="JZ90" s="179">
        <f t="shared" si="842"/>
        <v>4.3071519822593496E-2</v>
      </c>
      <c r="KA90" s="179">
        <f t="shared" si="842"/>
        <v>4.4302981405672126E-2</v>
      </c>
      <c r="KB90" s="179">
        <f t="shared" si="842"/>
        <v>7.9548373815019335E-2</v>
      </c>
      <c r="KC90" s="179">
        <f t="shared" si="842"/>
        <v>7.3817861121261652E-2</v>
      </c>
      <c r="KD90" s="179">
        <f t="shared" si="842"/>
        <v>7.2154887693795855E-2</v>
      </c>
      <c r="KE90" s="179">
        <f t="shared" si="842"/>
        <v>3.0550642865537103E-2</v>
      </c>
      <c r="KF90" s="179">
        <f t="shared" ref="KF90:KF96" si="843">KF10/JT10-1</f>
        <v>7.0974619928714677E-2</v>
      </c>
      <c r="KG90" s="179">
        <f t="shared" ref="KG90:LH96" si="844">KG10/JU10-1</f>
        <v>0.30355164216386266</v>
      </c>
      <c r="KH90" s="179">
        <f t="shared" si="844"/>
        <v>0.21215556503388089</v>
      </c>
      <c r="KI90" s="179">
        <f t="shared" si="844"/>
        <v>0.11878209756019453</v>
      </c>
      <c r="KJ90" s="179">
        <f t="shared" si="844"/>
        <v>9.5112358221449256E-2</v>
      </c>
      <c r="KK90" s="179">
        <f t="shared" si="844"/>
        <v>7.7473892290151003E-2</v>
      </c>
      <c r="KL90" s="179">
        <f t="shared" si="844"/>
        <v>4.2714407763617679E-3</v>
      </c>
      <c r="KM90" s="179">
        <f t="shared" si="844"/>
        <v>-8.2490414408354917E-3</v>
      </c>
      <c r="KN90" s="179">
        <f t="shared" si="844"/>
        <v>-3.1189626540707782E-2</v>
      </c>
      <c r="KO90" s="179">
        <f t="shared" ref="KO90:LH90" si="845">KO10/KC10-1</f>
        <v>7.6658939384199876E-3</v>
      </c>
      <c r="KP90" s="179">
        <f t="shared" si="845"/>
        <v>-6.0190820419032787E-2</v>
      </c>
      <c r="KQ90" s="179">
        <f t="shared" si="845"/>
        <v>-1.0550485352798789E-2</v>
      </c>
      <c r="KR90" s="179">
        <f t="shared" si="845"/>
        <v>0.1017015491049309</v>
      </c>
      <c r="KS90" s="179">
        <f t="shared" si="845"/>
        <v>3.2046712614009154E-2</v>
      </c>
      <c r="KT90" s="179">
        <f t="shared" si="845"/>
        <v>-1.1261128352972882E-3</v>
      </c>
      <c r="KU90" s="179">
        <f t="shared" si="845"/>
        <v>5.9888696048993051E-3</v>
      </c>
      <c r="KV90" s="179">
        <f t="shared" si="845"/>
        <v>7.1964298625442069E-3</v>
      </c>
      <c r="KW90" s="179">
        <f t="shared" si="845"/>
        <v>-1.904260604918151E-2</v>
      </c>
      <c r="KX90" s="179">
        <f t="shared" si="845"/>
        <v>4.4677322164690114E-3</v>
      </c>
      <c r="KY90" s="179">
        <f t="shared" si="845"/>
        <v>-3.3467821806787978E-2</v>
      </c>
      <c r="KZ90" s="179">
        <f t="shared" si="845"/>
        <v>-1.4812272741481336E-2</v>
      </c>
      <c r="LA90" s="179">
        <f t="shared" si="845"/>
        <v>-2.3056147307133568E-2</v>
      </c>
      <c r="LB90" s="179">
        <f t="shared" si="845"/>
        <v>5.3182627108444125E-2</v>
      </c>
      <c r="LC90" s="179">
        <f t="shared" si="845"/>
        <v>7.7999277788169952E-3</v>
      </c>
      <c r="LD90" s="179">
        <f t="shared" si="845"/>
        <v>7.7180876997151593E-4</v>
      </c>
      <c r="LE90" s="179">
        <f t="shared" si="845"/>
        <v>-6.6758236497770351E-3</v>
      </c>
      <c r="LF90" s="179">
        <f t="shared" si="845"/>
        <v>1.1236219901092248E-2</v>
      </c>
      <c r="LG90" s="179">
        <f t="shared" si="845"/>
        <v>1.9882693982109068E-2</v>
      </c>
      <c r="LH90" s="179">
        <f t="shared" si="845"/>
        <v>3.165234329374722E-2</v>
      </c>
      <c r="LI90" s="179">
        <f t="shared" ref="LI90:LI96" si="846">LI10/KW10-1</f>
        <v>4.5006873927485147E-2</v>
      </c>
      <c r="LJ90" s="179">
        <f t="shared" ref="LJ90:LT96" si="847">LJ10/KX10-1</f>
        <v>3.2292796965503578E-2</v>
      </c>
      <c r="LK90" s="179">
        <f t="shared" si="847"/>
        <v>5.418428155868904E-2</v>
      </c>
      <c r="LL90" s="179">
        <f t="shared" si="847"/>
        <v>4.8723832394155453E-2</v>
      </c>
      <c r="LM90" s="179">
        <f t="shared" si="847"/>
        <v>1.4878347182222473E-2</v>
      </c>
      <c r="LN90" s="179">
        <f t="shared" si="847"/>
        <v>3.8159637623052189E-2</v>
      </c>
      <c r="LO90" s="179">
        <f t="shared" si="847"/>
        <v>6.0119410338449919E-2</v>
      </c>
      <c r="LP90" s="179">
        <f t="shared" si="847"/>
        <v>-8.9508037203567259E-3</v>
      </c>
      <c r="LQ90" s="179">
        <f t="shared" si="847"/>
        <v>4.447747710651373E-2</v>
      </c>
      <c r="LR90" s="179">
        <f t="shared" si="847"/>
        <v>1.7131685333686697E-2</v>
      </c>
      <c r="LS90" s="179">
        <f t="shared" si="847"/>
        <v>4.0078866592840656E-2</v>
      </c>
      <c r="LT90" s="179">
        <f t="shared" si="847"/>
        <v>2.199173716831937E-2</v>
      </c>
      <c r="LU90" s="179">
        <f t="shared" ref="LU90:LU96" si="848">LU10/LI10-1</f>
        <v>3.7908814157892046E-3</v>
      </c>
      <c r="LV90" s="179">
        <f t="shared" ref="LV90:ML96" si="849">LV10/LJ10-1</f>
        <v>2.0721119130125754E-2</v>
      </c>
      <c r="LW90" s="179">
        <f t="shared" si="849"/>
        <v>2.6404731390995195E-2</v>
      </c>
      <c r="LX90" s="179">
        <f t="shared" si="849"/>
        <v>-7.2621477527526901E-3</v>
      </c>
      <c r="LY90" s="179">
        <f t="shared" si="849"/>
        <v>1.959671358796955E-2</v>
      </c>
      <c r="LZ90" s="179">
        <f t="shared" si="849"/>
        <v>1.4906787363097918E-2</v>
      </c>
      <c r="MA90" s="179">
        <f t="shared" si="849"/>
        <v>2.9401848894472282E-2</v>
      </c>
      <c r="MB90" s="179">
        <f t="shared" si="849"/>
        <v>-3.2067411408385982E-2</v>
      </c>
      <c r="MC90" s="179">
        <f t="shared" si="849"/>
        <v>-0.19764541800142088</v>
      </c>
      <c r="MD90" s="179">
        <f t="shared" si="849"/>
        <v>-0.19255527133576378</v>
      </c>
      <c r="ME90" s="179">
        <f t="shared" si="849"/>
        <v>-0.21405098929782651</v>
      </c>
      <c r="MF90" s="179">
        <f t="shared" si="849"/>
        <v>-0.18826481731579336</v>
      </c>
      <c r="MG90" s="179">
        <f t="shared" si="849"/>
        <v>-0.20033506772986831</v>
      </c>
      <c r="MH90" s="179">
        <f t="shared" si="849"/>
        <v>-0.20541965045434429</v>
      </c>
      <c r="MI90" s="179">
        <f t="shared" si="849"/>
        <v>-0.18836464440398015</v>
      </c>
      <c r="MJ90" s="179">
        <f t="shared" si="849"/>
        <v>-0.18865197238759746</v>
      </c>
      <c r="MK90" s="179">
        <f t="shared" si="849"/>
        <v>-0.20865228777999822</v>
      </c>
      <c r="ML90" s="179">
        <f t="shared" si="849"/>
        <v>-0.22780833619505569</v>
      </c>
    </row>
    <row r="91" spans="1:350" s="7" customFormat="1" x14ac:dyDescent="0.35">
      <c r="A91" s="176" t="str">
        <f>Month!$A$11</f>
        <v>Rodovias (veículos equivalentes passantes)</v>
      </c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>
        <f t="shared" ref="N91:N105" si="850">IF(B11&lt;=0,"",IF(N11&lt;=0,"",(N11/B11-1)))</f>
        <v>1.4149971379507726</v>
      </c>
      <c r="O91" s="179">
        <f t="shared" ref="O91:O105" si="851">IF(C11&lt;=0,"",IF(O11&lt;=0,"",(O11/C11-1)))</f>
        <v>1.0551611141452759</v>
      </c>
      <c r="P91" s="179">
        <f t="shared" ref="P91:P105" si="852">IF(D11&lt;=0,"",IF(P11&lt;=0,"",(P11/D11-1)))</f>
        <v>0.9285714285714286</v>
      </c>
      <c r="Q91" s="179">
        <f t="shared" ref="Q91:Q105" si="853">IF(E11&lt;=0,"",IF(Q11&lt;=0,"",(Q11/E11-1)))</f>
        <v>1.3074829931972789</v>
      </c>
      <c r="R91" s="179">
        <f t="shared" ref="R91:R105" si="854">IF(F11&lt;=0,"",IF(R11&lt;=0,"",(R11/F11-1)))</f>
        <v>0.90637337845459665</v>
      </c>
      <c r="S91" s="179">
        <f t="shared" ref="S91:S105" si="855">IF(G11&lt;=0,"",IF(S11&lt;=0,"",(S11/G11-1)))</f>
        <v>1.1572700296735907</v>
      </c>
      <c r="T91" s="179">
        <f t="shared" ref="T91:T105" si="856">IF(H11&lt;=0,"",IF(T11&lt;=0,"",(T11/H11-1)))</f>
        <v>1.252159827213823</v>
      </c>
      <c r="U91" s="179">
        <f t="shared" ref="U91:U105" si="857">IF(I11&lt;=0,"",IF(U11&lt;=0,"",(U11/I11-1)))</f>
        <v>1.3502012650948823</v>
      </c>
      <c r="V91" s="179">
        <f t="shared" ref="V91:V105" si="858">IF(J11&lt;=0,"",IF(V11&lt;=0,"",(V11/J11-1)))</f>
        <v>1.4913329348475792</v>
      </c>
      <c r="W91" s="179">
        <f t="shared" ref="W91:W105" si="859">IF(K11&lt;=0,"",IF(W11&lt;=0,"",(W11/K11-1)))</f>
        <v>1.3899204244031829</v>
      </c>
      <c r="X91" s="179">
        <f t="shared" ref="X91:X105" si="860">IF(L11&lt;=0,"",IF(X11&lt;=0,"",(X11/L11-1)))</f>
        <v>0.77618243243243246</v>
      </c>
      <c r="Y91" s="179">
        <f t="shared" ref="Y91:Y105" si="861">IF(M11&lt;=0,"",IF(Y11&lt;=0,"",(Y11/M11-1)))</f>
        <v>0.57219930180894951</v>
      </c>
      <c r="Z91" s="179">
        <f t="shared" ref="Z91:Z105" si="862">IF(N11&lt;=0,"",IF(Z11&lt;=0,"",(Z11/N11-1)))</f>
        <v>0.2403413131073715</v>
      </c>
      <c r="AA91" s="179">
        <f t="shared" ref="AA91:AA105" si="863">IF(O11&lt;=0,"",IF(AA11&lt;=0,"",(AA11/O11-1)))</f>
        <v>0.20807866064310399</v>
      </c>
      <c r="AB91" s="179">
        <f t="shared" ref="AB91:AB105" si="864">IF(P11&lt;=0,"",IF(AB11&lt;=0,"",(AB11/P11-1)))</f>
        <v>0.24846894138232711</v>
      </c>
      <c r="AC91" s="179">
        <f t="shared" ref="AC91:AC105" si="865">IF(Q11&lt;=0,"",IF(AC11&lt;=0,"",(AC11/Q11-1)))</f>
        <v>0.19015330188679247</v>
      </c>
      <c r="AD91" s="179">
        <f t="shared" ref="AD91:AD105" si="866">IF(R11&lt;=0,"",IF(AD11&lt;=0,"",(AD11/R11-1)))</f>
        <v>0.21686390532544375</v>
      </c>
      <c r="AE91" s="179">
        <f t="shared" ref="AE91:AE105" si="867">IF(S11&lt;=0,"",IF(AE11&lt;=0,"",(AE11/S11-1)))</f>
        <v>8.4181568088033121E-2</v>
      </c>
      <c r="AF91" s="179">
        <f t="shared" ref="AF91:AF105" si="868">IF(T11&lt;=0,"",IF(AF11&lt;=0,"",(AF11/T11-1)))</f>
        <v>-7.6720210980579795E-3</v>
      </c>
      <c r="AG91" s="179">
        <f t="shared" ref="AG91:AG105" si="869">IF(U11&lt;=0,"",IF(AG11&lt;=0,"",(AG11/U11-1)))</f>
        <v>8.8084169317348415E-3</v>
      </c>
      <c r="AH91" s="179">
        <f t="shared" ref="AH91:AH105" si="870">IF(V11&lt;=0,"",IF(AH11&lt;=0,"",(AH11/V11-1)))</f>
        <v>-1.8234165067178454E-2</v>
      </c>
      <c r="AI91" s="179">
        <f t="shared" ref="AI91:AI105" si="871">IF(W11&lt;=0,"",IF(AI11&lt;=0,"",(AI11/W11-1)))</f>
        <v>-3.4628190899001154E-2</v>
      </c>
      <c r="AJ91" s="179">
        <f t="shared" ref="AJ91:AJ105" si="872">IF(X11&lt;=0,"",IF(AJ11&lt;=0,"",(AJ11/X11-1)))</f>
        <v>1.4740846409890596E-2</v>
      </c>
      <c r="AK91" s="179">
        <f t="shared" ref="AK91:AK105" si="873">IF(Y11&lt;=0,"",IF(AK11&lt;=0,"",(AK11/Y11-1)))</f>
        <v>1.0698425514735543E-2</v>
      </c>
      <c r="AL91" s="179">
        <f t="shared" ref="AL91:AL105" si="874">IF(Z11&lt;=0,"",IF(AL11&lt;=0,"",(AL11/Z11-1)))</f>
        <v>8.4081788648957545E-3</v>
      </c>
      <c r="AM91" s="179">
        <f t="shared" ref="AM91:AM105" si="875">IF(AA11&lt;=0,"",IF(AM11&lt;=0,"",(AM11/AA11-1)))</f>
        <v>2.1337439507259193E-2</v>
      </c>
      <c r="AN91" s="179">
        <f t="shared" ref="AN91:AN105" si="876">IF(AB11&lt;=0,"",IF(AN11&lt;=0,"",(AN11/AB11-1)))</f>
        <v>1.892081289418357E-2</v>
      </c>
      <c r="AO91" s="179">
        <f t="shared" ref="AO91:AO105" si="877">IF(AC11&lt;=0,"",IF(AO11&lt;=0,"",(AO11/AC11-1)))</f>
        <v>-1.0651473866732708E-2</v>
      </c>
      <c r="AP91" s="179">
        <f t="shared" ref="AP91:AP105" si="878">IF(AD11&lt;=0,"",IF(AP11&lt;=0,"",(AP11/AD11-1)))</f>
        <v>-6.7833698030634548E-2</v>
      </c>
      <c r="AQ91" s="179">
        <f t="shared" ref="AQ91:AQ105" si="879">IF(AE11&lt;=0,"",IF(AQ11&lt;=0,"",(AQ11/AE11-1)))</f>
        <v>-2.9941639177873625E-2</v>
      </c>
      <c r="AR91" s="179">
        <f t="shared" ref="AR91:AR105" si="880">IF(AF11&lt;=0,"",IF(AR11&lt;=0,"",(AR11/AF11-1)))</f>
        <v>-8.9393573326890241E-3</v>
      </c>
      <c r="AS91" s="179">
        <f t="shared" ref="AS91:AS105" si="881">IF(AG11&lt;=0,"",IF(AS11&lt;=0,"",(AS11/AG11-1)))</f>
        <v>-5.3116662624302702E-2</v>
      </c>
      <c r="AT91" s="179">
        <f t="shared" ref="AT91:AT105" si="882">IF(AH11&lt;=0,"",IF(AT11&lt;=0,"",(AT11/AH11-1)))</f>
        <v>-5.1808406647116279E-2</v>
      </c>
      <c r="AU91" s="179">
        <f t="shared" ref="AU91:AU105" si="883">IF(AI11&lt;=0,"",IF(AU11&lt;=0,"",(AU11/AI11-1)))</f>
        <v>-5.9783858358243291E-2</v>
      </c>
      <c r="AV91" s="179">
        <f t="shared" ref="AV91:AV105" si="884">IF(AJ11&lt;=0,"",IF(AV11&lt;=0,"",(AV11/AJ11-1)))</f>
        <v>-3.9831302717900696E-2</v>
      </c>
      <c r="AW91" s="179">
        <f t="shared" ref="AW91:AW105" si="885">IF(AK11&lt;=0,"",IF(AW11&lt;=0,"",(AW11/AK11-1)))</f>
        <v>-4.8132614339924107E-2</v>
      </c>
      <c r="AX91" s="179">
        <f t="shared" ref="AX91:AX105" si="886">IF(AL11&lt;=0,"",IF(AX11&lt;=0,"",(AX11/AL11-1)))</f>
        <v>-3.0130756111426904E-2</v>
      </c>
      <c r="AY91" s="179">
        <f t="shared" ref="AY91:AY105" si="887">IF(AM11&lt;=0,"",IF(AY11&lt;=0,"",(AY11/AM11-1)))</f>
        <v>-1.8737884988154208E-2</v>
      </c>
      <c r="AZ91" s="179">
        <f t="shared" ref="AZ91:AZ105" si="888">IF(AN11&lt;=0,"",IF(AZ11&lt;=0,"",(AZ11/AN11-1)))</f>
        <v>-6.0522696011004129E-2</v>
      </c>
      <c r="BA91" s="179">
        <f t="shared" ref="BA91:BA105" si="889">IF(AO11&lt;=0,"",IF(BA11&lt;=0,"",(BA11/AO11-1)))</f>
        <v>-1.0515773660490724E-2</v>
      </c>
      <c r="BB91" s="179">
        <f t="shared" ref="BB91:BB105" si="890">IF(AP11&lt;=0,"",IF(BB11&lt;=0,"",(BB11/AP11-1)))</f>
        <v>5.9989567031819568E-3</v>
      </c>
      <c r="BC91" s="179">
        <f t="shared" ref="BC91:BC105" si="891">IF(AQ11&lt;=0,"",IF(BC11&lt;=0,"",(BC11/AQ11-1)))</f>
        <v>-1.4386607376405958E-2</v>
      </c>
      <c r="BD91" s="179">
        <f t="shared" ref="BD91:BD105" si="892">IF(AR11&lt;=0,"",IF(BD11&lt;=0,"",(BD11/AR11-1)))</f>
        <v>-1.2676743052169703E-2</v>
      </c>
      <c r="BE91" s="179">
        <f t="shared" ref="BE91:BE105" si="893">IF(AS11&lt;=0,"",IF(BE11&lt;=0,"",(BE11/AS11-1)))</f>
        <v>1.2551229508196649E-2</v>
      </c>
      <c r="BF91" s="179">
        <f t="shared" ref="BF91:BF105" si="894">IF(AT11&lt;=0,"",IF(BF11&lt;=0,"",(BF11/AT11-1)))</f>
        <v>-7.4742268041236848E-3</v>
      </c>
      <c r="BG91" s="179">
        <f t="shared" ref="BG91:BG105" si="895">IF(AU11&lt;=0,"",IF(BG11&lt;=0,"",(BG11/AU11-1)))</f>
        <v>-2.6901442895573835E-3</v>
      </c>
      <c r="BH91" s="179">
        <f t="shared" ref="BH91:BH105" si="896">IF(AV11&lt;=0,"",IF(BH11&lt;=0,"",(BH11/AV11-1)))</f>
        <v>5.6124938994630558E-3</v>
      </c>
      <c r="BI91" s="179">
        <f t="shared" ref="BI91:BI105" si="897">IF(AW11&lt;=0,"",IF(BI11&lt;=0,"",(BI11/AW11-1)))</f>
        <v>-6.7771716323961395E-2</v>
      </c>
      <c r="BJ91" s="179">
        <f t="shared" ref="BJ91:BJ105" si="898">IF(AX11&lt;=0,"",IF(BJ11&lt;=0,"",(BJ11/AX11-1)))</f>
        <v>-6.0179757717858551E-2</v>
      </c>
      <c r="BK91" s="179">
        <f t="shared" ref="BK91:BK105" si="899">IF(AY11&lt;=0,"",IF(BK11&lt;=0,"",(BK11/AY11-1)))</f>
        <v>-6.8700614574187857E-2</v>
      </c>
      <c r="BL91" s="179">
        <f t="shared" ref="BL91:BL105" si="900">IF(AZ11&lt;=0,"",IF(BL11&lt;=0,"",(BL11/AZ11-1)))</f>
        <v>1.0980966325036645E-2</v>
      </c>
      <c r="BM91" s="179">
        <f t="shared" ref="BM91:BM105" si="901">IF(BA11&lt;=0,"",IF(BM11&lt;=0,"",(BM11/BA11-1)))</f>
        <v>-7.4645748987854255E-2</v>
      </c>
      <c r="BN91" s="179">
        <f t="shared" ref="BN91:BN105" si="902">IF(BB11&lt;=0,"",IF(BN11&lt;=0,"",(BN11/BB11-1)))</f>
        <v>-1.5815400570391547E-2</v>
      </c>
      <c r="BO91" s="179">
        <f t="shared" ref="BO91:BO105" si="903">IF(BC11&lt;=0,"",IF(BO11&lt;=0,"",(BO11/BC11-1)))</f>
        <v>-8.2802547770700619E-2</v>
      </c>
      <c r="BP91" s="179">
        <f t="shared" ref="BP91:BP105" si="904">IF(BD11&lt;=0,"",IF(BP11&lt;=0,"",(BP11/BD11-1)))</f>
        <v>-2.7160493827160459E-2</v>
      </c>
      <c r="BQ91" s="179">
        <f t="shared" ref="BQ91:BQ105" si="905">IF(BE11&lt;=0,"",IF(BQ11&lt;=0,"",(BQ11/BE11-1)))</f>
        <v>-2.5319251201619042E-2</v>
      </c>
      <c r="BR91" s="179">
        <f t="shared" ref="BR91:BR105" si="906">IF(BF11&lt;=0,"",IF(BR11&lt;=0,"",(BR11/BF11-1)))</f>
        <v>4.0470007790194273E-4</v>
      </c>
      <c r="BS91" s="179">
        <f t="shared" ref="BS91:BS105" si="907">IF(BG11&lt;=0,"",IF(BS11&lt;=0,"",(BS11/BG11-1)))</f>
        <v>-7.9568415890143296E-3</v>
      </c>
      <c r="BT91" s="179">
        <f t="shared" ref="BT91:BT105" si="908">IF(BH11&lt;=0,"",IF(BT11&lt;=0,"",(BT11/BH11-1)))</f>
        <v>7.281327347731148E-2</v>
      </c>
      <c r="BU91" s="179">
        <f t="shared" ref="BU91:BU105" si="909">IF(BI11&lt;=0,"",IF(BU11&lt;=0,"",(BU11/BI11-1)))</f>
        <v>9.252464550979056E-2</v>
      </c>
      <c r="BV91" s="179">
        <f t="shared" ref="BV91:BV105" si="910">IF(BJ11&lt;=0,"",IF(BV11&lt;=0,"",(BV11/BJ11-1)))</f>
        <v>4.2074220374220372E-2</v>
      </c>
      <c r="BW91" s="179">
        <f t="shared" ref="BW91:BW105" si="911">IF(BK11&lt;=0,"",IF(BW11&lt;=0,"",(BW11/BK11-1)))</f>
        <v>5.38376148951214E-2</v>
      </c>
      <c r="BX91" s="179">
        <f t="shared" ref="BX91:BX105" si="912">IF(BL11&lt;=0,"",IF(BX11&lt;=0,"",(BX11/BL11-1)))</f>
        <v>2.530774800868496E-4</v>
      </c>
      <c r="BY91" s="179">
        <f t="shared" ref="BY91:BY105" si="913">IF(BM11&lt;=0,"",IF(BY11&lt;=0,"",(BY11/BM11-1)))</f>
        <v>0.1049547443259502</v>
      </c>
      <c r="BZ91" s="179">
        <f t="shared" ref="BZ91:BZ105" si="914">IF(BN11&lt;=0,"",IF(BZ11&lt;=0,"",(BZ11/BN11-1)))</f>
        <v>1.5917281348788226E-2</v>
      </c>
      <c r="CA91" s="179">
        <f t="shared" ref="CA91:CA105" si="915">IF(BO11&lt;=0,"",IF(CA11&lt;=0,"",(CA11/BO11-1)))</f>
        <v>9.665162037037045E-2</v>
      </c>
      <c r="CB91" s="179">
        <f t="shared" ref="CB91:CB105" si="916">IF(BP11&lt;=0,"",IF(CB11&lt;=0,"",(CB11/BP11-1)))</f>
        <v>6.9602157360406203E-2</v>
      </c>
      <c r="CC91" s="179">
        <f t="shared" ref="CC91:CC105" si="917">IF(BQ11&lt;=0,"",IF(CC11&lt;=0,"",(CC11/BQ11-1)))</f>
        <v>5.4873157011331442E-2</v>
      </c>
      <c r="CD91" s="179">
        <f t="shared" ref="CD91:CD105" si="918">IF(BR11&lt;=0,"",IF(CD11&lt;=0,"",(CD11/BR11-1)))</f>
        <v>4.9610018900426933E-2</v>
      </c>
      <c r="CE91" s="179">
        <f t="shared" ref="CE91:CE105" si="919">IF(BS11&lt;=0,"",IF(CE11&lt;=0,"",(CE11/BS11-1)))</f>
        <v>7.2905378549082966E-2</v>
      </c>
      <c r="CF91" s="179">
        <f t="shared" ref="CF91:CF105" si="920">IF(BT11&lt;=0,"",IF(CF11&lt;=0,"",(CF11/BT11-1)))</f>
        <v>-4.7631525762975468E-2</v>
      </c>
      <c r="CG91" s="179">
        <f t="shared" ref="CG91:CG105" si="921">IF(BU11&lt;=0,"",IF(CG11&lt;=0,"",(CG11/BU11-1)))</f>
        <v>1.2005965282451792E-2</v>
      </c>
      <c r="CH91" s="179">
        <f t="shared" ref="CH91:CH105" si="922">IF(BV11&lt;=0,"",IF(CH11&lt;=0,"",(CH11/BV11-1)))</f>
        <v>3.3856391887521431E-2</v>
      </c>
      <c r="CI91" s="179">
        <f t="shared" ref="CI91:CI105" si="923">IF(BW11&lt;=0,"",IF(CI11&lt;=0,"",(CI11/BW11-1)))</f>
        <v>5.8519606578025574E-2</v>
      </c>
      <c r="CJ91" s="179">
        <f t="shared" ref="CJ91:CJ105" si="924">IF(BX11&lt;=0,"",IF(CJ11&lt;=0,"",(CJ11/BX11-1)))</f>
        <v>3.1996367803127868E-2</v>
      </c>
      <c r="CK91" s="179">
        <f t="shared" ref="CK91:CK105" si="925">IF(BY11&lt;=0,"",IF(CK11&lt;=0,"",(CK11/BY11-1)))</f>
        <v>4.0643488282512852E-2</v>
      </c>
      <c r="CL91" s="179">
        <f t="shared" ref="CL91:CL105" si="926">IF(BZ11&lt;=0,"",IF(CL11&lt;=0,"",(CL11/BZ11-1)))</f>
        <v>5.4547712879970067E-2</v>
      </c>
      <c r="CM91" s="179">
        <f t="shared" ref="CM91:CM105" si="927">IF(CA11&lt;=0,"",IF(CM11&lt;=0,"",(CM11/CA11-1)))</f>
        <v>3.3466903146889715E-2</v>
      </c>
      <c r="CN91" s="179">
        <f t="shared" ref="CN91:CN105" si="928">IF(CB11&lt;=0,"",IF(CN11&lt;=0,"",(CN11/CB11-1)))</f>
        <v>2.7475346934465517E-2</v>
      </c>
      <c r="CO91" s="179">
        <f t="shared" ref="CO91:CO105" si="929">IF(CC11&lt;=0,"",IF(CO11&lt;=0,"",(CO11/CC11-1)))</f>
        <v>3.2969604248862749E-2</v>
      </c>
      <c r="CP91" s="179">
        <f t="shared" ref="CP91:CP105" si="930">IF(CD11&lt;=0,"",IF(CP11&lt;=0,"",(CP11/CD11-1)))</f>
        <v>5.6541015568971176E-2</v>
      </c>
      <c r="CQ91" s="179">
        <f t="shared" ref="CQ91:CQ105" si="931">IF(CE11&lt;=0,"",IF(CQ11&lt;=0,"",(CQ11/CE11-1)))</f>
        <v>1.2404001433477418E-2</v>
      </c>
      <c r="CR91" s="179">
        <f t="shared" ref="CR91:CR105" si="932">IF(CF11&lt;=0,"",IF(CR11&lt;=0,"",(CR11/CF11-1)))</f>
        <v>1.3146358676555225E-2</v>
      </c>
      <c r="CS91" s="179">
        <f t="shared" ref="CS91:CS105" si="933">IF(CG11&lt;=0,"",IF(CS11&lt;=0,"",(CS11/CG11-1)))</f>
        <v>2.7343753975936247E-2</v>
      </c>
      <c r="CT91" s="179">
        <f t="shared" ref="CT91:CT105" si="934">IF(CH11&lt;=0,"",IF(CT11&lt;=0,"",(CT11/CH11-1)))</f>
        <v>1.7809554391115201E-2</v>
      </c>
      <c r="CU91" s="179">
        <f t="shared" ref="CU91:CU105" si="935">IF(CI11&lt;=0,"",IF(CU11&lt;=0,"",(CU11/CI11-1)))</f>
        <v>-2.8355520520960908E-2</v>
      </c>
      <c r="CV91" s="179">
        <f t="shared" ref="CV91:CV105" si="936">IF(CJ11&lt;=0,"",IF(CV11&lt;=0,"",(CV11/CJ11-1)))</f>
        <v>5.6504131862304074E-2</v>
      </c>
      <c r="CW91" s="179">
        <f t="shared" ref="CW91:CW105" si="937">IF(CK11&lt;=0,"",IF(CW11&lt;=0,"",(CW11/CK11-1)))</f>
        <v>-3.662712891218356E-2</v>
      </c>
      <c r="CX91" s="179">
        <f t="shared" ref="CX91:CX105" si="938">IF(CL11&lt;=0,"",IF(CX11&lt;=0,"",(CX11/CL11-1)))</f>
        <v>3.2203848695073756E-2</v>
      </c>
      <c r="CY91" s="179">
        <f t="shared" ref="CY91:CY105" si="939">IF(CM11&lt;=0,"",IF(CY11&lt;=0,"",(CY11/CM11-1)))</f>
        <v>3.0701694478637798E-2</v>
      </c>
      <c r="CZ91" s="179">
        <f t="shared" ref="CZ91:CZ105" si="940">IF(CN11&lt;=0,"",IF(CZ11&lt;=0,"",(CZ11/CN11-1)))</f>
        <v>2.2083731714864996E-2</v>
      </c>
      <c r="DA91" s="179">
        <f t="shared" ref="DA91:DA105" si="941">IF(CO11&lt;=0,"",IF(DA11&lt;=0,"",(DA11/CO11-1)))</f>
        <v>1.8115042776492007E-2</v>
      </c>
      <c r="DB91" s="179">
        <f t="shared" ref="DB91:DB105" si="942">IF(CP11&lt;=0,"",IF(DB11&lt;=0,"",(DB11/CP11-1)))</f>
        <v>-5.7804802919632858E-2</v>
      </c>
      <c r="DC91" s="179">
        <f t="shared" ref="DC91:DC105" si="943">IF(CQ11&lt;=0,"",IF(DC11&lt;=0,"",(DC11/CQ11-1)))</f>
        <v>-1.8331333030215724E-2</v>
      </c>
      <c r="DD91" s="179">
        <f t="shared" ref="DD91:DD105" si="944">IF(CR11&lt;=0,"",IF(DD11&lt;=0,"",(DD11/CR11-1)))</f>
        <v>3.3360885585327571E-2</v>
      </c>
      <c r="DE91" s="179">
        <f t="shared" ref="DE91:DE105" si="945">IF(CS11&lt;=0,"",IF(DE11&lt;=0,"",(DE11/CS11-1)))</f>
        <v>1.5395742256678391E-2</v>
      </c>
      <c r="DF91" s="179">
        <f t="shared" ref="DF91:DF105" si="946">IF(CT11&lt;=0,"",IF(DF11&lt;=0,"",(DF11/CT11-1)))</f>
        <v>1.6180799654024858E-2</v>
      </c>
      <c r="DG91" s="179">
        <f t="shared" ref="DG91:DG105" si="947">IF(CU11&lt;=0,"",IF(DG11&lt;=0,"",(DG11/CU11-1)))</f>
        <v>3.7694639358627935E-2</v>
      </c>
      <c r="DH91" s="179">
        <f t="shared" ref="DH91:DH105" si="948">IF(CV11&lt;=0,"",IF(DH11&lt;=0,"",(DH11/CV11-1)))</f>
        <v>-1.5855220480486931E-2</v>
      </c>
      <c r="DI91" s="179">
        <f t="shared" ref="DI91:DI105" si="949">IF(CW11&lt;=0,"",IF(DI11&lt;=0,"",(DI11/CW11-1)))</f>
        <v>4.3311540129203907E-2</v>
      </c>
      <c r="DJ91" s="179">
        <f t="shared" ref="DJ91:DJ105" si="950">IF(CX11&lt;=0,"",IF(DJ11&lt;=0,"",(DJ11/CX11-1)))</f>
        <v>-4.4097464663783725E-3</v>
      </c>
      <c r="DK91" s="179">
        <f t="shared" ref="DK91:DK105" si="951">IF(CY11&lt;=0,"",IF(DK11&lt;=0,"",(DK11/CY11-1)))</f>
        <v>-1.1324524915391487E-2</v>
      </c>
      <c r="DL91" s="179">
        <f t="shared" ref="DL91:DL105" si="952">IF(CZ11&lt;=0,"",IF(DL11&lt;=0,"",(DL11/CZ11-1)))</f>
        <v>3.5437788362053801E-3</v>
      </c>
      <c r="DM91" s="179">
        <f t="shared" ref="DM91:DM105" si="953">IF(DA11&lt;=0,"",IF(DM11&lt;=0,"",(DM11/DA11-1)))</f>
        <v>4.5405341163538004E-3</v>
      </c>
      <c r="DN91" s="179">
        <f t="shared" ref="DN91:DN105" si="954">IF(DB11&lt;=0,"",IF(DN11&lt;=0,"",(DN11/DB11-1)))</f>
        <v>5.7386083099451479E-2</v>
      </c>
      <c r="DO91" s="179">
        <f t="shared" ref="DO91:DO105" si="955">IF(DC11&lt;=0,"",IF(DO11&lt;=0,"",(DO11/DC11-1)))</f>
        <v>4.2617379653111298E-2</v>
      </c>
      <c r="DP91" s="179">
        <f t="shared" ref="DP91:DP105" si="956">IF(DD11&lt;=0,"",IF(DP11&lt;=0,"",(DP11/DD11-1)))</f>
        <v>2.106872140804783E-2</v>
      </c>
      <c r="DQ91" s="179">
        <f t="shared" ref="DQ91:DQ105" si="957">IF(DE11&lt;=0,"",IF(DQ11&lt;=0,"",(DQ11/DE11-1)))</f>
        <v>3.7497280161424174E-2</v>
      </c>
      <c r="DR91" s="179">
        <f t="shared" ref="DR91:DR105" si="958">IF(DF11&lt;=0,"",IF(DR11&lt;=0,"",(DR11/DF11-1)))</f>
        <v>1.7989492719011846E-2</v>
      </c>
      <c r="DS91" s="179">
        <f t="shared" ref="DS91:DS105" si="959">IF(DG11&lt;=0,"",IF(DS11&lt;=0,"",(DS11/DG11-1)))</f>
        <v>3.8588663801417455E-2</v>
      </c>
      <c r="DT91" s="179">
        <f t="shared" ref="DT91:DT105" si="960">IF(DH11&lt;=0,"",IF(DT11&lt;=0,"",(DT11/DH11-1)))</f>
        <v>5.062774750219412E-2</v>
      </c>
      <c r="DU91" s="179">
        <f t="shared" ref="DU91:DU105" si="961">IF(DI11&lt;=0,"",IF(DU11&lt;=0,"",(DU11/DI11-1)))</f>
        <v>7.8266954375853182E-2</v>
      </c>
      <c r="DV91" s="179">
        <f t="shared" ref="DV91:DV105" si="962">IF(DJ11&lt;=0,"",IF(DV11&lt;=0,"",(DV11/DJ11-1)))</f>
        <v>7.8409068068900467E-2</v>
      </c>
      <c r="DW91" s="179">
        <f t="shared" ref="DW91:DW105" si="963">IF(DK11&lt;=0,"",IF(DW11&lt;=0,"",(DW11/DK11-1)))</f>
        <v>0.10208361492802842</v>
      </c>
      <c r="DX91" s="179">
        <f t="shared" ref="DX91:DX105" si="964">IF(DL11&lt;=0,"",IF(DX11&lt;=0,"",(DX11/DL11-1)))</f>
        <v>7.4232326760935052E-2</v>
      </c>
      <c r="DY91" s="179">
        <f t="shared" ref="DY91:DY105" si="965">IF(DM11&lt;=0,"",IF(DY11&lt;=0,"",(DY11/DM11-1)))</f>
        <v>9.498881525550229E-2</v>
      </c>
      <c r="DZ91" s="179">
        <f t="shared" ref="DZ91:DZ105" si="966">IF(DN11&lt;=0,"",IF(DZ11&lt;=0,"",(DZ11/DN11-1)))</f>
        <v>0.12510146587797966</v>
      </c>
      <c r="EA91" s="179">
        <f t="shared" ref="EA91:EA105" si="967">IF(DO11&lt;=0,"",IF(EA11&lt;=0,"",(EA11/DO11-1)))</f>
        <v>0.13493752920988045</v>
      </c>
      <c r="EB91" s="179">
        <f t="shared" ref="EB91:EB105" si="968">IF(DP11&lt;=0,"",IF(EB11&lt;=0,"",(EB11/DP11-1)))</f>
        <v>0.13192420829056517</v>
      </c>
      <c r="EC91" s="179">
        <f t="shared" ref="EC91:EC105" si="969">IF(DQ11&lt;=0,"",IF(EC11&lt;=0,"",(EC11/DQ11-1)))</f>
        <v>7.6059211868330534E-2</v>
      </c>
      <c r="ED91" s="179">
        <f t="shared" ref="ED91:ED105" si="970">IF(DR11&lt;=0,"",IF(ED11&lt;=0,"",(ED11/DR11-1)))</f>
        <v>0.10141353840418588</v>
      </c>
      <c r="EE91" s="179">
        <f t="shared" ref="EE91:EE105" si="971">IF(DS11&lt;=0,"",IF(EE11&lt;=0,"",(EE11/DS11-1)))</f>
        <v>8.1392575818164614E-2</v>
      </c>
      <c r="EF91" s="179">
        <f t="shared" ref="EF91:EF105" si="972">IF(DT11&lt;=0,"",IF(EF11&lt;=0,"",(EF11/DT11-1)))</f>
        <v>8.4554344583907204E-2</v>
      </c>
      <c r="EG91" s="179">
        <f t="shared" ref="EG91:EG105" si="973">IF(DU11&lt;=0,"",IF(EG11&lt;=0,"",(EG11/DU11-1)))</f>
        <v>6.2183302359113402E-2</v>
      </c>
      <c r="EH91" s="179">
        <f t="shared" ref="EH91:EH105" si="974">IF(DV11&lt;=0,"",IF(EH11&lt;=0,"",(EH11/DV11-1)))</f>
        <v>0.11179149602190086</v>
      </c>
      <c r="EI91" s="179">
        <f t="shared" ref="EI91:EI105" si="975">IF(DW11&lt;=0,"",IF(EI11&lt;=0,"",(EI11/DW11-1)))</f>
        <v>9.404365197676734E-2</v>
      </c>
      <c r="EJ91" s="179">
        <f t="shared" ref="EJ91:EJ105" si="976">IF(DX11&lt;=0,"",IF(EJ11&lt;=0,"",(EJ11/DX11-1)))</f>
        <v>0.13937983656103481</v>
      </c>
      <c r="EK91" s="179">
        <f t="shared" ref="EK91:EK105" si="977">IF(DY11&lt;=0,"",IF(EK11&lt;=0,"",(EK11/DY11-1)))</f>
        <v>9.5248962732823683E-2</v>
      </c>
      <c r="EL91" s="179">
        <f t="shared" ref="EL91:EL105" si="978">IF(DZ11&lt;=0,"",IF(EL11&lt;=0,"",(EL11/DZ11-1)))</f>
        <v>6.9504817822545029E-2</v>
      </c>
      <c r="EM91" s="179">
        <f t="shared" ref="EM91:EM105" si="979">IF(EA11&lt;=0,"",IF(EM11&lt;=0,"",(EM11/EA11-1)))</f>
        <v>4.7571759930414625E-2</v>
      </c>
      <c r="EN91" s="179">
        <f t="shared" ref="EN91:EN105" si="980">IF(EB11&lt;=0,"",IF(EN11&lt;=0,"",(EN11/EB11-1)))</f>
        <v>-1.1593849313620619E-2</v>
      </c>
      <c r="EO91" s="179">
        <f t="shared" ref="EO91:EO105" si="981">IF(EC11&lt;=0,"",IF(EO11&lt;=0,"",(EO11/EC11-1)))</f>
        <v>6.139411110860582E-3</v>
      </c>
      <c r="EP91" s="179">
        <f t="shared" ref="EP91:EP105" si="982">IF(ED11&lt;=0,"",IF(EP11&lt;=0,"",(EP11/ED11-1)))</f>
        <v>-2.0333454475746304E-2</v>
      </c>
      <c r="EQ91" s="179">
        <f t="shared" ref="EQ91:EQ105" si="983">IF(EE11&lt;=0,"",IF(EQ11&lt;=0,"",(EQ11/EE11-1)))</f>
        <v>-9.9499758573617925E-4</v>
      </c>
      <c r="ER91" s="179">
        <f t="shared" ref="ER91:ER105" si="984">IF(EF11&lt;=0,"",IF(ER11&lt;=0,"",(ER11/EF11-1)))</f>
        <v>-1.1628651679349566E-3</v>
      </c>
      <c r="ES91" s="179">
        <f t="shared" ref="ES91:ES105" si="985">IF(EG11&lt;=0,"",IF(ES11&lt;=0,"",(ES11/EG11-1)))</f>
        <v>4.849099964746606E-2</v>
      </c>
      <c r="ET91" s="179">
        <f t="shared" ref="ET91:ET105" si="986">IF(EH11&lt;=0,"",IF(ET11&lt;=0,"",(ET11/EH11-1)))</f>
        <v>-3.2014092866516908E-3</v>
      </c>
      <c r="EU91" s="179">
        <f t="shared" ref="EU91:EU105" si="987">IF(EI11&lt;=0,"",IF(EU11&lt;=0,"",(EU11/EI11-1)))</f>
        <v>-9.4471814454166747E-4</v>
      </c>
      <c r="EV91" s="179">
        <f t="shared" ref="EV91:EV105" si="988">IF(EJ11&lt;=0,"",IF(EV11&lt;=0,"",(EV11/EJ11-1)))</f>
        <v>-3.1272994849153801E-2</v>
      </c>
      <c r="EW91" s="179">
        <f t="shared" ref="EW91:EW105" si="989">IF(EK11&lt;=0,"",IF(EW11&lt;=0,"",(EW11/EK11-1)))</f>
        <v>-1.4536403685377897E-3</v>
      </c>
      <c r="EX91" s="179">
        <f t="shared" ref="EX91:EX105" si="990">IF(EL11&lt;=0,"",IF(EX11&lt;=0,"",(EX11/EL11-1)))</f>
        <v>1.6658497147566953E-2</v>
      </c>
      <c r="EY91" s="179">
        <f t="shared" ref="EY91:EY105" si="991">IF(EM11&lt;=0,"",IF(EY11&lt;=0,"",(EY11/EM11-1)))</f>
        <v>5.566288803558983E-2</v>
      </c>
      <c r="EZ91" s="179">
        <f t="shared" ref="EZ91:EZ105" si="992">IF(EN11&lt;=0,"",IF(EZ11&lt;=0,"",(EZ11/EN11-1)))</f>
        <v>6.3794930045107501E-2</v>
      </c>
      <c r="FA91" s="179">
        <f t="shared" ref="FA91:FA105" si="993">IF(EO11&lt;=0,"",IF(FA11&lt;=0,"",(FA11/EO11-1)))</f>
        <v>9.2419601704647247E-2</v>
      </c>
      <c r="FB91" s="179">
        <f t="shared" ref="FB91:FB105" si="994">IF(EP11&lt;=0,"",IF(FB11&lt;=0,"",(FB11/EP11-1)))</f>
        <v>0.11885607964176215</v>
      </c>
      <c r="FC91" s="179">
        <f t="shared" ref="FC91:FC105" si="995">IF(EQ11&lt;=0,"",IF(FC11&lt;=0,"",(FC11/EQ11-1)))</f>
        <v>0.10150772838963418</v>
      </c>
      <c r="FD91" s="179">
        <f t="shared" ref="FD91:FD105" si="996">IF(ER11&lt;=0,"",IF(FD11&lt;=0,"",(FD11/ER11-1)))</f>
        <v>0.12687388724167525</v>
      </c>
      <c r="FE91" s="179">
        <f t="shared" ref="FE91:FE105" si="997">IF(ES11&lt;=0,"",IF(FE11&lt;=0,"",(FE11/ES11-1)))</f>
        <v>7.9914777168816675E-2</v>
      </c>
      <c r="FF91" s="179">
        <f t="shared" ref="FF91:FF105" si="998">IF(ET11&lt;=0,"",IF(FF11&lt;=0,"",(FF11/ET11-1)))</f>
        <v>0.10716905981025371</v>
      </c>
      <c r="FG91" s="179">
        <f t="shared" ref="FG91:FG105" si="999">IF(EU11&lt;=0,"",IF(FG11&lt;=0,"",(FG11/EU11-1)))</f>
        <v>0.11210482529118138</v>
      </c>
      <c r="FH91" s="179">
        <f t="shared" ref="FH91:FH105" si="1000">IF(EV11&lt;=0,"",IF(FH11&lt;=0,"",(FH11/EV11-1)))</f>
        <v>0.11450816559058108</v>
      </c>
      <c r="FI91" s="179">
        <f t="shared" ref="FI91:FI105" si="1001">IF(EW11&lt;=0,"",IF(FI11&lt;=0,"",(FI11/EW11-1)))</f>
        <v>0.13457798521975883</v>
      </c>
      <c r="FJ91" s="179">
        <f t="shared" ref="FJ91:FJ105" si="1002">IF(EX11&lt;=0,"",IF(FJ11&lt;=0,"",(FJ11/EX11-1)))</f>
        <v>0.12444785865181496</v>
      </c>
      <c r="FK91" s="179">
        <f t="shared" ref="FK91:FK105" si="1003">IF(EY11&lt;=0,"",IF(FK11&lt;=0,"",(FK11/EY11-1)))</f>
        <v>8.5562444641275492E-2</v>
      </c>
      <c r="FL91" s="179">
        <f t="shared" ref="FL91:FL105" si="1004">IF(EZ11&lt;=0,"",IF(FL11&lt;=0,"",(FL11/EZ11-1)))</f>
        <v>0.11013627030054129</v>
      </c>
      <c r="FM91" s="179">
        <f t="shared" ref="FM91:FM105" si="1005">IF(FA11&lt;=0,"",IF(FM11&lt;=0,"",(FM11/FA11-1)))</f>
        <v>8.2220101781170563E-2</v>
      </c>
      <c r="FN91" s="179">
        <f t="shared" ref="FN91:FN105" si="1006">IF(FB11&lt;=0,"",IF(FN11&lt;=0,"",(FN11/FB11-1)))</f>
        <v>8.6078639744952223E-2</v>
      </c>
      <c r="FO91" s="179">
        <f t="shared" ref="FO91:FO105" si="1007">IF(FC11&lt;=0,"",IF(FO11&lt;=0,"",(FO11/FC11-1)))</f>
        <v>5.6444727026110586E-2</v>
      </c>
      <c r="FP91" s="179">
        <f t="shared" ref="FP91:FP105" si="1008">IF(FD11&lt;=0,"",IF(FP11&lt;=0,"",(FP11/FD11-1)))</f>
        <v>0.12361914781693839</v>
      </c>
      <c r="FQ91" s="179">
        <f t="shared" ref="FQ91:FQ105" si="1009">IF(FE11&lt;=0,"",IF(FQ11&lt;=0,"",(FQ11/FE11-1)))</f>
        <v>0.10290093048713733</v>
      </c>
      <c r="FR91" s="179">
        <f t="shared" ref="FR91:FR105" si="1010">IF(FF11&lt;=0,"",IF(FR11&lt;=0,"",(FR11/FF11-1)))</f>
        <v>8.3182640144665365E-2</v>
      </c>
      <c r="FS91" s="179">
        <f t="shared" ref="FS91:FS105" si="1011">IF(FG11&lt;=0,"",IF(FS11&lt;=0,"",(FS11/FG11-1)))</f>
        <v>0.10998485131849622</v>
      </c>
      <c r="FT91" s="179">
        <f t="shared" ref="FT91:FT105" si="1012">IF(FH11&lt;=0,"",IF(FT11&lt;=0,"",(FT11/FH11-1)))</f>
        <v>7.139205997614595E-2</v>
      </c>
      <c r="FU91" s="179">
        <f t="shared" ref="FU91:FU105" si="1013">IF(FI11&lt;=0,"",IF(FU11&lt;=0,"",(FU11/FI11-1)))</f>
        <v>6.9763455605073688E-2</v>
      </c>
      <c r="FV91" s="179">
        <f t="shared" ref="FV91:FV105" si="1014">IF(FJ11&lt;=0,"",IF(FV11&lt;=0,"",(FV11/FJ11-1)))</f>
        <v>7.4978650725875395E-2</v>
      </c>
      <c r="FW91" s="179">
        <f t="shared" ref="FW91:FW105" si="1015">IF(FK11&lt;=0,"",IF(FW11&lt;=0,"",(FW11/FK11-1)))</f>
        <v>5.8909921671018495E-2</v>
      </c>
      <c r="FX91" s="179">
        <f t="shared" ref="FX91:FX105" si="1016">IF(FL11&lt;=0,"",IF(FX11&lt;=0,"",(FX11/FL11-1)))</f>
        <v>0.10459054985707072</v>
      </c>
      <c r="FY91" s="179">
        <f t="shared" ref="FY91:FY105" si="1017">IF(FM11&lt;=0,"",IF(FY11&lt;=0,"",(FY11/FM11-1)))</f>
        <v>7.2152828802351188E-2</v>
      </c>
      <c r="FZ91" s="179">
        <f t="shared" ref="FZ91:FZ105" si="1018">IF(FN11&lt;=0,"",IF(FZ11&lt;=0,"",(FZ11/FN11-1)))</f>
        <v>5.7459882583170252E-2</v>
      </c>
      <c r="GA91" s="179">
        <f t="shared" ref="GA91:GA105" si="1019">IF(FO11&lt;=0,"",IF(GA11&lt;=0,"",(GA11/FO11-1)))</f>
        <v>0.13386309000401386</v>
      </c>
      <c r="GB91" s="179">
        <f t="shared" ref="GB91:GB105" si="1020">IF(FP11&lt;=0,"",IF(GB11&lt;=0,"",(GB11/FP11-1)))</f>
        <v>3.9318196004993533E-2</v>
      </c>
      <c r="GC91" s="179">
        <f t="shared" ref="GC91:GC105" si="1021">IF(FQ11&lt;=0,"",IF(GC11&lt;=0,"",(GC11/FQ11-1)))</f>
        <v>4.9101157981803034E-2</v>
      </c>
      <c r="GD91" s="179">
        <f t="shared" ref="GD91:GD105" si="1022">IF(FR11&lt;=0,"",IF(GD11&lt;=0,"",(GD11/FR11-1)))</f>
        <v>7.2626544240400603E-2</v>
      </c>
      <c r="GE91" s="179">
        <f t="shared" ref="GE91:GE105" si="1023">IF(FS11&lt;=0,"",IF(GE11&lt;=0,"",(GE11/FS11-1)))</f>
        <v>3.3405733258591308E-2</v>
      </c>
      <c r="GF91" s="179">
        <f t="shared" ref="GF91:GF105" si="1024">IF(FT11&lt;=0,"",IF(GF11&lt;=0,"",(GF11/FT11-1)))</f>
        <v>7.0416110050891101E-2</v>
      </c>
      <c r="GG91" s="179">
        <f t="shared" ref="GG91:GG105" si="1025">IF(FU11&lt;=0,"",IF(GG11&lt;=0,"",(GG11/FU11-1)))</f>
        <v>8.6180059285370314E-2</v>
      </c>
      <c r="GH91" s="179">
        <f t="shared" ref="GH91:GH105" si="1026">IF(FV11&lt;=0,"",IF(GH11&lt;=0,"",(GH11/FV11-1)))</f>
        <v>5.5695146170956278E-2</v>
      </c>
      <c r="GI91" s="179">
        <f t="shared" ref="GI91:GI105" si="1027">IF(FW11&lt;=0,"",IF(GI11&lt;=0,"",(GI11/FW11-1)))</f>
        <v>8.7163661581137974E-2</v>
      </c>
      <c r="GJ91" s="179">
        <f t="shared" ref="GJ91:GJ105" si="1028">IF(FX11&lt;=0,"",IF(GJ11&lt;=0,"",(GJ11/FX11-1)))</f>
        <v>7.1070482569645099E-2</v>
      </c>
      <c r="GK91" s="179">
        <f t="shared" ref="GK91:GK105" si="1029">IF(FY11&lt;=0,"",IF(GK11&lt;=0,"",(GK11/FY11-1)))</f>
        <v>3.6458333333333259E-2</v>
      </c>
      <c r="GL91" s="179">
        <f t="shared" ref="GL91:GL105" si="1030">IF(FZ11&lt;=0,"",IF(GL11&lt;=0,"",(GL11/FZ11-1)))</f>
        <v>5.5641535542046761E-2</v>
      </c>
      <c r="GM91" s="179">
        <f t="shared" ref="GM91:GM105" si="1031">IF(GA11&lt;=0,"",IF(GM11&lt;=0,"",(GM11/GA11-1)))</f>
        <v>-9.2002830856333651E-3</v>
      </c>
      <c r="GN91" s="179">
        <f t="shared" ref="GN91:GN105" si="1032">IF(GB11&lt;=0,"",IF(GN11&lt;=0,"",(GN11/GB11-1)))</f>
        <v>4.8956666497996792E-2</v>
      </c>
      <c r="GO91" s="179">
        <f t="shared" ref="GO91:GO105" si="1033">IF(GC11&lt;=0,"",IF(GO11&lt;=0,"",(GO11/GC11-1)))</f>
        <v>5.2379866241793582E-2</v>
      </c>
      <c r="GP91" s="179">
        <f t="shared" ref="GP91:GP105" si="1034">IF(GD11&lt;=0,"",IF(GP11&lt;=0,"",(GP11/GD11-1)))</f>
        <v>6.1317506073509831E-2</v>
      </c>
      <c r="GQ91" s="179">
        <f t="shared" ref="GQ91:GQ105" si="1035">IF(GE11&lt;=0,"",IF(GQ11&lt;=0,"",(GQ11/GE11-1)))</f>
        <v>5.3909320429031293E-2</v>
      </c>
      <c r="GR91" s="179">
        <f t="shared" ref="GR91:GR105" si="1036">IF(GF11&lt;=0,"",IF(GR11&lt;=0,"",(GR11/GF11-1)))</f>
        <v>5.9461712924206767E-2</v>
      </c>
      <c r="GS91" s="179">
        <f t="shared" ref="GS91:GS105" si="1037">IF(GG11&lt;=0,"",IF(GS11&lt;=0,"",(GS11/GG11-1)))</f>
        <v>4.5752636721296813E-2</v>
      </c>
      <c r="GT91" s="179">
        <f t="shared" ref="GT91:GT105" si="1038">IF(GH11&lt;=0,"",IF(GT11&lt;=0,"",(GT11/GH11-1)))</f>
        <v>6.7492165848370256E-2</v>
      </c>
      <c r="GU91" s="179">
        <f t="shared" ref="GU91:GU105" si="1039">IF(GI11&lt;=0,"",IF(GU11&lt;=0,"",(GU11/GI11-1)))</f>
        <v>4.8894729045778629E-2</v>
      </c>
      <c r="GV91" s="179">
        <f t="shared" ref="GV91:GV105" si="1040">IF(GJ11&lt;=0,"",IF(GV11&lt;=0,"",(GV11/GJ11-1)))</f>
        <v>4.8074564282244436E-2</v>
      </c>
      <c r="GW91" s="179">
        <f t="shared" ref="GW91:GW105" si="1041">IF(GK11&lt;=0,"",IF(GW11&lt;=0,"",(GW11/GK11-1)))</f>
        <v>5.950806664903463E-2</v>
      </c>
      <c r="GX91" s="179">
        <f t="shared" ref="GX91:GX105" si="1042">IF(GL11&lt;=0,"",IF(GX11&lt;=0,"",(GX11/GL11-1)))</f>
        <v>5.4470323065364479E-2</v>
      </c>
      <c r="GY91" s="179">
        <f t="shared" ref="GY91:GY105" si="1043">IF(GM11&lt;=0,"",IF(GY11&lt;=0,"",(GY11/GM11-1)))</f>
        <v>7.6714285714285735E-2</v>
      </c>
      <c r="GZ91" s="179">
        <f t="shared" ref="GZ91:GZ105" si="1044">IF(GN11&lt;=0,"",IF(GZ11&lt;=0,"",(GZ11/GN11-1)))</f>
        <v>3.7933008874892593E-2</v>
      </c>
      <c r="HA91" s="179">
        <f t="shared" ref="HA91:HA105" si="1045">IF(GO11&lt;=0,"",IF(HA11&lt;=0,"",(HA11/GO11-1)))</f>
        <v>6.3230446508840243E-2</v>
      </c>
      <c r="HB91" s="179">
        <f t="shared" ref="HB91:HB105" si="1046">IF(GP11&lt;=0,"",IF(HB11&lt;=0,"",(HB11/GP11-1)))</f>
        <v>4.3554773427188831E-2</v>
      </c>
      <c r="HC91" s="179">
        <f t="shared" ref="HC91:HC105" si="1047">IF(GQ11&lt;=0,"",IF(HC11&lt;=0,"",(HC11/GQ11-1)))</f>
        <v>2.3205445544554504E-2</v>
      </c>
      <c r="HD91" s="179">
        <f t="shared" ref="HD91:HD105" si="1048">IF(GR11&lt;=0,"",IF(HD11&lt;=0,"",(HD11/GR11-1)))</f>
        <v>-1.1078390127611804E-2</v>
      </c>
      <c r="HE91" s="179">
        <f t="shared" ref="HE91:HE105" si="1049">IF(GS11&lt;=0,"",IF(HE11&lt;=0,"",(HE11/GS11-1)))</f>
        <v>-1.6786570743405282E-2</v>
      </c>
      <c r="HF91" s="179">
        <f t="shared" ref="HF91:HF105" si="1050">IF(GT11&lt;=0,"",IF(HF11&lt;=0,"",(HF11/GT11-1)))</f>
        <v>-3.4118144649654569E-2</v>
      </c>
      <c r="HG91" s="179">
        <f t="shared" ref="HG91:HG105" si="1051">IF(GU11&lt;=0,"",IF(HG11&lt;=0,"",(HG11/GU11-1)))</f>
        <v>-2.9804293186953101E-2</v>
      </c>
      <c r="HH91" s="179">
        <f t="shared" ref="HH91:HH105" si="1052">IF(GV11&lt;=0,"",IF(HH11&lt;=0,"",(HH11/GV11-1)))</f>
        <v>-3.7036072701945755E-2</v>
      </c>
      <c r="HI91" s="179">
        <f t="shared" ref="HI91:HI105" si="1053">IF(GW11&lt;=0,"",IF(HI11&lt;=0,"",(HI11/GW11-1)))</f>
        <v>-1.3729405891163227E-2</v>
      </c>
      <c r="HJ91" s="179">
        <f t="shared" ref="HJ91:HJ105" si="1054">IF(GX11&lt;=0,"",IF(HJ11&lt;=0,"",(HJ11/GX11-1)))</f>
        <v>0.22410616316351972</v>
      </c>
      <c r="HK91" s="179">
        <f t="shared" ref="HK91:HK105" si="1055">IF(GY11&lt;=0,"",IF(HK11&lt;=0,"",(HK11/GY11-1)))</f>
        <v>0.15449044712750437</v>
      </c>
      <c r="HL91" s="179">
        <f t="shared" ref="HL91:HL105" si="1056">IF(GZ11&lt;=0,"",IF(HL11&lt;=0,"",(HL11/GZ11-1)))</f>
        <v>0.26393194042201085</v>
      </c>
      <c r="HM91" s="179">
        <f t="shared" ref="HM91:HM105" si="1057">IF(HA11&lt;=0,"",IF(HM11&lt;=0,"",(HM11/HA11-1)))</f>
        <v>0.22435844137542293</v>
      </c>
      <c r="HN91" s="179">
        <f t="shared" ref="HN91:HN105" si="1058">IF(HB11&lt;=0,"",IF(HN11&lt;=0,"",(HN11/HB11-1)))</f>
        <v>0.18354517987633501</v>
      </c>
      <c r="HO91" s="179">
        <f t="shared" ref="HO91:HO105" si="1059">IF(HC11&lt;=0,"",IF(HO11&lt;=0,"",(HO11/HC11-1)))</f>
        <v>0.36274977729468216</v>
      </c>
      <c r="HP91" s="179">
        <f t="shared" ref="HP91:HP105" si="1060">IF(HD11&lt;=0,"",IF(HP11&lt;=0,"",(HP11/HD11-1)))</f>
        <v>1.3152002167571508</v>
      </c>
      <c r="HQ91" s="179">
        <f t="shared" ref="HQ91:HQ105" si="1061">IF(HE11&lt;=0,"",IF(HQ11&lt;=0,"",(HQ11/HE11-1)))</f>
        <v>1.2950999282639883</v>
      </c>
      <c r="HR91" s="179">
        <f t="shared" ref="HR91:HR105" si="1062">IF(HF11&lt;=0,"",IF(HR11&lt;=0,"",(HR11/HF11-1)))</f>
        <v>1.2960151802656545</v>
      </c>
      <c r="HS91" s="180">
        <f t="shared" ref="HS91:HS105" si="1063">IF(HG11&lt;=0,"",IF(HS11&lt;=0,"",(HS11/HG11-1)))</f>
        <v>1.2941122394596389</v>
      </c>
      <c r="HT91" s="179">
        <f t="shared" ref="HT91:HT105" si="1064">IF(HH11&lt;=0,"",IF(HT11&lt;=0,"",(HT11/HH11-1)))</f>
        <v>1.1705393606534291</v>
      </c>
      <c r="HU91" s="179">
        <f t="shared" ref="HU91:HU105" si="1065">IF(HI11&lt;=0,"",IF(HU11&lt;=0,"",(HU11/HI11-1)))</f>
        <v>1.1216147810680841</v>
      </c>
      <c r="HV91" s="179">
        <f t="shared" ref="HV91:HV105" si="1066">IF(HJ11&lt;=0,"",IF(HV11&lt;=0,"",(HV11/HJ11-1)))</f>
        <v>0.57777334117951562</v>
      </c>
      <c r="HW91" s="179">
        <f t="shared" ref="HW91:HW105" si="1067">IF(HK11&lt;=0,"",IF(HW11&lt;=0,"",(HW11/HK11-1)))</f>
        <v>0.74087038577552122</v>
      </c>
      <c r="HX91" s="179">
        <f t="shared" ref="HX91:HX105" si="1068">IF(HL11&lt;=0,"",IF(HX11&lt;=0,"",(HX11/HL11-1)))</f>
        <v>0.7114449292538203</v>
      </c>
      <c r="HY91" s="179">
        <f t="shared" ref="HY91:HY105" si="1069">IF(HM11&lt;=0,"",IF(HY11&lt;=0,"",(HY11/HM11-1)))</f>
        <v>0.71799244882121083</v>
      </c>
      <c r="HZ91" s="179">
        <f t="shared" ref="HZ91:HZ105" si="1070">IF(HN11&lt;=0,"",IF(HZ11&lt;=0,"",(HZ11/HN11-1)))</f>
        <v>0.79361282196884808</v>
      </c>
      <c r="IA91" s="179">
        <f t="shared" ref="IA91:IA105" si="1071">IF(HO11&lt;=0,"",IF(IA11&lt;=0,"",(IA11/HO11-1)))</f>
        <v>0.63626190217740053</v>
      </c>
      <c r="IB91" s="179">
        <f t="shared" ref="IB91:IB105" si="1072">IF(HP11&lt;=0,"",IF(IB11&lt;=0,"",(IB11/HP11-1)))</f>
        <v>-1.970944016309184E-2</v>
      </c>
      <c r="IC91" s="179">
        <f t="shared" ref="IC91:IC105" si="1073">IF(HQ11&lt;=0,"",IF(IC11&lt;=0,"",(IC11/HQ11-1)))</f>
        <v>-3.4434693112795678E-2</v>
      </c>
      <c r="ID91" s="179">
        <f t="shared" ref="ID91:ID105" si="1074">IF(HR11&lt;=0,"",IF(ID11&lt;=0,"",(ID11/HR11-1)))</f>
        <v>-4.7023744437380777E-2</v>
      </c>
      <c r="IE91" s="179">
        <f t="shared" ref="IE91:IE105" si="1075">IF(HS11&lt;=0,"",IF(IE11&lt;=0,"",(IE11/HS11-1)))</f>
        <v>-6.535937501088096E-2</v>
      </c>
      <c r="IF91" s="179">
        <f t="shared" ref="IF91:IF105" si="1076">IF(HT11&lt;=0,"",IF(IF11&lt;=0,"",(IF11/HT11-1)))</f>
        <v>-3.3802634140011723E-2</v>
      </c>
      <c r="IG91" s="179">
        <f t="shared" ref="IG91:IG105" si="1077">IF(HU11&lt;=0,"",IF(IG11&lt;=0,"",(IG11/HU11-1)))</f>
        <v>-2.2546972860125303E-2</v>
      </c>
      <c r="IH91" s="179">
        <f t="shared" si="838"/>
        <v>-1.8776438760452763E-3</v>
      </c>
      <c r="II91" s="179">
        <f t="shared" ref="II91:IR96" si="1078">II11/HW11-1</f>
        <v>-3.3710951940850276E-2</v>
      </c>
      <c r="IJ91" s="179">
        <f t="shared" si="1078"/>
        <v>-2.8869971310168885E-2</v>
      </c>
      <c r="IK91" s="179">
        <f t="shared" si="1078"/>
        <v>-3.5449618116039194E-2</v>
      </c>
      <c r="IL91" s="179">
        <f t="shared" si="1078"/>
        <v>-1.0002879650469976E-2</v>
      </c>
      <c r="IM91" s="179">
        <f t="shared" si="1078"/>
        <v>-1.071365608896091E-3</v>
      </c>
      <c r="IN91" s="179">
        <f t="shared" si="1078"/>
        <v>1.214023742580439E-2</v>
      </c>
      <c r="IO91" s="179">
        <f t="shared" si="1078"/>
        <v>1.8770523112779935E-2</v>
      </c>
      <c r="IP91" s="179">
        <f t="shared" si="1078"/>
        <v>3.8737507643684443E-2</v>
      </c>
      <c r="IQ91" s="179">
        <f t="shared" si="1078"/>
        <v>4.1424868446696461E-2</v>
      </c>
      <c r="IR91" s="179">
        <f t="shared" si="1078"/>
        <v>3.9237375772226635E-2</v>
      </c>
      <c r="IS91" s="179">
        <f t="shared" ref="IS91:JR96" si="1079">IS11/IG11-1</f>
        <v>2.1517452858973662E-2</v>
      </c>
      <c r="IT91" s="179">
        <f t="shared" si="1079"/>
        <v>2.9948836545156121E-2</v>
      </c>
      <c r="IU91" s="179">
        <f t="shared" si="1079"/>
        <v>1.6310674889059573E-3</v>
      </c>
      <c r="IV91" s="179">
        <f t="shared" si="1079"/>
        <v>2.7376137267860257E-2</v>
      </c>
      <c r="IW91" s="179">
        <f t="shared" si="1079"/>
        <v>5.6813438523724669E-2</v>
      </c>
      <c r="IX91" s="179">
        <f t="shared" si="1079"/>
        <v>-0.17386098258854554</v>
      </c>
      <c r="IY91" s="179">
        <f t="shared" si="1079"/>
        <v>4.3943913466553353E-2</v>
      </c>
      <c r="IZ91" s="179">
        <f t="shared" si="1079"/>
        <v>-0.17095594619950683</v>
      </c>
      <c r="JA91" s="179">
        <f t="shared" si="1079"/>
        <v>-0.18229527476192209</v>
      </c>
      <c r="JB91" s="179">
        <f t="shared" si="1079"/>
        <v>-0.19644285364134995</v>
      </c>
      <c r="JC91" s="179">
        <f t="shared" si="1079"/>
        <v>-0.20584579133369996</v>
      </c>
      <c r="JD91" s="179">
        <f t="shared" si="1079"/>
        <v>-0.23477026810567336</v>
      </c>
      <c r="JE91" s="179">
        <f t="shared" si="1079"/>
        <v>-0.27418311774533066</v>
      </c>
      <c r="JF91" s="179">
        <f t="shared" si="1079"/>
        <v>-0.28998546995818753</v>
      </c>
      <c r="JG91" s="179">
        <f t="shared" si="1079"/>
        <v>-0.28480254134358929</v>
      </c>
      <c r="JH91" s="179">
        <f t="shared" si="1079"/>
        <v>-0.27121827514382468</v>
      </c>
      <c r="JI91" s="179">
        <f t="shared" si="1079"/>
        <v>-0.25761934328324942</v>
      </c>
      <c r="JJ91" s="179">
        <f t="shared" si="1079"/>
        <v>-5.3858228657892915E-2</v>
      </c>
      <c r="JK91" s="179">
        <f t="shared" si="1079"/>
        <v>-0.24343002641812939</v>
      </c>
      <c r="JL91" s="179">
        <f t="shared" si="1079"/>
        <v>-3.7685140945692752E-2</v>
      </c>
      <c r="JM91" s="179">
        <f t="shared" si="1079"/>
        <v>1.3772391031245279E-2</v>
      </c>
      <c r="JN91" s="179">
        <f t="shared" si="1079"/>
        <v>3.3132721673068133E-2</v>
      </c>
      <c r="JO91" s="179">
        <f t="shared" si="1079"/>
        <v>7.2322689033586185E-2</v>
      </c>
      <c r="JP91" s="179">
        <f t="shared" si="1079"/>
        <v>7.1684380087585708E-2</v>
      </c>
      <c r="JQ91" s="179">
        <f t="shared" si="1079"/>
        <v>6.7832018876880396E-2</v>
      </c>
      <c r="JR91" s="179">
        <f t="shared" si="1079"/>
        <v>5.8296291254520183E-2</v>
      </c>
      <c r="JS91" s="179">
        <f t="shared" si="841"/>
        <v>0.11053287210695584</v>
      </c>
      <c r="JT91" s="179">
        <f t="shared" si="841"/>
        <v>-4.8501376302700905E-4</v>
      </c>
      <c r="JU91" s="179">
        <f t="shared" ref="JU91:KE91" si="1080">JU11/JI11-1</f>
        <v>-0.19473210021491905</v>
      </c>
      <c r="JV91" s="179">
        <f t="shared" si="1080"/>
        <v>-8.5665204456677024E-2</v>
      </c>
      <c r="JW91" s="179">
        <f t="shared" si="1080"/>
        <v>-3.1605665554861218E-2</v>
      </c>
      <c r="JX91" s="179">
        <f t="shared" si="1080"/>
        <v>-2.5892810097591368E-2</v>
      </c>
      <c r="JY91" s="179">
        <f t="shared" si="1080"/>
        <v>-5.1509411559309548E-3</v>
      </c>
      <c r="JZ91" s="179">
        <f t="shared" si="1080"/>
        <v>3.6171807776450793E-2</v>
      </c>
      <c r="KA91" s="179">
        <f t="shared" si="1080"/>
        <v>3.3311398524113578E-2</v>
      </c>
      <c r="KB91" s="179">
        <f t="shared" si="1080"/>
        <v>5.5083071199880207E-2</v>
      </c>
      <c r="KC91" s="179">
        <f t="shared" si="1080"/>
        <v>4.1030391595006988E-2</v>
      </c>
      <c r="KD91" s="179">
        <f t="shared" si="1080"/>
        <v>3.0861585754618837E-2</v>
      </c>
      <c r="KE91" s="179">
        <f t="shared" si="1080"/>
        <v>1.103871991662464E-2</v>
      </c>
      <c r="KF91" s="179">
        <f t="shared" si="843"/>
        <v>7.3642542684311252E-2</v>
      </c>
      <c r="KG91" s="179">
        <f t="shared" si="844"/>
        <v>0.32636562581532713</v>
      </c>
      <c r="KH91" s="179">
        <f t="shared" si="844"/>
        <v>0.24127034628477428</v>
      </c>
      <c r="KI91" s="179">
        <f t="shared" si="844"/>
        <v>0.14384202844122873</v>
      </c>
      <c r="KJ91" s="179">
        <f t="shared" si="844"/>
        <v>0.10858553363114964</v>
      </c>
      <c r="KK91" s="179">
        <f t="shared" si="844"/>
        <v>7.8877391683033871E-2</v>
      </c>
      <c r="KL91" s="179">
        <f t="shared" si="844"/>
        <v>9.197424742290794E-3</v>
      </c>
      <c r="KM91" s="179">
        <f t="shared" si="844"/>
        <v>-5.4052125694875608E-3</v>
      </c>
      <c r="KN91" s="179">
        <f t="shared" si="844"/>
        <v>-3.2544034253661924E-2</v>
      </c>
      <c r="KO91" s="179">
        <f t="shared" si="844"/>
        <v>-8.9471913691317795E-2</v>
      </c>
      <c r="KP91" s="179">
        <f t="shared" si="844"/>
        <v>-0.14200260827173838</v>
      </c>
      <c r="KQ91" s="179">
        <f t="shared" si="844"/>
        <v>-0.11235020585150146</v>
      </c>
      <c r="KR91" s="179">
        <f t="shared" si="844"/>
        <v>-8.8129579869326014E-3</v>
      </c>
      <c r="KS91" s="179">
        <f t="shared" si="844"/>
        <v>-4.9076674121597552E-2</v>
      </c>
      <c r="KT91" s="179">
        <f t="shared" si="844"/>
        <v>-9.7339787915617038E-2</v>
      </c>
      <c r="KU91" s="179">
        <f t="shared" si="844"/>
        <v>-9.8316557124030424E-2</v>
      </c>
      <c r="KV91" s="179">
        <f t="shared" si="844"/>
        <v>-9.7864270785895213E-2</v>
      </c>
      <c r="KW91" s="179">
        <f t="shared" si="844"/>
        <v>-0.11763767398099267</v>
      </c>
      <c r="KX91" s="179">
        <f t="shared" si="844"/>
        <v>-0.10432259010002709</v>
      </c>
      <c r="KY91" s="179">
        <f t="shared" si="844"/>
        <v>-0.13415117777896635</v>
      </c>
      <c r="KZ91" s="179">
        <f t="shared" si="844"/>
        <v>-0.10851270002614521</v>
      </c>
      <c r="LA91" s="179">
        <f t="shared" si="844"/>
        <v>-2.1449016826990852E-2</v>
      </c>
      <c r="LB91" s="179">
        <f t="shared" si="844"/>
        <v>5.9942251818387859E-2</v>
      </c>
      <c r="LC91" s="179">
        <f t="shared" si="844"/>
        <v>1.6580994548689221E-2</v>
      </c>
      <c r="LD91" s="179">
        <f t="shared" si="844"/>
        <v>5.925163319175919E-3</v>
      </c>
      <c r="LE91" s="179">
        <f t="shared" si="844"/>
        <v>7.5756175972019335E-4</v>
      </c>
      <c r="LF91" s="179">
        <f t="shared" si="844"/>
        <v>1.3947311479018065E-2</v>
      </c>
      <c r="LG91" s="179">
        <f t="shared" si="844"/>
        <v>2.5902423315662393E-2</v>
      </c>
      <c r="LH91" s="179">
        <f t="shared" si="844"/>
        <v>3.7195272571868276E-2</v>
      </c>
      <c r="LI91" s="179">
        <f t="shared" si="846"/>
        <v>4.5397111456758843E-2</v>
      </c>
      <c r="LJ91" s="179">
        <f t="shared" si="847"/>
        <v>3.6425065850816063E-2</v>
      </c>
      <c r="LK91" s="179">
        <f t="shared" si="847"/>
        <v>5.6214567381581038E-2</v>
      </c>
      <c r="LL91" s="179">
        <f t="shared" si="847"/>
        <v>5.7159670077806535E-2</v>
      </c>
      <c r="LM91" s="179">
        <f t="shared" si="847"/>
        <v>2.4356319176577212E-2</v>
      </c>
      <c r="LN91" s="179">
        <f t="shared" si="847"/>
        <v>3.8532831374034293E-2</v>
      </c>
      <c r="LO91" s="179">
        <f t="shared" si="847"/>
        <v>6.2422389008790269E-2</v>
      </c>
      <c r="LP91" s="179">
        <f t="shared" si="847"/>
        <v>-1.0466331236565707E-2</v>
      </c>
      <c r="LQ91" s="179">
        <f t="shared" si="847"/>
        <v>3.6062242696838442E-2</v>
      </c>
      <c r="LR91" s="179">
        <f t="shared" si="847"/>
        <v>2.4282193867116941E-2</v>
      </c>
      <c r="LS91" s="179">
        <f t="shared" si="847"/>
        <v>4.257008122800765E-2</v>
      </c>
      <c r="LT91" s="179">
        <f t="shared" si="847"/>
        <v>2.8744867569101551E-2</v>
      </c>
      <c r="LU91" s="179">
        <f t="shared" si="848"/>
        <v>1.1927201823855205E-2</v>
      </c>
      <c r="LV91" s="179">
        <f t="shared" si="849"/>
        <v>2.0756618455050502E-2</v>
      </c>
      <c r="LW91" s="179">
        <f t="shared" si="849"/>
        <v>2.3128939885724842E-2</v>
      </c>
      <c r="LX91" s="179">
        <f t="shared" si="849"/>
        <v>-6.4882828364550837E-3</v>
      </c>
      <c r="LY91" s="179">
        <f t="shared" si="849"/>
        <v>1.7896738242672239E-2</v>
      </c>
      <c r="LZ91" s="179">
        <f t="shared" si="849"/>
        <v>1.6345937551339063E-2</v>
      </c>
      <c r="MA91" s="179">
        <f t="shared" si="849"/>
        <v>2.3385508419568213E-2</v>
      </c>
      <c r="MB91" s="179">
        <f t="shared" si="849"/>
        <v>-2.1554429947388432E-2</v>
      </c>
      <c r="MC91" s="179">
        <f t="shared" si="849"/>
        <v>-0.15745496755490229</v>
      </c>
      <c r="MD91" s="179">
        <f t="shared" si="849"/>
        <v>-0.15942559079267726</v>
      </c>
      <c r="ME91" s="179">
        <f t="shared" si="849"/>
        <v>-0.1785281698163117</v>
      </c>
      <c r="MF91" s="179">
        <f t="shared" si="849"/>
        <v>-0.15575159791628113</v>
      </c>
      <c r="MG91" s="179">
        <f t="shared" si="849"/>
        <v>-0.16329412140994604</v>
      </c>
      <c r="MH91" s="179">
        <f t="shared" si="849"/>
        <v>-0.16833410226960399</v>
      </c>
      <c r="MI91" s="179">
        <f t="shared" si="849"/>
        <v>-0.1483277095098765</v>
      </c>
      <c r="MJ91" s="179">
        <f t="shared" si="849"/>
        <v>-0.33171254942625616</v>
      </c>
      <c r="MK91" s="179">
        <f t="shared" si="849"/>
        <v>-0.35457337343095463</v>
      </c>
      <c r="ML91" s="179">
        <f t="shared" si="849"/>
        <v>-0.37347625812642216</v>
      </c>
    </row>
    <row r="92" spans="1:350" s="106" customFormat="1" x14ac:dyDescent="0.35">
      <c r="A92" s="101" t="str">
        <f>Month!$A$12</f>
        <v>Veículo Pesado</v>
      </c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>
        <f t="shared" si="850"/>
        <v>0.99743260590500649</v>
      </c>
      <c r="O92" s="43">
        <f t="shared" si="851"/>
        <v>0.44532130777903034</v>
      </c>
      <c r="P92" s="43">
        <f t="shared" si="852"/>
        <v>0.92355117139334153</v>
      </c>
      <c r="Q92" s="43">
        <f t="shared" si="853"/>
        <v>1.1515151515151514</v>
      </c>
      <c r="R92" s="43">
        <f t="shared" si="854"/>
        <v>0.86054827175208581</v>
      </c>
      <c r="S92" s="43">
        <f t="shared" si="855"/>
        <v>1.1808118081180812</v>
      </c>
      <c r="T92" s="43">
        <f t="shared" si="856"/>
        <v>1.3341176470588234</v>
      </c>
      <c r="U92" s="43">
        <f t="shared" si="857"/>
        <v>1.360144057623049</v>
      </c>
      <c r="V92" s="43">
        <f t="shared" si="858"/>
        <v>1.4384057971014492</v>
      </c>
      <c r="W92" s="43">
        <f t="shared" si="859"/>
        <v>1.1961206896551726</v>
      </c>
      <c r="X92" s="43">
        <f t="shared" si="860"/>
        <v>0.67469879518072284</v>
      </c>
      <c r="Y92" s="43">
        <f t="shared" si="861"/>
        <v>0.5683397683397684</v>
      </c>
      <c r="Z92" s="43">
        <f t="shared" si="862"/>
        <v>0.22365038560411321</v>
      </c>
      <c r="AA92" s="43">
        <f t="shared" si="863"/>
        <v>0.31669266770670834</v>
      </c>
      <c r="AB92" s="43">
        <f t="shared" si="864"/>
        <v>0.27243589743589736</v>
      </c>
      <c r="AC92" s="43">
        <f t="shared" si="865"/>
        <v>0.23407109322602282</v>
      </c>
      <c r="AD92" s="43">
        <f t="shared" si="866"/>
        <v>0.26841768097373486</v>
      </c>
      <c r="AE92" s="43">
        <f t="shared" si="867"/>
        <v>8.17822899041174E-2</v>
      </c>
      <c r="AF92" s="43">
        <f t="shared" si="868"/>
        <v>-4.9899193548387122E-2</v>
      </c>
      <c r="AG92" s="43">
        <f t="shared" si="869"/>
        <v>6.307222787385558E-2</v>
      </c>
      <c r="AH92" s="43">
        <f t="shared" si="870"/>
        <v>-8.9153046062406816E-3</v>
      </c>
      <c r="AI92" s="43">
        <f t="shared" si="871"/>
        <v>2.8949950932286583E-2</v>
      </c>
      <c r="AJ92" s="43">
        <f t="shared" si="872"/>
        <v>5.2415210688592007E-2</v>
      </c>
      <c r="AK92" s="43">
        <f t="shared" si="873"/>
        <v>6.794682422452003E-2</v>
      </c>
      <c r="AL92" s="43">
        <f t="shared" si="874"/>
        <v>3.8340336134453867E-2</v>
      </c>
      <c r="AM92" s="43">
        <f t="shared" si="875"/>
        <v>0.14632701421800953</v>
      </c>
      <c r="AN92" s="43">
        <f t="shared" si="876"/>
        <v>-1.2090680100755646E-2</v>
      </c>
      <c r="AO92" s="43">
        <f t="shared" si="877"/>
        <v>2.7173913043478937E-3</v>
      </c>
      <c r="AP92" s="43">
        <f t="shared" si="878"/>
        <v>-9.8989898989898961E-2</v>
      </c>
      <c r="AQ92" s="43">
        <f t="shared" si="879"/>
        <v>-1.6162669447341016E-2</v>
      </c>
      <c r="AR92" s="43">
        <f t="shared" si="880"/>
        <v>5.5702917771883298E-2</v>
      </c>
      <c r="AS92" s="43">
        <f t="shared" si="881"/>
        <v>-1.866028708133971E-2</v>
      </c>
      <c r="AT92" s="43">
        <f t="shared" si="882"/>
        <v>-3.1984007996001984E-2</v>
      </c>
      <c r="AU92" s="43">
        <f t="shared" si="883"/>
        <v>-1.7167381974248941E-2</v>
      </c>
      <c r="AV92" s="43">
        <f t="shared" si="884"/>
        <v>-1.5625E-2</v>
      </c>
      <c r="AW92" s="43">
        <f t="shared" si="885"/>
        <v>-5.0714615029967769E-2</v>
      </c>
      <c r="AX92" s="43">
        <f t="shared" si="886"/>
        <v>2.0232675771370667E-2</v>
      </c>
      <c r="AY92" s="43">
        <f t="shared" si="887"/>
        <v>-7.2351421188630471E-2</v>
      </c>
      <c r="AZ92" s="43">
        <f t="shared" si="888"/>
        <v>2.8556858745538038E-2</v>
      </c>
      <c r="BA92" s="43">
        <f t="shared" si="889"/>
        <v>3.7398373983739797E-2</v>
      </c>
      <c r="BB92" s="43">
        <f t="shared" si="890"/>
        <v>0.13508968609865479</v>
      </c>
      <c r="BC92" s="43">
        <f t="shared" si="891"/>
        <v>5.2994170641218474E-4</v>
      </c>
      <c r="BD92" s="43">
        <f t="shared" si="892"/>
        <v>9.0452261306532833E-3</v>
      </c>
      <c r="BE92" s="43">
        <f t="shared" si="893"/>
        <v>1.9502681618721596E-3</v>
      </c>
      <c r="BF92" s="43">
        <f t="shared" si="894"/>
        <v>-5.6788848735157549E-3</v>
      </c>
      <c r="BG92" s="43">
        <f t="shared" si="895"/>
        <v>-3.8816108685104656E-3</v>
      </c>
      <c r="BH92" s="43">
        <f t="shared" si="896"/>
        <v>-1.8353174603174649E-2</v>
      </c>
      <c r="BI92" s="43">
        <f t="shared" si="897"/>
        <v>-5.7309373482272941E-2</v>
      </c>
      <c r="BJ92" s="43">
        <f t="shared" si="898"/>
        <v>-2.7764005949429849E-2</v>
      </c>
      <c r="BK92" s="43">
        <f t="shared" si="899"/>
        <v>-3.509749303621168E-2</v>
      </c>
      <c r="BL92" s="43">
        <f t="shared" si="900"/>
        <v>-5.80069410014874E-2</v>
      </c>
      <c r="BM92" s="43">
        <f t="shared" si="901"/>
        <v>-1.5151515151515138E-2</v>
      </c>
      <c r="BN92" s="43">
        <f t="shared" si="902"/>
        <v>-5.5802469135802446E-2</v>
      </c>
      <c r="BO92" s="43">
        <f t="shared" si="903"/>
        <v>-6.5677966101694962E-2</v>
      </c>
      <c r="BP92" s="43">
        <f t="shared" si="904"/>
        <v>-2.5896414342629459E-2</v>
      </c>
      <c r="BQ92" s="43">
        <f t="shared" si="905"/>
        <v>-4.4148418491484098E-2</v>
      </c>
      <c r="BR92" s="43">
        <f t="shared" si="906"/>
        <v>1.199532710280371E-2</v>
      </c>
      <c r="BS92" s="43">
        <f t="shared" si="907"/>
        <v>3.1239649293716587E-2</v>
      </c>
      <c r="BT92" s="43">
        <f t="shared" si="908"/>
        <v>0.13212531581606868</v>
      </c>
      <c r="BU92" s="43">
        <f t="shared" si="909"/>
        <v>0.14710767645543532</v>
      </c>
      <c r="BV92" s="43">
        <f t="shared" si="910"/>
        <v>8.1165221825599154E-2</v>
      </c>
      <c r="BW92" s="43">
        <f t="shared" si="911"/>
        <v>0.17548383371824472</v>
      </c>
      <c r="BX92" s="43">
        <f t="shared" si="912"/>
        <v>8.7980000000000169E-2</v>
      </c>
      <c r="BY92" s="43">
        <f t="shared" si="913"/>
        <v>0.10256976127320949</v>
      </c>
      <c r="BZ92" s="43">
        <f t="shared" si="914"/>
        <v>0.10419979079497899</v>
      </c>
      <c r="CA92" s="43">
        <f t="shared" si="915"/>
        <v>0.14707936507936492</v>
      </c>
      <c r="CB92" s="43">
        <f t="shared" si="916"/>
        <v>0.15164212678936617</v>
      </c>
      <c r="CC92" s="43">
        <f t="shared" si="917"/>
        <v>0.13077751333189069</v>
      </c>
      <c r="CD92" s="43">
        <f t="shared" si="918"/>
        <v>0.15839799128111753</v>
      </c>
      <c r="CE92" s="43">
        <f t="shared" si="919"/>
        <v>0.13169778970164847</v>
      </c>
      <c r="CF92" s="43">
        <f t="shared" si="920"/>
        <v>-2.8556431758252065E-3</v>
      </c>
      <c r="CG92" s="43">
        <f t="shared" si="921"/>
        <v>1.7356108322524433E-2</v>
      </c>
      <c r="CH92" s="43">
        <f t="shared" si="922"/>
        <v>3.8322489051559661E-2</v>
      </c>
      <c r="CI92" s="43">
        <f t="shared" si="923"/>
        <v>1.8635636252184451E-2</v>
      </c>
      <c r="CJ92" s="43">
        <f t="shared" si="924"/>
        <v>0.14711764244892267</v>
      </c>
      <c r="CK92" s="43">
        <f t="shared" si="925"/>
        <v>5.3733164480952E-2</v>
      </c>
      <c r="CL92" s="43">
        <f t="shared" si="926"/>
        <v>7.1734960189084207E-2</v>
      </c>
      <c r="CM92" s="43">
        <f t="shared" si="927"/>
        <v>6.6254235344817447E-2</v>
      </c>
      <c r="CN92" s="43">
        <f t="shared" si="928"/>
        <v>1.8925141125058387E-2</v>
      </c>
      <c r="CO92" s="43">
        <f t="shared" si="929"/>
        <v>5.6659634298865669E-2</v>
      </c>
      <c r="CP92" s="43">
        <f t="shared" si="930"/>
        <v>1.8621804851280288E-2</v>
      </c>
      <c r="CQ92" s="43">
        <f t="shared" si="931"/>
        <v>-3.1102394575528658E-2</v>
      </c>
      <c r="CR92" s="43">
        <f t="shared" si="932"/>
        <v>9.3116713024343767E-3</v>
      </c>
      <c r="CS92" s="43">
        <f t="shared" si="933"/>
        <v>5.2813904413777202E-2</v>
      </c>
      <c r="CT92" s="43">
        <f t="shared" si="934"/>
        <v>1.3572179711685228E-2</v>
      </c>
      <c r="CU92" s="43">
        <f t="shared" si="935"/>
        <v>-1.5526942507253172E-2</v>
      </c>
      <c r="CV92" s="43">
        <f t="shared" si="936"/>
        <v>1.3435792850942097E-3</v>
      </c>
      <c r="CW92" s="43">
        <f t="shared" si="937"/>
        <v>1.175468717180661E-2</v>
      </c>
      <c r="CX92" s="43">
        <f t="shared" si="938"/>
        <v>1.7334319185354996E-2</v>
      </c>
      <c r="CY92" s="43">
        <f t="shared" si="939"/>
        <v>4.2279757683626018E-2</v>
      </c>
      <c r="CZ92" s="43">
        <f t="shared" si="940"/>
        <v>-8.7202095812948244E-3</v>
      </c>
      <c r="DA92" s="43">
        <f t="shared" si="941"/>
        <v>2.2317776505235587E-2</v>
      </c>
      <c r="DB92" s="43">
        <f t="shared" si="942"/>
        <v>-2.1035861839868386E-2</v>
      </c>
      <c r="DC92" s="43">
        <f t="shared" si="943"/>
        <v>3.1669177324217701E-2</v>
      </c>
      <c r="DD92" s="43">
        <f t="shared" si="944"/>
        <v>6.1761574114110651E-2</v>
      </c>
      <c r="DE92" s="43">
        <f t="shared" si="945"/>
        <v>3.563256322403463E-2</v>
      </c>
      <c r="DF92" s="43">
        <f t="shared" si="946"/>
        <v>3.2231535705978809E-2</v>
      </c>
      <c r="DG92" s="43">
        <f t="shared" si="947"/>
        <v>5.4292596579871955E-2</v>
      </c>
      <c r="DH92" s="43">
        <f t="shared" si="948"/>
        <v>1.7849502034985587E-2</v>
      </c>
      <c r="DI92" s="43">
        <f t="shared" si="949"/>
        <v>-3.2924098831869753E-2</v>
      </c>
      <c r="DJ92" s="43">
        <f t="shared" si="950"/>
        <v>2.2355435789810363E-2</v>
      </c>
      <c r="DK92" s="43">
        <f t="shared" si="951"/>
        <v>-6.2070618558307533E-3</v>
      </c>
      <c r="DL92" s="43">
        <f t="shared" si="952"/>
        <v>4.0116419101734024E-2</v>
      </c>
      <c r="DM92" s="43">
        <f t="shared" si="953"/>
        <v>2.7078154929506937E-2</v>
      </c>
      <c r="DN92" s="43">
        <f t="shared" si="954"/>
        <v>4.0874935931658252E-2</v>
      </c>
      <c r="DO92" s="43">
        <f t="shared" si="955"/>
        <v>2.816879649095716E-2</v>
      </c>
      <c r="DP92" s="43">
        <f t="shared" si="956"/>
        <v>1.9468319810070245E-2</v>
      </c>
      <c r="DQ92" s="43">
        <f t="shared" si="957"/>
        <v>-3.5144688414801006E-4</v>
      </c>
      <c r="DR92" s="43">
        <f t="shared" si="958"/>
        <v>5.8252153189612299E-2</v>
      </c>
      <c r="DS92" s="43">
        <f t="shared" si="959"/>
        <v>4.5711875257256063E-2</v>
      </c>
      <c r="DT92" s="43">
        <f t="shared" si="960"/>
        <v>8.3316403562161856E-2</v>
      </c>
      <c r="DU92" s="43">
        <f t="shared" si="961"/>
        <v>0.11608489969484026</v>
      </c>
      <c r="DV92" s="43">
        <f t="shared" si="962"/>
        <v>9.53580857335532E-2</v>
      </c>
      <c r="DW92" s="43">
        <f t="shared" si="963"/>
        <v>9.3086942688982655E-2</v>
      </c>
      <c r="DX92" s="43">
        <f t="shared" si="964"/>
        <v>8.9622151175025477E-2</v>
      </c>
      <c r="DY92" s="43">
        <f t="shared" si="965"/>
        <v>9.1745561421854527E-2</v>
      </c>
      <c r="DZ92" s="43">
        <f t="shared" si="966"/>
        <v>0.10025935212320536</v>
      </c>
      <c r="EA92" s="43">
        <f t="shared" si="967"/>
        <v>0.15786353088711991</v>
      </c>
      <c r="EB92" s="43">
        <f t="shared" si="968"/>
        <v>0.11135279397039266</v>
      </c>
      <c r="EC92" s="43">
        <f t="shared" si="969"/>
        <v>7.8797143044616158E-2</v>
      </c>
      <c r="ED92" s="43">
        <f t="shared" si="970"/>
        <v>0.10671344370877223</v>
      </c>
      <c r="EE92" s="43">
        <f t="shared" si="971"/>
        <v>0.10266637404583556</v>
      </c>
      <c r="EF92" s="43">
        <f t="shared" si="972"/>
        <v>-2.972469740777095E-2</v>
      </c>
      <c r="EG92" s="43">
        <f t="shared" si="973"/>
        <v>0.10780290178916774</v>
      </c>
      <c r="EH92" s="43">
        <f t="shared" si="974"/>
        <v>5.976592973857664E-2</v>
      </c>
      <c r="EI92" s="43">
        <f t="shared" si="975"/>
        <v>0.1195292776851471</v>
      </c>
      <c r="EJ92" s="43">
        <f t="shared" si="976"/>
        <v>0.14248351717390073</v>
      </c>
      <c r="EK92" s="43">
        <f t="shared" si="977"/>
        <v>6.2304377738618744E-2</v>
      </c>
      <c r="EL92" s="43">
        <f t="shared" si="978"/>
        <v>0.13073450267268516</v>
      </c>
      <c r="EM92" s="43">
        <f t="shared" si="979"/>
        <v>5.079469854907348E-2</v>
      </c>
      <c r="EN92" s="43">
        <f t="shared" si="980"/>
        <v>-5.3850983266243824E-2</v>
      </c>
      <c r="EO92" s="43">
        <f t="shared" si="981"/>
        <v>-6.1622712660871048E-2</v>
      </c>
      <c r="EP92" s="43">
        <f t="shared" si="982"/>
        <v>-9.2299143014644591E-2</v>
      </c>
      <c r="EQ92" s="43">
        <f t="shared" si="983"/>
        <v>-7.1778747598726156E-2</v>
      </c>
      <c r="ER92" s="43">
        <f t="shared" si="984"/>
        <v>5.3533038010584511E-2</v>
      </c>
      <c r="ES92" s="43">
        <f t="shared" si="985"/>
        <v>-3.2813387001316641E-2</v>
      </c>
      <c r="ET92" s="43">
        <f t="shared" si="986"/>
        <v>-2.7365844801811146E-2</v>
      </c>
      <c r="EU92" s="43">
        <f t="shared" si="987"/>
        <v>-5.8792555904760291E-2</v>
      </c>
      <c r="EV92" s="43">
        <f t="shared" si="988"/>
        <v>-6.6191446028513234E-2</v>
      </c>
      <c r="EW92" s="43">
        <f t="shared" si="989"/>
        <v>-3.291720315736435E-2</v>
      </c>
      <c r="EX92" s="43">
        <f t="shared" si="990"/>
        <v>-4.3075657731142636E-2</v>
      </c>
      <c r="EY92" s="43">
        <f t="shared" si="991"/>
        <v>-3.370097200670108E-2</v>
      </c>
      <c r="EZ92" s="43">
        <f t="shared" si="992"/>
        <v>0.11515125066823351</v>
      </c>
      <c r="FA92" s="43">
        <f t="shared" si="993"/>
        <v>0.16430924053428586</v>
      </c>
      <c r="FB92" s="43">
        <f t="shared" si="994"/>
        <v>0.16315921885363482</v>
      </c>
      <c r="FC92" s="43">
        <f t="shared" si="995"/>
        <v>0.15501810005816319</v>
      </c>
      <c r="FD92" s="43">
        <f t="shared" si="996"/>
        <v>0.18891980545356257</v>
      </c>
      <c r="FE92" s="43">
        <f t="shared" si="997"/>
        <v>0.12314781101301464</v>
      </c>
      <c r="FF92" s="43">
        <f t="shared" si="998"/>
        <v>0.15277050683890625</v>
      </c>
      <c r="FG92" s="43">
        <f t="shared" si="999"/>
        <v>0.14957264957264949</v>
      </c>
      <c r="FH92" s="43">
        <f t="shared" si="1000"/>
        <v>0.13304252998909494</v>
      </c>
      <c r="FI92" s="43">
        <f t="shared" si="1001"/>
        <v>0.1790882778581766</v>
      </c>
      <c r="FJ92" s="43">
        <f t="shared" si="1002"/>
        <v>0.13082437275985659</v>
      </c>
      <c r="FK92" s="43">
        <f t="shared" si="1003"/>
        <v>0.13367875647668392</v>
      </c>
      <c r="FL92" s="43">
        <f t="shared" si="1004"/>
        <v>0.12613556953179605</v>
      </c>
      <c r="FM92" s="43">
        <f t="shared" si="1005"/>
        <v>0.13951890034364256</v>
      </c>
      <c r="FN92" s="43">
        <f t="shared" si="1006"/>
        <v>0.11200842696629221</v>
      </c>
      <c r="FO92" s="43">
        <f t="shared" si="1007"/>
        <v>0.14421796317173996</v>
      </c>
      <c r="FP92" s="43">
        <f t="shared" si="1008"/>
        <v>3.3626649905719619E-2</v>
      </c>
      <c r="FQ92" s="43">
        <f t="shared" si="1009"/>
        <v>8.5823488533703918E-2</v>
      </c>
      <c r="FR92" s="43">
        <f t="shared" si="1010"/>
        <v>9.6637283708782329E-2</v>
      </c>
      <c r="FS92" s="43">
        <f t="shared" si="1011"/>
        <v>8.9637039540384933E-2</v>
      </c>
      <c r="FT92" s="43">
        <f t="shared" si="1012"/>
        <v>7.95636830285531E-2</v>
      </c>
      <c r="FU92" s="43">
        <f t="shared" si="1013"/>
        <v>8.1620128873887587E-2</v>
      </c>
      <c r="FV92" s="43">
        <f t="shared" si="1014"/>
        <v>9.9524564183835151E-2</v>
      </c>
      <c r="FW92" s="43">
        <f t="shared" si="1015"/>
        <v>7.3735527117611221E-2</v>
      </c>
      <c r="FX92" s="43">
        <f t="shared" si="1016"/>
        <v>8.718585169097115E-2</v>
      </c>
      <c r="FY92" s="43">
        <f t="shared" si="1017"/>
        <v>5.0361881785283558E-2</v>
      </c>
      <c r="FZ92" s="43">
        <f t="shared" si="1018"/>
        <v>7.6311335648878931E-2</v>
      </c>
      <c r="GA92" s="43">
        <f t="shared" si="1019"/>
        <v>6.3136584641699578E-2</v>
      </c>
      <c r="GB92" s="43">
        <f t="shared" si="1020"/>
        <v>0.10274551535421095</v>
      </c>
      <c r="GC92" s="43">
        <f t="shared" si="1021"/>
        <v>2.9038400000000131E-2</v>
      </c>
      <c r="GD92" s="43">
        <f t="shared" si="1022"/>
        <v>7.2064900267936993E-2</v>
      </c>
      <c r="GE92" s="43">
        <f t="shared" si="1023"/>
        <v>3.2940826912174259E-2</v>
      </c>
      <c r="GF92" s="43">
        <f t="shared" si="1024"/>
        <v>6.3933432392273337E-2</v>
      </c>
      <c r="GG92" s="43">
        <f t="shared" si="1025"/>
        <v>8.7255673758865226E-2</v>
      </c>
      <c r="GH92" s="43">
        <f t="shared" si="1026"/>
        <v>1.7533006630152892E-2</v>
      </c>
      <c r="GI92" s="43">
        <f t="shared" si="1027"/>
        <v>0.10261116628830869</v>
      </c>
      <c r="GJ92" s="43">
        <f t="shared" si="1028"/>
        <v>4.29537671232878E-2</v>
      </c>
      <c r="GK92" s="43">
        <f t="shared" si="1029"/>
        <v>-9.4745908699397363E-3</v>
      </c>
      <c r="GL92" s="43">
        <f t="shared" si="1030"/>
        <v>6.0235082339839652E-2</v>
      </c>
      <c r="GM92" s="43">
        <f t="shared" si="1031"/>
        <v>-3.3982082174853767E-3</v>
      </c>
      <c r="GN92" s="43">
        <f t="shared" si="1032"/>
        <v>1.3978764409570132E-3</v>
      </c>
      <c r="GO92" s="43">
        <f t="shared" si="1033"/>
        <v>0.16007425961946598</v>
      </c>
      <c r="GP92" s="43">
        <f t="shared" si="1034"/>
        <v>3.2749746880506914E-2</v>
      </c>
      <c r="GQ92" s="43">
        <f t="shared" si="1035"/>
        <v>6.4422321941962846E-2</v>
      </c>
      <c r="GR92" s="43">
        <f t="shared" si="1036"/>
        <v>6.6439934125407607E-2</v>
      </c>
      <c r="GS92" s="43">
        <f t="shared" si="1037"/>
        <v>3.0116491485329133E-2</v>
      </c>
      <c r="GT92" s="43">
        <f t="shared" si="1038"/>
        <v>0.10147197224109306</v>
      </c>
      <c r="GU92" s="43">
        <f t="shared" si="1039"/>
        <v>5.4907904547860653E-2</v>
      </c>
      <c r="GV92" s="43">
        <f t="shared" si="1040"/>
        <v>3.276116360332848E-2</v>
      </c>
      <c r="GW92" s="43">
        <f t="shared" si="1041"/>
        <v>6.5797101449275308E-2</v>
      </c>
      <c r="GX92" s="43">
        <f t="shared" si="1042"/>
        <v>2.7393469839513074E-2</v>
      </c>
      <c r="GY92" s="43">
        <f t="shared" si="1043"/>
        <v>0.11934283942963431</v>
      </c>
      <c r="GZ92" s="43">
        <f t="shared" si="1044"/>
        <v>1.5969162995594699E-2</v>
      </c>
      <c r="HA92" s="43">
        <f t="shared" si="1045"/>
        <v>-3.1765957566580072E-2</v>
      </c>
      <c r="HB92" s="43">
        <f t="shared" si="1046"/>
        <v>4.248453885453074E-2</v>
      </c>
      <c r="HC92" s="43">
        <f t="shared" si="1047"/>
        <v>-2.8208744710855882E-4</v>
      </c>
      <c r="HD92" s="43">
        <f t="shared" si="1048"/>
        <v>0</v>
      </c>
      <c r="HE92" s="43">
        <f t="shared" si="1049"/>
        <v>-5.4457953394123626E-2</v>
      </c>
      <c r="HF92" s="43">
        <f t="shared" si="1050"/>
        <v>-3.5493827160493874E-2</v>
      </c>
      <c r="HG92" s="43">
        <f t="shared" si="1051"/>
        <v>-4.3657988676129911E-2</v>
      </c>
      <c r="HH92" s="43">
        <f t="shared" si="1052"/>
        <v>-3.3181814809672749E-2</v>
      </c>
      <c r="HI92" s="43">
        <f t="shared" si="1053"/>
        <v>-4.759314658689151E-2</v>
      </c>
      <c r="HJ92" s="43">
        <f t="shared" si="1054"/>
        <v>0.30141583625100998</v>
      </c>
      <c r="HK92" s="43">
        <f t="shared" si="1055"/>
        <v>0.17668568263638873</v>
      </c>
      <c r="HL92" s="43">
        <f t="shared" si="1056"/>
        <v>0.45096504065040643</v>
      </c>
      <c r="HM92" s="43">
        <f t="shared" si="1057"/>
        <v>0.2893399778516057</v>
      </c>
      <c r="HN92" s="43">
        <f t="shared" si="1058"/>
        <v>0.22101031725560993</v>
      </c>
      <c r="HO92" s="43">
        <f t="shared" si="1059"/>
        <v>0.27408493990604588</v>
      </c>
      <c r="HP92" s="43">
        <f t="shared" si="1060"/>
        <v>0.24192640125720244</v>
      </c>
      <c r="HQ92" s="43">
        <f t="shared" si="1061"/>
        <v>0.29761478703455668</v>
      </c>
      <c r="HR92" s="43">
        <f t="shared" si="1062"/>
        <v>0.25973333333333337</v>
      </c>
      <c r="HS92" s="153">
        <f t="shared" si="1063"/>
        <v>1.3925691326530609</v>
      </c>
      <c r="HT92" s="43">
        <f t="shared" si="1064"/>
        <v>1.4346396272951494</v>
      </c>
      <c r="HU92" s="43">
        <f t="shared" si="1065"/>
        <v>1.4297544260422614</v>
      </c>
      <c r="HV92" s="43">
        <f t="shared" si="1066"/>
        <v>0.64377937223480108</v>
      </c>
      <c r="HW92" s="43">
        <f t="shared" si="1067"/>
        <v>0.86255063530063003</v>
      </c>
      <c r="HX92" s="43">
        <f t="shared" si="1068"/>
        <v>0.67386961037612392</v>
      </c>
      <c r="HY92" s="43">
        <f t="shared" si="1069"/>
        <v>0.84642962051888149</v>
      </c>
      <c r="HZ92" s="43">
        <f t="shared" si="1070"/>
        <v>0.83191000488607925</v>
      </c>
      <c r="IA92" s="43">
        <f t="shared" si="1071"/>
        <v>0.9342877977803199</v>
      </c>
      <c r="IB92" s="43">
        <f t="shared" si="1072"/>
        <v>0.87402131103460312</v>
      </c>
      <c r="IC92" s="43">
        <f t="shared" si="1073"/>
        <v>0.85218980362494112</v>
      </c>
      <c r="ID92" s="43">
        <f t="shared" si="1074"/>
        <v>0.8355021168501271</v>
      </c>
      <c r="IE92" s="43">
        <f t="shared" si="1075"/>
        <v>-6.4066453201030216E-2</v>
      </c>
      <c r="IF92" s="43">
        <f t="shared" si="1076"/>
        <v>-5.7181449797388595E-2</v>
      </c>
      <c r="IG92" s="43">
        <f t="shared" si="1077"/>
        <v>-1.7980961335057E-2</v>
      </c>
      <c r="IH92" s="43">
        <f t="shared" si="838"/>
        <v>-1.7088883293466028E-2</v>
      </c>
      <c r="II92" s="43">
        <f t="shared" si="1078"/>
        <v>-5.3394743492544805E-2</v>
      </c>
      <c r="IJ92" s="43">
        <f t="shared" si="1078"/>
        <v>-4.2558469091720563E-2</v>
      </c>
      <c r="IK92" s="43">
        <f t="shared" si="1078"/>
        <v>-0.11271392022328175</v>
      </c>
      <c r="IL92" s="43">
        <f t="shared" si="1078"/>
        <v>-8.9934271217712025E-3</v>
      </c>
      <c r="IM92" s="43">
        <f t="shared" si="1078"/>
        <v>-4.7414701167849627E-2</v>
      </c>
      <c r="IN92" s="43">
        <f t="shared" si="1078"/>
        <v>-8.104265136169353E-3</v>
      </c>
      <c r="IO92" s="43">
        <f t="shared" si="1078"/>
        <v>1.5313140882746268E-2</v>
      </c>
      <c r="IP92" s="43">
        <f t="shared" si="1078"/>
        <v>9.9705198253654537E-3</v>
      </c>
      <c r="IQ92" s="43">
        <f t="shared" si="1078"/>
        <v>4.0902198678514523E-2</v>
      </c>
      <c r="IR92" s="43">
        <f t="shared" si="1078"/>
        <v>4.2317991881566375E-2</v>
      </c>
      <c r="IS92" s="43">
        <f t="shared" si="1079"/>
        <v>-4.8060674964097716E-3</v>
      </c>
      <c r="IT92" s="43">
        <f t="shared" si="1079"/>
        <v>3.7457403445996462E-2</v>
      </c>
      <c r="IU92" s="43">
        <f t="shared" si="1079"/>
        <v>-1.0017307767778316E-2</v>
      </c>
      <c r="IV92" s="43">
        <f t="shared" si="1079"/>
        <v>-1.2731057802439771E-4</v>
      </c>
      <c r="IW92" s="43">
        <f t="shared" si="1079"/>
        <v>0.10375711046711333</v>
      </c>
      <c r="IX92" s="43">
        <f t="shared" si="1079"/>
        <v>-0.25800071887288001</v>
      </c>
      <c r="IY92" s="43">
        <f t="shared" si="1079"/>
        <v>0.10052248349735793</v>
      </c>
      <c r="IZ92" s="43">
        <f t="shared" si="1079"/>
        <v>-0.11800007256324951</v>
      </c>
      <c r="JA92" s="43">
        <f t="shared" si="1079"/>
        <v>-0.14585671101633479</v>
      </c>
      <c r="JB92" s="43">
        <f t="shared" si="1079"/>
        <v>-0.1575532572919186</v>
      </c>
      <c r="JC92" s="43">
        <f t="shared" si="1079"/>
        <v>-0.17110251656249853</v>
      </c>
      <c r="JD92" s="43">
        <f t="shared" si="1079"/>
        <v>-0.21379279695085784</v>
      </c>
      <c r="JE92" s="43">
        <f t="shared" si="1079"/>
        <v>-0.22367733003056045</v>
      </c>
      <c r="JF92" s="43">
        <f t="shared" si="1079"/>
        <v>-0.20491718535647996</v>
      </c>
      <c r="JG92" s="43">
        <f t="shared" si="1079"/>
        <v>-0.16854028712082303</v>
      </c>
      <c r="JH92" s="43">
        <f t="shared" si="1079"/>
        <v>-0.24490074513212223</v>
      </c>
      <c r="JI92" s="43">
        <f t="shared" si="1079"/>
        <v>-0.23275944965171069</v>
      </c>
      <c r="JJ92" s="43">
        <f t="shared" si="1079"/>
        <v>8.3248161803635812E-2</v>
      </c>
      <c r="JK92" s="43">
        <f t="shared" si="1079"/>
        <v>-0.26409679108671003</v>
      </c>
      <c r="JL92" s="43">
        <f t="shared" si="1079"/>
        <v>-4.8487167979766377E-2</v>
      </c>
      <c r="JM92" s="43">
        <f t="shared" si="1079"/>
        <v>1.0884410350029405E-2</v>
      </c>
      <c r="JN92" s="43">
        <f t="shared" si="1079"/>
        <v>6.1126125243863072E-2</v>
      </c>
      <c r="JO92" s="43">
        <f t="shared" si="1079"/>
        <v>9.2429633243747755E-2</v>
      </c>
      <c r="JP92" s="43">
        <f t="shared" si="1079"/>
        <v>8.1677348546750794E-2</v>
      </c>
      <c r="JQ92" s="43">
        <f t="shared" si="1079"/>
        <v>7.6083423285087992E-2</v>
      </c>
      <c r="JR92" s="43">
        <f t="shared" si="1079"/>
        <v>6.8720730001213592E-2</v>
      </c>
      <c r="JS92" s="43">
        <f t="shared" si="841"/>
        <v>9.8664875678867281E-2</v>
      </c>
      <c r="JT92" s="43">
        <f t="shared" si="841"/>
        <v>0.14367195281901801</v>
      </c>
      <c r="JU92" s="43">
        <f t="shared" ref="JU92:KE92" si="1081">JU12/JI12-1</f>
        <v>-3.4466230383832674E-2</v>
      </c>
      <c r="JV92" s="43">
        <f t="shared" si="1081"/>
        <v>4.2611161996352509E-2</v>
      </c>
      <c r="JW92" s="43">
        <f t="shared" si="1081"/>
        <v>0.10580335541764097</v>
      </c>
      <c r="JX92" s="43">
        <f t="shared" si="1081"/>
        <v>0.12327868876302572</v>
      </c>
      <c r="JY92" s="43">
        <f t="shared" si="1081"/>
        <v>7.3799911871992974E-2</v>
      </c>
      <c r="JZ92" s="43">
        <f t="shared" si="1081"/>
        <v>9.4816195754985788E-2</v>
      </c>
      <c r="KA92" s="43">
        <f t="shared" si="1081"/>
        <v>6.6661742164063842E-2</v>
      </c>
      <c r="KB92" s="43">
        <f t="shared" si="1081"/>
        <v>0.13095941629717722</v>
      </c>
      <c r="KC92" s="43">
        <f t="shared" si="1081"/>
        <v>0.1342004130853458</v>
      </c>
      <c r="KD92" s="43">
        <f t="shared" si="1081"/>
        <v>0.20846705005011601</v>
      </c>
      <c r="KE92" s="43">
        <f t="shared" si="1081"/>
        <v>0.16711626157342918</v>
      </c>
      <c r="KF92" s="43">
        <f t="shared" si="843"/>
        <v>0.19036853634773876</v>
      </c>
      <c r="KG92" s="43">
        <f t="shared" si="844"/>
        <v>0.34997513708127825</v>
      </c>
      <c r="KH92" s="43">
        <f t="shared" si="844"/>
        <v>0.25852690149406943</v>
      </c>
      <c r="KI92" s="43">
        <f t="shared" si="844"/>
        <v>0.17591587187070745</v>
      </c>
      <c r="KJ92" s="43">
        <f t="shared" si="844"/>
        <v>0.12058027372901448</v>
      </c>
      <c r="KK92" s="43">
        <f t="shared" si="844"/>
        <v>0.13555483885860897</v>
      </c>
      <c r="KL92" s="43">
        <f t="shared" si="844"/>
        <v>6.6205287083481723E-2</v>
      </c>
      <c r="KM92" s="43">
        <f t="shared" si="844"/>
        <v>6.7546947703033933E-2</v>
      </c>
      <c r="KN92" s="43">
        <f t="shared" si="844"/>
        <v>3.6331965803149568E-2</v>
      </c>
      <c r="KO92" s="43">
        <f t="shared" si="844"/>
        <v>-1.1094768783186493E-2</v>
      </c>
      <c r="KP92" s="43">
        <f t="shared" si="844"/>
        <v>-0.13470040425071483</v>
      </c>
      <c r="KQ92" s="43">
        <f t="shared" si="844"/>
        <v>-0.1003513719869118</v>
      </c>
      <c r="KR92" s="43">
        <f t="shared" si="844"/>
        <v>-5.733126511157749E-2</v>
      </c>
      <c r="KS92" s="43">
        <f t="shared" si="844"/>
        <v>-0.1024598983001821</v>
      </c>
      <c r="KT92" s="43">
        <f t="shared" si="844"/>
        <v>-8.8129906006483627E-2</v>
      </c>
      <c r="KU92" s="43">
        <f t="shared" si="844"/>
        <v>-9.0560219575065215E-2</v>
      </c>
      <c r="KV92" s="43">
        <f t="shared" si="844"/>
        <v>-0.11803192173252186</v>
      </c>
      <c r="KW92" s="43">
        <f t="shared" si="844"/>
        <v>-0.12352255372321141</v>
      </c>
      <c r="KX92" s="43">
        <f t="shared" si="844"/>
        <v>-0.10499085113398099</v>
      </c>
      <c r="KY92" s="43">
        <f t="shared" si="844"/>
        <v>-0.14211057398568794</v>
      </c>
      <c r="KZ92" s="43">
        <f t="shared" si="844"/>
        <v>-0.10471170306495181</v>
      </c>
      <c r="LA92" s="43">
        <f t="shared" si="844"/>
        <v>-3.4972002332215424E-2</v>
      </c>
      <c r="LB92" s="43">
        <f t="shared" si="844"/>
        <v>1.4821155536926645E-2</v>
      </c>
      <c r="LC92" s="43">
        <f t="shared" si="844"/>
        <v>-2.9068048645187194E-2</v>
      </c>
      <c r="LD92" s="43">
        <f t="shared" si="844"/>
        <v>-5.4734272584241461E-3</v>
      </c>
      <c r="LE92" s="43">
        <f t="shared" si="844"/>
        <v>-3.1693477573502049E-2</v>
      </c>
      <c r="LF92" s="43">
        <f t="shared" si="844"/>
        <v>-1.4956593365670123E-2</v>
      </c>
      <c r="LG92" s="43">
        <f t="shared" si="844"/>
        <v>-5.5427463974166979E-3</v>
      </c>
      <c r="LH92" s="43">
        <f t="shared" si="844"/>
        <v>2.4384672955077624E-2</v>
      </c>
      <c r="LI92" s="43">
        <f t="shared" si="846"/>
        <v>5.2172610932748276E-2</v>
      </c>
      <c r="LJ92" s="43">
        <f t="shared" si="847"/>
        <v>2.9808203998945348E-2</v>
      </c>
      <c r="LK92" s="43">
        <f t="shared" si="847"/>
        <v>6.5163283586096021E-2</v>
      </c>
      <c r="LL92" s="43">
        <f t="shared" si="847"/>
        <v>4.7339864512495167E-2</v>
      </c>
      <c r="LM92" s="43">
        <f t="shared" si="847"/>
        <v>-4.9876478196408947E-4</v>
      </c>
      <c r="LN92" s="43">
        <f t="shared" si="847"/>
        <v>5.2811875953477694E-2</v>
      </c>
      <c r="LO92" s="43">
        <f t="shared" si="847"/>
        <v>8.5381118908784748E-2</v>
      </c>
      <c r="LP92" s="43">
        <f t="shared" si="847"/>
        <v>-3.2515622099764219E-2</v>
      </c>
      <c r="LQ92" s="43">
        <f t="shared" si="847"/>
        <v>9.0794377981527452E-2</v>
      </c>
      <c r="LR92" s="43">
        <f t="shared" si="847"/>
        <v>1.7556912667028302E-2</v>
      </c>
      <c r="LS92" s="43">
        <f t="shared" si="847"/>
        <v>4.530758214157693E-2</v>
      </c>
      <c r="LT92" s="43">
        <f t="shared" si="847"/>
        <v>3.3178496959526127E-2</v>
      </c>
      <c r="LU92" s="43">
        <f t="shared" si="848"/>
        <v>-1.459904917563426E-3</v>
      </c>
      <c r="LV92" s="43">
        <f t="shared" si="849"/>
        <v>3.0590546848017208E-2</v>
      </c>
      <c r="LW92" s="43">
        <f t="shared" si="849"/>
        <v>4.1575047430723266E-2</v>
      </c>
      <c r="LX92" s="43">
        <f t="shared" si="849"/>
        <v>-2.1411086822568981E-2</v>
      </c>
      <c r="LY92" s="43">
        <f t="shared" si="849"/>
        <v>2.4770996051733496E-2</v>
      </c>
      <c r="LZ92" s="43">
        <f t="shared" si="849"/>
        <v>1.2223023695823843E-2</v>
      </c>
      <c r="MA92" s="43">
        <f t="shared" si="849"/>
        <v>3.7772458714997237E-2</v>
      </c>
      <c r="MB92" s="43">
        <f t="shared" si="849"/>
        <v>-2.8669905628290637E-2</v>
      </c>
      <c r="MC92" s="43">
        <f t="shared" si="849"/>
        <v>-0.21597802780507402</v>
      </c>
      <c r="MD92" s="43">
        <f t="shared" si="849"/>
        <v>-0.1869790366526628</v>
      </c>
      <c r="ME92" s="43">
        <f t="shared" si="849"/>
        <v>-0.21141873733873862</v>
      </c>
      <c r="MF92" s="43">
        <f t="shared" si="849"/>
        <v>-0.17832136512635877</v>
      </c>
      <c r="MG92" s="43">
        <f t="shared" si="849"/>
        <v>-0.20464763508070161</v>
      </c>
      <c r="MH92" s="43">
        <f t="shared" si="849"/>
        <v>-0.19698834297806012</v>
      </c>
      <c r="MI92" s="43">
        <f t="shared" si="849"/>
        <v>-0.19096849114096182</v>
      </c>
      <c r="MJ92" s="43">
        <f t="shared" si="849"/>
        <v>-0.31800313046650341</v>
      </c>
      <c r="MK92" s="43">
        <f t="shared" si="849"/>
        <v>-0.34643698093716735</v>
      </c>
      <c r="ML92" s="43">
        <f t="shared" si="849"/>
        <v>-0.36398280723032084</v>
      </c>
    </row>
    <row r="93" spans="1:350" s="106" customFormat="1" x14ac:dyDescent="0.35">
      <c r="A93" s="102" t="str">
        <f>Month!$A$13</f>
        <v>Veículo Leve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>
        <f t="shared" si="850"/>
        <v>1.7510330578512399</v>
      </c>
      <c r="O93" s="44">
        <f t="shared" si="851"/>
        <v>1.6281779661016951</v>
      </c>
      <c r="P93" s="44">
        <f t="shared" si="852"/>
        <v>0.93278179937952421</v>
      </c>
      <c r="Q93" s="44">
        <f t="shared" si="853"/>
        <v>1.4465894465894467</v>
      </c>
      <c r="R93" s="44">
        <f t="shared" si="854"/>
        <v>0.94753747323340476</v>
      </c>
      <c r="S93" s="44">
        <f t="shared" si="855"/>
        <v>1.1353211009174311</v>
      </c>
      <c r="T93" s="44">
        <f t="shared" si="856"/>
        <v>1.182634730538922</v>
      </c>
      <c r="U93" s="44">
        <f t="shared" si="857"/>
        <v>1.3410596026490067</v>
      </c>
      <c r="V93" s="44">
        <f t="shared" si="858"/>
        <v>1.5431952662721895</v>
      </c>
      <c r="W93" s="44">
        <f t="shared" si="859"/>
        <v>1.5778474399164053</v>
      </c>
      <c r="X93" s="44">
        <f t="shared" si="860"/>
        <v>0.87396351575456044</v>
      </c>
      <c r="Y93" s="44">
        <f t="shared" si="861"/>
        <v>0.57489224137931028</v>
      </c>
      <c r="Z93" s="44">
        <f t="shared" si="862"/>
        <v>0.25009387908374014</v>
      </c>
      <c r="AA93" s="44">
        <f t="shared" si="863"/>
        <v>0.1519548569125353</v>
      </c>
      <c r="AB93" s="44">
        <f t="shared" si="864"/>
        <v>0.22846441947565532</v>
      </c>
      <c r="AC93" s="44">
        <f t="shared" si="865"/>
        <v>0.15570752235665442</v>
      </c>
      <c r="AD93" s="44">
        <f t="shared" si="866"/>
        <v>0.17262231995601973</v>
      </c>
      <c r="AE93" s="44">
        <f t="shared" si="867"/>
        <v>8.6466165413533913E-2</v>
      </c>
      <c r="AF93" s="44">
        <f t="shared" si="868"/>
        <v>3.0635573845450459E-2</v>
      </c>
      <c r="AG93" s="44">
        <f t="shared" si="869"/>
        <v>-4.1489863272041516E-2</v>
      </c>
      <c r="AH93" s="44">
        <f t="shared" si="870"/>
        <v>-2.698929734760358E-2</v>
      </c>
      <c r="AI93" s="44">
        <f t="shared" si="871"/>
        <v>-8.7150385083096915E-2</v>
      </c>
      <c r="AJ93" s="44">
        <f t="shared" si="872"/>
        <v>-1.7699115044247815E-2</v>
      </c>
      <c r="AK93" s="44">
        <f t="shared" si="873"/>
        <v>-2.9079712624016429E-2</v>
      </c>
      <c r="AL93" s="44">
        <f t="shared" si="874"/>
        <v>-8.711324722138758E-3</v>
      </c>
      <c r="AM93" s="44">
        <f t="shared" si="875"/>
        <v>-5.2484254723582979E-2</v>
      </c>
      <c r="AN93" s="44">
        <f t="shared" si="876"/>
        <v>4.57317073170731E-2</v>
      </c>
      <c r="AO93" s="44">
        <f t="shared" si="877"/>
        <v>-2.1847974510696422E-2</v>
      </c>
      <c r="AP93" s="44">
        <f t="shared" si="878"/>
        <v>-3.8912330051570576E-2</v>
      </c>
      <c r="AQ93" s="44">
        <f t="shared" si="879"/>
        <v>-4.3005437469105234E-2</v>
      </c>
      <c r="AR93" s="44">
        <f t="shared" si="880"/>
        <v>-6.2999112688553738E-2</v>
      </c>
      <c r="AS93" s="44">
        <f t="shared" si="881"/>
        <v>-8.8539104771274024E-2</v>
      </c>
      <c r="AT93" s="44">
        <f t="shared" si="882"/>
        <v>-7.0779531324725031E-2</v>
      </c>
      <c r="AU93" s="44">
        <f t="shared" si="883"/>
        <v>-9.9467140319715819E-2</v>
      </c>
      <c r="AV93" s="44">
        <f t="shared" si="884"/>
        <v>-6.2162162162162193E-2</v>
      </c>
      <c r="AW93" s="44">
        <f t="shared" si="885"/>
        <v>-4.6159267089499689E-2</v>
      </c>
      <c r="AX93" s="44">
        <f t="shared" si="886"/>
        <v>-6.0303030303030303E-2</v>
      </c>
      <c r="AY93" s="44">
        <f t="shared" si="887"/>
        <v>1.9571639586410727E-2</v>
      </c>
      <c r="AZ93" s="44">
        <f t="shared" si="888"/>
        <v>-0.13327780091628483</v>
      </c>
      <c r="BA93" s="44">
        <f t="shared" si="889"/>
        <v>-5.1651931130758499E-2</v>
      </c>
      <c r="BB93" s="44">
        <f t="shared" si="890"/>
        <v>-0.10634146341463413</v>
      </c>
      <c r="BC93" s="44">
        <f t="shared" si="891"/>
        <v>-2.8925619834710758E-2</v>
      </c>
      <c r="BD93" s="44">
        <f t="shared" si="892"/>
        <v>-3.3143939393939448E-2</v>
      </c>
      <c r="BE93" s="44">
        <f t="shared" si="893"/>
        <v>2.4284943335132203E-2</v>
      </c>
      <c r="BF93" s="44">
        <f t="shared" si="894"/>
        <v>-9.264024704065843E-3</v>
      </c>
      <c r="BG93" s="44">
        <f t="shared" si="895"/>
        <v>-1.4792899408283544E-3</v>
      </c>
      <c r="BH93" s="44">
        <f t="shared" si="896"/>
        <v>2.8818443804034644E-2</v>
      </c>
      <c r="BI93" s="44">
        <f t="shared" si="897"/>
        <v>-7.5729589951976317E-2</v>
      </c>
      <c r="BJ93" s="44">
        <f t="shared" si="898"/>
        <v>-8.1264108352144482E-2</v>
      </c>
      <c r="BK93" s="44">
        <f t="shared" si="899"/>
        <v>-9.0546903295907311E-2</v>
      </c>
      <c r="BL93" s="44">
        <f t="shared" si="900"/>
        <v>7.784718885151376E-2</v>
      </c>
      <c r="BM93" s="44">
        <f t="shared" si="901"/>
        <v>-0.13052011776251227</v>
      </c>
      <c r="BN93" s="44">
        <f t="shared" si="902"/>
        <v>2.8384279475982543E-2</v>
      </c>
      <c r="BO93" s="44">
        <f t="shared" si="903"/>
        <v>-9.9999999999999978E-2</v>
      </c>
      <c r="BP93" s="44">
        <f t="shared" si="904"/>
        <v>-2.8403525954946107E-2</v>
      </c>
      <c r="BQ93" s="44">
        <f t="shared" si="905"/>
        <v>-4.9325605900948366E-3</v>
      </c>
      <c r="BR93" s="44">
        <f t="shared" si="906"/>
        <v>-1.1191948051948009E-2</v>
      </c>
      <c r="BS93" s="44">
        <f t="shared" si="907"/>
        <v>-4.7695308641975354E-2</v>
      </c>
      <c r="BT93" s="44">
        <f t="shared" si="908"/>
        <v>1.8014705882352988E-2</v>
      </c>
      <c r="BU93" s="44">
        <f t="shared" si="909"/>
        <v>5.0180255795363671E-2</v>
      </c>
      <c r="BV93" s="44">
        <f t="shared" si="910"/>
        <v>1.5167427167427139E-2</v>
      </c>
      <c r="BW93" s="44">
        <f t="shared" si="911"/>
        <v>-3.0069693349263238E-2</v>
      </c>
      <c r="BX93" s="44">
        <f t="shared" si="912"/>
        <v>-7.4058626839054842E-2</v>
      </c>
      <c r="BY93" s="44">
        <f t="shared" si="913"/>
        <v>0.10749181715575618</v>
      </c>
      <c r="BZ93" s="44">
        <f t="shared" si="914"/>
        <v>-7.3677282377919262E-2</v>
      </c>
      <c r="CA93" s="44">
        <f t="shared" si="915"/>
        <v>4.4078014184397052E-2</v>
      </c>
      <c r="CB93" s="44">
        <f t="shared" si="916"/>
        <v>-1.127998991935486E-2</v>
      </c>
      <c r="CC93" s="44">
        <f t="shared" si="917"/>
        <v>-2.4071050143013029E-2</v>
      </c>
      <c r="CD93" s="44">
        <f t="shared" si="918"/>
        <v>-6.1786839776396096E-2</v>
      </c>
      <c r="CE93" s="44">
        <f t="shared" si="919"/>
        <v>8.3594471527683734E-3</v>
      </c>
      <c r="CF93" s="44">
        <f t="shared" si="920"/>
        <v>-9.3637150538559033E-2</v>
      </c>
      <c r="CG93" s="44">
        <f t="shared" si="921"/>
        <v>7.4723573395911735E-3</v>
      </c>
      <c r="CH93" s="44">
        <f t="shared" si="922"/>
        <v>3.0582474590382658E-2</v>
      </c>
      <c r="CI93" s="44">
        <f t="shared" si="923"/>
        <v>9.1860381565143756E-2</v>
      </c>
      <c r="CJ93" s="44">
        <f t="shared" si="924"/>
        <v>-8.2585880355041108E-2</v>
      </c>
      <c r="CK93" s="44">
        <f t="shared" si="925"/>
        <v>2.6780971278367538E-2</v>
      </c>
      <c r="CL93" s="44">
        <f t="shared" si="926"/>
        <v>3.3755598237901641E-2</v>
      </c>
      <c r="CM93" s="44">
        <f t="shared" si="927"/>
        <v>-4.0878420450813913E-3</v>
      </c>
      <c r="CN93" s="44">
        <f t="shared" si="928"/>
        <v>3.7293910825259013E-2</v>
      </c>
      <c r="CO93" s="44">
        <f t="shared" si="929"/>
        <v>4.4214430902302926E-3</v>
      </c>
      <c r="CP93" s="44">
        <f t="shared" si="930"/>
        <v>0.10448207489219374</v>
      </c>
      <c r="CQ93" s="44">
        <f t="shared" si="931"/>
        <v>6.6010298078591934E-2</v>
      </c>
      <c r="CR93" s="44">
        <f t="shared" si="932"/>
        <v>1.7480995151040846E-2</v>
      </c>
      <c r="CS93" s="44">
        <f t="shared" si="933"/>
        <v>5.5491021594638035E-3</v>
      </c>
      <c r="CT93" s="44">
        <f t="shared" si="934"/>
        <v>2.0939133340468263E-2</v>
      </c>
      <c r="CU93" s="44">
        <f t="shared" si="935"/>
        <v>-3.8360301449240408E-2</v>
      </c>
      <c r="CV93" s="44">
        <f t="shared" si="936"/>
        <v>0.12515292345561102</v>
      </c>
      <c r="CW93" s="44">
        <f t="shared" si="937"/>
        <v>-8.921047179139785E-2</v>
      </c>
      <c r="CX93" s="44">
        <f t="shared" si="938"/>
        <v>5.0853000550966643E-2</v>
      </c>
      <c r="CY93" s="44">
        <f t="shared" si="939"/>
        <v>1.6503458504903978E-2</v>
      </c>
      <c r="CZ93" s="44">
        <f t="shared" si="940"/>
        <v>5.6830797674634503E-2</v>
      </c>
      <c r="DA93" s="44">
        <f t="shared" si="941"/>
        <v>1.2787051011005079E-2</v>
      </c>
      <c r="DB93" s="44">
        <f t="shared" si="942"/>
        <v>-0.10067779131997179</v>
      </c>
      <c r="DC93" s="44">
        <f t="shared" si="943"/>
        <v>-7.4326896126532094E-2</v>
      </c>
      <c r="DD93" s="44">
        <f t="shared" si="944"/>
        <v>1.5152019962674235E-3</v>
      </c>
      <c r="DE93" s="44">
        <f t="shared" si="945"/>
        <v>-2.7347269752948655E-3</v>
      </c>
      <c r="DF93" s="44">
        <f t="shared" si="946"/>
        <v>4.4118195555780115E-3</v>
      </c>
      <c r="DG93" s="44">
        <f t="shared" si="947"/>
        <v>2.444283070781772E-2</v>
      </c>
      <c r="DH93" s="44">
        <f t="shared" si="948"/>
        <v>-5.3185961367218648E-2</v>
      </c>
      <c r="DI93" s="44">
        <f t="shared" si="949"/>
        <v>0.13535252705255174</v>
      </c>
      <c r="DJ93" s="44">
        <f t="shared" si="950"/>
        <v>-3.6907533628786293E-2</v>
      </c>
      <c r="DK93" s="44">
        <f t="shared" si="951"/>
        <v>-1.7759229789408915E-2</v>
      </c>
      <c r="DL93" s="44">
        <f t="shared" si="952"/>
        <v>-3.5151587019249697E-2</v>
      </c>
      <c r="DM93" s="44">
        <f t="shared" si="953"/>
        <v>-2.4300279626815691E-2</v>
      </c>
      <c r="DN93" s="44">
        <f t="shared" si="954"/>
        <v>7.8343190863066292E-2</v>
      </c>
      <c r="DO93" s="44">
        <f t="shared" si="955"/>
        <v>6.0651179758445917E-2</v>
      </c>
      <c r="DP93" s="44">
        <f t="shared" si="956"/>
        <v>2.2971201588877888E-2</v>
      </c>
      <c r="DQ93" s="44">
        <f t="shared" si="957"/>
        <v>7.27110915224356E-2</v>
      </c>
      <c r="DR93" s="44">
        <f t="shared" si="958"/>
        <v>-1.23502331587656E-2</v>
      </c>
      <c r="DS93" s="44">
        <f t="shared" si="959"/>
        <v>3.2735781625308658E-2</v>
      </c>
      <c r="DT93" s="44">
        <f t="shared" si="960"/>
        <v>1.1706047697673583E-2</v>
      </c>
      <c r="DU93" s="44">
        <f t="shared" si="961"/>
        <v>3.9375786769459076E-2</v>
      </c>
      <c r="DV93" s="44">
        <f t="shared" si="962"/>
        <v>5.6563565413842776E-2</v>
      </c>
      <c r="DW93" s="44">
        <f t="shared" si="963"/>
        <v>0.11352908845242915</v>
      </c>
      <c r="DX93" s="44">
        <f t="shared" si="964"/>
        <v>5.667901068259007E-2</v>
      </c>
      <c r="DY93" s="44">
        <f t="shared" si="965"/>
        <v>9.9357670888732708E-2</v>
      </c>
      <c r="DZ93" s="44">
        <f t="shared" si="966"/>
        <v>0.15553722896762645</v>
      </c>
      <c r="EA93" s="44">
        <f t="shared" si="967"/>
        <v>0.10719908176281123</v>
      </c>
      <c r="EB93" s="44">
        <f t="shared" si="968"/>
        <v>0.15629477581513829</v>
      </c>
      <c r="EC93" s="44">
        <f t="shared" si="969"/>
        <v>7.3685386025877486E-2</v>
      </c>
      <c r="ED93" s="44">
        <f t="shared" si="970"/>
        <v>9.7134329495379257E-2</v>
      </c>
      <c r="EE93" s="44">
        <f t="shared" si="971"/>
        <v>6.3693043294414942E-2</v>
      </c>
      <c r="EF93" s="44">
        <f t="shared" si="972"/>
        <v>0.23025526565611587</v>
      </c>
      <c r="EG93" s="44">
        <f t="shared" si="973"/>
        <v>1.1806667096084134E-2</v>
      </c>
      <c r="EH93" s="44">
        <f t="shared" si="974"/>
        <v>0.18130910301049208</v>
      </c>
      <c r="EI93" s="44">
        <f t="shared" si="975"/>
        <v>6.2216314662747241E-2</v>
      </c>
      <c r="EJ93" s="44">
        <f t="shared" si="976"/>
        <v>0.13572947927259493</v>
      </c>
      <c r="EK93" s="44">
        <f t="shared" si="977"/>
        <v>0.1393199945604735</v>
      </c>
      <c r="EL93" s="44">
        <f t="shared" si="978"/>
        <v>-1.9232330946296061E-3</v>
      </c>
      <c r="EM93" s="44">
        <f t="shared" si="979"/>
        <v>4.3493851004004602E-2</v>
      </c>
      <c r="EN93" s="44">
        <f t="shared" si="980"/>
        <v>3.6521640576382408E-2</v>
      </c>
      <c r="EO93" s="44">
        <f t="shared" si="981"/>
        <v>6.5169859369322403E-2</v>
      </c>
      <c r="EP93" s="44">
        <f t="shared" si="982"/>
        <v>3.8279855204308433E-2</v>
      </c>
      <c r="EQ93" s="44">
        <f t="shared" si="983"/>
        <v>6.005394405996789E-2</v>
      </c>
      <c r="ER93" s="44">
        <f t="shared" si="984"/>
        <v>-5.6161289671395553E-2</v>
      </c>
      <c r="ES93" s="44">
        <f t="shared" si="985"/>
        <v>0.14679170381174056</v>
      </c>
      <c r="ET93" s="44">
        <f t="shared" si="986"/>
        <v>2.5765426345568221E-2</v>
      </c>
      <c r="EU93" s="44">
        <f t="shared" si="987"/>
        <v>7.5195589099133819E-2</v>
      </c>
      <c r="EV93" s="44">
        <f t="shared" si="988"/>
        <v>1.0040160642570184E-2</v>
      </c>
      <c r="EW93" s="44">
        <f t="shared" si="989"/>
        <v>3.7790997708611718E-2</v>
      </c>
      <c r="EX93" s="44">
        <f t="shared" si="990"/>
        <v>9.5603782167495988E-2</v>
      </c>
      <c r="EY93" s="44">
        <f t="shared" si="991"/>
        <v>0.16952399097722881</v>
      </c>
      <c r="EZ93" s="44">
        <f t="shared" si="992"/>
        <v>1.0417219291314783E-2</v>
      </c>
      <c r="FA93" s="44">
        <f t="shared" si="993"/>
        <v>3.7248203239235833E-2</v>
      </c>
      <c r="FB93" s="44">
        <f t="shared" si="994"/>
        <v>8.7310858364892718E-2</v>
      </c>
      <c r="FC93" s="44">
        <f t="shared" si="995"/>
        <v>6.1096125081499864E-2</v>
      </c>
      <c r="FD93" s="44">
        <f t="shared" si="996"/>
        <v>5.7233842638228394E-2</v>
      </c>
      <c r="FE93" s="44">
        <f t="shared" si="997"/>
        <v>3.5830462050820966E-2</v>
      </c>
      <c r="FF93" s="44">
        <f t="shared" si="998"/>
        <v>5.5336282029317063E-2</v>
      </c>
      <c r="FG93" s="44">
        <f t="shared" si="999"/>
        <v>6.8934646374216646E-2</v>
      </c>
      <c r="FH93" s="44">
        <f t="shared" si="1000"/>
        <v>9.4234592445328058E-2</v>
      </c>
      <c r="FI93" s="44">
        <f t="shared" si="1001"/>
        <v>8.2842724978973825E-2</v>
      </c>
      <c r="FJ93" s="44">
        <f t="shared" si="1002"/>
        <v>0.11708729830368214</v>
      </c>
      <c r="FK93" s="44">
        <f t="shared" si="1003"/>
        <v>3.4909090909091001E-2</v>
      </c>
      <c r="FL93" s="44">
        <f t="shared" si="1004"/>
        <v>9.1783567134268607E-2</v>
      </c>
      <c r="FM93" s="44">
        <f t="shared" si="1005"/>
        <v>3.2859680284191839E-2</v>
      </c>
      <c r="FN93" s="44">
        <f t="shared" si="1006"/>
        <v>6.632789515913351E-2</v>
      </c>
      <c r="FO93" s="44">
        <f t="shared" si="1007"/>
        <v>-1.5709916589434658E-2</v>
      </c>
      <c r="FP93" s="44">
        <f t="shared" si="1008"/>
        <v>0.23720745735819126</v>
      </c>
      <c r="FQ93" s="44">
        <f t="shared" si="1009"/>
        <v>0.12178255858624665</v>
      </c>
      <c r="FR93" s="44">
        <f t="shared" si="1010"/>
        <v>6.6477503040129671E-2</v>
      </c>
      <c r="FS93" s="44">
        <f t="shared" si="1011"/>
        <v>0.13519807370184256</v>
      </c>
      <c r="FT93" s="44">
        <f t="shared" si="1012"/>
        <v>6.2136627906976827E-2</v>
      </c>
      <c r="FU93" s="44">
        <f t="shared" si="1013"/>
        <v>5.4757281553398096E-2</v>
      </c>
      <c r="FV93" s="44">
        <f t="shared" si="1014"/>
        <v>4.629629629629628E-2</v>
      </c>
      <c r="FW93" s="44">
        <f t="shared" si="1015"/>
        <v>4.1813070976809863E-2</v>
      </c>
      <c r="FX93" s="44">
        <f t="shared" si="1016"/>
        <v>0.12518355359765043</v>
      </c>
      <c r="FY93" s="44">
        <f t="shared" si="1017"/>
        <v>9.2863284608770469E-2</v>
      </c>
      <c r="FZ93" s="44">
        <f t="shared" si="1018"/>
        <v>4.2485578128919066E-2</v>
      </c>
      <c r="GA93" s="44">
        <f t="shared" si="1019"/>
        <v>0.20145115714999973</v>
      </c>
      <c r="GB93" s="44">
        <f t="shared" si="1020"/>
        <v>-2.7566207117665997E-2</v>
      </c>
      <c r="GC93" s="44">
        <f t="shared" si="1021"/>
        <v>7.057243150684922E-2</v>
      </c>
      <c r="GD93" s="44">
        <f t="shared" si="1022"/>
        <v>7.3343595591029542E-2</v>
      </c>
      <c r="GE93" s="44">
        <f t="shared" si="1023"/>
        <v>3.3958683853384519E-2</v>
      </c>
      <c r="GF93" s="44">
        <f t="shared" si="1024"/>
        <v>7.7879062606911686E-2</v>
      </c>
      <c r="GG93" s="44">
        <f t="shared" si="1025"/>
        <v>8.4784057437406357E-2</v>
      </c>
      <c r="GH93" s="44">
        <f t="shared" si="1026"/>
        <v>0.10255690265486694</v>
      </c>
      <c r="GI93" s="44">
        <f t="shared" si="1027"/>
        <v>6.880379426644323E-2</v>
      </c>
      <c r="GJ93" s="44">
        <f t="shared" si="1028"/>
        <v>0.1032143556280587</v>
      </c>
      <c r="GK93" s="44">
        <f t="shared" si="1029"/>
        <v>7.8415945449777036E-2</v>
      </c>
      <c r="GL93" s="44">
        <f t="shared" si="1030"/>
        <v>5.1874342879277391E-2</v>
      </c>
      <c r="GM93" s="44">
        <f t="shared" si="1031"/>
        <v>-1.4106583072100332E-2</v>
      </c>
      <c r="GN93" s="44">
        <f t="shared" si="1032"/>
        <v>0.10582814955781727</v>
      </c>
      <c r="GO93" s="44">
        <f t="shared" si="1033"/>
        <v>-5.8266421609358576E-2</v>
      </c>
      <c r="GP93" s="44">
        <f t="shared" si="1034"/>
        <v>9.77465388228691E-2</v>
      </c>
      <c r="GQ93" s="44">
        <f t="shared" si="1035"/>
        <v>4.1417669493491127E-2</v>
      </c>
      <c r="GR93" s="44">
        <f t="shared" si="1036"/>
        <v>5.153222019459136E-2</v>
      </c>
      <c r="GS93" s="44">
        <f t="shared" si="1037"/>
        <v>6.6092472406246161E-2</v>
      </c>
      <c r="GT93" s="44">
        <f t="shared" si="1038"/>
        <v>2.8983875212669652E-2</v>
      </c>
      <c r="GU93" s="44">
        <f t="shared" si="1039"/>
        <v>4.1521809736229986E-2</v>
      </c>
      <c r="GV93" s="44">
        <f t="shared" si="1040"/>
        <v>6.4625037558941001E-2</v>
      </c>
      <c r="GW93" s="44">
        <f t="shared" si="1041"/>
        <v>5.4231517509727656E-2</v>
      </c>
      <c r="GX93" s="44">
        <f t="shared" si="1042"/>
        <v>7.6852698993595592E-2</v>
      </c>
      <c r="GY93" s="44">
        <f t="shared" si="1043"/>
        <v>4.0275569687334478E-2</v>
      </c>
      <c r="GZ93" s="44">
        <f t="shared" si="1044"/>
        <v>6.1717352415026738E-2</v>
      </c>
      <c r="HA93" s="44">
        <f t="shared" si="1045"/>
        <v>0.18345345918113098</v>
      </c>
      <c r="HB93" s="44">
        <f t="shared" si="1046"/>
        <v>4.483870967741943E-2</v>
      </c>
      <c r="HC93" s="44">
        <f t="shared" si="1047"/>
        <v>5.1730044535799991E-2</v>
      </c>
      <c r="HD93" s="44">
        <f t="shared" si="1048"/>
        <v>-2.3845457289465744E-2</v>
      </c>
      <c r="HE93" s="44">
        <f t="shared" si="1049"/>
        <v>3.0563514804202496E-2</v>
      </c>
      <c r="HF93" s="44">
        <f t="shared" si="1050"/>
        <v>-3.2449297971918867E-2</v>
      </c>
      <c r="HG93" s="44">
        <f t="shared" si="1051"/>
        <v>-1.2599580801712307E-2</v>
      </c>
      <c r="HH93" s="44">
        <f t="shared" si="1052"/>
        <v>-4.1077016071682682E-2</v>
      </c>
      <c r="HI93" s="44">
        <f t="shared" si="1053"/>
        <v>1.4994232987312506E-2</v>
      </c>
      <c r="HJ93" s="44">
        <f t="shared" si="1054"/>
        <v>0.16313530161427359</v>
      </c>
      <c r="HK93" s="44">
        <f t="shared" si="1055"/>
        <v>0.1340760315843097</v>
      </c>
      <c r="HL93" s="44">
        <f t="shared" si="1056"/>
        <v>7.012342038753161E-2</v>
      </c>
      <c r="HM93" s="44">
        <f t="shared" si="1057"/>
        <v>0.15698952353616535</v>
      </c>
      <c r="HN93" s="44">
        <f t="shared" si="1058"/>
        <v>0.13870037048471762</v>
      </c>
      <c r="HO93" s="44">
        <f t="shared" si="1059"/>
        <v>0.17770211726384355</v>
      </c>
      <c r="HP93" s="44">
        <f t="shared" si="1060"/>
        <v>0.22645361781076079</v>
      </c>
      <c r="HQ93" s="44">
        <f t="shared" si="1061"/>
        <v>0.15697265987025033</v>
      </c>
      <c r="HR93" s="44">
        <f t="shared" si="1062"/>
        <v>0.19090615930345045</v>
      </c>
      <c r="HS93" s="154">
        <f t="shared" si="1063"/>
        <v>1.1756860285611368</v>
      </c>
      <c r="HT93" s="44">
        <f t="shared" si="1064"/>
        <v>0.89136732329084589</v>
      </c>
      <c r="HU93" s="44">
        <f t="shared" si="1065"/>
        <v>0.8765909090909092</v>
      </c>
      <c r="HV93" s="44">
        <f t="shared" si="1066"/>
        <v>0.51952843304131568</v>
      </c>
      <c r="HW93" s="44">
        <f t="shared" si="1067"/>
        <v>0.62474809834959166</v>
      </c>
      <c r="HX93" s="44">
        <f t="shared" si="1068"/>
        <v>0.7642383918270339</v>
      </c>
      <c r="HY93" s="44">
        <f t="shared" si="1069"/>
        <v>0.56960459583798007</v>
      </c>
      <c r="HZ93" s="44">
        <f t="shared" si="1070"/>
        <v>0.74445851766304916</v>
      </c>
      <c r="IA93" s="44">
        <f t="shared" si="1071"/>
        <v>0.66337278842155367</v>
      </c>
      <c r="IB93" s="44">
        <f t="shared" si="1072"/>
        <v>0.79484871611211405</v>
      </c>
      <c r="IC93" s="44">
        <f t="shared" si="1073"/>
        <v>0.72864931849322345</v>
      </c>
      <c r="ID93" s="44">
        <f t="shared" si="1074"/>
        <v>0.71118453831573269</v>
      </c>
      <c r="IE93" s="44">
        <f t="shared" si="1075"/>
        <v>-6.7069556654619555E-2</v>
      </c>
      <c r="IF93" s="44">
        <f t="shared" si="1076"/>
        <v>-1.9911165568999856E-3</v>
      </c>
      <c r="IG93" s="44">
        <f t="shared" si="1077"/>
        <v>-2.737071575632799E-2</v>
      </c>
      <c r="IH93" s="44">
        <f t="shared" si="838"/>
        <v>1.2642591034731421E-2</v>
      </c>
      <c r="II93" s="44">
        <f t="shared" si="1078"/>
        <v>-1.2176873099253749E-2</v>
      </c>
      <c r="IJ93" s="44">
        <f t="shared" si="1078"/>
        <v>-1.0622713074520229E-2</v>
      </c>
      <c r="IK93" s="44">
        <f t="shared" si="1078"/>
        <v>6.9559981033665119E-2</v>
      </c>
      <c r="IL93" s="44">
        <f t="shared" si="1078"/>
        <v>-1.136345974510411E-2</v>
      </c>
      <c r="IM93" s="44">
        <f t="shared" si="1078"/>
        <v>6.6232041902227978E-2</v>
      </c>
      <c r="IN93" s="44">
        <f t="shared" si="1078"/>
        <v>3.7409608091024005E-2</v>
      </c>
      <c r="IO93" s="44">
        <f t="shared" si="1078"/>
        <v>2.3561940067964304E-2</v>
      </c>
      <c r="IP93" s="44">
        <f t="shared" si="1078"/>
        <v>7.8208951492185763E-2</v>
      </c>
      <c r="IQ93" s="44">
        <f t="shared" si="1078"/>
        <v>4.2118442932728595E-2</v>
      </c>
      <c r="IR93" s="44">
        <f t="shared" si="1078"/>
        <v>3.5277394106814075E-2</v>
      </c>
      <c r="IS93" s="44">
        <f t="shared" si="1079"/>
        <v>4.8906238326484885E-2</v>
      </c>
      <c r="IT93" s="44">
        <f t="shared" si="1079"/>
        <v>2.2991802116232973E-2</v>
      </c>
      <c r="IU93" s="44">
        <f t="shared" si="1079"/>
        <v>1.3842668798421665E-2</v>
      </c>
      <c r="IV93" s="44">
        <f t="shared" si="1079"/>
        <v>6.2855784641356438E-2</v>
      </c>
      <c r="IW93" s="44">
        <f t="shared" si="1079"/>
        <v>3.8854127599006194E-3</v>
      </c>
      <c r="IX93" s="44">
        <f t="shared" si="1079"/>
        <v>-6.0182246581157228E-2</v>
      </c>
      <c r="IY93" s="44">
        <f t="shared" si="1079"/>
        <v>-2.9465858649120547E-2</v>
      </c>
      <c r="IZ93" s="44">
        <f t="shared" si="1079"/>
        <v>-0.23415596536859129</v>
      </c>
      <c r="JA93" s="44">
        <f t="shared" si="1079"/>
        <v>-0.23238673576255497</v>
      </c>
      <c r="JB93" s="44">
        <f t="shared" si="1079"/>
        <v>-0.24642648711110815</v>
      </c>
      <c r="JC93" s="44">
        <f t="shared" si="1079"/>
        <v>-0.25189575829860478</v>
      </c>
      <c r="JD93" s="44">
        <f t="shared" si="1079"/>
        <v>-0.26191916754961453</v>
      </c>
      <c r="JE93" s="44">
        <f t="shared" si="1079"/>
        <v>-0.32404182404876858</v>
      </c>
      <c r="JF93" s="44">
        <f t="shared" si="1079"/>
        <v>-0.36991971804883628</v>
      </c>
      <c r="JG93" s="44">
        <f t="shared" si="1079"/>
        <v>-0.40381790824382235</v>
      </c>
      <c r="JH93" s="44">
        <f t="shared" si="1079"/>
        <v>-0.30315627000622647</v>
      </c>
      <c r="JI93" s="44">
        <f t="shared" si="1079"/>
        <v>-0.28843683405023024</v>
      </c>
      <c r="JJ93" s="44">
        <f t="shared" si="1079"/>
        <v>-0.20010814518051356</v>
      </c>
      <c r="JK93" s="44">
        <f t="shared" si="1079"/>
        <v>-0.21302380139393817</v>
      </c>
      <c r="JL93" s="44">
        <f t="shared" si="1079"/>
        <v>-2.2838214799233314E-2</v>
      </c>
      <c r="JM93" s="44">
        <f t="shared" si="1079"/>
        <v>1.8189976841203048E-2</v>
      </c>
      <c r="JN93" s="44">
        <f t="shared" si="1079"/>
        <v>-7.0895803987769401E-3</v>
      </c>
      <c r="JO93" s="44">
        <f t="shared" si="1079"/>
        <v>4.279405558292293E-2</v>
      </c>
      <c r="JP93" s="44">
        <f t="shared" si="1079"/>
        <v>5.7908266838160305E-2</v>
      </c>
      <c r="JQ93" s="44">
        <f t="shared" si="1079"/>
        <v>5.8476881432026007E-2</v>
      </c>
      <c r="JR93" s="44">
        <f t="shared" si="1079"/>
        <v>4.5935838521135697E-2</v>
      </c>
      <c r="JS93" s="44">
        <f t="shared" si="841"/>
        <v>0.12747640585255904</v>
      </c>
      <c r="JT93" s="44">
        <f t="shared" si="841"/>
        <v>-0.19005378712251286</v>
      </c>
      <c r="JU93" s="44">
        <f t="shared" ref="JU93:KE93" si="1082">JU13/JI13-1</f>
        <v>-0.40895068352733521</v>
      </c>
      <c r="JV93" s="44">
        <f t="shared" si="1082"/>
        <v>-0.27096769876114979</v>
      </c>
      <c r="JW93" s="44">
        <f t="shared" si="1082"/>
        <v>-0.22065029989905349</v>
      </c>
      <c r="JX93" s="44">
        <f t="shared" si="1082"/>
        <v>-0.2255409724508417</v>
      </c>
      <c r="JY93" s="44">
        <f t="shared" si="1082"/>
        <v>-0.12505122707983407</v>
      </c>
      <c r="JZ93" s="44">
        <f t="shared" si="1082"/>
        <v>-5.3880451938149276E-2</v>
      </c>
      <c r="KA93" s="44">
        <f t="shared" si="1082"/>
        <v>-1.7997479097774827E-2</v>
      </c>
      <c r="KB93" s="44">
        <f t="shared" si="1082"/>
        <v>-5.1868782239470557E-2</v>
      </c>
      <c r="KC93" s="44">
        <f t="shared" si="1082"/>
        <v>-6.6359414891520974E-2</v>
      </c>
      <c r="KD93" s="44">
        <f t="shared" si="1082"/>
        <v>-0.18431608848039716</v>
      </c>
      <c r="KE93" s="44">
        <f t="shared" si="1082"/>
        <v>-0.20609375319248169</v>
      </c>
      <c r="KF93" s="44">
        <f t="shared" si="843"/>
        <v>-0.14309993619313077</v>
      </c>
      <c r="KG93" s="44">
        <f t="shared" si="844"/>
        <v>0.27481346858738376</v>
      </c>
      <c r="KH93" s="44">
        <f t="shared" si="844"/>
        <v>0.20561995343502359</v>
      </c>
      <c r="KI93" s="44">
        <f t="shared" si="844"/>
        <v>8.1231748498584055E-2</v>
      </c>
      <c r="KJ93" s="44">
        <f t="shared" si="844"/>
        <v>8.5301437772045352E-2</v>
      </c>
      <c r="KK93" s="44">
        <f t="shared" si="844"/>
        <v>-2.6759207297736953E-2</v>
      </c>
      <c r="KL93" s="44">
        <f t="shared" si="844"/>
        <v>-9.2099931512152899E-2</v>
      </c>
      <c r="KM93" s="44">
        <f t="shared" si="844"/>
        <v>-0.12731665621735344</v>
      </c>
      <c r="KN93" s="44">
        <f t="shared" si="844"/>
        <v>-0.14834932583596971</v>
      </c>
      <c r="KO93" s="44">
        <f t="shared" si="844"/>
        <v>-0.19921732796991565</v>
      </c>
      <c r="KP93" s="44">
        <f t="shared" si="844"/>
        <v>-0.15510974306205849</v>
      </c>
      <c r="KQ93" s="44">
        <f t="shared" si="844"/>
        <v>-0.13688985245445406</v>
      </c>
      <c r="KR93" s="44">
        <f t="shared" si="844"/>
        <v>0.1163377640824601</v>
      </c>
      <c r="KS93" s="44">
        <f t="shared" si="844"/>
        <v>7.4359875461938563E-2</v>
      </c>
      <c r="KT93" s="44">
        <f t="shared" si="844"/>
        <v>-0.11720148492442428</v>
      </c>
      <c r="KU93" s="44">
        <f t="shared" si="844"/>
        <v>-0.11478334171908422</v>
      </c>
      <c r="KV93" s="44">
        <f t="shared" si="844"/>
        <v>-5.7442396477045299E-2</v>
      </c>
      <c r="KW93" s="44">
        <f t="shared" si="844"/>
        <v>-0.10484004455098439</v>
      </c>
      <c r="KX93" s="44">
        <f t="shared" si="844"/>
        <v>-0.10292811014511427</v>
      </c>
      <c r="KY93" s="44">
        <f t="shared" si="844"/>
        <v>-0.1178800844102228</v>
      </c>
      <c r="KZ93" s="44">
        <f t="shared" si="844"/>
        <v>-0.11628940115742425</v>
      </c>
      <c r="LA93" s="44">
        <f t="shared" si="844"/>
        <v>1.9344840817279163E-3</v>
      </c>
      <c r="LB93" s="44">
        <f t="shared" si="844"/>
        <v>0.14288905344298786</v>
      </c>
      <c r="LC93" s="44">
        <f t="shared" si="844"/>
        <v>0.11389327329452925</v>
      </c>
      <c r="LD93" s="44">
        <f t="shared" si="844"/>
        <v>3.075319905081364E-2</v>
      </c>
      <c r="LE93" s="44">
        <f t="shared" si="844"/>
        <v>6.3443721573035239E-2</v>
      </c>
      <c r="LF93" s="44">
        <f t="shared" si="844"/>
        <v>7.8333125130295445E-2</v>
      </c>
      <c r="LG93" s="44">
        <f t="shared" si="844"/>
        <v>9.4487624287464378E-2</v>
      </c>
      <c r="LH93" s="44">
        <f t="shared" si="844"/>
        <v>6.1220945170517682E-2</v>
      </c>
      <c r="LI93" s="44">
        <f t="shared" si="846"/>
        <v>3.0970200433931172E-2</v>
      </c>
      <c r="LJ93" s="44">
        <f t="shared" si="847"/>
        <v>5.0200916687157981E-2</v>
      </c>
      <c r="LK93" s="44">
        <f t="shared" si="847"/>
        <v>3.8423539658900552E-2</v>
      </c>
      <c r="LL93" s="44">
        <f t="shared" si="847"/>
        <v>7.7513850453283517E-2</v>
      </c>
      <c r="LM93" s="44">
        <f t="shared" si="847"/>
        <v>6.5751785007092334E-2</v>
      </c>
      <c r="LN93" s="44">
        <f t="shared" si="847"/>
        <v>1.5224853870211552E-2</v>
      </c>
      <c r="LO93" s="44">
        <f t="shared" si="847"/>
        <v>1.9761585220592126E-2</v>
      </c>
      <c r="LP93" s="44">
        <f t="shared" si="847"/>
        <v>3.5872762265348079E-2</v>
      </c>
      <c r="LQ93" s="44">
        <f t="shared" si="847"/>
        <v>-6.02061657974996E-2</v>
      </c>
      <c r="LR93" s="44">
        <f t="shared" si="847"/>
        <v>3.796724862261236E-2</v>
      </c>
      <c r="LS93" s="44">
        <f t="shared" si="847"/>
        <v>3.7145002937337468E-2</v>
      </c>
      <c r="LT93" s="44">
        <f t="shared" si="847"/>
        <v>2.0718431648017122E-2</v>
      </c>
      <c r="LU93" s="44">
        <f t="shared" si="848"/>
        <v>4.1018268355607068E-2</v>
      </c>
      <c r="LV93" s="44">
        <f t="shared" si="849"/>
        <v>6.8061045522371799E-4</v>
      </c>
      <c r="LW93" s="44">
        <f t="shared" si="849"/>
        <v>-1.4488280444066581E-2</v>
      </c>
      <c r="LX93" s="44">
        <f t="shared" si="849"/>
        <v>2.3577044563827698E-2</v>
      </c>
      <c r="LY93" s="44">
        <f t="shared" si="849"/>
        <v>7.1595486488518212E-3</v>
      </c>
      <c r="LZ93" s="44">
        <f t="shared" si="849"/>
        <v>2.3325018497592831E-2</v>
      </c>
      <c r="MA93" s="44">
        <f t="shared" si="849"/>
        <v>-5.0678498816835171E-3</v>
      </c>
      <c r="MB93" s="44">
        <f t="shared" si="849"/>
        <v>-7.5877110169955131E-3</v>
      </c>
      <c r="MC93" s="44">
        <f t="shared" si="849"/>
        <v>-3.7979503019827221E-2</v>
      </c>
      <c r="MD93" s="44">
        <f t="shared" si="849"/>
        <v>-0.10446048476871517</v>
      </c>
      <c r="ME93" s="44">
        <f t="shared" si="849"/>
        <v>-0.11283386431395481</v>
      </c>
      <c r="MF93" s="44">
        <f t="shared" si="849"/>
        <v>-0.1143935685850016</v>
      </c>
      <c r="MG93" s="44">
        <f t="shared" si="849"/>
        <v>-7.7097053981815322E-2</v>
      </c>
      <c r="MH93" s="44">
        <f t="shared" si="849"/>
        <v>-0.10808786983022456</v>
      </c>
      <c r="MI93" s="44">
        <f t="shared" si="849"/>
        <v>-5.6423395998754899E-2</v>
      </c>
      <c r="MJ93" s="44">
        <f t="shared" si="849"/>
        <v>-0.35811925999116134</v>
      </c>
      <c r="MK93" s="44">
        <f t="shared" si="849"/>
        <v>-0.36750416904356054</v>
      </c>
      <c r="ML93" s="44">
        <f t="shared" si="849"/>
        <v>-0.38937199636910169</v>
      </c>
    </row>
    <row r="94" spans="1:350" s="7" customFormat="1" x14ac:dyDescent="0.35">
      <c r="A94" s="20" t="str">
        <f>Month!$A$14</f>
        <v>Concer</v>
      </c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>
        <f t="shared" si="850"/>
        <v>2.1751574127075068E-2</v>
      </c>
      <c r="O94" s="45">
        <f t="shared" si="851"/>
        <v>-0.15783724740578919</v>
      </c>
      <c r="P94" s="45">
        <f t="shared" si="852"/>
        <v>-6.6929133858267709E-2</v>
      </c>
      <c r="Q94" s="45">
        <f t="shared" si="853"/>
        <v>0.16666666666666674</v>
      </c>
      <c r="R94" s="45">
        <f t="shared" si="854"/>
        <v>-2.6508742244782835E-2</v>
      </c>
      <c r="S94" s="45">
        <f t="shared" si="855"/>
        <v>-4.2729970326409461E-2</v>
      </c>
      <c r="T94" s="45">
        <f t="shared" si="856"/>
        <v>-1.5118790496760237E-2</v>
      </c>
      <c r="U94" s="45">
        <f t="shared" si="857"/>
        <v>1.1500862564692849E-3</v>
      </c>
      <c r="V94" s="45">
        <f t="shared" si="858"/>
        <v>3.5265989240884643E-2</v>
      </c>
      <c r="W94" s="45">
        <f t="shared" si="859"/>
        <v>1.1454753722794919E-2</v>
      </c>
      <c r="X94" s="45">
        <f t="shared" si="860"/>
        <v>2.9411764705882248E-2</v>
      </c>
      <c r="Y94" s="45">
        <f t="shared" si="861"/>
        <v>1.0983263598326465E-2</v>
      </c>
      <c r="Z94" s="45">
        <f t="shared" si="862"/>
        <v>4.9859943977591081E-2</v>
      </c>
      <c r="AA94" s="45">
        <f t="shared" si="863"/>
        <v>4.7341115434500702E-2</v>
      </c>
      <c r="AB94" s="45">
        <f t="shared" si="864"/>
        <v>7.0524412296564254E-2</v>
      </c>
      <c r="AC94" s="45">
        <f t="shared" si="865"/>
        <v>2.2740524781341032E-2</v>
      </c>
      <c r="AD94" s="45">
        <f t="shared" si="866"/>
        <v>3.1865585168018518E-2</v>
      </c>
      <c r="AE94" s="45">
        <f t="shared" si="867"/>
        <v>7.6255424674519512E-2</v>
      </c>
      <c r="AF94" s="45">
        <f t="shared" si="868"/>
        <v>1.0416666666666741E-2</v>
      </c>
      <c r="AG94" s="45">
        <f t="shared" si="869"/>
        <v>2.7570361860999482E-2</v>
      </c>
      <c r="AH94" s="45">
        <f t="shared" si="870"/>
        <v>-1.3279445727482631E-2</v>
      </c>
      <c r="AI94" s="45">
        <f t="shared" si="871"/>
        <v>8.4937712344281824E-3</v>
      </c>
      <c r="AJ94" s="45">
        <f t="shared" si="872"/>
        <v>3.5714285714285587E-3</v>
      </c>
      <c r="AK94" s="45">
        <f t="shared" si="873"/>
        <v>-2.0693222969477842E-3</v>
      </c>
      <c r="AL94" s="45">
        <f t="shared" si="874"/>
        <v>-1.8676627534685131E-2</v>
      </c>
      <c r="AM94" s="45">
        <f t="shared" si="875"/>
        <v>-1.7337461300309553E-2</v>
      </c>
      <c r="AN94" s="45">
        <f t="shared" si="876"/>
        <v>-1.97072072072072E-2</v>
      </c>
      <c r="AO94" s="45">
        <f t="shared" si="877"/>
        <v>-4.6750285062713837E-2</v>
      </c>
      <c r="AP94" s="45">
        <f t="shared" si="878"/>
        <v>-0.10724312184166196</v>
      </c>
      <c r="AQ94" s="45">
        <f t="shared" si="879"/>
        <v>-3.4562211981566837E-2</v>
      </c>
      <c r="AR94" s="45">
        <f t="shared" si="880"/>
        <v>-1.4107433532284275E-2</v>
      </c>
      <c r="AS94" s="45">
        <f t="shared" si="881"/>
        <v>-4.4158747903856876E-2</v>
      </c>
      <c r="AT94" s="45">
        <f t="shared" si="882"/>
        <v>-2.691632533645405E-2</v>
      </c>
      <c r="AU94" s="45">
        <f t="shared" si="883"/>
        <v>-3.4811903425042146E-2</v>
      </c>
      <c r="AV94" s="45">
        <f t="shared" si="884"/>
        <v>-1.5421115065243129E-2</v>
      </c>
      <c r="AW94" s="45">
        <f t="shared" si="885"/>
        <v>-3.0585795749092815E-2</v>
      </c>
      <c r="AX94" s="45">
        <f t="shared" si="886"/>
        <v>1.8488308863512826E-2</v>
      </c>
      <c r="AY94" s="45">
        <f t="shared" si="887"/>
        <v>-7.5614366729678251E-3</v>
      </c>
      <c r="AZ94" s="45">
        <f t="shared" si="888"/>
        <v>-4.537622056289492E-2</v>
      </c>
      <c r="BA94" s="45">
        <f t="shared" si="889"/>
        <v>-5.9808612440190867E-3</v>
      </c>
      <c r="BB94" s="45">
        <f t="shared" si="890"/>
        <v>3.0817610062893186E-2</v>
      </c>
      <c r="BC94" s="45">
        <f t="shared" si="891"/>
        <v>-4.7136038186157525E-2</v>
      </c>
      <c r="BD94" s="45">
        <f t="shared" si="892"/>
        <v>-3.6323610346725377E-2</v>
      </c>
      <c r="BE94" s="45">
        <f t="shared" si="893"/>
        <v>-1.6959064327485396E-2</v>
      </c>
      <c r="BF94" s="45">
        <f t="shared" si="894"/>
        <v>-1.9242333132892364E-2</v>
      </c>
      <c r="BG94" s="45">
        <f t="shared" si="895"/>
        <v>-2.3851076207097144E-2</v>
      </c>
      <c r="BH94" s="45">
        <f t="shared" si="896"/>
        <v>-1.0240963855421725E-2</v>
      </c>
      <c r="BI94" s="45">
        <f t="shared" si="897"/>
        <v>-0.11978609625668446</v>
      </c>
      <c r="BJ94" s="45">
        <f t="shared" si="898"/>
        <v>-8.1153230112119612E-2</v>
      </c>
      <c r="BK94" s="45">
        <f t="shared" si="899"/>
        <v>-3.9365079365079381E-2</v>
      </c>
      <c r="BL94" s="45">
        <f t="shared" si="900"/>
        <v>1.8652226233453639E-2</v>
      </c>
      <c r="BM94" s="45">
        <f t="shared" si="901"/>
        <v>-4.3321299638989119E-2</v>
      </c>
      <c r="BN94" s="45">
        <f t="shared" si="902"/>
        <v>2.1354484441732824E-2</v>
      </c>
      <c r="BO94" s="45">
        <f t="shared" si="903"/>
        <v>-4.3206011271133327E-2</v>
      </c>
      <c r="BP94" s="45">
        <f t="shared" si="904"/>
        <v>1.3135351227869796E-2</v>
      </c>
      <c r="BQ94" s="45">
        <f t="shared" si="905"/>
        <v>2.4338488994646079E-2</v>
      </c>
      <c r="BR94" s="45">
        <f t="shared" si="906"/>
        <v>1.4444206008583649E-2</v>
      </c>
      <c r="BS94" s="45">
        <f t="shared" si="907"/>
        <v>4.6216924910607915E-2</v>
      </c>
      <c r="BT94" s="45">
        <f t="shared" si="908"/>
        <v>3.8991783323189422E-2</v>
      </c>
      <c r="BU94" s="45">
        <f t="shared" si="909"/>
        <v>0.1002958687727824</v>
      </c>
      <c r="BV94" s="45">
        <f t="shared" si="910"/>
        <v>-2.686228936664703E-3</v>
      </c>
      <c r="BW94" s="45">
        <f t="shared" si="911"/>
        <v>1.3359550561797828E-2</v>
      </c>
      <c r="BX94" s="45">
        <f t="shared" si="912"/>
        <v>-6.9079444772592979E-2</v>
      </c>
      <c r="BY94" s="45">
        <f t="shared" si="913"/>
        <v>8.6915094339623522E-3</v>
      </c>
      <c r="BZ94" s="45">
        <f t="shared" si="914"/>
        <v>-0.10642652329749103</v>
      </c>
      <c r="CA94" s="45">
        <f t="shared" si="915"/>
        <v>2.4232984293193649E-2</v>
      </c>
      <c r="CB94" s="45">
        <f t="shared" si="916"/>
        <v>-1.2270293122886189E-2</v>
      </c>
      <c r="CC94" s="45">
        <f t="shared" si="917"/>
        <v>-4.5053669958935227E-2</v>
      </c>
      <c r="CD94" s="45">
        <f t="shared" si="918"/>
        <v>-3.3770035934057252E-2</v>
      </c>
      <c r="CE94" s="45">
        <f t="shared" si="919"/>
        <v>-4.9589815624943134E-2</v>
      </c>
      <c r="CF94" s="45">
        <f t="shared" si="920"/>
        <v>-8.3524719496375077E-2</v>
      </c>
      <c r="CG94" s="45">
        <f t="shared" si="921"/>
        <v>1.5349897602923157E-4</v>
      </c>
      <c r="CH94" s="45">
        <f t="shared" si="922"/>
        <v>1.2060870076912034E-2</v>
      </c>
      <c r="CI94" s="45">
        <f t="shared" si="923"/>
        <v>2.3653921536016087E-2</v>
      </c>
      <c r="CJ94" s="45">
        <f t="shared" si="924"/>
        <v>5.4944057876391339E-2</v>
      </c>
      <c r="CK94" s="45">
        <f t="shared" si="925"/>
        <v>2.383871751154043E-2</v>
      </c>
      <c r="CL94" s="45">
        <f t="shared" si="926"/>
        <v>7.6838997701628831E-2</v>
      </c>
      <c r="CM94" s="45">
        <f t="shared" si="927"/>
        <v>-2.949436048428522E-2</v>
      </c>
      <c r="CN94" s="45">
        <f t="shared" si="928"/>
        <v>-2.4090695726737055E-2</v>
      </c>
      <c r="CO94" s="45">
        <f t="shared" si="929"/>
        <v>5.4730348356737402E-3</v>
      </c>
      <c r="CP94" s="45">
        <f t="shared" si="930"/>
        <v>1.9162010753844827E-2</v>
      </c>
      <c r="CQ94" s="45">
        <f t="shared" si="931"/>
        <v>1.3089344915431456E-2</v>
      </c>
      <c r="CR94" s="45">
        <f t="shared" si="932"/>
        <v>3.7298299788140588E-2</v>
      </c>
      <c r="CS94" s="45">
        <f t="shared" si="933"/>
        <v>3.937500172521835E-2</v>
      </c>
      <c r="CT94" s="45">
        <f t="shared" si="934"/>
        <v>2.8375524875682068E-2</v>
      </c>
      <c r="CU94" s="45">
        <f t="shared" si="935"/>
        <v>3.4473212297454481E-3</v>
      </c>
      <c r="CV94" s="45">
        <f t="shared" si="936"/>
        <v>6.3542203587901858E-2</v>
      </c>
      <c r="CW94" s="45">
        <f t="shared" si="937"/>
        <v>1.5213277285592186E-2</v>
      </c>
      <c r="CX94" s="45">
        <f t="shared" si="938"/>
        <v>8.0685083819588277E-2</v>
      </c>
      <c r="CY94" s="45">
        <f t="shared" si="939"/>
        <v>0.11340975206214354</v>
      </c>
      <c r="CZ94" s="45">
        <f t="shared" si="940"/>
        <v>7.6971614367083552E-2</v>
      </c>
      <c r="DA94" s="45">
        <f t="shared" si="941"/>
        <v>6.7169126141481517E-2</v>
      </c>
      <c r="DB94" s="45">
        <f t="shared" si="942"/>
        <v>5.5480268431331581E-3</v>
      </c>
      <c r="DC94" s="45">
        <f t="shared" si="943"/>
        <v>2.6885810733263238E-2</v>
      </c>
      <c r="DD94" s="45">
        <f t="shared" si="944"/>
        <v>3.8397026436468584E-2</v>
      </c>
      <c r="DE94" s="45">
        <f t="shared" si="945"/>
        <v>1.7898615675729479E-2</v>
      </c>
      <c r="DF94" s="45">
        <f t="shared" si="946"/>
        <v>3.9377933500282847E-2</v>
      </c>
      <c r="DG94" s="45">
        <f t="shared" si="947"/>
        <v>7.2090749195181658E-3</v>
      </c>
      <c r="DH94" s="45">
        <f t="shared" si="948"/>
        <v>-7.7128142370230801E-3</v>
      </c>
      <c r="DI94" s="45">
        <f t="shared" si="949"/>
        <v>3.273179573175744E-3</v>
      </c>
      <c r="DJ94" s="45">
        <f t="shared" si="950"/>
        <v>-2.2123260875934414E-2</v>
      </c>
      <c r="DK94" s="45">
        <f t="shared" si="951"/>
        <v>-4.1817478681325904E-2</v>
      </c>
      <c r="DL94" s="45">
        <f t="shared" si="952"/>
        <v>-1.2117712281913384E-2</v>
      </c>
      <c r="DM94" s="45">
        <f t="shared" si="953"/>
        <v>-2.6406905061077901E-2</v>
      </c>
      <c r="DN94" s="45">
        <f t="shared" si="954"/>
        <v>2.7466227609053595E-2</v>
      </c>
      <c r="DO94" s="45">
        <f t="shared" si="955"/>
        <v>-1.2432451117079246E-3</v>
      </c>
      <c r="DP94" s="45">
        <f t="shared" si="956"/>
        <v>3.434361177013745E-2</v>
      </c>
      <c r="DQ94" s="45">
        <f t="shared" si="957"/>
        <v>2.4603876569687211E-2</v>
      </c>
      <c r="DR94" s="45">
        <f t="shared" si="958"/>
        <v>2.6616136482125574E-2</v>
      </c>
      <c r="DS94" s="45">
        <f t="shared" si="959"/>
        <v>6.9620143439516058E-2</v>
      </c>
      <c r="DT94" s="45">
        <f t="shared" si="960"/>
        <v>6.4470885260756727E-2</v>
      </c>
      <c r="DU94" s="45">
        <f t="shared" si="961"/>
        <v>0.10989273478466255</v>
      </c>
      <c r="DV94" s="45">
        <f t="shared" si="962"/>
        <v>8.911220300827849E-2</v>
      </c>
      <c r="DW94" s="45">
        <f t="shared" si="963"/>
        <v>0.13851911667734806</v>
      </c>
      <c r="DX94" s="45">
        <f t="shared" si="964"/>
        <v>9.8217664613800881E-2</v>
      </c>
      <c r="DY94" s="45">
        <f t="shared" si="965"/>
        <v>0.11693042534178977</v>
      </c>
      <c r="DZ94" s="45">
        <f t="shared" si="966"/>
        <v>0.12087542927614292</v>
      </c>
      <c r="EA94" s="45">
        <f t="shared" si="967"/>
        <v>0.1453015709306873</v>
      </c>
      <c r="EB94" s="45">
        <f t="shared" si="968"/>
        <v>0.10429800002294876</v>
      </c>
      <c r="EC94" s="45">
        <f t="shared" si="969"/>
        <v>6.4359162337528586E-2</v>
      </c>
      <c r="ED94" s="45">
        <f t="shared" si="970"/>
        <v>8.5684322243414046E-2</v>
      </c>
      <c r="EE94" s="45">
        <f t="shared" si="971"/>
        <v>4.7819326943592255E-2</v>
      </c>
      <c r="EF94" s="45">
        <f t="shared" si="972"/>
        <v>-4.2729951897347851E-3</v>
      </c>
      <c r="EG94" s="45">
        <f t="shared" si="973"/>
        <v>8.8278493948530379E-3</v>
      </c>
      <c r="EH94" s="45">
        <f t="shared" si="974"/>
        <v>8.1360313194809519E-2</v>
      </c>
      <c r="EI94" s="45">
        <f t="shared" si="975"/>
        <v>5.0781589837502805E-2</v>
      </c>
      <c r="EJ94" s="45">
        <f t="shared" si="976"/>
        <v>9.2583569755304795E-2</v>
      </c>
      <c r="EK94" s="45">
        <f t="shared" si="977"/>
        <v>7.2878041026082085E-2</v>
      </c>
      <c r="EL94" s="45">
        <f t="shared" si="978"/>
        <v>5.9277620415367771E-2</v>
      </c>
      <c r="EM94" s="45">
        <f t="shared" si="979"/>
        <v>5.1790462951770921E-2</v>
      </c>
      <c r="EN94" s="45">
        <f t="shared" si="980"/>
        <v>5.1597206690414676E-3</v>
      </c>
      <c r="EO94" s="45">
        <f t="shared" si="981"/>
        <v>9.1501679261323243E-3</v>
      </c>
      <c r="EP94" s="45">
        <f t="shared" si="982"/>
        <v>-2.8018474420330675E-2</v>
      </c>
      <c r="EQ94" s="45">
        <f t="shared" si="983"/>
        <v>9.8998094286684157E-4</v>
      </c>
      <c r="ER94" s="45">
        <f t="shared" si="984"/>
        <v>3.016326257376134E-2</v>
      </c>
      <c r="ES94" s="45">
        <f t="shared" si="985"/>
        <v>4.8973618704615474E-2</v>
      </c>
      <c r="ET94" s="45">
        <f t="shared" si="986"/>
        <v>-3.229061604320127E-3</v>
      </c>
      <c r="EU94" s="45">
        <f t="shared" si="987"/>
        <v>1.2614347914790658E-2</v>
      </c>
      <c r="EV94" s="45">
        <f t="shared" si="988"/>
        <v>-2.2904260192395665E-3</v>
      </c>
      <c r="EW94" s="45">
        <f t="shared" si="989"/>
        <v>4.1362934060018564E-3</v>
      </c>
      <c r="EX94" s="45">
        <f t="shared" si="990"/>
        <v>3.1180321216922824E-2</v>
      </c>
      <c r="EY94" s="45">
        <f t="shared" si="991"/>
        <v>4.3885821875728759E-2</v>
      </c>
      <c r="EZ94" s="45">
        <f t="shared" si="992"/>
        <v>9.5234772541084256E-2</v>
      </c>
      <c r="FA94" s="45">
        <f t="shared" si="993"/>
        <v>6.115133497389813E-2</v>
      </c>
      <c r="FB94" s="45">
        <f t="shared" si="994"/>
        <v>0.13150909805898459</v>
      </c>
      <c r="FC94" s="45">
        <f t="shared" si="995"/>
        <v>0.1103793496413743</v>
      </c>
      <c r="FD94" s="45">
        <f t="shared" si="996"/>
        <v>0.13106525260022339</v>
      </c>
      <c r="FE94" s="45">
        <f t="shared" si="997"/>
        <v>7.2092356734913654E-2</v>
      </c>
      <c r="FF94" s="45">
        <f t="shared" si="998"/>
        <v>8.4928427501834713E-2</v>
      </c>
      <c r="FG94" s="45">
        <f t="shared" si="999"/>
        <v>8.0489047376464562E-2</v>
      </c>
      <c r="FH94" s="45">
        <f t="shared" si="1000"/>
        <v>7.9430670339761145E-2</v>
      </c>
      <c r="FI94" s="45">
        <f t="shared" si="1001"/>
        <v>0.11030478955007261</v>
      </c>
      <c r="FJ94" s="45">
        <f t="shared" si="1002"/>
        <v>9.606986899563319E-2</v>
      </c>
      <c r="FK94" s="45">
        <f t="shared" si="1003"/>
        <v>7.9816513761467922E-2</v>
      </c>
      <c r="FL94" s="45">
        <f t="shared" si="1004"/>
        <v>1.08541764983483E-2</v>
      </c>
      <c r="FM94" s="45">
        <f t="shared" si="1005"/>
        <v>7.8641644325290416E-2</v>
      </c>
      <c r="FN94" s="45">
        <f t="shared" si="1006"/>
        <v>0.10237258347978906</v>
      </c>
      <c r="FO94" s="45">
        <f t="shared" si="1007"/>
        <v>9.8978997975708527E-2</v>
      </c>
      <c r="FP94" s="45">
        <f t="shared" si="1008"/>
        <v>0.11213659437009693</v>
      </c>
      <c r="FQ94" s="45">
        <f t="shared" si="1009"/>
        <v>0.12583095916429254</v>
      </c>
      <c r="FR94" s="45">
        <f t="shared" si="1010"/>
        <v>8.5332103321033248E-2</v>
      </c>
      <c r="FS94" s="45">
        <f t="shared" si="1011"/>
        <v>0.13928217821782152</v>
      </c>
      <c r="FT94" s="45">
        <f t="shared" si="1012"/>
        <v>9.9532113994045046E-2</v>
      </c>
      <c r="FU94" s="45">
        <f t="shared" si="1013"/>
        <v>9.5424836601307295E-2</v>
      </c>
      <c r="FV94" s="45">
        <f t="shared" si="1014"/>
        <v>8.9862771137671604E-2</v>
      </c>
      <c r="FW94" s="45">
        <f t="shared" si="1015"/>
        <v>6.6694987255734972E-2</v>
      </c>
      <c r="FX94" s="45">
        <f t="shared" si="1016"/>
        <v>0.15359477124182996</v>
      </c>
      <c r="FY94" s="45">
        <f t="shared" si="1017"/>
        <v>0.11267605633802824</v>
      </c>
      <c r="FZ94" s="45">
        <f t="shared" si="1018"/>
        <v>4.7767237943403762E-2</v>
      </c>
      <c r="GA94" s="45">
        <f t="shared" si="1019"/>
        <v>0.14985269958659186</v>
      </c>
      <c r="GB94" s="45">
        <f t="shared" si="1020"/>
        <v>6.2354149377593204E-2</v>
      </c>
      <c r="GC94" s="45">
        <f t="shared" si="1021"/>
        <v>5.6823070434415923E-2</v>
      </c>
      <c r="GD94" s="45">
        <f t="shared" si="1022"/>
        <v>7.8323416914577226E-2</v>
      </c>
      <c r="GE94" s="45">
        <f t="shared" si="1023"/>
        <v>1.7723758415091551E-2</v>
      </c>
      <c r="GF94" s="45">
        <f t="shared" si="1024"/>
        <v>5.2073694390716296E-2</v>
      </c>
      <c r="GG94" s="45">
        <f t="shared" si="1025"/>
        <v>5.557130071598948E-2</v>
      </c>
      <c r="GH94" s="45">
        <f t="shared" si="1026"/>
        <v>4.8916632818846395E-2</v>
      </c>
      <c r="GI94" s="45">
        <f t="shared" si="1027"/>
        <v>9.5524093986460556E-2</v>
      </c>
      <c r="GJ94" s="45">
        <f t="shared" si="1028"/>
        <v>4.8163496560096997E-2</v>
      </c>
      <c r="GK94" s="45">
        <f t="shared" si="1029"/>
        <v>2.6061057334326065E-2</v>
      </c>
      <c r="GL94" s="45">
        <f t="shared" si="1030"/>
        <v>5.3313086188322867E-2</v>
      </c>
      <c r="GM94" s="45">
        <f t="shared" si="1031"/>
        <v>-4.5654785742891502E-2</v>
      </c>
      <c r="GN94" s="45">
        <f t="shared" si="1032"/>
        <v>1.78600059720182E-2</v>
      </c>
      <c r="GO94" s="45">
        <f t="shared" si="1033"/>
        <v>1.7723395700450117E-2</v>
      </c>
      <c r="GP94" s="45">
        <f t="shared" si="1034"/>
        <v>4.5995834146206782E-2</v>
      </c>
      <c r="GQ94" s="45">
        <f t="shared" si="1035"/>
        <v>3.7310020492057783E-2</v>
      </c>
      <c r="GR94" s="45">
        <f t="shared" si="1036"/>
        <v>4.3899484871086525E-2</v>
      </c>
      <c r="GS94" s="45">
        <f t="shared" si="1037"/>
        <v>6.1534222184540077E-2</v>
      </c>
      <c r="GT94" s="45">
        <f t="shared" si="1038"/>
        <v>6.2563971898203397E-2</v>
      </c>
      <c r="GU94" s="45">
        <f t="shared" si="1039"/>
        <v>2.4406540352274186E-2</v>
      </c>
      <c r="GV94" s="45">
        <f t="shared" si="1040"/>
        <v>5.3663071831327569E-2</v>
      </c>
      <c r="GW94" s="45">
        <f t="shared" si="1041"/>
        <v>2.0319303338171224E-2</v>
      </c>
      <c r="GX94" s="45">
        <f t="shared" si="1042"/>
        <v>4.514265077645363E-2</v>
      </c>
      <c r="GY94" s="45">
        <f t="shared" si="1043"/>
        <v>7.3436844313889971E-2</v>
      </c>
      <c r="GZ94" s="45">
        <f t="shared" si="1044"/>
        <v>3.5303146584804379E-2</v>
      </c>
      <c r="HA94" s="45">
        <f t="shared" si="1045"/>
        <v>6.9746239173378077E-2</v>
      </c>
      <c r="HB94" s="45">
        <f t="shared" si="1046"/>
        <v>5.0489826676714422E-2</v>
      </c>
      <c r="HC94" s="45">
        <f t="shared" si="1047"/>
        <v>2.6656213249705907E-2</v>
      </c>
      <c r="HD94" s="45">
        <f t="shared" si="1048"/>
        <v>-7.2208524128214213E-2</v>
      </c>
      <c r="HE94" s="45">
        <f t="shared" si="1049"/>
        <v>-0.12921547745828899</v>
      </c>
      <c r="HF94" s="45">
        <f t="shared" si="1050"/>
        <v>-0.12609329446064144</v>
      </c>
      <c r="HG94" s="45">
        <f t="shared" si="1051"/>
        <v>-0.10716820440028385</v>
      </c>
      <c r="HH94" s="45">
        <f t="shared" si="1052"/>
        <v>-0.12935141077317702</v>
      </c>
      <c r="HI94" s="45">
        <f t="shared" si="1053"/>
        <v>-8.0369843527738238E-2</v>
      </c>
      <c r="HJ94" s="45">
        <f t="shared" si="1054"/>
        <v>-0.1167933655839668</v>
      </c>
      <c r="HK94" s="45">
        <f t="shared" si="1055"/>
        <v>-0.17279124315871774</v>
      </c>
      <c r="HL94" s="45">
        <f t="shared" si="1056"/>
        <v>-0.15381764269829501</v>
      </c>
      <c r="HM94" s="45">
        <f t="shared" si="1057"/>
        <v>-0.15982661290322586</v>
      </c>
      <c r="HN94" s="45">
        <f t="shared" si="1058"/>
        <v>-0.1867756456241032</v>
      </c>
      <c r="HO94" s="45">
        <f t="shared" si="1059"/>
        <v>-0.17224035891561673</v>
      </c>
      <c r="HP94" s="45">
        <f t="shared" si="1060"/>
        <v>-8.9977220956719783E-2</v>
      </c>
      <c r="HQ94" s="45">
        <f t="shared" si="1061"/>
        <v>-0.10013656746840616</v>
      </c>
      <c r="HR94" s="45">
        <f t="shared" si="1062"/>
        <v>-0.11342785654712262</v>
      </c>
      <c r="HS94" s="155">
        <f t="shared" si="1063"/>
        <v>-9.6427662957074722E-2</v>
      </c>
      <c r="HT94" s="45">
        <f t="shared" si="1064"/>
        <v>-0.12794612794612792</v>
      </c>
      <c r="HU94" s="45">
        <f t="shared" si="1065"/>
        <v>-0.1214230471771075</v>
      </c>
      <c r="HV94" s="45">
        <f t="shared" si="1066"/>
        <v>-0.15219092331768391</v>
      </c>
      <c r="HW94" s="45">
        <f t="shared" si="1067"/>
        <v>-7.4669187145557703E-2</v>
      </c>
      <c r="HX94" s="45">
        <f t="shared" si="1068"/>
        <v>-8.497590889180906E-2</v>
      </c>
      <c r="HY94" s="45">
        <f t="shared" si="1069"/>
        <v>-0.11212643319591287</v>
      </c>
      <c r="HZ94" s="45">
        <f t="shared" si="1070"/>
        <v>-8.6125403265911005E-2</v>
      </c>
      <c r="IA94" s="45">
        <f t="shared" si="1071"/>
        <v>-8.4829691372190319E-2</v>
      </c>
      <c r="IB94" s="45">
        <f t="shared" si="1072"/>
        <v>-0.10346266166040885</v>
      </c>
      <c r="IC94" s="45">
        <f t="shared" si="1073"/>
        <v>-6.8572709995854741E-2</v>
      </c>
      <c r="ID94" s="45">
        <f t="shared" si="1074"/>
        <v>-8.9956020696143058E-2</v>
      </c>
      <c r="IE94" s="45">
        <f t="shared" si="1075"/>
        <v>-0.10617985139360286</v>
      </c>
      <c r="IF94" s="45">
        <f t="shared" si="1076"/>
        <v>-7.1428571428571397E-2</v>
      </c>
      <c r="IG94" s="45">
        <f t="shared" si="1077"/>
        <v>-5.7658450704225372E-2</v>
      </c>
      <c r="IH94" s="45">
        <f t="shared" si="838"/>
        <v>8.180664513151914E-3</v>
      </c>
      <c r="II94" s="45">
        <f t="shared" si="1078"/>
        <v>-8.8269918283963245E-2</v>
      </c>
      <c r="IJ94" s="45">
        <f t="shared" si="1078"/>
        <v>-5.7074676878889452E-2</v>
      </c>
      <c r="IK94" s="45">
        <f t="shared" si="1078"/>
        <v>-6.1908108108108095E-2</v>
      </c>
      <c r="IL94" s="45">
        <f t="shared" si="1078"/>
        <v>-7.2056225868725843E-2</v>
      </c>
      <c r="IM94" s="45">
        <f t="shared" si="1078"/>
        <v>-3.7605846774193541E-2</v>
      </c>
      <c r="IN94" s="45">
        <f t="shared" si="1078"/>
        <v>-4.1915076779897587E-2</v>
      </c>
      <c r="IO94" s="45">
        <f t="shared" si="1078"/>
        <v>-6.8451848249027281E-2</v>
      </c>
      <c r="IP94" s="45">
        <f t="shared" si="1078"/>
        <v>4.1192327601423218E-2</v>
      </c>
      <c r="IQ94" s="45">
        <f t="shared" si="1078"/>
        <v>1.7720226377952564E-2</v>
      </c>
      <c r="IR94" s="45">
        <f t="shared" si="1078"/>
        <v>-3.3746881496881542E-2</v>
      </c>
      <c r="IS94" s="45">
        <f t="shared" si="1079"/>
        <v>4.7713685193835342E-3</v>
      </c>
      <c r="IT94" s="45">
        <f t="shared" si="1079"/>
        <v>-2.0757966382535131E-2</v>
      </c>
      <c r="IU94" s="45">
        <f t="shared" si="1079"/>
        <v>-2.9335062396105616E-2</v>
      </c>
      <c r="IV94" s="45">
        <f t="shared" si="1079"/>
        <v>-2.9705991204053595E-2</v>
      </c>
      <c r="IW94" s="45">
        <f t="shared" si="1079"/>
        <v>1.8276421844329871E-3</v>
      </c>
      <c r="IX94" s="45">
        <f t="shared" si="1079"/>
        <v>-0.16850058992577888</v>
      </c>
      <c r="IY94" s="45">
        <f t="shared" si="1079"/>
        <v>1.6580164345681103E-2</v>
      </c>
      <c r="IZ94" s="45">
        <f t="shared" si="1079"/>
        <v>2.5431481338922257E-2</v>
      </c>
      <c r="JA94" s="45">
        <f t="shared" si="1079"/>
        <v>3.6998574086170022E-2</v>
      </c>
      <c r="JB94" s="45">
        <f t="shared" si="1079"/>
        <v>-1.3235867547998881E-2</v>
      </c>
      <c r="JC94" s="45">
        <f t="shared" si="1079"/>
        <v>-8.9409733765455357E-4</v>
      </c>
      <c r="JD94" s="45">
        <f t="shared" si="1079"/>
        <v>7.1351228651299392E-2</v>
      </c>
      <c r="JE94" s="45">
        <f t="shared" si="1079"/>
        <v>3.1131702054024712E-2</v>
      </c>
      <c r="JF94" s="45">
        <f t="shared" si="1079"/>
        <v>5.2049732235131874E-2</v>
      </c>
      <c r="JG94" s="45">
        <f t="shared" si="1079"/>
        <v>1.817780995435414E-2</v>
      </c>
      <c r="JH94" s="45">
        <f t="shared" si="1079"/>
        <v>5.6859961794776925E-2</v>
      </c>
      <c r="JI94" s="45">
        <f t="shared" si="1079"/>
        <v>3.195833111111801E-2</v>
      </c>
      <c r="JJ94" s="45">
        <f t="shared" si="1079"/>
        <v>0.23928152679309478</v>
      </c>
      <c r="JK94" s="45">
        <f t="shared" si="1079"/>
        <v>1.2300056464342957E-2</v>
      </c>
      <c r="JL94" s="45">
        <f t="shared" si="1079"/>
        <v>1.2875091295068586E-2</v>
      </c>
      <c r="JM94" s="45">
        <f t="shared" si="1079"/>
        <v>1.0523758575114783E-2</v>
      </c>
      <c r="JN94" s="45">
        <f t="shared" si="1079"/>
        <v>-3.4007659269408297E-4</v>
      </c>
      <c r="JO94" s="45">
        <f t="shared" si="1079"/>
        <v>4.4262577144977167E-2</v>
      </c>
      <c r="JP94" s="45">
        <f t="shared" si="1079"/>
        <v>3.3756786854364007E-2</v>
      </c>
      <c r="JQ94" s="45">
        <f t="shared" si="1079"/>
        <v>1.3906179665235552E-2</v>
      </c>
      <c r="JR94" s="45">
        <f t="shared" si="1079"/>
        <v>-1.5756214314371575E-2</v>
      </c>
      <c r="JS94" s="45">
        <f t="shared" si="841"/>
        <v>5.334104556033048E-2</v>
      </c>
      <c r="JT94" s="45">
        <f t="shared" si="841"/>
        <v>-0.18908368652196539</v>
      </c>
      <c r="JU94" s="45">
        <f t="shared" ref="JU94:KE94" si="1083">JU14/JI14-1</f>
        <v>-0.43777128043223978</v>
      </c>
      <c r="JV94" s="45">
        <f t="shared" si="1083"/>
        <v>-0.32927843954517022</v>
      </c>
      <c r="JW94" s="45">
        <f t="shared" si="1083"/>
        <v>-0.23118615843979629</v>
      </c>
      <c r="JX94" s="45">
        <f t="shared" si="1083"/>
        <v>-0.16942050597881009</v>
      </c>
      <c r="JY94" s="45">
        <f t="shared" si="1083"/>
        <v>-7.1559344134220382E-2</v>
      </c>
      <c r="JZ94" s="45">
        <f t="shared" si="1083"/>
        <v>-5.4161530442553563E-3</v>
      </c>
      <c r="KA94" s="45">
        <f t="shared" si="1083"/>
        <v>-1.3304060229549997E-2</v>
      </c>
      <c r="KB94" s="45">
        <f t="shared" si="1083"/>
        <v>-4.1186244264072358E-2</v>
      </c>
      <c r="KC94" s="45">
        <f t="shared" si="1083"/>
        <v>-8.4174176190389582E-2</v>
      </c>
      <c r="KD94" s="45">
        <f t="shared" si="1083"/>
        <v>-0.10165149318276634</v>
      </c>
      <c r="KE94" s="45">
        <f t="shared" si="1083"/>
        <v>-5.4940399239671756E-2</v>
      </c>
      <c r="KF94" s="45">
        <f t="shared" si="843"/>
        <v>9.3619089191359084E-2</v>
      </c>
      <c r="KG94" s="45">
        <f t="shared" si="844"/>
        <v>0.49216157284931605</v>
      </c>
      <c r="KH94" s="45">
        <f t="shared" si="844"/>
        <v>0.42318257599729692</v>
      </c>
      <c r="KI94" s="45">
        <f t="shared" si="844"/>
        <v>0.2630006421034512</v>
      </c>
      <c r="KJ94" s="45">
        <f t="shared" si="844"/>
        <v>0.16916621367848794</v>
      </c>
      <c r="KK94" s="45">
        <f t="shared" si="844"/>
        <v>5.1098687617560534E-2</v>
      </c>
      <c r="KL94" s="45">
        <f t="shared" si="844"/>
        <v>3.6675708591951128E-3</v>
      </c>
      <c r="KM94" s="45">
        <f t="shared" si="844"/>
        <v>-3.8630950060289382E-2</v>
      </c>
      <c r="KN94" s="45">
        <f t="shared" si="844"/>
        <v>-8.7076397125549487E-3</v>
      </c>
      <c r="KO94" s="45">
        <f t="shared" si="844"/>
        <v>5.5610719405162712E-2</v>
      </c>
      <c r="KP94" s="45">
        <f t="shared" si="844"/>
        <v>1.6124380157668927E-2</v>
      </c>
      <c r="KQ94" s="45">
        <f t="shared" si="844"/>
        <v>-2.19814504404231E-2</v>
      </c>
      <c r="KR94" s="45">
        <f t="shared" si="844"/>
        <v>0.11910480363761233</v>
      </c>
      <c r="KS94" s="45">
        <f t="shared" si="844"/>
        <v>0.2038966396207349</v>
      </c>
      <c r="KT94" s="45">
        <f t="shared" si="844"/>
        <v>3.8020294289475398E-2</v>
      </c>
      <c r="KU94" s="45">
        <f t="shared" si="844"/>
        <v>-3.1682323031813064E-3</v>
      </c>
      <c r="KV94" s="45">
        <f t="shared" si="844"/>
        <v>2.9420897121994471E-3</v>
      </c>
      <c r="KW94" s="45">
        <f t="shared" si="844"/>
        <v>1.0894876095447259E-2</v>
      </c>
      <c r="KX94" s="45">
        <f t="shared" si="844"/>
        <v>-9.2228140649908141E-3</v>
      </c>
      <c r="KY94" s="45">
        <f t="shared" si="844"/>
        <v>-4.4269889573735899E-3</v>
      </c>
      <c r="KZ94" s="45">
        <f t="shared" si="844"/>
        <v>-2.3069325784713657E-3</v>
      </c>
      <c r="LA94" s="45">
        <f t="shared" si="844"/>
        <v>-1.3966005939984094E-2</v>
      </c>
      <c r="LB94" s="45">
        <f t="shared" si="844"/>
        <v>9.0326930966860619E-2</v>
      </c>
      <c r="LC94" s="45">
        <f t="shared" si="844"/>
        <v>6.1224002076731177E-2</v>
      </c>
      <c r="LD94" s="45">
        <f t="shared" si="844"/>
        <v>3.1955972418930445E-2</v>
      </c>
      <c r="LE94" s="45">
        <f t="shared" si="844"/>
        <v>3.6104698233643928E-2</v>
      </c>
      <c r="LF94" s="45">
        <f t="shared" si="844"/>
        <v>2.7774137099429774E-2</v>
      </c>
      <c r="LG94" s="45">
        <f t="shared" si="844"/>
        <v>5.6666023456609871E-2</v>
      </c>
      <c r="LH94" s="45">
        <f t="shared" si="844"/>
        <v>6.5159846555449707E-2</v>
      </c>
      <c r="LI94" s="45">
        <f t="shared" si="846"/>
        <v>4.7441755811919117E-2</v>
      </c>
      <c r="LJ94" s="45">
        <f t="shared" si="847"/>
        <v>5.7749846772995106E-2</v>
      </c>
      <c r="LK94" s="45">
        <f t="shared" si="847"/>
        <v>6.6288542032571174E-2</v>
      </c>
      <c r="LL94" s="45">
        <f t="shared" si="847"/>
        <v>9.8624754051476415E-2</v>
      </c>
      <c r="LM94" s="45">
        <f t="shared" si="847"/>
        <v>6.808016730289701E-2</v>
      </c>
      <c r="LN94" s="45">
        <f t="shared" si="847"/>
        <v>4.015319833777542E-2</v>
      </c>
      <c r="LO94" s="45">
        <f t="shared" si="847"/>
        <v>7.3541327805475731E-2</v>
      </c>
      <c r="LP94" s="45">
        <f t="shared" si="847"/>
        <v>-1.7890286812803136E-2</v>
      </c>
      <c r="LQ94" s="45">
        <f t="shared" si="847"/>
        <v>-2.3015174011615791E-3</v>
      </c>
      <c r="LR94" s="45">
        <f t="shared" si="847"/>
        <v>6.0163658226858097E-2</v>
      </c>
      <c r="LS94" s="45">
        <f t="shared" si="847"/>
        <v>5.4858155264341457E-2</v>
      </c>
      <c r="LT94" s="45">
        <f t="shared" si="847"/>
        <v>6.1743245221425713E-2</v>
      </c>
      <c r="LU94" s="45">
        <f t="shared" si="848"/>
        <v>5.4458246631512219E-2</v>
      </c>
      <c r="LV94" s="45">
        <f t="shared" si="849"/>
        <v>2.0935405491343761E-2</v>
      </c>
      <c r="LW94" s="45">
        <f t="shared" si="849"/>
        <v>7.0594637887804179E-3</v>
      </c>
      <c r="LX94" s="45">
        <f t="shared" si="849"/>
        <v>-2.8572410253526748E-3</v>
      </c>
      <c r="LY94" s="45">
        <f t="shared" si="849"/>
        <v>1.044503219399795E-2</v>
      </c>
      <c r="LZ94" s="45">
        <f t="shared" si="849"/>
        <v>2.2582596095944707E-2</v>
      </c>
      <c r="MA94" s="45">
        <f t="shared" si="849"/>
        <v>-5.2986325450197214E-3</v>
      </c>
      <c r="MB94" s="45">
        <f t="shared" si="849"/>
        <v>3.0413168145809077E-2</v>
      </c>
      <c r="MC94" s="45">
        <f t="shared" si="849"/>
        <v>3.4357834640863949E-2</v>
      </c>
      <c r="MD94" s="45">
        <f t="shared" si="849"/>
        <v>7.2228038644039927E-5</v>
      </c>
      <c r="ME94" s="45">
        <f t="shared" si="849"/>
        <v>-5.7645445016893948E-3</v>
      </c>
      <c r="MF94" s="45">
        <f t="shared" si="849"/>
        <v>-2.827719076585522E-3</v>
      </c>
      <c r="MG94" s="45">
        <f t="shared" si="849"/>
        <v>2.1026506343642781E-2</v>
      </c>
      <c r="MH94" s="45">
        <f t="shared" si="849"/>
        <v>1.8402507256800815E-2</v>
      </c>
      <c r="MI94" s="45">
        <f t="shared" si="849"/>
        <v>5.1847281494050046E-2</v>
      </c>
      <c r="MJ94" s="45">
        <f t="shared" si="849"/>
        <v>-1</v>
      </c>
      <c r="MK94" s="45">
        <f t="shared" si="849"/>
        <v>-1</v>
      </c>
      <c r="ML94" s="45">
        <f t="shared" si="849"/>
        <v>-1</v>
      </c>
    </row>
    <row r="95" spans="1:350" s="106" customFormat="1" x14ac:dyDescent="0.35">
      <c r="A95" s="103" t="str">
        <f>Month!$A$15</f>
        <v>Veículo Pesado</v>
      </c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>
        <f t="shared" si="850"/>
        <v>-4.2362002567394086E-2</v>
      </c>
      <c r="O95" s="46">
        <f t="shared" si="851"/>
        <v>-0.24013528748590751</v>
      </c>
      <c r="P95" s="46">
        <f t="shared" si="852"/>
        <v>-3.082614056720101E-2</v>
      </c>
      <c r="Q95" s="46">
        <f t="shared" si="853"/>
        <v>9.9567099567099637E-2</v>
      </c>
      <c r="R95" s="46">
        <f t="shared" si="854"/>
        <v>-5.8402860548271707E-2</v>
      </c>
      <c r="S95" s="46">
        <f t="shared" si="855"/>
        <v>-6.519065190651907E-2</v>
      </c>
      <c r="T95" s="46">
        <f t="shared" si="856"/>
        <v>-2.7058823529411802E-2</v>
      </c>
      <c r="U95" s="46">
        <f t="shared" si="857"/>
        <v>-5.8823529411764719E-2</v>
      </c>
      <c r="V95" s="46">
        <f t="shared" si="858"/>
        <v>-3.7439613526570104E-2</v>
      </c>
      <c r="W95" s="46">
        <f t="shared" si="859"/>
        <v>-6.7455621301775182E-2</v>
      </c>
      <c r="X95" s="46">
        <f t="shared" si="860"/>
        <v>-2.2959183673469385E-2</v>
      </c>
      <c r="Y95" s="46">
        <f t="shared" si="861"/>
        <v>-1.3317191283293006E-2</v>
      </c>
      <c r="Z95" s="46">
        <f t="shared" si="862"/>
        <v>1.072386058981234E-2</v>
      </c>
      <c r="AA95" s="46">
        <f t="shared" si="863"/>
        <v>0</v>
      </c>
      <c r="AB95" s="46">
        <f t="shared" si="864"/>
        <v>6.8702290076335881E-2</v>
      </c>
      <c r="AC95" s="46">
        <f t="shared" si="865"/>
        <v>2.6246719160105014E-2</v>
      </c>
      <c r="AD95" s="46">
        <f t="shared" si="866"/>
        <v>2.9113924050632844E-2</v>
      </c>
      <c r="AE95" s="46">
        <f t="shared" si="867"/>
        <v>6.9736842105263097E-2</v>
      </c>
      <c r="AF95" s="46">
        <f t="shared" si="868"/>
        <v>-1.5719467956469169E-2</v>
      </c>
      <c r="AG95" s="46">
        <f t="shared" si="869"/>
        <v>0.11224489795918369</v>
      </c>
      <c r="AH95" s="46">
        <f t="shared" si="870"/>
        <v>2.8858218318695172E-2</v>
      </c>
      <c r="AI95" s="46">
        <f t="shared" si="871"/>
        <v>6.4720812182741172E-2</v>
      </c>
      <c r="AJ95" s="46">
        <f t="shared" si="872"/>
        <v>5.8746736292428103E-2</v>
      </c>
      <c r="AK95" s="46">
        <f t="shared" si="873"/>
        <v>6.5030674846625836E-2</v>
      </c>
      <c r="AL95" s="46">
        <f t="shared" si="874"/>
        <v>3.0503978779840901E-2</v>
      </c>
      <c r="AM95" s="46">
        <f t="shared" si="875"/>
        <v>0.14094955489614236</v>
      </c>
      <c r="AN95" s="46">
        <f t="shared" si="876"/>
        <v>-6.0714285714285721E-2</v>
      </c>
      <c r="AO95" s="46">
        <f t="shared" si="877"/>
        <v>-2.8132992327365769E-2</v>
      </c>
      <c r="AP95" s="46">
        <f t="shared" si="878"/>
        <v>-0.2226322263222632</v>
      </c>
      <c r="AQ95" s="46">
        <f t="shared" si="879"/>
        <v>-3.0750307503075058E-2</v>
      </c>
      <c r="AR95" s="46">
        <f t="shared" si="880"/>
        <v>3.6855036855036882E-2</v>
      </c>
      <c r="AS95" s="46">
        <f t="shared" si="881"/>
        <v>1.4908256880733939E-2</v>
      </c>
      <c r="AT95" s="46">
        <f t="shared" si="882"/>
        <v>9.7560975609756184E-3</v>
      </c>
      <c r="AU95" s="46">
        <f t="shared" si="883"/>
        <v>-7.151370679380209E-3</v>
      </c>
      <c r="AV95" s="46">
        <f t="shared" si="884"/>
        <v>-4.9321824907521128E-3</v>
      </c>
      <c r="AW95" s="46">
        <f t="shared" si="885"/>
        <v>-2.4193548387096753E-2</v>
      </c>
      <c r="AX95" s="46">
        <f t="shared" si="886"/>
        <v>7.3359073359073435E-2</v>
      </c>
      <c r="AY95" s="46">
        <f t="shared" si="887"/>
        <v>-6.3719115734720444E-2</v>
      </c>
      <c r="AZ95" s="46">
        <f t="shared" si="888"/>
        <v>3.8022813688213031E-2</v>
      </c>
      <c r="BA95" s="46">
        <f t="shared" si="889"/>
        <v>1.3157894736842035E-2</v>
      </c>
      <c r="BB95" s="46">
        <f t="shared" si="890"/>
        <v>0.28322784810126578</v>
      </c>
      <c r="BC95" s="46">
        <f t="shared" si="891"/>
        <v>-4.949238578680204E-2</v>
      </c>
      <c r="BD95" s="46">
        <f t="shared" si="892"/>
        <v>-5.0947867298578253E-2</v>
      </c>
      <c r="BE95" s="46">
        <f t="shared" si="893"/>
        <v>-6.3276836158192129E-2</v>
      </c>
      <c r="BF95" s="46">
        <f t="shared" si="894"/>
        <v>-6.4009661835748743E-2</v>
      </c>
      <c r="BG95" s="46">
        <f t="shared" si="895"/>
        <v>-2.6410564225690325E-2</v>
      </c>
      <c r="BH95" s="46">
        <f t="shared" si="896"/>
        <v>-3.0978934324659257E-2</v>
      </c>
      <c r="BI95" s="46">
        <f t="shared" si="897"/>
        <v>-0.11570247933884292</v>
      </c>
      <c r="BJ95" s="46">
        <f t="shared" si="898"/>
        <v>-6.9544364508393297E-2</v>
      </c>
      <c r="BK95" s="46">
        <f t="shared" si="899"/>
        <v>-4.166666666666663E-2</v>
      </c>
      <c r="BL95" s="46">
        <f t="shared" si="900"/>
        <v>-4.5177045177045128E-2</v>
      </c>
      <c r="BM95" s="46">
        <f t="shared" si="901"/>
        <v>1.298701298701288E-2</v>
      </c>
      <c r="BN95" s="46">
        <f t="shared" si="902"/>
        <v>-8.6313193588162251E-3</v>
      </c>
      <c r="BO95" s="46">
        <f t="shared" si="903"/>
        <v>-2.5367156208277675E-2</v>
      </c>
      <c r="BP95" s="46">
        <f t="shared" si="904"/>
        <v>3.3707865168539408E-2</v>
      </c>
      <c r="BQ95" s="46">
        <f t="shared" si="905"/>
        <v>5.1568154402896749E-3</v>
      </c>
      <c r="BR95" s="46">
        <f t="shared" si="906"/>
        <v>6.7229677419354816E-2</v>
      </c>
      <c r="BS95" s="46">
        <f t="shared" si="907"/>
        <v>8.401356350184952E-2</v>
      </c>
      <c r="BT95" s="46">
        <f t="shared" si="908"/>
        <v>6.8383631713555104E-2</v>
      </c>
      <c r="BU95" s="46">
        <f t="shared" si="909"/>
        <v>0.11286515353805071</v>
      </c>
      <c r="BV95" s="46">
        <f t="shared" si="910"/>
        <v>-1.1385309278350575E-2</v>
      </c>
      <c r="BW95" s="46">
        <f t="shared" si="911"/>
        <v>8.5098550724637567E-2</v>
      </c>
      <c r="BX95" s="46">
        <f t="shared" si="912"/>
        <v>-6.6289002557544663E-2</v>
      </c>
      <c r="BY95" s="46">
        <f t="shared" si="913"/>
        <v>-4.3148717948717996E-2</v>
      </c>
      <c r="BZ95" s="46">
        <f t="shared" si="914"/>
        <v>-8.8743781094527296E-2</v>
      </c>
      <c r="CA95" s="46">
        <f t="shared" si="915"/>
        <v>2.2531506849315042E-2</v>
      </c>
      <c r="CB95" s="46">
        <f t="shared" si="916"/>
        <v>2.006280193236698E-2</v>
      </c>
      <c r="CC95" s="46">
        <f t="shared" si="917"/>
        <v>-2.6542257958057203E-2</v>
      </c>
      <c r="CD95" s="46">
        <f t="shared" si="918"/>
        <v>-5.1577614879888545E-3</v>
      </c>
      <c r="CE95" s="46">
        <f t="shared" si="919"/>
        <v>-3.7739368811388618E-2</v>
      </c>
      <c r="CF95" s="46">
        <f t="shared" si="920"/>
        <v>-6.9897878574609162E-2</v>
      </c>
      <c r="CG95" s="46">
        <f t="shared" si="921"/>
        <v>-4.026220823095783E-3</v>
      </c>
      <c r="CH95" s="46">
        <f t="shared" si="922"/>
        <v>1.7271382297159077E-2</v>
      </c>
      <c r="CI95" s="46">
        <f t="shared" si="923"/>
        <v>-3.0504141746291569E-2</v>
      </c>
      <c r="CJ95" s="46">
        <f t="shared" si="924"/>
        <v>0.18504934521380179</v>
      </c>
      <c r="CK95" s="46">
        <f t="shared" si="925"/>
        <v>3.8421960918825659E-2</v>
      </c>
      <c r="CL95" s="46">
        <f t="shared" si="926"/>
        <v>8.6028799563229175E-2</v>
      </c>
      <c r="CM95" s="46">
        <f t="shared" si="927"/>
        <v>-9.2946863009881753E-3</v>
      </c>
      <c r="CN95" s="46">
        <f t="shared" si="928"/>
        <v>-6.0819642628804571E-2</v>
      </c>
      <c r="CO95" s="46">
        <f t="shared" si="929"/>
        <v>8.4447173053832092E-3</v>
      </c>
      <c r="CP95" s="46">
        <f t="shared" si="930"/>
        <v>-3.1543306876088417E-2</v>
      </c>
      <c r="CQ95" s="46">
        <f t="shared" si="931"/>
        <v>-5.3808881538895847E-2</v>
      </c>
      <c r="CR95" s="46">
        <f t="shared" si="932"/>
        <v>2.2910184048448246E-2</v>
      </c>
      <c r="CS95" s="46">
        <f t="shared" si="933"/>
        <v>7.9058758341564506E-2</v>
      </c>
      <c r="CT95" s="46">
        <f t="shared" si="934"/>
        <v>3.0596541583644443E-2</v>
      </c>
      <c r="CU95" s="46">
        <f t="shared" si="935"/>
        <v>2.1765335544905007E-2</v>
      </c>
      <c r="CV95" s="46">
        <f t="shared" si="936"/>
        <v>1.7550428879504532E-2</v>
      </c>
      <c r="CW95" s="46">
        <f t="shared" si="937"/>
        <v>7.3214884777166978E-2</v>
      </c>
      <c r="CX95" s="46">
        <f t="shared" si="938"/>
        <v>9.202454758765799E-2</v>
      </c>
      <c r="CY95" s="46">
        <f t="shared" si="939"/>
        <v>0.15039553217671164</v>
      </c>
      <c r="CZ95" s="46">
        <f t="shared" si="940"/>
        <v>8.4444489267475609E-2</v>
      </c>
      <c r="DA95" s="46">
        <f t="shared" si="941"/>
        <v>0.10926543505686981</v>
      </c>
      <c r="DB95" s="46">
        <f t="shared" si="942"/>
        <v>6.9797033939780206E-2</v>
      </c>
      <c r="DC95" s="46">
        <f t="shared" si="943"/>
        <v>8.9348693276297686E-2</v>
      </c>
      <c r="DD95" s="46">
        <f t="shared" si="944"/>
        <v>9.8461279109703259E-2</v>
      </c>
      <c r="DE95" s="46">
        <f t="shared" si="945"/>
        <v>1.8951499922416737E-2</v>
      </c>
      <c r="DF95" s="46">
        <f t="shared" si="946"/>
        <v>3.8441214830913673E-2</v>
      </c>
      <c r="DG95" s="46">
        <f t="shared" si="947"/>
        <v>3.8895585415773315E-2</v>
      </c>
      <c r="DH95" s="46">
        <f t="shared" si="948"/>
        <v>1.9742999145904827E-2</v>
      </c>
      <c r="DI95" s="46">
        <f t="shared" si="949"/>
        <v>-6.7269162008889549E-2</v>
      </c>
      <c r="DJ95" s="46">
        <f t="shared" si="950"/>
        <v>2.8311625835393261E-3</v>
      </c>
      <c r="DK95" s="46">
        <f t="shared" si="951"/>
        <v>-2.5810804615806093E-2</v>
      </c>
      <c r="DL95" s="46">
        <f t="shared" si="952"/>
        <v>2.3568170299036906E-2</v>
      </c>
      <c r="DM95" s="46">
        <f t="shared" si="953"/>
        <v>-1.1052603737320865E-2</v>
      </c>
      <c r="DN95" s="46">
        <f t="shared" si="954"/>
        <v>-3.4838627944566714E-3</v>
      </c>
      <c r="DO95" s="46">
        <f t="shared" si="955"/>
        <v>2.8246870538044533E-3</v>
      </c>
      <c r="DP95" s="46">
        <f t="shared" si="956"/>
        <v>2.1313732182246969E-2</v>
      </c>
      <c r="DQ95" s="46">
        <f t="shared" si="957"/>
        <v>2.0959914109488498E-2</v>
      </c>
      <c r="DR95" s="46">
        <f t="shared" si="958"/>
        <v>0.12232477781063733</v>
      </c>
      <c r="DS95" s="46">
        <f t="shared" si="959"/>
        <v>0.10953037275834943</v>
      </c>
      <c r="DT95" s="46">
        <f t="shared" si="960"/>
        <v>0.13294358615666146</v>
      </c>
      <c r="DU95" s="46">
        <f t="shared" si="961"/>
        <v>0.20977789693623849</v>
      </c>
      <c r="DV95" s="46">
        <f t="shared" si="962"/>
        <v>0.14851708993172741</v>
      </c>
      <c r="DW95" s="46">
        <f t="shared" si="963"/>
        <v>0.14965291980535045</v>
      </c>
      <c r="DX95" s="46">
        <f t="shared" si="964"/>
        <v>0.13866067311601804</v>
      </c>
      <c r="DY95" s="46">
        <f t="shared" si="965"/>
        <v>0.13271611473223088</v>
      </c>
      <c r="DZ95" s="46">
        <f t="shared" si="966"/>
        <v>0.12472867414058553</v>
      </c>
      <c r="EA95" s="46">
        <f t="shared" si="967"/>
        <v>0.1826654986516747</v>
      </c>
      <c r="EB95" s="46">
        <f t="shared" si="968"/>
        <v>0.10068337078752476</v>
      </c>
      <c r="EC95" s="46">
        <f t="shared" si="969"/>
        <v>5.1017145211723625E-2</v>
      </c>
      <c r="ED95" s="46">
        <f t="shared" si="970"/>
        <v>4.0646356112475246E-2</v>
      </c>
      <c r="EE95" s="46">
        <f t="shared" si="971"/>
        <v>2.7012990658797031E-2</v>
      </c>
      <c r="EF95" s="46">
        <f t="shared" si="972"/>
        <v>-0.18661387520767592</v>
      </c>
      <c r="EG95" s="46">
        <f t="shared" si="973"/>
        <v>1.0459651444395313E-2</v>
      </c>
      <c r="EH95" s="46">
        <f t="shared" si="974"/>
        <v>-3.9339590496545451E-3</v>
      </c>
      <c r="EI95" s="46">
        <f t="shared" si="975"/>
        <v>5.875950751417669E-2</v>
      </c>
      <c r="EJ95" s="46">
        <f t="shared" si="976"/>
        <v>8.9175767235558201E-2</v>
      </c>
      <c r="EK95" s="46">
        <f t="shared" si="977"/>
        <v>4.0953197048953616E-2</v>
      </c>
      <c r="EL95" s="46">
        <f t="shared" si="978"/>
        <v>0.11627296066009896</v>
      </c>
      <c r="EM95" s="46">
        <f t="shared" si="979"/>
        <v>5.7847843240399932E-2</v>
      </c>
      <c r="EN95" s="46">
        <f t="shared" si="980"/>
        <v>-1.8412883414956505E-2</v>
      </c>
      <c r="EO95" s="46">
        <f t="shared" si="981"/>
        <v>-3.8929375802733368E-2</v>
      </c>
      <c r="EP95" s="46">
        <f t="shared" si="982"/>
        <v>-0.11064820462562486</v>
      </c>
      <c r="EQ95" s="46">
        <f t="shared" si="983"/>
        <v>-8.6584982506013541E-2</v>
      </c>
      <c r="ER95" s="46">
        <f t="shared" si="984"/>
        <v>0.13804645844827879</v>
      </c>
      <c r="ES95" s="46">
        <f t="shared" si="985"/>
        <v>-3.781727922258693E-2</v>
      </c>
      <c r="ET95" s="46">
        <f t="shared" si="986"/>
        <v>-2.2826222166936194E-2</v>
      </c>
      <c r="EU95" s="46">
        <f t="shared" si="987"/>
        <v>-4.8360156029282786E-2</v>
      </c>
      <c r="EV95" s="46">
        <f t="shared" si="988"/>
        <v>-4.6703296703296648E-2</v>
      </c>
      <c r="EW95" s="46">
        <f t="shared" si="989"/>
        <v>-3.1264176621805473E-2</v>
      </c>
      <c r="EX95" s="46">
        <f t="shared" si="990"/>
        <v>-3.3368929608443954E-2</v>
      </c>
      <c r="EY95" s="46">
        <f t="shared" si="991"/>
        <v>-2.2822443455789876E-2</v>
      </c>
      <c r="EZ95" s="46">
        <f t="shared" si="992"/>
        <v>0.11264722855351694</v>
      </c>
      <c r="FA95" s="46">
        <f t="shared" si="993"/>
        <v>0.11012433392539966</v>
      </c>
      <c r="FB95" s="46">
        <f t="shared" si="994"/>
        <v>0.17227483562793333</v>
      </c>
      <c r="FC95" s="46">
        <f t="shared" si="995"/>
        <v>0.16210490615254747</v>
      </c>
      <c r="FD95" s="46">
        <f t="shared" si="996"/>
        <v>0.21601271025337665</v>
      </c>
      <c r="FE95" s="46">
        <f t="shared" si="997"/>
        <v>0.13423290239788899</v>
      </c>
      <c r="FF95" s="46">
        <f t="shared" si="998"/>
        <v>0.13748123874581397</v>
      </c>
      <c r="FG95" s="46">
        <f t="shared" si="999"/>
        <v>0.1322916666666667</v>
      </c>
      <c r="FH95" s="46">
        <f t="shared" si="1000"/>
        <v>0.11527377521613835</v>
      </c>
      <c r="FI95" s="46">
        <f t="shared" si="1001"/>
        <v>0.16195121951219504</v>
      </c>
      <c r="FJ95" s="46">
        <f t="shared" si="1002"/>
        <v>0.11639185257032003</v>
      </c>
      <c r="FK95" s="46">
        <f t="shared" si="1003"/>
        <v>0.10196445275958843</v>
      </c>
      <c r="FL95" s="46">
        <f t="shared" si="1004"/>
        <v>9.6082089552238736E-2</v>
      </c>
      <c r="FM95" s="46">
        <f t="shared" si="1005"/>
        <v>0.20574162679425845</v>
      </c>
      <c r="FN95" s="46">
        <f t="shared" si="1006"/>
        <v>0.21533923303834812</v>
      </c>
      <c r="FO95" s="46">
        <f t="shared" si="1007"/>
        <v>0.24260729613733911</v>
      </c>
      <c r="FP95" s="46">
        <f t="shared" si="1008"/>
        <v>8.4716157205240172E-2</v>
      </c>
      <c r="FQ95" s="46">
        <f t="shared" si="1009"/>
        <v>0.13429951690821262</v>
      </c>
      <c r="FR95" s="46">
        <f t="shared" si="1010"/>
        <v>0.12906137184115529</v>
      </c>
      <c r="FS95" s="46">
        <f t="shared" si="1011"/>
        <v>0.13421343146274101</v>
      </c>
      <c r="FT95" s="46">
        <f t="shared" si="1012"/>
        <v>0.11627906976744184</v>
      </c>
      <c r="FU95" s="46">
        <f t="shared" si="1013"/>
        <v>0.1360201511335013</v>
      </c>
      <c r="FV95" s="46">
        <f t="shared" si="1014"/>
        <v>0.14596003475238928</v>
      </c>
      <c r="FW95" s="46">
        <f t="shared" si="1015"/>
        <v>0.11884550084889645</v>
      </c>
      <c r="FX95" s="46">
        <f t="shared" si="1016"/>
        <v>0.11489361702127665</v>
      </c>
      <c r="FY95" s="46">
        <f t="shared" si="1017"/>
        <v>5.7936507936507953E-2</v>
      </c>
      <c r="FZ95" s="46">
        <f t="shared" si="1018"/>
        <v>6.9381877022653748E-2</v>
      </c>
      <c r="GA95" s="46">
        <f t="shared" si="1019"/>
        <v>0.10611254544041571</v>
      </c>
      <c r="GB95" s="46">
        <f t="shared" si="1020"/>
        <v>0.11404750402576491</v>
      </c>
      <c r="GC95" s="46">
        <f t="shared" si="1021"/>
        <v>6.7548551959114356E-2</v>
      </c>
      <c r="GD95" s="46">
        <f t="shared" si="1022"/>
        <v>0.10106794564348576</v>
      </c>
      <c r="GE95" s="46">
        <f t="shared" si="1023"/>
        <v>3.6634249608643366E-2</v>
      </c>
      <c r="GF95" s="46">
        <f t="shared" si="1024"/>
        <v>5.6946759259259405E-2</v>
      </c>
      <c r="GG95" s="46">
        <f t="shared" si="1025"/>
        <v>6.405413895048051E-2</v>
      </c>
      <c r="GH95" s="46">
        <f t="shared" si="1026"/>
        <v>6.7983320697502236E-3</v>
      </c>
      <c r="GI95" s="46">
        <f t="shared" si="1027"/>
        <v>0.10953547040971134</v>
      </c>
      <c r="GJ95" s="46">
        <f t="shared" si="1028"/>
        <v>1.4371755725190782E-2</v>
      </c>
      <c r="GK95" s="46">
        <f t="shared" si="1029"/>
        <v>-2.8507126781695424E-2</v>
      </c>
      <c r="GL95" s="46">
        <f t="shared" si="1030"/>
        <v>2.2881681641694795E-2</v>
      </c>
      <c r="GM95" s="46">
        <f t="shared" si="1031"/>
        <v>-9.7580015612802495E-2</v>
      </c>
      <c r="GN95" s="46">
        <f t="shared" si="1032"/>
        <v>-3.8772172382117609E-2</v>
      </c>
      <c r="GO95" s="46">
        <f t="shared" si="1033"/>
        <v>8.6729295891971647E-2</v>
      </c>
      <c r="GP95" s="46">
        <f t="shared" si="1034"/>
        <v>-2.4944897621381745E-3</v>
      </c>
      <c r="GQ95" s="46">
        <f t="shared" si="1035"/>
        <v>3.6730784879536182E-2</v>
      </c>
      <c r="GR95" s="46">
        <f t="shared" si="1036"/>
        <v>4.8325927158868742E-2</v>
      </c>
      <c r="GS95" s="46">
        <f t="shared" si="1037"/>
        <v>3.1489785559525085E-2</v>
      </c>
      <c r="GT95" s="46">
        <f t="shared" si="1038"/>
        <v>9.0388541281522405E-2</v>
      </c>
      <c r="GU95" s="46">
        <f t="shared" si="1039"/>
        <v>2.0263199868843174E-2</v>
      </c>
      <c r="GV95" s="46">
        <f t="shared" si="1040"/>
        <v>2.5716665901580837E-2</v>
      </c>
      <c r="GW95" s="46">
        <f t="shared" si="1041"/>
        <v>2.9343629343629329E-2</v>
      </c>
      <c r="GX95" s="46">
        <f t="shared" si="1042"/>
        <v>-2.2189349112425871E-3</v>
      </c>
      <c r="GY95" s="46">
        <f t="shared" si="1043"/>
        <v>0.1418685121107266</v>
      </c>
      <c r="GZ95" s="46">
        <f t="shared" si="1044"/>
        <v>7.5187969924812581E-3</v>
      </c>
      <c r="HA95" s="46">
        <f t="shared" si="1045"/>
        <v>-2.5697503671071931E-2</v>
      </c>
      <c r="HB95" s="46">
        <f t="shared" si="1046"/>
        <v>4.512372634643369E-2</v>
      </c>
      <c r="HC95" s="46">
        <f t="shared" si="1047"/>
        <v>-6.0377358490566468E-3</v>
      </c>
      <c r="HD95" s="46">
        <f t="shared" si="1048"/>
        <v>-4.5264623955431738E-2</v>
      </c>
      <c r="HE95" s="46">
        <f t="shared" si="1049"/>
        <v>-0.15892255892255891</v>
      </c>
      <c r="HF95" s="46">
        <f t="shared" si="1050"/>
        <v>-0.12845303867403313</v>
      </c>
      <c r="HG95" s="46">
        <f t="shared" si="1051"/>
        <v>-0.11796246648793562</v>
      </c>
      <c r="HH95" s="46">
        <f t="shared" si="1052"/>
        <v>-0.11225238444607488</v>
      </c>
      <c r="HI95" s="46">
        <f t="shared" si="1053"/>
        <v>-0.10652663165791443</v>
      </c>
      <c r="HJ95" s="46">
        <f t="shared" si="1054"/>
        <v>-0.15418828762045955</v>
      </c>
      <c r="HK95" s="46">
        <f t="shared" si="1055"/>
        <v>-0.23712121212121207</v>
      </c>
      <c r="HL95" s="46">
        <f t="shared" si="1056"/>
        <v>-0.10522388059701493</v>
      </c>
      <c r="HM95" s="46">
        <f t="shared" si="1057"/>
        <v>-0.19819668425018844</v>
      </c>
      <c r="HN95" s="46">
        <f t="shared" si="1058"/>
        <v>-0.22364415041782726</v>
      </c>
      <c r="HO95" s="46">
        <f t="shared" si="1059"/>
        <v>-0.20594077448747161</v>
      </c>
      <c r="HP95" s="46">
        <f t="shared" si="1060"/>
        <v>-0.17359591539022612</v>
      </c>
      <c r="HQ95" s="46">
        <f t="shared" si="1061"/>
        <v>-0.14837630104083277</v>
      </c>
      <c r="HR95" s="46">
        <f t="shared" si="1062"/>
        <v>-0.18066561014263072</v>
      </c>
      <c r="HS95" s="156">
        <f t="shared" si="1063"/>
        <v>-0.19402279635258346</v>
      </c>
      <c r="HT95" s="46">
        <f t="shared" si="1064"/>
        <v>-0.17107438016528931</v>
      </c>
      <c r="HU95" s="46">
        <f t="shared" si="1065"/>
        <v>-0.17632241813602012</v>
      </c>
      <c r="HV95" s="46">
        <f t="shared" si="1066"/>
        <v>-0.19982471516213851</v>
      </c>
      <c r="HW95" s="46">
        <f t="shared" si="1067"/>
        <v>-0.12214498510427008</v>
      </c>
      <c r="HX95" s="46">
        <f t="shared" si="1068"/>
        <v>-0.15846538782318598</v>
      </c>
      <c r="HY95" s="46">
        <f t="shared" si="1069"/>
        <v>-0.10243770400745111</v>
      </c>
      <c r="HZ95" s="46">
        <f t="shared" si="1070"/>
        <v>-0.11557370652654575</v>
      </c>
      <c r="IA95" s="46">
        <f t="shared" si="1071"/>
        <v>-5.7159468184391105E-2</v>
      </c>
      <c r="IB95" s="46">
        <f t="shared" si="1072"/>
        <v>-0.14121800529567519</v>
      </c>
      <c r="IC95" s="46">
        <f t="shared" si="1073"/>
        <v>-0.11533377582313431</v>
      </c>
      <c r="ID95" s="46">
        <f t="shared" si="1074"/>
        <v>-0.1269003868471954</v>
      </c>
      <c r="IE95" s="46">
        <f t="shared" si="1075"/>
        <v>-0.12884923246337687</v>
      </c>
      <c r="IF95" s="46">
        <f t="shared" si="1076"/>
        <v>-0.10967098703888334</v>
      </c>
      <c r="IG95" s="46">
        <f t="shared" si="1077"/>
        <v>-8.1549439347604502E-2</v>
      </c>
      <c r="IH95" s="46">
        <f t="shared" si="838"/>
        <v>-5.1663745892661428E-2</v>
      </c>
      <c r="II95" s="46">
        <f t="shared" si="1078"/>
        <v>-0.10635407239818995</v>
      </c>
      <c r="IJ95" s="46">
        <f t="shared" si="1078"/>
        <v>-0.10454905847373641</v>
      </c>
      <c r="IK95" s="46">
        <f t="shared" si="1078"/>
        <v>-0.17169005235602086</v>
      </c>
      <c r="IL95" s="46">
        <f t="shared" si="1078"/>
        <v>-9.189148073022313E-2</v>
      </c>
      <c r="IM95" s="46">
        <f t="shared" si="1078"/>
        <v>-0.13742494929006088</v>
      </c>
      <c r="IN95" s="46">
        <f t="shared" si="1078"/>
        <v>-9.5608427543679375E-2</v>
      </c>
      <c r="IO95" s="46">
        <f t="shared" si="1078"/>
        <v>-3.2310308182784242E-2</v>
      </c>
      <c r="IP95" s="46">
        <f t="shared" si="1078"/>
        <v>1.9951594233400094E-2</v>
      </c>
      <c r="IQ95" s="46">
        <f t="shared" si="1078"/>
        <v>4.4151515151515275E-2</v>
      </c>
      <c r="IR95" s="46">
        <f t="shared" si="1078"/>
        <v>-5.2833146696528499E-2</v>
      </c>
      <c r="IS95" s="46">
        <f t="shared" si="1079"/>
        <v>7.5527192008879585E-3</v>
      </c>
      <c r="IT95" s="46">
        <f t="shared" si="1079"/>
        <v>1.5848358397885898E-2</v>
      </c>
      <c r="IU95" s="46">
        <f t="shared" si="1079"/>
        <v>-2.334607200408112E-2</v>
      </c>
      <c r="IV95" s="46">
        <f t="shared" si="1079"/>
        <v>-1.0911888080928689E-2</v>
      </c>
      <c r="IW95" s="46">
        <f t="shared" si="1079"/>
        <v>0.10241758908570509</v>
      </c>
      <c r="IX95" s="46">
        <f t="shared" si="1079"/>
        <v>-0.22865774323064125</v>
      </c>
      <c r="IY95" s="46">
        <f t="shared" si="1079"/>
        <v>0.15611658567499775</v>
      </c>
      <c r="IZ95" s="46">
        <f t="shared" si="1079"/>
        <v>0.10889652296149999</v>
      </c>
      <c r="JA95" s="46">
        <f t="shared" si="1079"/>
        <v>8.7398802542510756E-2</v>
      </c>
      <c r="JB95" s="46">
        <f t="shared" si="1079"/>
        <v>3.5871098624344899E-3</v>
      </c>
      <c r="JC95" s="46">
        <f t="shared" si="1079"/>
        <v>3.8434031650214084E-2</v>
      </c>
      <c r="JD95" s="46">
        <f t="shared" si="1079"/>
        <v>0.10278073348939487</v>
      </c>
      <c r="JE95" s="46">
        <f t="shared" si="1079"/>
        <v>3.8856362324507954E-2</v>
      </c>
      <c r="JF95" s="46">
        <f t="shared" si="1079"/>
        <v>7.1167968274794324E-2</v>
      </c>
      <c r="JG95" s="46">
        <f t="shared" si="1079"/>
        <v>0.12069886201622726</v>
      </c>
      <c r="JH95" s="46">
        <f t="shared" si="1079"/>
        <v>4.6841552239073048E-2</v>
      </c>
      <c r="JI95" s="46">
        <f t="shared" si="1079"/>
        <v>6.3708356841105873E-2</v>
      </c>
      <c r="JJ95" s="46">
        <f t="shared" si="1079"/>
        <v>0.43544687948848648</v>
      </c>
      <c r="JK95" s="46">
        <f t="shared" si="1079"/>
        <v>-0.10938230974822938</v>
      </c>
      <c r="JL95" s="46">
        <f t="shared" si="1079"/>
        <v>1.4193496816454765E-3</v>
      </c>
      <c r="JM95" s="46">
        <f t="shared" si="1079"/>
        <v>-2.9325951517954807E-2</v>
      </c>
      <c r="JN95" s="46">
        <f t="shared" si="1079"/>
        <v>2.9998917866031594E-2</v>
      </c>
      <c r="JO95" s="46">
        <f t="shared" si="1079"/>
        <v>3.9628617085730067E-2</v>
      </c>
      <c r="JP95" s="46">
        <f t="shared" si="1079"/>
        <v>3.3656248056829652E-2</v>
      </c>
      <c r="JQ95" s="46">
        <f t="shared" si="1079"/>
        <v>1.8519127241726441E-2</v>
      </c>
      <c r="JR95" s="46">
        <f t="shared" si="1079"/>
        <v>3.3688938798426271E-3</v>
      </c>
      <c r="JS95" s="46">
        <f t="shared" si="841"/>
        <v>-2.1539002433315191E-2</v>
      </c>
      <c r="JT95" s="46">
        <f t="shared" si="841"/>
        <v>-3.157632566586599E-2</v>
      </c>
      <c r="JU95" s="46">
        <f t="shared" ref="JU95:KE95" si="1084">JU15/JI15-1</f>
        <v>-0.26828006196576348</v>
      </c>
      <c r="JV95" s="46">
        <f t="shared" si="1084"/>
        <v>-0.18301896308250976</v>
      </c>
      <c r="JW95" s="46">
        <f t="shared" si="1084"/>
        <v>-3.6926059952747448E-2</v>
      </c>
      <c r="JX95" s="46">
        <f t="shared" si="1084"/>
        <v>-3.2728738906899757E-2</v>
      </c>
      <c r="JY95" s="46">
        <f t="shared" si="1084"/>
        <v>-9.2598083739880988E-3</v>
      </c>
      <c r="JZ95" s="46">
        <f t="shared" si="1084"/>
        <v>4.0462397381022974E-2</v>
      </c>
      <c r="KA95" s="46">
        <f t="shared" si="1084"/>
        <v>-2.7090573935751316E-2</v>
      </c>
      <c r="KB95" s="46">
        <f t="shared" si="1084"/>
        <v>1.9051036823222844E-2</v>
      </c>
      <c r="KC95" s="46">
        <f t="shared" si="1084"/>
        <v>4.1737806909417863E-2</v>
      </c>
      <c r="KD95" s="46">
        <f t="shared" si="1084"/>
        <v>-1.2226297255012675E-2</v>
      </c>
      <c r="KE95" s="46">
        <f t="shared" si="1084"/>
        <v>3.3746454068365406E-2</v>
      </c>
      <c r="KF95" s="46">
        <f t="shared" si="843"/>
        <v>9.4309420500214847E-2</v>
      </c>
      <c r="KG95" s="46">
        <f t="shared" si="844"/>
        <v>0.30548434622467791</v>
      </c>
      <c r="KH95" s="46">
        <f t="shared" si="844"/>
        <v>0.18692044619762838</v>
      </c>
      <c r="KI95" s="46">
        <f t="shared" si="844"/>
        <v>0.10799153649692994</v>
      </c>
      <c r="KJ95" s="46">
        <f t="shared" si="844"/>
        <v>3.9518748373363222E-2</v>
      </c>
      <c r="KK95" s="46">
        <f t="shared" si="844"/>
        <v>1.3739717698108889E-2</v>
      </c>
      <c r="KL95" s="46">
        <f t="shared" si="844"/>
        <v>-3.1884261386299295E-2</v>
      </c>
      <c r="KM95" s="46">
        <f t="shared" si="844"/>
        <v>-4.7535976742786534E-2</v>
      </c>
      <c r="KN95" s="46">
        <f t="shared" si="844"/>
        <v>-2.9163117102537717E-2</v>
      </c>
      <c r="KO95" s="46">
        <f t="shared" si="844"/>
        <v>-2.4207977934011637E-2</v>
      </c>
      <c r="KP95" s="46">
        <f t="shared" si="844"/>
        <v>-5.0059854447348839E-2</v>
      </c>
      <c r="KQ95" s="46">
        <f t="shared" si="844"/>
        <v>-2.6133534326365226E-2</v>
      </c>
      <c r="KR95" s="46">
        <f t="shared" si="844"/>
        <v>-1.7869947768779593E-2</v>
      </c>
      <c r="KS95" s="46">
        <f t="shared" si="844"/>
        <v>1.1986996254693905E-2</v>
      </c>
      <c r="KT95" s="46">
        <f t="shared" si="844"/>
        <v>3.4418637368713423E-2</v>
      </c>
      <c r="KU95" s="46">
        <f t="shared" si="844"/>
        <v>7.8843280671965221E-3</v>
      </c>
      <c r="KV95" s="46">
        <f t="shared" si="844"/>
        <v>-4.9166550642650408E-2</v>
      </c>
      <c r="KW95" s="46">
        <f t="shared" si="844"/>
        <v>-1.2654267097499394E-3</v>
      </c>
      <c r="KX95" s="46">
        <f t="shared" si="844"/>
        <v>-1.9653898388843127E-2</v>
      </c>
      <c r="KY95" s="46">
        <f t="shared" si="844"/>
        <v>-2.2693484012752507E-2</v>
      </c>
      <c r="KZ95" s="46">
        <f t="shared" si="844"/>
        <v>-3.5425234324067967E-3</v>
      </c>
      <c r="LA95" s="46">
        <f t="shared" si="844"/>
        <v>-1.2501182262625088E-2</v>
      </c>
      <c r="LB95" s="46">
        <f t="shared" si="844"/>
        <v>3.662038234605558E-2</v>
      </c>
      <c r="LC95" s="46">
        <f t="shared" si="844"/>
        <v>-3.9430764063034474E-2</v>
      </c>
      <c r="LD95" s="46">
        <f t="shared" si="844"/>
        <v>4.9383109322912455E-2</v>
      </c>
      <c r="LE95" s="46">
        <f t="shared" si="844"/>
        <v>2.0551267738364576E-2</v>
      </c>
      <c r="LF95" s="46">
        <f t="shared" si="844"/>
        <v>-2.4987727591506692E-3</v>
      </c>
      <c r="LG95" s="46">
        <f t="shared" si="844"/>
        <v>2.2539817052699584E-2</v>
      </c>
      <c r="LH95" s="46">
        <f t="shared" si="844"/>
        <v>6.1154533812200373E-2</v>
      </c>
      <c r="LI95" s="46">
        <f t="shared" si="846"/>
        <v>7.733167030562127E-2</v>
      </c>
      <c r="LJ95" s="46">
        <f t="shared" si="847"/>
        <v>2.1439106949554532E-2</v>
      </c>
      <c r="LK95" s="46">
        <f t="shared" si="847"/>
        <v>9.1304379635215316E-2</v>
      </c>
      <c r="LL95" s="46">
        <f t="shared" si="847"/>
        <v>9.1753985357966306E-2</v>
      </c>
      <c r="LM95" s="46">
        <f t="shared" si="847"/>
        <v>3.4758702001157715E-2</v>
      </c>
      <c r="LN95" s="46">
        <f t="shared" si="847"/>
        <v>8.3679779133122301E-2</v>
      </c>
      <c r="LO95" s="46">
        <f t="shared" si="847"/>
        <v>0.15197314331605227</v>
      </c>
      <c r="LP95" s="46">
        <f t="shared" si="847"/>
        <v>-3.0364894995768443E-2</v>
      </c>
      <c r="LQ95" s="46">
        <f t="shared" si="847"/>
        <v>0.12807125720208545</v>
      </c>
      <c r="LR95" s="46">
        <f t="shared" si="847"/>
        <v>6.6332901761641194E-2</v>
      </c>
      <c r="LS95" s="46">
        <f t="shared" si="847"/>
        <v>5.8522882613134986E-2</v>
      </c>
      <c r="LT95" s="46">
        <f t="shared" si="847"/>
        <v>0.11293881078365797</v>
      </c>
      <c r="LU95" s="46">
        <f t="shared" si="848"/>
        <v>5.1661858632680469E-2</v>
      </c>
      <c r="LV95" s="46">
        <f t="shared" si="849"/>
        <v>8.6992411463164609E-2</v>
      </c>
      <c r="LW95" s="46">
        <f t="shared" si="849"/>
        <v>7.3808375006783278E-2</v>
      </c>
      <c r="LX95" s="46">
        <f t="shared" si="849"/>
        <v>-2.5369056541080015E-2</v>
      </c>
      <c r="LY95" s="46">
        <f t="shared" si="849"/>
        <v>2.5874119761787107E-2</v>
      </c>
      <c r="LZ95" s="46">
        <f t="shared" si="849"/>
        <v>1.2604772150679233E-2</v>
      </c>
      <c r="MA95" s="46">
        <f t="shared" si="849"/>
        <v>1.8717499551718086E-2</v>
      </c>
      <c r="MB95" s="46">
        <f t="shared" si="849"/>
        <v>-1.1506388064040141E-2</v>
      </c>
      <c r="MC95" s="46">
        <f t="shared" si="849"/>
        <v>-4.4526479340379899E-2</v>
      </c>
      <c r="MD95" s="46">
        <f t="shared" si="849"/>
        <v>-9.1968366965885506E-3</v>
      </c>
      <c r="ME95" s="46">
        <f t="shared" si="849"/>
        <v>-1.2276564563056369E-2</v>
      </c>
      <c r="MF95" s="46">
        <f t="shared" si="849"/>
        <v>-2.7434755221621421E-3</v>
      </c>
      <c r="MG95" s="46">
        <f t="shared" si="849"/>
        <v>-1.4326387871686053E-2</v>
      </c>
      <c r="MH95" s="46">
        <f t="shared" si="849"/>
        <v>4.7061810968919371E-2</v>
      </c>
      <c r="MI95" s="46">
        <f t="shared" si="849"/>
        <v>3.825423333218736E-2</v>
      </c>
      <c r="MJ95" s="46">
        <f t="shared" si="849"/>
        <v>-1</v>
      </c>
      <c r="MK95" s="46">
        <f t="shared" si="849"/>
        <v>-1</v>
      </c>
      <c r="ML95" s="46">
        <f t="shared" si="849"/>
        <v>-1</v>
      </c>
    </row>
    <row r="96" spans="1:350" s="106" customFormat="1" x14ac:dyDescent="0.35">
      <c r="A96" s="105" t="str">
        <f>Month!$A$16</f>
        <v>Veículo Leve</v>
      </c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>
        <f t="shared" si="850"/>
        <v>7.3347107438016534E-2</v>
      </c>
      <c r="O96" s="47">
        <f t="shared" si="851"/>
        <v>-8.0508474576271194E-2</v>
      </c>
      <c r="P96" s="47">
        <f t="shared" si="852"/>
        <v>-9.7207859358841797E-2</v>
      </c>
      <c r="Q96" s="47">
        <f t="shared" si="853"/>
        <v>0.22651222651222658</v>
      </c>
      <c r="R96" s="47">
        <f t="shared" si="854"/>
        <v>2.1413276231263545E-3</v>
      </c>
      <c r="S96" s="47">
        <f t="shared" si="855"/>
        <v>-2.1788990825688082E-2</v>
      </c>
      <c r="T96" s="47">
        <f t="shared" si="856"/>
        <v>-4.9900199600798611E-3</v>
      </c>
      <c r="U96" s="47">
        <f t="shared" si="857"/>
        <v>5.6291390728476776E-2</v>
      </c>
      <c r="V96" s="47">
        <f t="shared" si="858"/>
        <v>0.10650887573964507</v>
      </c>
      <c r="W96" s="47">
        <f t="shared" si="859"/>
        <v>8.5460599334073351E-2</v>
      </c>
      <c r="X96" s="47">
        <f t="shared" si="860"/>
        <v>7.7830188679245182E-2</v>
      </c>
      <c r="Y96" s="47">
        <f t="shared" si="861"/>
        <v>2.9465930018416131E-2</v>
      </c>
      <c r="Z96" s="47">
        <f t="shared" si="862"/>
        <v>7.7959576515880702E-2</v>
      </c>
      <c r="AA96" s="47">
        <f t="shared" si="863"/>
        <v>8.4101382488479315E-2</v>
      </c>
      <c r="AB96" s="47">
        <f t="shared" si="864"/>
        <v>7.2164948453608213E-2</v>
      </c>
      <c r="AC96" s="47">
        <f t="shared" si="865"/>
        <v>1.9937040923399874E-2</v>
      </c>
      <c r="AD96" s="47">
        <f t="shared" si="866"/>
        <v>3.4188034188034289E-2</v>
      </c>
      <c r="AE96" s="47">
        <f t="shared" si="867"/>
        <v>8.2063305978897993E-2</v>
      </c>
      <c r="AF96" s="47">
        <f t="shared" si="868"/>
        <v>3.2096288866599876E-2</v>
      </c>
      <c r="AG96" s="47">
        <f t="shared" si="869"/>
        <v>-4.179728317659348E-2</v>
      </c>
      <c r="AH96" s="47">
        <f t="shared" si="870"/>
        <v>-4.9197860962566842E-2</v>
      </c>
      <c r="AI96" s="47">
        <f t="shared" si="871"/>
        <v>-3.6809815950920255E-2</v>
      </c>
      <c r="AJ96" s="47">
        <f t="shared" si="872"/>
        <v>-4.2669584245076608E-2</v>
      </c>
      <c r="AK96" s="47">
        <f t="shared" si="873"/>
        <v>-5.0983899821109069E-2</v>
      </c>
      <c r="AL96" s="47">
        <f t="shared" si="874"/>
        <v>-5.1785714285714324E-2</v>
      </c>
      <c r="AM96" s="47">
        <f t="shared" si="875"/>
        <v>-0.13071200850159403</v>
      </c>
      <c r="AN96" s="47">
        <f t="shared" si="876"/>
        <v>1.7094017094017033E-2</v>
      </c>
      <c r="AO96" s="47">
        <f t="shared" si="877"/>
        <v>-6.1728395061728447E-2</v>
      </c>
      <c r="AP96" s="47">
        <f t="shared" si="878"/>
        <v>-1.0330578512396715E-2</v>
      </c>
      <c r="AQ96" s="47">
        <f t="shared" si="879"/>
        <v>-3.7919826652221045E-2</v>
      </c>
      <c r="AR96" s="47">
        <f t="shared" si="880"/>
        <v>-5.4421768707482943E-2</v>
      </c>
      <c r="AS96" s="47">
        <f t="shared" si="881"/>
        <v>-0.10032715376226831</v>
      </c>
      <c r="AT96" s="47">
        <f t="shared" si="882"/>
        <v>-6.0742407199100068E-2</v>
      </c>
      <c r="AU96" s="47">
        <f t="shared" si="883"/>
        <v>-5.9447983014861983E-2</v>
      </c>
      <c r="AV96" s="47">
        <f t="shared" si="884"/>
        <v>-2.5142857142857133E-2</v>
      </c>
      <c r="AW96" s="47">
        <f t="shared" si="885"/>
        <v>-3.5815268614514562E-2</v>
      </c>
      <c r="AX96" s="47">
        <f t="shared" si="886"/>
        <v>-2.1657250470809797E-2</v>
      </c>
      <c r="AY96" s="47">
        <f t="shared" si="887"/>
        <v>4.5232273838630821E-2</v>
      </c>
      <c r="AZ96" s="47">
        <f t="shared" si="888"/>
        <v>-0.11449579831932777</v>
      </c>
      <c r="BA96" s="47">
        <f t="shared" si="889"/>
        <v>-2.1929824561403466E-2</v>
      </c>
      <c r="BB96" s="47">
        <f t="shared" si="890"/>
        <v>-0.13569937369519836</v>
      </c>
      <c r="BC96" s="47">
        <f t="shared" si="891"/>
        <v>-4.5045045045045029E-2</v>
      </c>
      <c r="BD96" s="47">
        <f t="shared" si="892"/>
        <v>-2.3638232271325776E-2</v>
      </c>
      <c r="BE96" s="47">
        <f t="shared" si="893"/>
        <v>3.2727272727272716E-2</v>
      </c>
      <c r="BF96" s="47">
        <f t="shared" si="894"/>
        <v>2.5149700598802394E-2</v>
      </c>
      <c r="BG96" s="47">
        <f t="shared" si="895"/>
        <v>-2.1444695259593693E-2</v>
      </c>
      <c r="BH96" s="47">
        <f t="shared" si="896"/>
        <v>9.3786635404455865E-3</v>
      </c>
      <c r="BI96" s="47">
        <f t="shared" si="897"/>
        <v>-0.12316715542521994</v>
      </c>
      <c r="BJ96" s="47">
        <f t="shared" si="898"/>
        <v>-9.0471607314725699E-2</v>
      </c>
      <c r="BK96" s="47">
        <f t="shared" si="899"/>
        <v>-3.7426900584795364E-2</v>
      </c>
      <c r="BL96" s="47">
        <f t="shared" si="900"/>
        <v>8.0664294187425822E-2</v>
      </c>
      <c r="BM96" s="47">
        <f t="shared" si="901"/>
        <v>-9.1928251121076276E-2</v>
      </c>
      <c r="BN96" s="47">
        <f t="shared" si="902"/>
        <v>5.0724637681159424E-2</v>
      </c>
      <c r="BO96" s="47">
        <f t="shared" si="903"/>
        <v>-5.8962264150943411E-2</v>
      </c>
      <c r="BP96" s="47">
        <f t="shared" si="904"/>
        <v>-4.2105263157894424E-3</v>
      </c>
      <c r="BQ96" s="47">
        <f t="shared" si="905"/>
        <v>4.3002347417840481E-2</v>
      </c>
      <c r="BR96" s="47">
        <f t="shared" si="906"/>
        <v>-3.3346378504672813E-2</v>
      </c>
      <c r="BS96" s="47">
        <f t="shared" si="907"/>
        <v>1.0861591695501716E-2</v>
      </c>
      <c r="BT96" s="47">
        <f t="shared" si="908"/>
        <v>1.2296747967479593E-2</v>
      </c>
      <c r="BU96" s="47">
        <f t="shared" si="909"/>
        <v>8.9800445930880768E-2</v>
      </c>
      <c r="BV96" s="47">
        <f t="shared" si="910"/>
        <v>4.4571428571429372E-3</v>
      </c>
      <c r="BW96" s="47">
        <f t="shared" si="911"/>
        <v>-4.678614823815308E-2</v>
      </c>
      <c r="BX96" s="47">
        <f t="shared" si="912"/>
        <v>-7.1474753018660686E-2</v>
      </c>
      <c r="BY96" s="47">
        <f t="shared" si="913"/>
        <v>5.8611728395061791E-2</v>
      </c>
      <c r="BZ96" s="47">
        <f t="shared" si="914"/>
        <v>-0.1227678160919542</v>
      </c>
      <c r="CA96" s="47">
        <f t="shared" si="915"/>
        <v>2.5789473684210584E-2</v>
      </c>
      <c r="CB96" s="47">
        <f t="shared" si="916"/>
        <v>-4.0570295983086702E-2</v>
      </c>
      <c r="CC96" s="47">
        <f t="shared" si="917"/>
        <v>-6.2411803231462226E-2</v>
      </c>
      <c r="CD96" s="47">
        <f t="shared" si="918"/>
        <v>-6.2370121414384139E-2</v>
      </c>
      <c r="CE96" s="47">
        <f t="shared" si="919"/>
        <v>-6.1477013795944169E-2</v>
      </c>
      <c r="CF96" s="47">
        <f t="shared" si="920"/>
        <v>-9.6586974916459956E-2</v>
      </c>
      <c r="CG96" s="47">
        <f t="shared" si="921"/>
        <v>3.7174531047483583E-3</v>
      </c>
      <c r="CH96" s="47">
        <f t="shared" si="922"/>
        <v>7.8496689885927395E-3</v>
      </c>
      <c r="CI96" s="47">
        <f t="shared" si="923"/>
        <v>7.5342099057355449E-2</v>
      </c>
      <c r="CJ96" s="47">
        <f t="shared" si="924"/>
        <v>-5.7361714603554992E-2</v>
      </c>
      <c r="CK96" s="47">
        <f t="shared" si="925"/>
        <v>1.1145507947457389E-2</v>
      </c>
      <c r="CL96" s="47">
        <f t="shared" si="926"/>
        <v>6.8016960345496313E-2</v>
      </c>
      <c r="CM96" s="47">
        <f t="shared" si="927"/>
        <v>-4.7914070707811063E-2</v>
      </c>
      <c r="CN96" s="47">
        <f t="shared" si="928"/>
        <v>1.0088467591906625E-2</v>
      </c>
      <c r="CO96" s="47">
        <f t="shared" si="929"/>
        <v>2.5798855344576488E-3</v>
      </c>
      <c r="CP96" s="47">
        <f t="shared" si="930"/>
        <v>7.2938349958174609E-2</v>
      </c>
      <c r="CQ96" s="47">
        <f t="shared" si="931"/>
        <v>8.1892314940048561E-2</v>
      </c>
      <c r="CR96" s="47">
        <f t="shared" si="932"/>
        <v>5.1497739088028016E-2</v>
      </c>
      <c r="CS96" s="47">
        <f t="shared" si="933"/>
        <v>5.7986006716368443E-3</v>
      </c>
      <c r="CT96" s="47">
        <f t="shared" si="934"/>
        <v>2.6563690662229078E-2</v>
      </c>
      <c r="CU96" s="47">
        <f t="shared" si="935"/>
        <v>-1.2314478239403681E-2</v>
      </c>
      <c r="CV96" s="47">
        <f t="shared" si="936"/>
        <v>0.1134511798235438</v>
      </c>
      <c r="CW96" s="47">
        <f t="shared" si="937"/>
        <v>-3.663299818634258E-2</v>
      </c>
      <c r="CX96" s="47">
        <f t="shared" si="938"/>
        <v>6.9615827221624071E-2</v>
      </c>
      <c r="CY96" s="47">
        <f t="shared" si="939"/>
        <v>7.8315050134180719E-2</v>
      </c>
      <c r="CZ96" s="47">
        <f t="shared" si="940"/>
        <v>7.050569549628749E-2</v>
      </c>
      <c r="DA96" s="47">
        <f t="shared" si="941"/>
        <v>2.5945558979368455E-2</v>
      </c>
      <c r="DB96" s="47">
        <f t="shared" si="942"/>
        <v>-5.5956854340754036E-2</v>
      </c>
      <c r="DC96" s="47">
        <f t="shared" si="943"/>
        <v>-2.9297772663578026E-2</v>
      </c>
      <c r="DD96" s="47">
        <f t="shared" si="944"/>
        <v>-1.9268001927645662E-2</v>
      </c>
      <c r="DE96" s="47">
        <f t="shared" si="945"/>
        <v>1.6942883821600363E-2</v>
      </c>
      <c r="DF96" s="47">
        <f t="shared" si="946"/>
        <v>4.0145080495338714E-2</v>
      </c>
      <c r="DG96" s="47">
        <f t="shared" si="947"/>
        <v>-2.0996457084151321E-2</v>
      </c>
      <c r="DH96" s="47">
        <f t="shared" si="948"/>
        <v>-3.494092880707611E-2</v>
      </c>
      <c r="DI96" s="47">
        <f t="shared" si="949"/>
        <v>7.3519297042095921E-2</v>
      </c>
      <c r="DJ96" s="47">
        <f t="shared" si="950"/>
        <v>-4.6993391034655163E-2</v>
      </c>
      <c r="DK96" s="47">
        <f t="shared" si="951"/>
        <v>-5.8020999673962459E-2</v>
      </c>
      <c r="DL96" s="47">
        <f t="shared" si="952"/>
        <v>-4.3397033874558733E-2</v>
      </c>
      <c r="DM96" s="47">
        <f t="shared" si="953"/>
        <v>-4.2663993773621622E-2</v>
      </c>
      <c r="DN96" s="47">
        <f t="shared" si="954"/>
        <v>6.1041120155041373E-2</v>
      </c>
      <c r="DO96" s="47">
        <f t="shared" si="955"/>
        <v>-5.3494631435766493E-3</v>
      </c>
      <c r="DP96" s="47">
        <f t="shared" si="956"/>
        <v>4.8354679802955491E-2</v>
      </c>
      <c r="DQ96" s="47">
        <f t="shared" si="957"/>
        <v>2.7918134307165721E-2</v>
      </c>
      <c r="DR96" s="47">
        <f t="shared" si="958"/>
        <v>-5.1638226492191297E-2</v>
      </c>
      <c r="DS96" s="47">
        <f t="shared" si="959"/>
        <v>3.1920977544308782E-2</v>
      </c>
      <c r="DT96" s="47">
        <f t="shared" si="960"/>
        <v>-7.2816992888119492E-3</v>
      </c>
      <c r="DU96" s="47">
        <f t="shared" si="961"/>
        <v>2.3471610241792451E-2</v>
      </c>
      <c r="DV96" s="47">
        <f t="shared" si="962"/>
        <v>2.681269745749959E-2</v>
      </c>
      <c r="DW96" s="47">
        <f t="shared" si="963"/>
        <v>0.12686299910248877</v>
      </c>
      <c r="DX96" s="47">
        <f t="shared" si="964"/>
        <v>6.0287093061589081E-2</v>
      </c>
      <c r="DY96" s="47">
        <f t="shared" si="965"/>
        <v>9.9664690481646279E-2</v>
      </c>
      <c r="DZ96" s="47">
        <f t="shared" si="966"/>
        <v>0.1169495997361556</v>
      </c>
      <c r="EA96" s="47">
        <f t="shared" si="967"/>
        <v>0.10727603688995857</v>
      </c>
      <c r="EB96" s="47">
        <f t="shared" si="968"/>
        <v>0.10808456601007466</v>
      </c>
      <c r="EC96" s="47">
        <f t="shared" si="969"/>
        <v>7.6411853858058487E-2</v>
      </c>
      <c r="ED96" s="47">
        <f t="shared" si="970"/>
        <v>0.12926366641634468</v>
      </c>
      <c r="EE96" s="47">
        <f t="shared" si="971"/>
        <v>6.8951097467675027E-2</v>
      </c>
      <c r="EF96" s="47">
        <f t="shared" si="972"/>
        <v>0.21379221965595896</v>
      </c>
      <c r="EG96" s="47">
        <f t="shared" si="973"/>
        <v>7.159003427495314E-3</v>
      </c>
      <c r="EH96" s="47">
        <f t="shared" si="974"/>
        <v>0.1814129470329473</v>
      </c>
      <c r="EI96" s="47">
        <f t="shared" si="975"/>
        <v>4.2260491837735614E-2</v>
      </c>
      <c r="EJ96" s="47">
        <f t="shared" si="976"/>
        <v>9.6015916843434024E-2</v>
      </c>
      <c r="EK96" s="47">
        <f t="shared" si="977"/>
        <v>0.1088456109451903</v>
      </c>
      <c r="EL96" s="47">
        <f t="shared" si="978"/>
        <v>8.0421714721934379E-4</v>
      </c>
      <c r="EM96" s="47">
        <f t="shared" si="979"/>
        <v>4.5206101478279859E-2</v>
      </c>
      <c r="EN96" s="47">
        <f t="shared" si="980"/>
        <v>2.9688663668240078E-2</v>
      </c>
      <c r="EO96" s="47">
        <f t="shared" si="981"/>
        <v>5.1558795109330369E-2</v>
      </c>
      <c r="EP96" s="47">
        <f t="shared" si="982"/>
        <v>4.5660923401497522E-2</v>
      </c>
      <c r="EQ96" s="47">
        <f t="shared" si="983"/>
        <v>8.6445149789507791E-2</v>
      </c>
      <c r="ER96" s="47">
        <f t="shared" si="984"/>
        <v>-5.6295409483238856E-2</v>
      </c>
      <c r="ES96" s="47">
        <f t="shared" si="985"/>
        <v>0.1380256638704831</v>
      </c>
      <c r="ET96" s="47">
        <f t="shared" si="986"/>
        <v>1.6152475479350725E-2</v>
      </c>
      <c r="EU96" s="47">
        <f t="shared" si="987"/>
        <v>7.8771276289671954E-2</v>
      </c>
      <c r="EV96" s="47">
        <f t="shared" si="988"/>
        <v>4.2163153070577497E-2</v>
      </c>
      <c r="EW96" s="47">
        <f t="shared" si="989"/>
        <v>4.1577640266871718E-2</v>
      </c>
      <c r="EX96" s="47">
        <f t="shared" si="990"/>
        <v>0.10504409716019758</v>
      </c>
      <c r="EY96" s="47">
        <f t="shared" si="991"/>
        <v>0.11727461423353547</v>
      </c>
      <c r="EZ96" s="47">
        <f t="shared" si="992"/>
        <v>7.7962311472422385E-2</v>
      </c>
      <c r="FA96" s="47">
        <f t="shared" si="993"/>
        <v>2.1671773598220145E-2</v>
      </c>
      <c r="FB96" s="47">
        <f t="shared" si="994"/>
        <v>0.10059278154500828</v>
      </c>
      <c r="FC96" s="47">
        <f t="shared" si="995"/>
        <v>6.794438096563038E-2</v>
      </c>
      <c r="FD96" s="47">
        <f t="shared" si="996"/>
        <v>4.8967916156466673E-2</v>
      </c>
      <c r="FE96" s="47">
        <f t="shared" si="997"/>
        <v>1.8184722095464068E-2</v>
      </c>
      <c r="FF96" s="47">
        <f t="shared" si="998"/>
        <v>3.4947542316905889E-2</v>
      </c>
      <c r="FG96" s="47">
        <f t="shared" si="999"/>
        <v>3.0907278165503538E-2</v>
      </c>
      <c r="FH96" s="47">
        <f t="shared" si="1000"/>
        <v>4.6613896218117956E-2</v>
      </c>
      <c r="FI96" s="47">
        <f t="shared" si="1001"/>
        <v>5.950095969289837E-2</v>
      </c>
      <c r="FJ96" s="47">
        <f t="shared" si="1002"/>
        <v>7.5728155339805925E-2</v>
      </c>
      <c r="FK96" s="47">
        <f t="shared" si="1003"/>
        <v>5.8505850585058417E-2</v>
      </c>
      <c r="FL96" s="47">
        <f t="shared" si="1004"/>
        <v>-7.6408787010506241E-2</v>
      </c>
      <c r="FM96" s="47">
        <f t="shared" si="1005"/>
        <v>-3.269069572506289E-2</v>
      </c>
      <c r="FN96" s="47">
        <f t="shared" si="1006"/>
        <v>1.1119936457505863E-2</v>
      </c>
      <c r="FO96" s="47">
        <f t="shared" si="1007"/>
        <v>-2.9240900383141755E-2</v>
      </c>
      <c r="FP96" s="47">
        <f t="shared" si="1008"/>
        <v>0.14285714285714279</v>
      </c>
      <c r="FQ96" s="47">
        <f t="shared" si="1009"/>
        <v>0.11764705882352944</v>
      </c>
      <c r="FR96" s="47">
        <f t="shared" si="1010"/>
        <v>3.9622641509434064E-2</v>
      </c>
      <c r="FS96" s="47">
        <f t="shared" si="1011"/>
        <v>0.14461073500967125</v>
      </c>
      <c r="FT96" s="47">
        <f t="shared" si="1012"/>
        <v>8.3193277310924296E-2</v>
      </c>
      <c r="FU96" s="47">
        <f t="shared" si="1013"/>
        <v>5.1630434782608647E-2</v>
      </c>
      <c r="FV96" s="47">
        <f t="shared" si="1014"/>
        <v>3.1588447653429608E-2</v>
      </c>
      <c r="FW96" s="47">
        <f t="shared" si="1015"/>
        <v>1.4455782312925214E-2</v>
      </c>
      <c r="FX96" s="47">
        <f t="shared" si="1016"/>
        <v>0.20062047569803521</v>
      </c>
      <c r="FY96" s="47">
        <f t="shared" si="1017"/>
        <v>0.17244367417677653</v>
      </c>
      <c r="FZ96" s="47">
        <f t="shared" si="1018"/>
        <v>2.6780832678711786E-2</v>
      </c>
      <c r="GA96" s="47">
        <f t="shared" si="1019"/>
        <v>0.19983521999856935</v>
      </c>
      <c r="GB96" s="47">
        <f t="shared" si="1020"/>
        <v>7.3857020547944963E-3</v>
      </c>
      <c r="GC96" s="47">
        <f t="shared" si="1021"/>
        <v>4.6303675856307347E-2</v>
      </c>
      <c r="GD96" s="47">
        <f t="shared" si="1022"/>
        <v>5.2503629764064863E-2</v>
      </c>
      <c r="GE96" s="47">
        <f t="shared" si="1023"/>
        <v>-1.9754505070652684E-3</v>
      </c>
      <c r="GF96" s="47">
        <f t="shared" si="1024"/>
        <v>4.7174166020172104E-2</v>
      </c>
      <c r="GG96" s="47">
        <f t="shared" si="1025"/>
        <v>4.5685615848404248E-2</v>
      </c>
      <c r="GH96" s="47">
        <f t="shared" si="1026"/>
        <v>9.7520341207348649E-2</v>
      </c>
      <c r="GI96" s="47">
        <f t="shared" si="1027"/>
        <v>8.0044635373011985E-2</v>
      </c>
      <c r="GJ96" s="47">
        <f t="shared" si="1028"/>
        <v>8.629198966408258E-2</v>
      </c>
      <c r="GK96" s="47">
        <f t="shared" si="1029"/>
        <v>7.9822616407982272E-2</v>
      </c>
      <c r="GL96" s="47">
        <f t="shared" si="1030"/>
        <v>8.40858944894467E-2</v>
      </c>
      <c r="GM96" s="47">
        <f t="shared" si="1031"/>
        <v>9.0460526315789824E-3</v>
      </c>
      <c r="GN96" s="47">
        <f t="shared" si="1032"/>
        <v>8.4456282431170981E-2</v>
      </c>
      <c r="GO96" s="47">
        <f t="shared" si="1033"/>
        <v>-5.1440584689468438E-2</v>
      </c>
      <c r="GP96" s="47">
        <f t="shared" si="1034"/>
        <v>0.10358241820773095</v>
      </c>
      <c r="GQ96" s="47">
        <f t="shared" si="1035"/>
        <v>3.7936757819130973E-2</v>
      </c>
      <c r="GR96" s="47">
        <f t="shared" si="1036"/>
        <v>3.9407471065317168E-2</v>
      </c>
      <c r="GS96" s="47">
        <f t="shared" si="1037"/>
        <v>9.7162286940888132E-2</v>
      </c>
      <c r="GT96" s="47">
        <f t="shared" si="1038"/>
        <v>3.3109114377973814E-2</v>
      </c>
      <c r="GU96" s="47">
        <f t="shared" si="1039"/>
        <v>2.9108999988938011E-2</v>
      </c>
      <c r="GV96" s="47">
        <f t="shared" si="1040"/>
        <v>8.3108346515380349E-2</v>
      </c>
      <c r="GW96" s="47">
        <f t="shared" si="1041"/>
        <v>1.2320328542094527E-2</v>
      </c>
      <c r="GX96" s="47">
        <f t="shared" si="1042"/>
        <v>9.0331686661961896E-2</v>
      </c>
      <c r="GY96" s="47">
        <f t="shared" si="1043"/>
        <v>8.9649551752242207E-3</v>
      </c>
      <c r="GZ96" s="47">
        <f t="shared" si="1044"/>
        <v>6.4263322884012597E-2</v>
      </c>
      <c r="HA96" s="47">
        <f t="shared" si="1045"/>
        <v>0.17929292929292928</v>
      </c>
      <c r="HB96" s="47">
        <f t="shared" si="1046"/>
        <v>5.6249999999999911E-2</v>
      </c>
      <c r="HC96" s="47">
        <f t="shared" si="1047"/>
        <v>6.1990212071778128E-2</v>
      </c>
      <c r="HD96" s="47">
        <f t="shared" si="1048"/>
        <v>-9.9786172487526748E-2</v>
      </c>
      <c r="HE96" s="47">
        <f t="shared" si="1049"/>
        <v>-9.6096096096096151E-2</v>
      </c>
      <c r="HF96" s="47">
        <f t="shared" si="1050"/>
        <v>-0.12345679012345678</v>
      </c>
      <c r="HG96" s="47">
        <f t="shared" si="1051"/>
        <v>-9.5022624434389136E-2</v>
      </c>
      <c r="HH96" s="47">
        <f t="shared" si="1052"/>
        <v>-0.14641288433382138</v>
      </c>
      <c r="HI96" s="47">
        <f t="shared" si="1053"/>
        <v>-5.679513184584184E-2</v>
      </c>
      <c r="HJ96" s="47">
        <f t="shared" si="1054"/>
        <v>-8.4142394822006472E-2</v>
      </c>
      <c r="HK96" s="47">
        <f t="shared" si="1055"/>
        <v>-0.10420032310177707</v>
      </c>
      <c r="HL96" s="47">
        <f t="shared" si="1056"/>
        <v>-0.20176730486008831</v>
      </c>
      <c r="HM96" s="47">
        <f t="shared" si="1057"/>
        <v>-0.12348322626695218</v>
      </c>
      <c r="HN96" s="47">
        <f t="shared" si="1058"/>
        <v>-0.14761649408284017</v>
      </c>
      <c r="HO96" s="47">
        <f t="shared" si="1059"/>
        <v>-0.1381516897081414</v>
      </c>
      <c r="HP96" s="47">
        <f t="shared" si="1060"/>
        <v>7.9176563737126671E-4</v>
      </c>
      <c r="HQ96" s="47">
        <f t="shared" si="1061"/>
        <v>-5.0093853820598055E-2</v>
      </c>
      <c r="HR96" s="47">
        <f t="shared" si="1062"/>
        <v>-3.8732394366197131E-2</v>
      </c>
      <c r="HS96" s="157">
        <f t="shared" si="1063"/>
        <v>1.060166666666662E-2</v>
      </c>
      <c r="HT96" s="47">
        <f t="shared" si="1064"/>
        <v>-8.3190394511149179E-2</v>
      </c>
      <c r="HU96" s="47">
        <f t="shared" si="1065"/>
        <v>-7.3835125448028727E-2</v>
      </c>
      <c r="HV96" s="47">
        <f t="shared" si="1066"/>
        <v>-0.11378091872791518</v>
      </c>
      <c r="HW96" s="47">
        <f t="shared" si="1067"/>
        <v>-3.1559963931469759E-2</v>
      </c>
      <c r="HX96" s="47">
        <f t="shared" si="1068"/>
        <v>-3.6900369003689537E-3</v>
      </c>
      <c r="HY96" s="47">
        <f t="shared" si="1069"/>
        <v>-0.12052117263843654</v>
      </c>
      <c r="HZ96" s="47">
        <f t="shared" si="1070"/>
        <v>-5.7637281465781953E-2</v>
      </c>
      <c r="IA96" s="47">
        <f t="shared" si="1071"/>
        <v>-0.11061720759646965</v>
      </c>
      <c r="IB96" s="47">
        <f t="shared" si="1072"/>
        <v>-6.9620253164557E-2</v>
      </c>
      <c r="IC96" s="47">
        <f t="shared" si="1073"/>
        <v>-2.5082911670762931E-2</v>
      </c>
      <c r="ID96" s="47">
        <f t="shared" si="1074"/>
        <v>-5.4973901098901101E-2</v>
      </c>
      <c r="IE96" s="47">
        <f t="shared" si="1075"/>
        <v>-8.6352849210288851E-2</v>
      </c>
      <c r="IF96" s="47">
        <f t="shared" si="1076"/>
        <v>-3.5547240411599623E-2</v>
      </c>
      <c r="IG96" s="47">
        <f t="shared" si="1077"/>
        <v>-4.0247678018575872E-2</v>
      </c>
      <c r="IH96" s="47">
        <f t="shared" si="838"/>
        <v>5.1751594896331854E-2</v>
      </c>
      <c r="II96" s="47">
        <f t="shared" si="1078"/>
        <v>-7.3385009310987015E-2</v>
      </c>
      <c r="IJ96" s="47">
        <f t="shared" si="1078"/>
        <v>-1.2721296296296369E-2</v>
      </c>
      <c r="IK96" s="47">
        <f t="shared" si="1078"/>
        <v>3.51675925925925E-2</v>
      </c>
      <c r="IL96" s="47">
        <f t="shared" si="1078"/>
        <v>-5.4047421731123424E-2</v>
      </c>
      <c r="IM96" s="47">
        <f t="shared" si="1078"/>
        <v>6.1013026052104236E-2</v>
      </c>
      <c r="IN96" s="47">
        <f t="shared" si="1078"/>
        <v>2.5097789115644531E-3</v>
      </c>
      <c r="IO96" s="47">
        <f t="shared" si="1078"/>
        <v>-9.895336322869952E-2</v>
      </c>
      <c r="IP96" s="47">
        <f t="shared" si="1078"/>
        <v>5.9774111322196344E-2</v>
      </c>
      <c r="IQ96" s="47">
        <f t="shared" si="1078"/>
        <v>-4.3217509025271772E-3</v>
      </c>
      <c r="IR96" s="47">
        <f t="shared" si="1078"/>
        <v>-1.7215324927255082E-2</v>
      </c>
      <c r="IS96" s="47">
        <f t="shared" si="1079"/>
        <v>2.7504032258063305E-3</v>
      </c>
      <c r="IT96" s="47">
        <f t="shared" si="1079"/>
        <v>-4.4789337146622143E-2</v>
      </c>
      <c r="IU96" s="47">
        <f t="shared" si="1079"/>
        <v>-3.4089156332318349E-2</v>
      </c>
      <c r="IV96" s="47">
        <f t="shared" si="1079"/>
        <v>-4.5631416698162952E-2</v>
      </c>
      <c r="IW96" s="47">
        <f t="shared" si="1079"/>
        <v>-6.9345543439468194E-2</v>
      </c>
      <c r="IX96" s="47">
        <f t="shared" si="1079"/>
        <v>-0.11606782604378751</v>
      </c>
      <c r="IY96" s="47">
        <f t="shared" si="1079"/>
        <v>-9.5495192611892987E-2</v>
      </c>
      <c r="IZ96" s="47">
        <f t="shared" si="1079"/>
        <v>-3.686708062206101E-2</v>
      </c>
      <c r="JA96" s="47">
        <f t="shared" si="1079"/>
        <v>-8.6824788711086232E-3</v>
      </c>
      <c r="JB96" s="47">
        <f t="shared" si="1079"/>
        <v>-2.7399903168599415E-2</v>
      </c>
      <c r="JC96" s="47">
        <f t="shared" si="1079"/>
        <v>-3.5287884508092837E-2</v>
      </c>
      <c r="JD96" s="47">
        <f t="shared" si="1079"/>
        <v>4.5115178766169439E-2</v>
      </c>
      <c r="JE96" s="47">
        <f t="shared" si="1079"/>
        <v>2.5491983540431917E-2</v>
      </c>
      <c r="JF96" s="47">
        <f t="shared" si="1079"/>
        <v>3.8702231422801825E-2</v>
      </c>
      <c r="JG96" s="47">
        <f t="shared" si="1079"/>
        <v>-6.4109119337702136E-2</v>
      </c>
      <c r="JH96" s="47">
        <f t="shared" si="1079"/>
        <v>6.5658024815105298E-2</v>
      </c>
      <c r="JI96" s="47">
        <f t="shared" si="1079"/>
        <v>5.3471849788648829E-3</v>
      </c>
      <c r="JJ96" s="47">
        <f t="shared" si="1079"/>
        <v>9.0082510386067405E-2</v>
      </c>
      <c r="JK96" s="47">
        <f t="shared" si="1079"/>
        <v>0.13722263753795261</v>
      </c>
      <c r="JL96" s="47">
        <f t="shared" si="1079"/>
        <v>2.2719766937005836E-2</v>
      </c>
      <c r="JM96" s="47">
        <f t="shared" si="1079"/>
        <v>5.0142879519330386E-2</v>
      </c>
      <c r="JN96" s="47">
        <f t="shared" si="1079"/>
        <v>-2.6697690816146591E-2</v>
      </c>
      <c r="JO96" s="47">
        <f t="shared" si="1079"/>
        <v>4.8624823413730089E-2</v>
      </c>
      <c r="JP96" s="47">
        <f t="shared" si="1079"/>
        <v>3.3845343184470966E-2</v>
      </c>
      <c r="JQ96" s="47">
        <f t="shared" si="1079"/>
        <v>1.049440929490264E-2</v>
      </c>
      <c r="JR96" s="47">
        <f t="shared" si="1079"/>
        <v>-2.9525853175421779E-2</v>
      </c>
      <c r="JS96" s="47">
        <f t="shared" si="841"/>
        <v>0.12531040400874138</v>
      </c>
      <c r="JT96" s="47">
        <f t="shared" si="841"/>
        <v>-0.32496265284668302</v>
      </c>
      <c r="JU96" s="47">
        <f t="shared" ref="JU96:KE96" si="1085">JU16/JI16-1</f>
        <v>-0.58807620331399812</v>
      </c>
      <c r="JV96" s="47">
        <f t="shared" si="1085"/>
        <v>-0.47576420504339723</v>
      </c>
      <c r="JW96" s="47">
        <f t="shared" si="1085"/>
        <v>-0.38737238340066105</v>
      </c>
      <c r="JX96" s="47">
        <f t="shared" si="1085"/>
        <v>-0.28444223424912929</v>
      </c>
      <c r="JY96" s="47">
        <f t="shared" si="1085"/>
        <v>-0.1288111916862632</v>
      </c>
      <c r="JZ96" s="47">
        <f t="shared" si="1085"/>
        <v>-4.7595865697469208E-2</v>
      </c>
      <c r="KA96" s="47">
        <f t="shared" si="1085"/>
        <v>-4.3726344764316583E-4</v>
      </c>
      <c r="KB96" s="47">
        <f t="shared" si="1085"/>
        <v>-9.4234589721457374E-2</v>
      </c>
      <c r="KC96" s="47">
        <f t="shared" si="1085"/>
        <v>-0.17803916059818914</v>
      </c>
      <c r="KD96" s="47">
        <f t="shared" si="1085"/>
        <v>-0.16821791494907257</v>
      </c>
      <c r="KE96" s="47">
        <f t="shared" si="1085"/>
        <v>-0.12905639503441191</v>
      </c>
      <c r="KF96" s="47">
        <f t="shared" si="843"/>
        <v>9.2764718096674414E-2</v>
      </c>
      <c r="KG96" s="47">
        <f t="shared" si="844"/>
        <v>0.78622793611671016</v>
      </c>
      <c r="KH96" s="47">
        <f t="shared" si="844"/>
        <v>0.79194853972013268</v>
      </c>
      <c r="KI96" s="47">
        <f t="shared" si="844"/>
        <v>0.45892092303911136</v>
      </c>
      <c r="KJ96" s="47">
        <f t="shared" si="844"/>
        <v>0.31663671158825291</v>
      </c>
      <c r="KK96" s="47">
        <f t="shared" si="844"/>
        <v>9.0142038408098646E-2</v>
      </c>
      <c r="KL96" s="47">
        <f t="shared" si="844"/>
        <v>3.9375201569146201E-2</v>
      </c>
      <c r="KM96" s="47">
        <f t="shared" si="844"/>
        <v>-3.0541601227741633E-2</v>
      </c>
      <c r="KN96" s="47">
        <f t="shared" si="844"/>
        <v>1.1559679378482013E-2</v>
      </c>
      <c r="KO96" s="47">
        <f t="shared" si="844"/>
        <v>0.13102411273856052</v>
      </c>
      <c r="KP96" s="47">
        <f t="shared" si="844"/>
        <v>7.4630023643459387E-2</v>
      </c>
      <c r="KQ96" s="47">
        <f t="shared" si="844"/>
        <v>-1.7862914887463721E-2</v>
      </c>
      <c r="KR96" s="47">
        <f t="shared" si="844"/>
        <v>0.2888677759303937</v>
      </c>
      <c r="KS96" s="47">
        <f t="shared" si="844"/>
        <v>0.4248423632071241</v>
      </c>
      <c r="KT96" s="47">
        <f t="shared" si="844"/>
        <v>4.1743826662623107E-2</v>
      </c>
      <c r="KU96" s="47">
        <f t="shared" si="844"/>
        <v>-1.3777606574216783E-2</v>
      </c>
      <c r="KV96" s="47">
        <f t="shared" si="844"/>
        <v>4.9739004698920786E-2</v>
      </c>
      <c r="KW96" s="47">
        <f t="shared" si="844"/>
        <v>2.2712766385850625E-2</v>
      </c>
      <c r="KX96" s="47">
        <f t="shared" si="844"/>
        <v>5.356941605918486E-4</v>
      </c>
      <c r="KY96" s="47">
        <f t="shared" si="844"/>
        <v>1.1875464354882403E-2</v>
      </c>
      <c r="KZ96" s="47">
        <f t="shared" si="844"/>
        <v>-1.1319913926784997E-3</v>
      </c>
      <c r="LA96" s="47">
        <f t="shared" si="844"/>
        <v>-1.5160034177802206E-2</v>
      </c>
      <c r="LB96" s="47">
        <f t="shared" si="844"/>
        <v>0.13229391168836213</v>
      </c>
      <c r="LC96" s="47">
        <f t="shared" si="844"/>
        <v>0.16022472039863067</v>
      </c>
      <c r="LD96" s="47">
        <f t="shared" si="844"/>
        <v>1.5497515043588539E-2</v>
      </c>
      <c r="LE96" s="47">
        <f t="shared" si="844"/>
        <v>4.8822823773046586E-2</v>
      </c>
      <c r="LF96" s="47">
        <f t="shared" si="844"/>
        <v>5.8851371369759375E-2</v>
      </c>
      <c r="LG96" s="47">
        <f t="shared" si="844"/>
        <v>9.0143346309581318E-2</v>
      </c>
      <c r="LH96" s="47">
        <f t="shared" si="844"/>
        <v>6.8417966224626037E-2</v>
      </c>
      <c r="LI96" s="47">
        <f t="shared" si="846"/>
        <v>1.9074544485367939E-2</v>
      </c>
      <c r="LJ96" s="47">
        <f t="shared" si="847"/>
        <v>9.1033877436579091E-2</v>
      </c>
      <c r="LK96" s="47">
        <f t="shared" si="847"/>
        <v>4.4725177770782221E-2</v>
      </c>
      <c r="LL96" s="47">
        <f t="shared" si="847"/>
        <v>0.10514250012974524</v>
      </c>
      <c r="LM96" s="47">
        <f t="shared" si="847"/>
        <v>9.5314971509561142E-2</v>
      </c>
      <c r="LN96" s="47">
        <f t="shared" si="847"/>
        <v>9.0148476181881598E-3</v>
      </c>
      <c r="LO96" s="47">
        <f t="shared" si="847"/>
        <v>9.6733995943123485E-3</v>
      </c>
      <c r="LP96" s="47">
        <f t="shared" si="847"/>
        <v>-5.7159530918392543E-3</v>
      </c>
      <c r="LQ96" s="47">
        <f t="shared" si="847"/>
        <v>-0.10603441755081222</v>
      </c>
      <c r="LR96" s="47">
        <f t="shared" si="847"/>
        <v>5.4197448115334446E-2</v>
      </c>
      <c r="LS96" s="47">
        <f t="shared" si="847"/>
        <v>5.1486050984442366E-2</v>
      </c>
      <c r="LT96" s="47">
        <f t="shared" si="847"/>
        <v>2.0381353256008872E-2</v>
      </c>
      <c r="LU96" s="47">
        <f t="shared" si="848"/>
        <v>5.7263892638713676E-2</v>
      </c>
      <c r="LV96" s="47">
        <f t="shared" si="849"/>
        <v>-3.5752961498839109E-2</v>
      </c>
      <c r="LW96" s="47">
        <f t="shared" si="849"/>
        <v>-5.3042614978220159E-2</v>
      </c>
      <c r="LX96" s="47">
        <f t="shared" si="849"/>
        <v>1.8239197047266398E-2</v>
      </c>
      <c r="LY96" s="47">
        <f t="shared" si="849"/>
        <v>-1.4684981037220712E-3</v>
      </c>
      <c r="LZ96" s="47">
        <f t="shared" si="849"/>
        <v>3.0248798876715277E-2</v>
      </c>
      <c r="MA96" s="47">
        <f t="shared" si="849"/>
        <v>-2.7611483459232922E-2</v>
      </c>
      <c r="MB96" s="47">
        <f t="shared" si="849"/>
        <v>7.0309486814329469E-2</v>
      </c>
      <c r="MC96" s="47">
        <f t="shared" si="849"/>
        <v>0.1135598074909685</v>
      </c>
      <c r="MD96" s="47">
        <f t="shared" si="849"/>
        <v>9.1394321760729369E-3</v>
      </c>
      <c r="ME96" s="47">
        <f t="shared" si="849"/>
        <v>2.6760077054488463E-4</v>
      </c>
      <c r="MF96" s="47">
        <f t="shared" si="849"/>
        <v>-2.901954896105341E-3</v>
      </c>
      <c r="MG96" s="47">
        <f t="shared" si="849"/>
        <v>5.6308501939215327E-2</v>
      </c>
      <c r="MH96" s="47">
        <f t="shared" si="849"/>
        <v>-9.3229613032678182E-3</v>
      </c>
      <c r="MI96" s="47">
        <f t="shared" si="849"/>
        <v>6.5726292318115886E-2</v>
      </c>
      <c r="MJ96" s="47">
        <f t="shared" si="849"/>
        <v>-1</v>
      </c>
      <c r="MK96" s="47">
        <f t="shared" si="849"/>
        <v>-1</v>
      </c>
      <c r="ML96" s="47">
        <f t="shared" si="849"/>
        <v>-1</v>
      </c>
    </row>
    <row r="97" spans="1:350" s="7" customFormat="1" x14ac:dyDescent="0.35">
      <c r="A97" s="20" t="str">
        <f>Month!$A$17</f>
        <v>Concepa</v>
      </c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 t="str">
        <f t="shared" si="850"/>
        <v/>
      </c>
      <c r="O97" s="45" t="str">
        <f t="shared" si="851"/>
        <v/>
      </c>
      <c r="P97" s="45" t="str">
        <f t="shared" si="852"/>
        <v/>
      </c>
      <c r="Q97" s="45" t="str">
        <f t="shared" si="853"/>
        <v/>
      </c>
      <c r="R97" s="45" t="str">
        <f t="shared" si="854"/>
        <v/>
      </c>
      <c r="S97" s="45" t="str">
        <f t="shared" si="855"/>
        <v/>
      </c>
      <c r="T97" s="45" t="str">
        <f t="shared" si="856"/>
        <v/>
      </c>
      <c r="U97" s="45" t="str">
        <f t="shared" si="857"/>
        <v/>
      </c>
      <c r="V97" s="45" t="str">
        <f t="shared" si="858"/>
        <v/>
      </c>
      <c r="W97" s="45">
        <f t="shared" si="859"/>
        <v>13.086330935251798</v>
      </c>
      <c r="X97" s="45">
        <f t="shared" si="860"/>
        <v>1.4198369565217392</v>
      </c>
      <c r="Y97" s="45">
        <f t="shared" si="861"/>
        <v>0.7409200968523002</v>
      </c>
      <c r="Z97" s="45">
        <f t="shared" si="862"/>
        <v>6.3270336894001744E-2</v>
      </c>
      <c r="AA97" s="45">
        <f t="shared" si="863"/>
        <v>2.611436289959479E-2</v>
      </c>
      <c r="AB97" s="45">
        <f t="shared" si="864"/>
        <v>9.6045197740113331E-3</v>
      </c>
      <c r="AC97" s="45">
        <f t="shared" si="865"/>
        <v>-7.5730471079308304E-2</v>
      </c>
      <c r="AD97" s="45">
        <f t="shared" si="866"/>
        <v>-5.259975816203144E-2</v>
      </c>
      <c r="AE97" s="45">
        <f t="shared" si="867"/>
        <v>-4.7588424437299048E-2</v>
      </c>
      <c r="AF97" s="45">
        <f t="shared" si="868"/>
        <v>-6.6382460414129096E-2</v>
      </c>
      <c r="AG97" s="45">
        <f t="shared" si="869"/>
        <v>-3.2797029702970271E-2</v>
      </c>
      <c r="AH97" s="45">
        <f t="shared" si="870"/>
        <v>-4.0756054341405834E-2</v>
      </c>
      <c r="AI97" s="45">
        <f t="shared" si="871"/>
        <v>-0.11031664964249233</v>
      </c>
      <c r="AJ97" s="45">
        <f t="shared" si="872"/>
        <v>1.291409320606407E-2</v>
      </c>
      <c r="AK97" s="45">
        <f t="shared" si="873"/>
        <v>2.1325915623551239E-2</v>
      </c>
      <c r="AL97" s="45">
        <f t="shared" si="874"/>
        <v>2.5502318392581103E-2</v>
      </c>
      <c r="AM97" s="45">
        <f t="shared" si="875"/>
        <v>2.3694602896007E-2</v>
      </c>
      <c r="AN97" s="45">
        <f t="shared" si="876"/>
        <v>5.2042529378847124E-2</v>
      </c>
      <c r="AO97" s="45">
        <f t="shared" si="877"/>
        <v>4.1935483870967794E-2</v>
      </c>
      <c r="AP97" s="45">
        <f t="shared" si="878"/>
        <v>6.3816209317169026E-4</v>
      </c>
      <c r="AQ97" s="45">
        <f t="shared" si="879"/>
        <v>2.7008777852801646E-3</v>
      </c>
      <c r="AR97" s="45">
        <f t="shared" si="880"/>
        <v>2.7397260273972712E-2</v>
      </c>
      <c r="AS97" s="45">
        <f t="shared" si="881"/>
        <v>-1.2156110044785673E-2</v>
      </c>
      <c r="AT97" s="45">
        <f t="shared" si="882"/>
        <v>-3.6945812807881784E-2</v>
      </c>
      <c r="AU97" s="45">
        <f t="shared" si="883"/>
        <v>-4.6498277841561464E-2</v>
      </c>
      <c r="AV97" s="45">
        <f t="shared" si="884"/>
        <v>-1.6075388026607573E-2</v>
      </c>
      <c r="AW97" s="45">
        <f t="shared" si="885"/>
        <v>-2.133454380390376E-2</v>
      </c>
      <c r="AX97" s="45">
        <f t="shared" si="886"/>
        <v>-3.0896759608138646E-2</v>
      </c>
      <c r="AY97" s="45">
        <f t="shared" si="887"/>
        <v>3.2147449635662184E-2</v>
      </c>
      <c r="AZ97" s="45">
        <f t="shared" si="888"/>
        <v>-5.1595744680851041E-2</v>
      </c>
      <c r="BA97" s="45">
        <f t="shared" si="889"/>
        <v>9.9071207430341257E-3</v>
      </c>
      <c r="BB97" s="45">
        <f t="shared" si="890"/>
        <v>9.5663265306122902E-3</v>
      </c>
      <c r="BC97" s="45">
        <f t="shared" si="891"/>
        <v>4.7811447811447749E-2</v>
      </c>
      <c r="BD97" s="45">
        <f t="shared" si="892"/>
        <v>1.5873015873015817E-2</v>
      </c>
      <c r="BE97" s="45">
        <f t="shared" si="893"/>
        <v>5.5051813471502564E-2</v>
      </c>
      <c r="BF97" s="45">
        <f t="shared" si="894"/>
        <v>9.5907928388747621E-3</v>
      </c>
      <c r="BG97" s="45">
        <f t="shared" si="895"/>
        <v>4.0939193257073958E-2</v>
      </c>
      <c r="BH97" s="45">
        <f t="shared" si="896"/>
        <v>3.0985915492957705E-2</v>
      </c>
      <c r="BI97" s="45">
        <f t="shared" si="897"/>
        <v>-2.6437847866419339E-2</v>
      </c>
      <c r="BJ97" s="45">
        <f t="shared" si="898"/>
        <v>-5.2099533437014012E-2</v>
      </c>
      <c r="BK97" s="45">
        <f t="shared" si="899"/>
        <v>-9.6345514950166078E-2</v>
      </c>
      <c r="BL97" s="45">
        <f t="shared" si="900"/>
        <v>2.2994952327537899E-2</v>
      </c>
      <c r="BM97" s="45">
        <f t="shared" si="901"/>
        <v>-0.11771919068056402</v>
      </c>
      <c r="BN97" s="45">
        <f t="shared" si="902"/>
        <v>-5.3695514845230607E-2</v>
      </c>
      <c r="BO97" s="45">
        <f t="shared" si="903"/>
        <v>-0.13496143958868889</v>
      </c>
      <c r="BP97" s="45">
        <f t="shared" si="904"/>
        <v>-6.8749999999999978E-2</v>
      </c>
      <c r="BQ97" s="45">
        <f t="shared" si="905"/>
        <v>-9.0853284223449959E-2</v>
      </c>
      <c r="BR97" s="45">
        <f t="shared" si="906"/>
        <v>-1.583280557314759E-2</v>
      </c>
      <c r="BS97" s="45">
        <f t="shared" si="907"/>
        <v>-7.2874493927125528E-2</v>
      </c>
      <c r="BT97" s="45">
        <f t="shared" si="908"/>
        <v>-2.4590163934426257E-2</v>
      </c>
      <c r="BU97" s="45">
        <f t="shared" si="909"/>
        <v>-1.1910433539780829E-2</v>
      </c>
      <c r="BV97" s="45">
        <f t="shared" si="910"/>
        <v>-1.3125512715340459E-2</v>
      </c>
      <c r="BW97" s="45">
        <f t="shared" si="911"/>
        <v>-1.2408088235294157E-2</v>
      </c>
      <c r="BX97" s="45">
        <f t="shared" si="912"/>
        <v>-6.25E-2</v>
      </c>
      <c r="BY97" s="45">
        <f t="shared" si="913"/>
        <v>8.7560806115357881E-2</v>
      </c>
      <c r="BZ97" s="45">
        <f t="shared" si="914"/>
        <v>-1.8024032042723626E-2</v>
      </c>
      <c r="CA97" s="45">
        <f t="shared" si="915"/>
        <v>2.8974739970282215E-2</v>
      </c>
      <c r="CB97" s="45">
        <f t="shared" si="916"/>
        <v>1.2080536912751683E-2</v>
      </c>
      <c r="CC97" s="45">
        <f t="shared" si="917"/>
        <v>8.102633355840716E-3</v>
      </c>
      <c r="CD97" s="45">
        <f t="shared" si="918"/>
        <v>-1.8661518661518661E-2</v>
      </c>
      <c r="CE97" s="45">
        <f t="shared" si="919"/>
        <v>4.5539613225202835E-2</v>
      </c>
      <c r="CF97" s="45">
        <f t="shared" si="920"/>
        <v>-3.5854341736694662E-2</v>
      </c>
      <c r="CG97" s="45">
        <f t="shared" si="921"/>
        <v>2.2179363548698205E-2</v>
      </c>
      <c r="CH97" s="45">
        <f t="shared" si="922"/>
        <v>4.0731504571903665E-2</v>
      </c>
      <c r="CI97" s="45">
        <f t="shared" si="923"/>
        <v>8.9343880874825476E-2</v>
      </c>
      <c r="CJ97" s="45">
        <f t="shared" si="924"/>
        <v>-1.2280701754386003E-2</v>
      </c>
      <c r="CK97" s="45">
        <f t="shared" si="925"/>
        <v>4.5367412140575158E-2</v>
      </c>
      <c r="CL97" s="45">
        <f t="shared" si="926"/>
        <v>4.0788579197824637E-2</v>
      </c>
      <c r="CM97" s="45">
        <f t="shared" si="927"/>
        <v>8.9530685920577557E-2</v>
      </c>
      <c r="CN97" s="45">
        <f t="shared" si="928"/>
        <v>9.4164456233421845E-2</v>
      </c>
      <c r="CO97" s="45">
        <f t="shared" si="929"/>
        <v>7.2337575351641092E-2</v>
      </c>
      <c r="CP97" s="45">
        <f t="shared" si="930"/>
        <v>0.12590163934426224</v>
      </c>
      <c r="CQ97" s="45">
        <f t="shared" si="931"/>
        <v>5.4892601431980825E-2</v>
      </c>
      <c r="CR97" s="45">
        <f t="shared" si="932"/>
        <v>1.8012783265543231E-2</v>
      </c>
      <c r="CS97" s="45">
        <f t="shared" si="933"/>
        <v>2.9245283018867863E-2</v>
      </c>
      <c r="CT97" s="45">
        <f t="shared" si="934"/>
        <v>3.0351437699680517E-2</v>
      </c>
      <c r="CU97" s="45">
        <f t="shared" si="935"/>
        <v>-4.6561298590345968E-2</v>
      </c>
      <c r="CV97" s="45">
        <f t="shared" si="936"/>
        <v>7.8152753108348127E-2</v>
      </c>
      <c r="CW97" s="45">
        <f t="shared" si="937"/>
        <v>-7.2738386308068503E-2</v>
      </c>
      <c r="CX97" s="45">
        <f t="shared" si="938"/>
        <v>1.1103853690398457E-2</v>
      </c>
      <c r="CY97" s="45">
        <f t="shared" si="939"/>
        <v>-1.3253810470510219E-2</v>
      </c>
      <c r="CZ97" s="45">
        <f t="shared" si="940"/>
        <v>-6.0606060606060996E-3</v>
      </c>
      <c r="DA97" s="45">
        <f t="shared" si="941"/>
        <v>-1.8113678950655854E-2</v>
      </c>
      <c r="DB97" s="45">
        <f t="shared" si="942"/>
        <v>-0.11531741409435059</v>
      </c>
      <c r="DC97" s="45">
        <f t="shared" si="943"/>
        <v>-4.9773755656108642E-2</v>
      </c>
      <c r="DD97" s="45">
        <f t="shared" si="944"/>
        <v>5.5365296803652875E-2</v>
      </c>
      <c r="DE97" s="45">
        <f t="shared" si="945"/>
        <v>3.208065994500453E-2</v>
      </c>
      <c r="DF97" s="45">
        <f t="shared" si="946"/>
        <v>1.8604651162790642E-2</v>
      </c>
      <c r="DG97" s="45">
        <f t="shared" si="947"/>
        <v>8.7365591397849496E-2</v>
      </c>
      <c r="DH97" s="45">
        <f t="shared" si="948"/>
        <v>6.5897858319605707E-3</v>
      </c>
      <c r="DI97" s="45">
        <f t="shared" si="949"/>
        <v>0.12063282794990116</v>
      </c>
      <c r="DJ97" s="45">
        <f t="shared" si="950"/>
        <v>3.5529715762273817E-2</v>
      </c>
      <c r="DK97" s="45">
        <f t="shared" si="951"/>
        <v>1.6118200134318306E-2</v>
      </c>
      <c r="DL97" s="45">
        <f t="shared" si="952"/>
        <v>2.1341463414634054E-2</v>
      </c>
      <c r="DM97" s="45">
        <f t="shared" si="953"/>
        <v>3.6259541984732913E-2</v>
      </c>
      <c r="DN97" s="45">
        <f t="shared" si="954"/>
        <v>9.5457537853851138E-2</v>
      </c>
      <c r="DO97" s="45">
        <f t="shared" si="955"/>
        <v>8.5119047619047539E-2</v>
      </c>
      <c r="DP97" s="45">
        <f t="shared" si="956"/>
        <v>-3.2449972958356055E-3</v>
      </c>
      <c r="DQ97" s="45">
        <f t="shared" si="957"/>
        <v>5.417406749555953E-2</v>
      </c>
      <c r="DR97" s="45">
        <f t="shared" si="958"/>
        <v>7.6103500761035558E-3</v>
      </c>
      <c r="DS97" s="45">
        <f t="shared" si="959"/>
        <v>9.8887515451173691E-3</v>
      </c>
      <c r="DT97" s="45">
        <f t="shared" si="960"/>
        <v>3.327877795962908E-2</v>
      </c>
      <c r="DU97" s="45">
        <f t="shared" si="961"/>
        <v>8.5882352941176521E-2</v>
      </c>
      <c r="DV97" s="45">
        <f t="shared" si="962"/>
        <v>8.4217092950717332E-2</v>
      </c>
      <c r="DW97" s="45">
        <f t="shared" si="963"/>
        <v>9.7157964309319222E-2</v>
      </c>
      <c r="DX97" s="45">
        <f t="shared" si="964"/>
        <v>7.4029850746268666E-2</v>
      </c>
      <c r="DY97" s="45">
        <f t="shared" si="965"/>
        <v>0.10865561694290982</v>
      </c>
      <c r="DZ97" s="45">
        <f t="shared" si="966"/>
        <v>0.15264423076923084</v>
      </c>
      <c r="EA97" s="45">
        <f t="shared" si="967"/>
        <v>0.13823368074602294</v>
      </c>
      <c r="EB97" s="45">
        <f t="shared" si="968"/>
        <v>0.18231144872490512</v>
      </c>
      <c r="EC97" s="45">
        <f t="shared" si="969"/>
        <v>8.8037068239258609E-2</v>
      </c>
      <c r="ED97" s="45">
        <f t="shared" si="970"/>
        <v>0.1106495468277946</v>
      </c>
      <c r="EE97" s="45">
        <f t="shared" si="971"/>
        <v>9.0167278661770656E-2</v>
      </c>
      <c r="EF97" s="45">
        <f t="shared" si="972"/>
        <v>0.17001055966209089</v>
      </c>
      <c r="EG97" s="45">
        <f t="shared" si="973"/>
        <v>7.963163596966405E-2</v>
      </c>
      <c r="EH97" s="45">
        <f t="shared" si="974"/>
        <v>0.14441887226697347</v>
      </c>
      <c r="EI97" s="45">
        <f t="shared" si="975"/>
        <v>0.13433734939759034</v>
      </c>
      <c r="EJ97" s="45">
        <f t="shared" si="976"/>
        <v>0.17620900500277936</v>
      </c>
      <c r="EK97" s="45">
        <f t="shared" si="977"/>
        <v>0.1290143964562569</v>
      </c>
      <c r="EL97" s="45">
        <f t="shared" si="978"/>
        <v>7.3514077163712166E-2</v>
      </c>
      <c r="EM97" s="45">
        <f t="shared" si="979"/>
        <v>4.4819277108433697E-2</v>
      </c>
      <c r="EN97" s="45">
        <f t="shared" si="980"/>
        <v>-2.8912345112436899E-2</v>
      </c>
      <c r="EO97" s="45">
        <f t="shared" si="981"/>
        <v>3.2907471931862275E-2</v>
      </c>
      <c r="EP97" s="45">
        <f t="shared" si="982"/>
        <v>-2.3872832369942198E-2</v>
      </c>
      <c r="EQ97" s="45">
        <f t="shared" si="983"/>
        <v>-1.5318113772454511E-3</v>
      </c>
      <c r="ER97" s="45">
        <f t="shared" si="984"/>
        <v>-4.1962770758122603E-2</v>
      </c>
      <c r="ES97" s="45">
        <f t="shared" si="985"/>
        <v>4.6170346211741098E-2</v>
      </c>
      <c r="ET97" s="45">
        <f t="shared" si="986"/>
        <v>-4.8104575163400165E-3</v>
      </c>
      <c r="EU97" s="45">
        <f t="shared" si="987"/>
        <v>-1.2214551248008521E-2</v>
      </c>
      <c r="EV97" s="45">
        <f t="shared" si="988"/>
        <v>-4.7731568998109597E-2</v>
      </c>
      <c r="EW97" s="45">
        <f t="shared" si="989"/>
        <v>9.8087297694937625E-4</v>
      </c>
      <c r="EX97" s="45">
        <f t="shared" si="990"/>
        <v>2.4283632831471502E-2</v>
      </c>
      <c r="EY97" s="45">
        <f t="shared" si="991"/>
        <v>0.10332103321033204</v>
      </c>
      <c r="EZ97" s="45">
        <f t="shared" si="992"/>
        <v>4.0642722117202323E-2</v>
      </c>
      <c r="FA97" s="45">
        <f t="shared" si="993"/>
        <v>7.0089955022488715E-2</v>
      </c>
      <c r="FB97" s="45">
        <f t="shared" si="994"/>
        <v>0.12024913003040982</v>
      </c>
      <c r="FC97" s="45">
        <f t="shared" si="995"/>
        <v>9.6365053204628071E-2</v>
      </c>
      <c r="FD97" s="45">
        <f t="shared" si="996"/>
        <v>0.12481780000617038</v>
      </c>
      <c r="FE97" s="45">
        <f t="shared" si="997"/>
        <v>9.0638327975664401E-2</v>
      </c>
      <c r="FF97" s="45">
        <f t="shared" si="998"/>
        <v>0.11900787700714166</v>
      </c>
      <c r="FG97" s="45">
        <f t="shared" si="999"/>
        <v>0.13709677419354849</v>
      </c>
      <c r="FH97" s="45">
        <f t="shared" si="1000"/>
        <v>0.12903225806451624</v>
      </c>
      <c r="FI97" s="45">
        <f t="shared" si="1001"/>
        <v>0.12199902008819197</v>
      </c>
      <c r="FJ97" s="45">
        <f t="shared" si="1002"/>
        <v>0.14793741109530578</v>
      </c>
      <c r="FK97" s="45">
        <f t="shared" si="1003"/>
        <v>7.3578595317725703E-2</v>
      </c>
      <c r="FL97" s="45">
        <f t="shared" si="1004"/>
        <v>0.18891916439600354</v>
      </c>
      <c r="FM97" s="45">
        <f t="shared" si="1005"/>
        <v>8.9316987740805542E-2</v>
      </c>
      <c r="FN97" s="45">
        <f t="shared" si="1006"/>
        <v>7.4315920398009938E-2</v>
      </c>
      <c r="FO97" s="45">
        <f t="shared" si="1007"/>
        <v>3.3616581196581174E-2</v>
      </c>
      <c r="FP97" s="45">
        <f t="shared" si="1008"/>
        <v>0.16624790619765495</v>
      </c>
      <c r="FQ97" s="45">
        <f t="shared" si="1009"/>
        <v>9.8504837291117031E-2</v>
      </c>
      <c r="FR97" s="45">
        <f t="shared" si="1010"/>
        <v>9.6162528216704235E-2</v>
      </c>
      <c r="FS97" s="45">
        <f t="shared" si="1011"/>
        <v>0.10670047281323858</v>
      </c>
      <c r="FT97" s="45">
        <f t="shared" si="1012"/>
        <v>6.9890109890109908E-2</v>
      </c>
      <c r="FU97" s="45">
        <f t="shared" si="1013"/>
        <v>8.2096069868995647E-2</v>
      </c>
      <c r="FV97" s="45">
        <f t="shared" si="1014"/>
        <v>6.6501445683601723E-2</v>
      </c>
      <c r="FW97" s="45">
        <f t="shared" si="1015"/>
        <v>6.2694704049844674E-2</v>
      </c>
      <c r="FX97" s="45">
        <f t="shared" si="1016"/>
        <v>9.243697478991586E-2</v>
      </c>
      <c r="FY97" s="45">
        <f t="shared" si="1017"/>
        <v>5.723472668810281E-2</v>
      </c>
      <c r="FZ97" s="45">
        <f t="shared" si="1018"/>
        <v>7.0396526772793067E-2</v>
      </c>
      <c r="GA97" s="45">
        <f t="shared" si="1019"/>
        <v>0.13318814015744573</v>
      </c>
      <c r="GB97" s="45">
        <f t="shared" si="1020"/>
        <v>3.0404847396768409E-2</v>
      </c>
      <c r="GC97" s="45">
        <f t="shared" si="1021"/>
        <v>5.4879503602882185E-2</v>
      </c>
      <c r="GD97" s="45">
        <f t="shared" si="1022"/>
        <v>9.3796540362437897E-2</v>
      </c>
      <c r="GE97" s="45">
        <f t="shared" si="1023"/>
        <v>7.2815856475374696E-2</v>
      </c>
      <c r="GF97" s="45">
        <f t="shared" si="1024"/>
        <v>9.3741166803615883E-2</v>
      </c>
      <c r="GG97" s="45">
        <f t="shared" si="1025"/>
        <v>0.12798365617433349</v>
      </c>
      <c r="GH97" s="45">
        <f t="shared" si="1026"/>
        <v>7.0144268009294741E-2</v>
      </c>
      <c r="GI97" s="45">
        <f t="shared" si="1027"/>
        <v>8.3086844998168319E-2</v>
      </c>
      <c r="GJ97" s="45">
        <f t="shared" si="1028"/>
        <v>9.3653846153846088E-2</v>
      </c>
      <c r="GK97" s="45">
        <f t="shared" si="1029"/>
        <v>5.1094890510948954E-2</v>
      </c>
      <c r="GL97" s="45">
        <f t="shared" si="1030"/>
        <v>5.3479782165474221E-2</v>
      </c>
      <c r="GM97" s="45">
        <f t="shared" si="1031"/>
        <v>6.1295971978985175E-3</v>
      </c>
      <c r="GN97" s="45">
        <f t="shared" si="1032"/>
        <v>6.5276498840026509E-2</v>
      </c>
      <c r="GO97" s="45">
        <f t="shared" si="1033"/>
        <v>8.3186184603252444E-2</v>
      </c>
      <c r="GP97" s="45">
        <f t="shared" si="1034"/>
        <v>7.6160374253785745E-2</v>
      </c>
      <c r="GQ97" s="45">
        <f t="shared" si="1035"/>
        <v>7.3629007416841308E-2</v>
      </c>
      <c r="GR97" s="45">
        <f t="shared" si="1036"/>
        <v>9.6851210630741535E-2</v>
      </c>
      <c r="GS97" s="45">
        <f t="shared" si="1037"/>
        <v>4.0018160069420938E-2</v>
      </c>
      <c r="GT97" s="45">
        <f t="shared" si="1038"/>
        <v>9.5141801139114301E-2</v>
      </c>
      <c r="GU97" s="45">
        <f t="shared" si="1039"/>
        <v>8.3834729936015151E-2</v>
      </c>
      <c r="GV97" s="45">
        <f t="shared" si="1040"/>
        <v>5.4432917179532359E-2</v>
      </c>
      <c r="GW97" s="45">
        <f t="shared" si="1041"/>
        <v>9.490740740740744E-2</v>
      </c>
      <c r="GX97" s="45">
        <f t="shared" si="1042"/>
        <v>7.2381930184804988E-2</v>
      </c>
      <c r="GY97" s="45">
        <f t="shared" si="1043"/>
        <v>9.2254134029591039E-2</v>
      </c>
      <c r="GZ97" s="45">
        <f t="shared" si="1044"/>
        <v>7.3601570166830221E-2</v>
      </c>
      <c r="HA97" s="45">
        <f t="shared" si="1045"/>
        <v>8.3981596837324313E-2</v>
      </c>
      <c r="HB97" s="45">
        <f t="shared" si="1046"/>
        <v>6.333100069979003E-2</v>
      </c>
      <c r="HC97" s="45">
        <f t="shared" si="1047"/>
        <v>2.188427299703255E-2</v>
      </c>
      <c r="HD97" s="45">
        <f t="shared" si="1048"/>
        <v>5.9931506849315141E-2</v>
      </c>
      <c r="HE97" s="45">
        <f t="shared" si="1049"/>
        <v>9.5631234950120492E-2</v>
      </c>
      <c r="HF97" s="45">
        <f t="shared" si="1050"/>
        <v>4.6596166556510221E-2</v>
      </c>
      <c r="HG97" s="45">
        <f t="shared" si="1051"/>
        <v>3.5417716287429624E-2</v>
      </c>
      <c r="HH97" s="45">
        <f t="shared" si="1052"/>
        <v>3.8777383881910321E-2</v>
      </c>
      <c r="HI97" s="45">
        <f t="shared" si="1053"/>
        <v>4.228329809725162E-2</v>
      </c>
      <c r="HJ97" s="45">
        <f t="shared" si="1054"/>
        <v>1.8669219722355246E-2</v>
      </c>
      <c r="HK97" s="45">
        <f t="shared" si="1055"/>
        <v>-4.0371845949535246E-2</v>
      </c>
      <c r="HL97" s="45">
        <f t="shared" si="1056"/>
        <v>7.921998781230899E-3</v>
      </c>
      <c r="HM97" s="45">
        <f t="shared" si="1057"/>
        <v>-1.4515837104072338E-2</v>
      </c>
      <c r="HN97" s="45">
        <f t="shared" si="1058"/>
        <v>-6.7202040144784592E-2</v>
      </c>
      <c r="HO97" s="45">
        <f t="shared" si="1059"/>
        <v>-4.7773139745916904E-3</v>
      </c>
      <c r="HP97" s="45">
        <f t="shared" si="1060"/>
        <v>-6.5668012924071206E-2</v>
      </c>
      <c r="HQ97" s="45">
        <f t="shared" si="1061"/>
        <v>-6.8708634222919951E-2</v>
      </c>
      <c r="HR97" s="45">
        <f t="shared" si="1062"/>
        <v>-9.3779602147142427E-2</v>
      </c>
      <c r="HS97" s="155">
        <f t="shared" si="1063"/>
        <v>-7.7122550497437325E-2</v>
      </c>
      <c r="HT97" s="45">
        <f t="shared" si="1064"/>
        <v>-0.12872154115586687</v>
      </c>
      <c r="HU97" s="45">
        <f t="shared" si="1065"/>
        <v>-6.5162271805273786E-2</v>
      </c>
      <c r="HV97" s="45">
        <f t="shared" si="1066"/>
        <v>-2.0206766917293284E-2</v>
      </c>
      <c r="HW97" s="45">
        <f t="shared" si="1067"/>
        <v>1.7990589537780322E-2</v>
      </c>
      <c r="HX97" s="45">
        <f t="shared" si="1068"/>
        <v>-7.9201934703748478E-2</v>
      </c>
      <c r="HY97" s="45">
        <f t="shared" si="1069"/>
        <v>-0.10858591159061337</v>
      </c>
      <c r="HZ97" s="45">
        <f t="shared" si="1070"/>
        <v>-4.7542783849006454E-2</v>
      </c>
      <c r="IA97" s="45">
        <f t="shared" si="1071"/>
        <v>-5.2095883838526591E-2</v>
      </c>
      <c r="IB97" s="45">
        <f t="shared" si="1072"/>
        <v>-1.7898285039461226E-2</v>
      </c>
      <c r="IC97" s="45">
        <f t="shared" si="1073"/>
        <v>-5.7705190173298004E-2</v>
      </c>
      <c r="ID97" s="45">
        <f t="shared" si="1074"/>
        <v>-3.3362543554007029E-2</v>
      </c>
      <c r="IE97" s="45">
        <f t="shared" si="1075"/>
        <v>-7.8787965900127932E-2</v>
      </c>
      <c r="IF97" s="45">
        <f t="shared" si="1076"/>
        <v>4.3551088777218361E-3</v>
      </c>
      <c r="IG97" s="45">
        <f t="shared" si="1077"/>
        <v>-3.2818009221589395E-2</v>
      </c>
      <c r="IH97" s="45">
        <f t="shared" si="838"/>
        <v>-7.0667865707434441E-3</v>
      </c>
      <c r="II97" s="45">
        <f t="shared" ref="II97:II114" si="1086">II17/HW17-1</f>
        <v>1.1310766721043919E-2</v>
      </c>
      <c r="IJ97" s="45">
        <f t="shared" ref="IJ97:IJ114" si="1087">IJ17/HX17-1</f>
        <v>4.8727839789888261E-3</v>
      </c>
      <c r="IK97" s="45">
        <f t="shared" ref="IK97:IK114" si="1088">IK17/HY17-1</f>
        <v>4.0615526122148582E-2</v>
      </c>
      <c r="IL97" s="45">
        <f t="shared" ref="IL97:IL114" si="1089">IL17/HZ17-1</f>
        <v>-1.3746851851851871E-2</v>
      </c>
      <c r="IM97" s="45">
        <f t="shared" ref="IM97:IM114" si="1090">IM17/IA17-1</f>
        <v>2.3977298961138871E-2</v>
      </c>
      <c r="IN97" s="45">
        <f t="shared" ref="IN97:IN114" si="1091">IN17/IB17-1</f>
        <v>9.8186267605633759E-2</v>
      </c>
      <c r="IO97" s="45">
        <f t="shared" ref="IO97:IO114" si="1092">IO17/IC17-1</f>
        <v>9.2559212880143349E-2</v>
      </c>
      <c r="IP97" s="45">
        <f t="shared" ref="IP97:IP114" si="1093">IP17/ID17-1</f>
        <v>0.11746726457011158</v>
      </c>
      <c r="IQ97" s="45">
        <f t="shared" ref="IQ97:IQ114" si="1094">IQ17/IE17-1</f>
        <v>0.12888386524822715</v>
      </c>
      <c r="IR97" s="45">
        <f t="shared" ref="IR97:IR114" si="1095">IR17/IF17-1</f>
        <v>0.11419996664442977</v>
      </c>
      <c r="IS97" s="45">
        <f t="shared" ref="IS97:IS114" si="1096">IS17/IG17-1</f>
        <v>0.1272406057206954</v>
      </c>
      <c r="IT97" s="45">
        <f t="shared" ref="IT97:IT114" si="1097">IT17/IH17-1</f>
        <v>7.9934496332173754E-2</v>
      </c>
      <c r="IU97" s="45">
        <f t="shared" ref="IU97:IU114" si="1098">IU17/II17-1</f>
        <v>6.1820340407479302E-2</v>
      </c>
      <c r="IV97" s="45">
        <f t="shared" ref="IV97:IV114" si="1099">IV17/IJ17-1</f>
        <v>0.14724690996024759</v>
      </c>
      <c r="IW97" s="45">
        <f t="shared" ref="IW97:IW114" si="1100">IW17/IK17-1</f>
        <v>0.14586523159971043</v>
      </c>
      <c r="IX97" s="45">
        <f t="shared" ref="IX97:IX114" si="1101">IX17/IL17-1</f>
        <v>-3.9702074837295598E-2</v>
      </c>
      <c r="IY97" s="45">
        <f t="shared" ref="IY97:IY114" si="1102">IY17/IM17-1</f>
        <v>0.12492649316109272</v>
      </c>
      <c r="IZ97" s="45" t="s">
        <v>518</v>
      </c>
      <c r="JA97" s="45" t="s">
        <v>518</v>
      </c>
      <c r="JB97" s="45" t="s">
        <v>518</v>
      </c>
      <c r="JC97" s="45" t="s">
        <v>518</v>
      </c>
      <c r="JD97" s="45" t="s">
        <v>518</v>
      </c>
      <c r="JE97" s="45" t="s">
        <v>518</v>
      </c>
      <c r="JF97" s="45"/>
      <c r="JG97" s="45"/>
      <c r="JH97" s="45"/>
      <c r="JI97" s="45"/>
      <c r="JJ97" s="45"/>
      <c r="JK97" s="45"/>
      <c r="JL97" s="45"/>
      <c r="JM97" s="45"/>
      <c r="JN97" s="45"/>
      <c r="JO97" s="45"/>
      <c r="JP97" s="45"/>
      <c r="JQ97" s="45"/>
      <c r="JR97" s="45"/>
      <c r="JS97" s="45"/>
    </row>
    <row r="98" spans="1:350" s="106" customFormat="1" x14ac:dyDescent="0.35">
      <c r="A98" s="103" t="str">
        <f>Month!$A$18</f>
        <v>Veículo Pesado</v>
      </c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 t="str">
        <f t="shared" si="850"/>
        <v/>
      </c>
      <c r="O98" s="46" t="str">
        <f t="shared" si="851"/>
        <v/>
      </c>
      <c r="P98" s="46" t="str">
        <f t="shared" si="852"/>
        <v/>
      </c>
      <c r="Q98" s="46" t="str">
        <f t="shared" si="853"/>
        <v/>
      </c>
      <c r="R98" s="46" t="str">
        <f t="shared" si="854"/>
        <v/>
      </c>
      <c r="S98" s="46" t="str">
        <f t="shared" si="855"/>
        <v/>
      </c>
      <c r="T98" s="46" t="str">
        <f t="shared" si="856"/>
        <v/>
      </c>
      <c r="U98" s="46" t="str">
        <f t="shared" si="857"/>
        <v/>
      </c>
      <c r="V98" s="46" t="str">
        <f t="shared" si="858"/>
        <v/>
      </c>
      <c r="W98" s="46">
        <f t="shared" si="859"/>
        <v>8.5903614457831328</v>
      </c>
      <c r="X98" s="46">
        <f t="shared" si="860"/>
        <v>0.95502645502645511</v>
      </c>
      <c r="Y98" s="46">
        <f t="shared" si="861"/>
        <v>0.61833688699360345</v>
      </c>
      <c r="Z98" s="46">
        <f t="shared" si="862"/>
        <v>-7.407407407407407E-2</v>
      </c>
      <c r="AA98" s="46">
        <f t="shared" si="863"/>
        <v>8.7171052631578982E-2</v>
      </c>
      <c r="AB98" s="46">
        <f t="shared" si="864"/>
        <v>-6.2015503875968991E-2</v>
      </c>
      <c r="AC98" s="46">
        <f t="shared" si="865"/>
        <v>-9.4650205761316886E-2</v>
      </c>
      <c r="AD98" s="46">
        <f t="shared" si="866"/>
        <v>-5.8365758754863828E-2</v>
      </c>
      <c r="AE98" s="46">
        <f t="shared" si="867"/>
        <v>-5.2126200274348444E-2</v>
      </c>
      <c r="AF98" s="46">
        <f t="shared" si="868"/>
        <v>-0.10317460317460314</v>
      </c>
      <c r="AG98" s="46">
        <f t="shared" si="869"/>
        <v>2.6631158455392434E-3</v>
      </c>
      <c r="AH98" s="46">
        <f t="shared" si="870"/>
        <v>-7.3604060913705638E-2</v>
      </c>
      <c r="AI98" s="46">
        <f t="shared" si="871"/>
        <v>-3.6432160804020119E-2</v>
      </c>
      <c r="AJ98" s="46">
        <f t="shared" si="872"/>
        <v>5.0067658998646847E-2</v>
      </c>
      <c r="AK98" s="46">
        <f t="shared" si="873"/>
        <v>9.2226613965744386E-2</v>
      </c>
      <c r="AL98" s="46">
        <f t="shared" si="874"/>
        <v>5.600000000000005E-2</v>
      </c>
      <c r="AM98" s="46">
        <f t="shared" si="875"/>
        <v>0.13010590015128587</v>
      </c>
      <c r="AN98" s="46">
        <f t="shared" si="876"/>
        <v>3.5812672176308569E-2</v>
      </c>
      <c r="AO98" s="46">
        <f t="shared" si="877"/>
        <v>4.6969696969696884E-2</v>
      </c>
      <c r="AP98" s="46">
        <f t="shared" si="878"/>
        <v>5.0964187327823707E-2</v>
      </c>
      <c r="AQ98" s="46">
        <f t="shared" si="879"/>
        <v>3.0390738060781519E-2</v>
      </c>
      <c r="AR98" s="46">
        <f t="shared" si="880"/>
        <v>0.10324483775811211</v>
      </c>
      <c r="AS98" s="46">
        <f t="shared" si="881"/>
        <v>2.7888446215139417E-2</v>
      </c>
      <c r="AT98" s="46">
        <f t="shared" si="882"/>
        <v>-1.2328767123287676E-2</v>
      </c>
      <c r="AU98" s="46">
        <f t="shared" si="883"/>
        <v>3.6505867014341664E-2</v>
      </c>
      <c r="AV98" s="46">
        <f t="shared" si="884"/>
        <v>4.252577319587636E-2</v>
      </c>
      <c r="AW98" s="46">
        <f t="shared" si="885"/>
        <v>-1.4475271411338975E-2</v>
      </c>
      <c r="AX98" s="46">
        <f t="shared" si="886"/>
        <v>4.1666666666666741E-2</v>
      </c>
      <c r="AY98" s="46">
        <f t="shared" si="887"/>
        <v>1.4725568942436373E-2</v>
      </c>
      <c r="AZ98" s="46">
        <f t="shared" si="888"/>
        <v>6.3829787234042534E-2</v>
      </c>
      <c r="BA98" s="46">
        <f t="shared" si="889"/>
        <v>0.11287988422575967</v>
      </c>
      <c r="BB98" s="46">
        <f t="shared" si="890"/>
        <v>9.3053735255570036E-2</v>
      </c>
      <c r="BC98" s="46">
        <f t="shared" si="891"/>
        <v>8.98876404494382E-2</v>
      </c>
      <c r="BD98" s="46">
        <f t="shared" si="892"/>
        <v>8.5561497326203106E-2</v>
      </c>
      <c r="BE98" s="46">
        <f t="shared" si="893"/>
        <v>7.622739018087854E-2</v>
      </c>
      <c r="BF98" s="46">
        <f t="shared" si="894"/>
        <v>5.8252427184465994E-2</v>
      </c>
      <c r="BG98" s="46">
        <f t="shared" si="895"/>
        <v>4.2767295597484267E-2</v>
      </c>
      <c r="BH98" s="46">
        <f t="shared" si="896"/>
        <v>-2.4721878862793423E-3</v>
      </c>
      <c r="BI98" s="46">
        <f t="shared" si="897"/>
        <v>9.7919216646267238E-3</v>
      </c>
      <c r="BJ98" s="46">
        <f t="shared" si="898"/>
        <v>1.2121212121212199E-2</v>
      </c>
      <c r="BK98" s="46">
        <f t="shared" si="899"/>
        <v>-3.0343007915567322E-2</v>
      </c>
      <c r="BL98" s="46">
        <f t="shared" si="900"/>
        <v>-4.7499999999999987E-2</v>
      </c>
      <c r="BM98" s="46">
        <f t="shared" si="901"/>
        <v>-5.2015604681404426E-2</v>
      </c>
      <c r="BN98" s="46">
        <f t="shared" si="902"/>
        <v>-0.11630695443645089</v>
      </c>
      <c r="BO98" s="46">
        <f t="shared" si="903"/>
        <v>-0.11082474226804129</v>
      </c>
      <c r="BP98" s="46">
        <f t="shared" si="904"/>
        <v>-8.8669950738916259E-2</v>
      </c>
      <c r="BQ98" s="46">
        <f t="shared" si="905"/>
        <v>-0.11404561824729897</v>
      </c>
      <c r="BR98" s="46">
        <f t="shared" si="906"/>
        <v>-4.1939711664482293E-2</v>
      </c>
      <c r="BS98" s="46">
        <f t="shared" si="907"/>
        <v>-1.8094089264173663E-2</v>
      </c>
      <c r="BT98" s="46">
        <f t="shared" si="908"/>
        <v>-2.2304832713754608E-2</v>
      </c>
      <c r="BU98" s="46">
        <f t="shared" si="909"/>
        <v>-1.4545454545454528E-2</v>
      </c>
      <c r="BV98" s="46">
        <f t="shared" si="910"/>
        <v>-2.6347305389221587E-2</v>
      </c>
      <c r="BW98" s="46">
        <f t="shared" si="911"/>
        <v>3.6734693877551017E-2</v>
      </c>
      <c r="BX98" s="46">
        <f t="shared" si="912"/>
        <v>-1.049868766404205E-2</v>
      </c>
      <c r="BY98" s="46">
        <f t="shared" si="913"/>
        <v>5.6241426611796985E-2</v>
      </c>
      <c r="BZ98" s="46">
        <f t="shared" si="914"/>
        <v>4.4776119402984982E-2</v>
      </c>
      <c r="CA98" s="46">
        <f t="shared" si="915"/>
        <v>3.0434782608695699E-2</v>
      </c>
      <c r="CB98" s="46">
        <f t="shared" si="916"/>
        <v>4.8648648648648596E-2</v>
      </c>
      <c r="CC98" s="46">
        <f t="shared" si="917"/>
        <v>4.0650406504065151E-2</v>
      </c>
      <c r="CD98" s="46">
        <f t="shared" si="918"/>
        <v>7.3871409028727797E-2</v>
      </c>
      <c r="CE98" s="46">
        <f t="shared" si="919"/>
        <v>4.1769041769041726E-2</v>
      </c>
      <c r="CF98" s="46">
        <f t="shared" si="920"/>
        <v>3.4220532319391594E-2</v>
      </c>
      <c r="CG98" s="46">
        <f t="shared" si="921"/>
        <v>3.0750307503075058E-2</v>
      </c>
      <c r="CH98" s="46">
        <f t="shared" si="922"/>
        <v>4.4280442804428111E-2</v>
      </c>
      <c r="CI98" s="46">
        <f t="shared" si="923"/>
        <v>6.1679790026246684E-2</v>
      </c>
      <c r="CJ98" s="46">
        <f t="shared" si="924"/>
        <v>0.15384615384615374</v>
      </c>
      <c r="CK98" s="46">
        <f t="shared" si="925"/>
        <v>5.0649350649350611E-2</v>
      </c>
      <c r="CL98" s="46">
        <f t="shared" si="926"/>
        <v>8.4415584415584499E-2</v>
      </c>
      <c r="CM98" s="46">
        <f t="shared" si="927"/>
        <v>0.15189873417721511</v>
      </c>
      <c r="CN98" s="46">
        <f t="shared" si="928"/>
        <v>0.12757731958762886</v>
      </c>
      <c r="CO98" s="46">
        <f t="shared" si="929"/>
        <v>0.14453125</v>
      </c>
      <c r="CP98" s="46">
        <f t="shared" si="930"/>
        <v>0.10828025477707004</v>
      </c>
      <c r="CQ98" s="46">
        <f t="shared" si="931"/>
        <v>4.952830188679247E-2</v>
      </c>
      <c r="CR98" s="46">
        <f t="shared" si="932"/>
        <v>5.5147058823529438E-2</v>
      </c>
      <c r="CS98" s="46">
        <f t="shared" si="933"/>
        <v>6.6825775656324637E-2</v>
      </c>
      <c r="CT98" s="46">
        <f t="shared" si="934"/>
        <v>3.5335689045936425E-2</v>
      </c>
      <c r="CU98" s="46">
        <f t="shared" si="935"/>
        <v>-2.2249690976514191E-2</v>
      </c>
      <c r="CV98" s="46">
        <f t="shared" si="936"/>
        <v>-3.4482758620689724E-3</v>
      </c>
      <c r="CW98" s="46">
        <f t="shared" si="937"/>
        <v>-1.2360939431396822E-2</v>
      </c>
      <c r="CX98" s="46">
        <f t="shared" si="938"/>
        <v>-2.6347305389221587E-2</v>
      </c>
      <c r="CY98" s="46">
        <f t="shared" si="939"/>
        <v>-1.5873015873015928E-2</v>
      </c>
      <c r="CZ98" s="46">
        <f t="shared" si="940"/>
        <v>-7.6571428571428624E-2</v>
      </c>
      <c r="DA98" s="46">
        <f t="shared" si="941"/>
        <v>-3.981797497155859E-2</v>
      </c>
      <c r="DB98" s="46">
        <f t="shared" si="942"/>
        <v>-6.8965517241379337E-2</v>
      </c>
      <c r="DC98" s="46">
        <f t="shared" si="943"/>
        <v>1.7977528089887729E-2</v>
      </c>
      <c r="DD98" s="46">
        <f t="shared" si="944"/>
        <v>8.0139372822299659E-2</v>
      </c>
      <c r="DE98" s="46">
        <f t="shared" si="945"/>
        <v>8.6129753914988783E-2</v>
      </c>
      <c r="DF98" s="46">
        <f t="shared" si="946"/>
        <v>6.3708759954493654E-2</v>
      </c>
      <c r="DG98" s="46">
        <f t="shared" si="947"/>
        <v>0.12515802781289498</v>
      </c>
      <c r="DH98" s="46">
        <f t="shared" si="948"/>
        <v>8.8811995386389953E-2</v>
      </c>
      <c r="DI98" s="46">
        <f t="shared" si="949"/>
        <v>5.2565707133917394E-2</v>
      </c>
      <c r="DJ98" s="46">
        <f t="shared" si="950"/>
        <v>0.11808118081180807</v>
      </c>
      <c r="DK98" s="46">
        <f t="shared" si="951"/>
        <v>4.5905707196029821E-2</v>
      </c>
      <c r="DL98" s="46">
        <f t="shared" si="952"/>
        <v>9.9009900990099098E-2</v>
      </c>
      <c r="DM98" s="46">
        <f t="shared" si="953"/>
        <v>9.3601895734597207E-2</v>
      </c>
      <c r="DN98" s="46">
        <f t="shared" si="954"/>
        <v>0.11111111111111116</v>
      </c>
      <c r="DO98" s="46">
        <f t="shared" si="955"/>
        <v>6.843267108167761E-2</v>
      </c>
      <c r="DP98" s="46">
        <f t="shared" si="956"/>
        <v>2.5806451612903292E-2</v>
      </c>
      <c r="DQ98" s="46">
        <f t="shared" si="957"/>
        <v>1.029866117404743E-2</v>
      </c>
      <c r="DR98" s="46">
        <f t="shared" si="958"/>
        <v>4.8128342245989275E-2</v>
      </c>
      <c r="DS98" s="46">
        <f t="shared" si="959"/>
        <v>6.741573033707926E-3</v>
      </c>
      <c r="DT98" s="46">
        <f t="shared" si="960"/>
        <v>5.9322033898305149E-2</v>
      </c>
      <c r="DU98" s="46">
        <f t="shared" si="961"/>
        <v>9.6313912009512448E-2</v>
      </c>
      <c r="DV98" s="46">
        <f t="shared" si="962"/>
        <v>7.2607260726072598E-2</v>
      </c>
      <c r="DW98" s="46">
        <f t="shared" si="963"/>
        <v>8.3036773428232458E-2</v>
      </c>
      <c r="DX98" s="46">
        <f t="shared" si="964"/>
        <v>9.9099099099099197E-2</v>
      </c>
      <c r="DY98" s="46">
        <f t="shared" si="965"/>
        <v>0.11159263271939324</v>
      </c>
      <c r="DZ98" s="46">
        <f t="shared" si="966"/>
        <v>9.3333333333333268E-2</v>
      </c>
      <c r="EA98" s="46">
        <f t="shared" si="967"/>
        <v>0.15909090909090917</v>
      </c>
      <c r="EB98" s="46">
        <f t="shared" si="968"/>
        <v>0.14675052410901457</v>
      </c>
      <c r="EC98" s="46">
        <f t="shared" si="969"/>
        <v>0.11314984709480114</v>
      </c>
      <c r="ED98" s="46">
        <f t="shared" si="970"/>
        <v>0.1612244897959183</v>
      </c>
      <c r="EE98" s="46">
        <f t="shared" si="971"/>
        <v>0.1551339285714286</v>
      </c>
      <c r="EF98" s="46">
        <f t="shared" si="972"/>
        <v>8.0000000000000071E-2</v>
      </c>
      <c r="EG98" s="46">
        <f t="shared" si="973"/>
        <v>0.15726681127982656</v>
      </c>
      <c r="EH98" s="46">
        <f t="shared" si="974"/>
        <v>0.10564102564102562</v>
      </c>
      <c r="EI98" s="46">
        <f t="shared" si="975"/>
        <v>0.16867469879518082</v>
      </c>
      <c r="EJ98" s="46">
        <f t="shared" si="976"/>
        <v>0.15778688524590168</v>
      </c>
      <c r="EK98" s="46">
        <f t="shared" si="977"/>
        <v>7.7972709551656916E-2</v>
      </c>
      <c r="EL98" s="46">
        <f t="shared" si="978"/>
        <v>0.15548780487804881</v>
      </c>
      <c r="EM98" s="46">
        <f t="shared" si="979"/>
        <v>5.7932263814616691E-2</v>
      </c>
      <c r="EN98" s="46">
        <f t="shared" si="980"/>
        <v>-8.7751371115173726E-2</v>
      </c>
      <c r="EO98" s="46">
        <f t="shared" si="981"/>
        <v>-3.8461538461538436E-2</v>
      </c>
      <c r="EP98" s="46">
        <f t="shared" si="982"/>
        <v>-0.11514938488576443</v>
      </c>
      <c r="EQ98" s="46">
        <f t="shared" si="983"/>
        <v>-8.6118840579710199E-2</v>
      </c>
      <c r="ER98" s="46">
        <f t="shared" si="984"/>
        <v>-1.5947222222222224E-2</v>
      </c>
      <c r="ES98" s="46">
        <f t="shared" si="985"/>
        <v>-5.5360824742268E-2</v>
      </c>
      <c r="ET98" s="46">
        <f t="shared" si="986"/>
        <v>-4.824211502782938E-2</v>
      </c>
      <c r="EU98" s="46">
        <f t="shared" si="987"/>
        <v>-8.0599812558575401E-2</v>
      </c>
      <c r="EV98" s="46">
        <f t="shared" si="988"/>
        <v>-7.4336283185840735E-2</v>
      </c>
      <c r="EW98" s="46">
        <f t="shared" si="989"/>
        <v>-4.1591320072332683E-2</v>
      </c>
      <c r="EX98" s="46">
        <f t="shared" si="990"/>
        <v>-3.8698328935795945E-2</v>
      </c>
      <c r="EY98" s="46">
        <f t="shared" si="991"/>
        <v>-3.4540859309182825E-2</v>
      </c>
      <c r="EZ98" s="46">
        <f t="shared" si="992"/>
        <v>0.12625250501002006</v>
      </c>
      <c r="FA98" s="46">
        <f t="shared" si="993"/>
        <v>0.12095238095238092</v>
      </c>
      <c r="FB98" s="46">
        <f t="shared" si="994"/>
        <v>0.18475411138476194</v>
      </c>
      <c r="FC98" s="46">
        <f t="shared" si="995"/>
        <v>0.15978250642003577</v>
      </c>
      <c r="FD98" s="46">
        <f t="shared" si="996"/>
        <v>0.18369140468790723</v>
      </c>
      <c r="FE98" s="46">
        <f t="shared" si="997"/>
        <v>0.13996011627791605</v>
      </c>
      <c r="FF98" s="46">
        <f t="shared" si="998"/>
        <v>0.15984970686991673</v>
      </c>
      <c r="FG98" s="46">
        <f t="shared" si="999"/>
        <v>0.1641182466870541</v>
      </c>
      <c r="FH98" s="46">
        <f t="shared" si="1000"/>
        <v>0.1195028680688337</v>
      </c>
      <c r="FI98" s="46">
        <f t="shared" si="1001"/>
        <v>0.15283018867924536</v>
      </c>
      <c r="FJ98" s="46">
        <f t="shared" si="1002"/>
        <v>0.11802378774016464</v>
      </c>
      <c r="FK98" s="46">
        <f t="shared" si="1003"/>
        <v>0.14223385689354284</v>
      </c>
      <c r="FL98" s="46">
        <f t="shared" si="1004"/>
        <v>0.12722419928825612</v>
      </c>
      <c r="FM98" s="46">
        <f t="shared" si="1005"/>
        <v>0.10280373831775691</v>
      </c>
      <c r="FN98" s="46">
        <f t="shared" si="1006"/>
        <v>2.2632020117351326E-2</v>
      </c>
      <c r="FO98" s="46">
        <f t="shared" si="1007"/>
        <v>8.6284412032816782E-2</v>
      </c>
      <c r="FP98" s="46">
        <f t="shared" si="1008"/>
        <v>-1.5103338632750374E-2</v>
      </c>
      <c r="FQ98" s="46">
        <f t="shared" si="1009"/>
        <v>5.4830287206266259E-2</v>
      </c>
      <c r="FR98" s="46">
        <f t="shared" si="1010"/>
        <v>7.7310924369747847E-2</v>
      </c>
      <c r="FS98" s="46">
        <f t="shared" si="1011"/>
        <v>5.8971978984237783E-2</v>
      </c>
      <c r="FT98" s="46">
        <f t="shared" si="1012"/>
        <v>6.4047822374039276E-2</v>
      </c>
      <c r="FU98" s="46">
        <f t="shared" si="1013"/>
        <v>7.774140752864156E-2</v>
      </c>
      <c r="FV98" s="46">
        <f t="shared" si="1014"/>
        <v>6.0556464811784005E-2</v>
      </c>
      <c r="FW98" s="46">
        <f t="shared" si="1015"/>
        <v>3.6669213139801426E-2</v>
      </c>
      <c r="FX98" s="46">
        <f t="shared" si="1016"/>
        <v>7.7348066298342566E-2</v>
      </c>
      <c r="FY98" s="46">
        <f t="shared" si="1017"/>
        <v>4.0832049306625651E-2</v>
      </c>
      <c r="FZ98" s="46">
        <f t="shared" si="1018"/>
        <v>9.4198360655737501E-2</v>
      </c>
      <c r="GA98" s="46">
        <f t="shared" si="1019"/>
        <v>2.8822124542862371E-2</v>
      </c>
      <c r="GB98" s="46">
        <f t="shared" si="1020"/>
        <v>0.13259322033898302</v>
      </c>
      <c r="GC98" s="46">
        <f t="shared" si="1021"/>
        <v>-1.4485973597359592E-2</v>
      </c>
      <c r="GD98" s="46">
        <f t="shared" si="1022"/>
        <v>8.1614664586583618E-2</v>
      </c>
      <c r="GE98" s="46">
        <f t="shared" si="1023"/>
        <v>6.1225654196566337E-2</v>
      </c>
      <c r="GF98" s="46">
        <f t="shared" si="1024"/>
        <v>7.0893258426966144E-2</v>
      </c>
      <c r="GG98" s="46">
        <f t="shared" si="1025"/>
        <v>0.11382763857251343</v>
      </c>
      <c r="GH98" s="46">
        <f t="shared" si="1026"/>
        <v>2.4579475308641685E-2</v>
      </c>
      <c r="GI98" s="46">
        <f t="shared" si="1027"/>
        <v>0.10923655121591769</v>
      </c>
      <c r="GJ98" s="46">
        <f t="shared" si="1028"/>
        <v>6.3504029304029208E-2</v>
      </c>
      <c r="GK98" s="46">
        <f t="shared" si="1029"/>
        <v>8.8823094004442105E-3</v>
      </c>
      <c r="GL98" s="46">
        <f t="shared" si="1030"/>
        <v>8.7704000683186178E-2</v>
      </c>
      <c r="GM98" s="46">
        <f t="shared" si="1031"/>
        <v>6.5252854812398065E-2</v>
      </c>
      <c r="GN98" s="46">
        <f t="shared" si="1032"/>
        <v>1.9751539782068228E-2</v>
      </c>
      <c r="GO98" s="46">
        <f t="shared" si="1033"/>
        <v>0.26000152372277263</v>
      </c>
      <c r="GP98" s="46">
        <f t="shared" si="1034"/>
        <v>6.0124185976071498E-2</v>
      </c>
      <c r="GQ98" s="46">
        <f t="shared" si="1035"/>
        <v>9.5536894893130553E-2</v>
      </c>
      <c r="GR98" s="46">
        <f t="shared" si="1036"/>
        <v>0.1174122201879142</v>
      </c>
      <c r="GS98" s="46">
        <f t="shared" si="1037"/>
        <v>4.1644653288440692E-2</v>
      </c>
      <c r="GT98" s="46">
        <f t="shared" si="1038"/>
        <v>0.15976518520471017</v>
      </c>
      <c r="GU98" s="46">
        <f t="shared" si="1039"/>
        <v>0.1067727675564063</v>
      </c>
      <c r="GV98" s="46">
        <f t="shared" si="1040"/>
        <v>4.997854214728692E-2</v>
      </c>
      <c r="GW98" s="46">
        <f t="shared" si="1041"/>
        <v>9.6845194424064474E-2</v>
      </c>
      <c r="GX98" s="46">
        <f t="shared" si="1042"/>
        <v>5.7162534435261758E-2</v>
      </c>
      <c r="GY98" s="46">
        <f t="shared" si="1043"/>
        <v>0.12710566615620222</v>
      </c>
      <c r="GZ98" s="46">
        <f t="shared" si="1044"/>
        <v>5.8700209643605783E-2</v>
      </c>
      <c r="HA98" s="46">
        <f t="shared" si="1045"/>
        <v>-7.9734219269103068E-3</v>
      </c>
      <c r="HB98" s="46">
        <f t="shared" si="1046"/>
        <v>7.2108843537414868E-2</v>
      </c>
      <c r="HC98" s="46">
        <f t="shared" si="1047"/>
        <v>0</v>
      </c>
      <c r="HD98" s="46">
        <f t="shared" si="1048"/>
        <v>5.835010060362178E-2</v>
      </c>
      <c r="HE98" s="46">
        <f t="shared" si="1049"/>
        <v>4.2539267015706761E-2</v>
      </c>
      <c r="HF98" s="46">
        <f t="shared" si="1050"/>
        <v>5.324675324675332E-2</v>
      </c>
      <c r="HG98" s="46">
        <f t="shared" si="1051"/>
        <v>1.9837306236914376E-2</v>
      </c>
      <c r="HH98" s="46">
        <f t="shared" si="1052"/>
        <v>4.3801616022715706E-2</v>
      </c>
      <c r="HI98" s="46">
        <f t="shared" si="1053"/>
        <v>1.6722408026755842E-2</v>
      </c>
      <c r="HJ98" s="46">
        <f t="shared" si="1054"/>
        <v>-4.2996742671009724E-2</v>
      </c>
      <c r="HK98" s="46">
        <f t="shared" si="1055"/>
        <v>-0.125</v>
      </c>
      <c r="HL98" s="46">
        <f t="shared" si="1056"/>
        <v>9.8349834983498363E-2</v>
      </c>
      <c r="HM98" s="46">
        <f t="shared" si="1057"/>
        <v>-6.3117213663764216E-2</v>
      </c>
      <c r="HN98" s="46">
        <f t="shared" si="1058"/>
        <v>-0.11925571065989859</v>
      </c>
      <c r="HO98" s="46">
        <f t="shared" si="1059"/>
        <v>-5.1435988620199158E-2</v>
      </c>
      <c r="HP98" s="46">
        <f t="shared" si="1060"/>
        <v>-0.13311470215462617</v>
      </c>
      <c r="HQ98" s="46">
        <f t="shared" si="1061"/>
        <v>-7.8902699309479019E-2</v>
      </c>
      <c r="HR98" s="46">
        <f t="shared" si="1062"/>
        <v>-0.12330456226880393</v>
      </c>
      <c r="HS98" s="156">
        <f t="shared" si="1063"/>
        <v>-0.12653443201883463</v>
      </c>
      <c r="HT98" s="46">
        <f t="shared" si="1064"/>
        <v>-7.35386549340038E-2</v>
      </c>
      <c r="HU98" s="46">
        <f t="shared" si="1065"/>
        <v>-5.8552631578947412E-2</v>
      </c>
      <c r="HV98" s="46">
        <f t="shared" si="1066"/>
        <v>-6.1266167460857779E-2</v>
      </c>
      <c r="HW98" s="46">
        <f t="shared" si="1067"/>
        <v>4.0372670807453437E-2</v>
      </c>
      <c r="HX98" s="46">
        <f t="shared" si="1068"/>
        <v>-0.12980769230769229</v>
      </c>
      <c r="HY98" s="46">
        <f t="shared" si="1069"/>
        <v>-3.6293418627561747E-2</v>
      </c>
      <c r="HZ98" s="46">
        <f t="shared" si="1070"/>
        <v>-1.2285553937781857E-2</v>
      </c>
      <c r="IA98" s="46">
        <f t="shared" si="1071"/>
        <v>2.7232149217091717E-2</v>
      </c>
      <c r="IB98" s="46">
        <f t="shared" si="1072"/>
        <v>4.4263475505228467E-3</v>
      </c>
      <c r="IC98" s="46">
        <f t="shared" si="1073"/>
        <v>-1.5884872160446206E-2</v>
      </c>
      <c r="ID98" s="46">
        <f t="shared" si="1074"/>
        <v>-3.091490857946555E-2</v>
      </c>
      <c r="IE98" s="46">
        <f t="shared" si="1075"/>
        <v>-6.402752527260458E-2</v>
      </c>
      <c r="IF98" s="46">
        <f t="shared" si="1076"/>
        <v>-4.8846675712347354E-2</v>
      </c>
      <c r="IG98" s="46">
        <f t="shared" si="1077"/>
        <v>-1.6072676450034962E-2</v>
      </c>
      <c r="IH98" s="46">
        <f t="shared" si="838"/>
        <v>-1.444887599709932E-2</v>
      </c>
      <c r="II98" s="46">
        <f t="shared" si="1086"/>
        <v>-5.7422388059701457E-2</v>
      </c>
      <c r="IJ98" s="46">
        <f t="shared" si="1087"/>
        <v>4.3715469613259117E-4</v>
      </c>
      <c r="IK98" s="46">
        <f t="shared" si="1088"/>
        <v>-5.9159495548961272E-2</v>
      </c>
      <c r="IL98" s="46">
        <f t="shared" si="1089"/>
        <v>-7.3668854850605925E-5</v>
      </c>
      <c r="IM98" s="46">
        <f t="shared" si="1090"/>
        <v>-3.5651094890510993E-2</v>
      </c>
      <c r="IN98" s="46">
        <f t="shared" si="1091"/>
        <v>4.7989082969432495E-2</v>
      </c>
      <c r="IO98" s="46">
        <f t="shared" si="1092"/>
        <v>3.4101108033240957E-2</v>
      </c>
      <c r="IP98" s="46">
        <f t="shared" si="1093"/>
        <v>3.5592606595314047E-2</v>
      </c>
      <c r="IQ98" s="46">
        <f t="shared" si="1094"/>
        <v>9.8002879769618634E-2</v>
      </c>
      <c r="IR98" s="46">
        <f t="shared" si="1095"/>
        <v>9.4819543509272464E-2</v>
      </c>
      <c r="IS98" s="46">
        <f t="shared" si="1096"/>
        <v>6.6615056818181806E-2</v>
      </c>
      <c r="IT98" s="46">
        <f t="shared" si="1097"/>
        <v>5.9460883321376778E-2</v>
      </c>
      <c r="IU98" s="46">
        <f t="shared" si="1098"/>
        <v>3.6925578795522496E-2</v>
      </c>
      <c r="IV98" s="46">
        <f t="shared" si="1099"/>
        <v>1.8052950609298568E-2</v>
      </c>
      <c r="IW98" s="46">
        <f t="shared" si="1100"/>
        <v>0.14188509705870955</v>
      </c>
      <c r="IX98" s="46">
        <f t="shared" si="1101"/>
        <v>-0.21130768933378752</v>
      </c>
      <c r="IY98" s="46">
        <f t="shared" si="1102"/>
        <v>0.1416934991878338</v>
      </c>
      <c r="IZ98" s="46" t="s">
        <v>518</v>
      </c>
      <c r="JA98" s="46" t="s">
        <v>518</v>
      </c>
      <c r="JB98" s="46" t="s">
        <v>518</v>
      </c>
      <c r="JC98" s="46" t="s">
        <v>518</v>
      </c>
      <c r="JD98" s="46" t="s">
        <v>518</v>
      </c>
      <c r="JE98" s="46" t="s">
        <v>518</v>
      </c>
      <c r="JF98" s="46"/>
      <c r="JG98" s="46"/>
      <c r="JH98" s="46"/>
      <c r="JI98" s="46"/>
      <c r="JJ98" s="46"/>
      <c r="JK98" s="46"/>
      <c r="JL98" s="46"/>
      <c r="JM98" s="46"/>
      <c r="JN98" s="46"/>
      <c r="JO98" s="46"/>
      <c r="JP98" s="46"/>
      <c r="JQ98" s="46"/>
      <c r="JR98" s="46"/>
      <c r="JS98" s="46"/>
    </row>
    <row r="99" spans="1:350" s="106" customFormat="1" x14ac:dyDescent="0.35">
      <c r="A99" s="105" t="str">
        <f>Month!$A$19</f>
        <v>Veículo Leve</v>
      </c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 t="str">
        <f t="shared" si="850"/>
        <v/>
      </c>
      <c r="O99" s="47" t="str">
        <f t="shared" si="851"/>
        <v/>
      </c>
      <c r="P99" s="47" t="str">
        <f t="shared" si="852"/>
        <v/>
      </c>
      <c r="Q99" s="47" t="str">
        <f t="shared" si="853"/>
        <v/>
      </c>
      <c r="R99" s="47" t="str">
        <f t="shared" si="854"/>
        <v/>
      </c>
      <c r="S99" s="47" t="str">
        <f t="shared" si="855"/>
        <v/>
      </c>
      <c r="T99" s="47" t="str">
        <f t="shared" si="856"/>
        <v/>
      </c>
      <c r="U99" s="47" t="str">
        <f t="shared" si="857"/>
        <v/>
      </c>
      <c r="V99" s="47" t="str">
        <f t="shared" si="858"/>
        <v/>
      </c>
      <c r="W99" s="47">
        <f t="shared" si="859"/>
        <v>19.75</v>
      </c>
      <c r="X99" s="47">
        <f t="shared" si="860"/>
        <v>1.9106145251396649</v>
      </c>
      <c r="Y99" s="47">
        <f t="shared" si="861"/>
        <v>0.81558441558441563</v>
      </c>
      <c r="Z99" s="47">
        <f t="shared" si="862"/>
        <v>0.13177339901477825</v>
      </c>
      <c r="AA99" s="47">
        <f t="shared" si="863"/>
        <v>3.0998140111593298E-3</v>
      </c>
      <c r="AB99" s="47">
        <f t="shared" si="864"/>
        <v>6.5261044176706751E-2</v>
      </c>
      <c r="AC99" s="47">
        <f t="shared" si="865"/>
        <v>-6.1181434599156148E-2</v>
      </c>
      <c r="AD99" s="47">
        <f t="shared" si="866"/>
        <v>-4.7565118912797244E-2</v>
      </c>
      <c r="AE99" s="47">
        <f t="shared" si="867"/>
        <v>-4.3583535108958849E-2</v>
      </c>
      <c r="AF99" s="47">
        <f t="shared" si="868"/>
        <v>-3.4988713318284459E-2</v>
      </c>
      <c r="AG99" s="47">
        <f t="shared" si="869"/>
        <v>-6.3583815028901758E-2</v>
      </c>
      <c r="AH99" s="47">
        <f t="shared" si="870"/>
        <v>-1.2154696132596676E-2</v>
      </c>
      <c r="AI99" s="47">
        <f t="shared" si="871"/>
        <v>-0.16092943201376941</v>
      </c>
      <c r="AJ99" s="47">
        <f t="shared" si="872"/>
        <v>-1.3435700575815779E-2</v>
      </c>
      <c r="AK99" s="47">
        <f t="shared" si="873"/>
        <v>-1.7167381974248941E-2</v>
      </c>
      <c r="AL99" s="47">
        <f t="shared" si="874"/>
        <v>1.3057671381936808E-2</v>
      </c>
      <c r="AM99" s="47">
        <f t="shared" si="875"/>
        <v>-1.9777503090234849E-2</v>
      </c>
      <c r="AN99" s="47">
        <f t="shared" si="876"/>
        <v>6.3147973609802177E-2</v>
      </c>
      <c r="AO99" s="47">
        <f t="shared" si="877"/>
        <v>3.8202247191011285E-2</v>
      </c>
      <c r="AP99" s="47">
        <f t="shared" si="878"/>
        <v>-4.2806183115338903E-2</v>
      </c>
      <c r="AQ99" s="47">
        <f t="shared" si="879"/>
        <v>-2.1518987341772156E-2</v>
      </c>
      <c r="AR99" s="47">
        <f t="shared" si="880"/>
        <v>-3.274853801169586E-2</v>
      </c>
      <c r="AS99" s="47">
        <f t="shared" si="881"/>
        <v>-4.9382716049382713E-2</v>
      </c>
      <c r="AT99" s="47">
        <f t="shared" si="882"/>
        <v>-5.7046979865771785E-2</v>
      </c>
      <c r="AU99" s="47">
        <f t="shared" si="883"/>
        <v>-0.1117948717948718</v>
      </c>
      <c r="AV99" s="47">
        <f t="shared" si="884"/>
        <v>-6.0311284046692615E-2</v>
      </c>
      <c r="AW99" s="47">
        <f t="shared" si="885"/>
        <v>-2.547307132459975E-2</v>
      </c>
      <c r="AX99" s="47">
        <f t="shared" si="886"/>
        <v>-6.1761546723952732E-2</v>
      </c>
      <c r="AY99" s="47">
        <f t="shared" si="887"/>
        <v>4.035308953341743E-2</v>
      </c>
      <c r="AZ99" s="47">
        <f t="shared" si="888"/>
        <v>-0.12854609929078009</v>
      </c>
      <c r="BA99" s="47">
        <f t="shared" si="889"/>
        <v>-6.7099567099567103E-2</v>
      </c>
      <c r="BB99" s="47">
        <f t="shared" si="890"/>
        <v>-6.956521739130439E-2</v>
      </c>
      <c r="BC99" s="47">
        <f t="shared" si="891"/>
        <v>9.0556274256143876E-3</v>
      </c>
      <c r="BD99" s="47">
        <f t="shared" si="892"/>
        <v>-4.7158403869407506E-2</v>
      </c>
      <c r="BE99" s="47">
        <f t="shared" si="893"/>
        <v>3.3766233766233666E-2</v>
      </c>
      <c r="BF99" s="47">
        <f t="shared" si="894"/>
        <v>-3.2028469750889688E-2</v>
      </c>
      <c r="BG99" s="47">
        <f t="shared" si="895"/>
        <v>3.9260969976905313E-2</v>
      </c>
      <c r="BH99" s="47">
        <f t="shared" si="896"/>
        <v>5.9006211180124168E-2</v>
      </c>
      <c r="BI99" s="47">
        <f t="shared" si="897"/>
        <v>-4.8543689320388328E-2</v>
      </c>
      <c r="BJ99" s="47">
        <f t="shared" si="898"/>
        <v>-8.2427017744705178E-2</v>
      </c>
      <c r="BK99" s="47">
        <f t="shared" si="899"/>
        <v>-0.12666666666666671</v>
      </c>
      <c r="BL99" s="47">
        <f t="shared" si="900"/>
        <v>8.0366225839267447E-2</v>
      </c>
      <c r="BM99" s="47">
        <f t="shared" si="901"/>
        <v>-0.17633410672853833</v>
      </c>
      <c r="BN99" s="47">
        <f t="shared" si="902"/>
        <v>1.6021361815754309E-2</v>
      </c>
      <c r="BO99" s="47">
        <f t="shared" si="903"/>
        <v>-0.15897435897435896</v>
      </c>
      <c r="BP99" s="47">
        <f t="shared" si="904"/>
        <v>-4.8223350253807085E-2</v>
      </c>
      <c r="BQ99" s="47">
        <f t="shared" si="905"/>
        <v>-6.658291457286436E-2</v>
      </c>
      <c r="BR99" s="47">
        <f t="shared" si="906"/>
        <v>8.5784313725489891E-3</v>
      </c>
      <c r="BS99" s="47">
        <f t="shared" si="907"/>
        <v>-0.12333333333333329</v>
      </c>
      <c r="BT99" s="47">
        <f t="shared" si="908"/>
        <v>-2.6392961876832821E-2</v>
      </c>
      <c r="BU99" s="47">
        <f t="shared" si="909"/>
        <v>-1.0204081632653073E-2</v>
      </c>
      <c r="BV99" s="47">
        <f t="shared" si="910"/>
        <v>-6.2383031815346213E-3</v>
      </c>
      <c r="BW99" s="47">
        <f t="shared" si="911"/>
        <v>-3.7473976405274168E-2</v>
      </c>
      <c r="BX99" s="47">
        <f t="shared" si="912"/>
        <v>-9.9811676082862566E-2</v>
      </c>
      <c r="BY99" s="47">
        <f t="shared" si="913"/>
        <v>0.11971830985915499</v>
      </c>
      <c r="BZ99" s="47">
        <f t="shared" si="914"/>
        <v>-7.88436268068331E-2</v>
      </c>
      <c r="CA99" s="47">
        <f t="shared" si="915"/>
        <v>2.7439024390243816E-2</v>
      </c>
      <c r="CB99" s="47">
        <f t="shared" si="916"/>
        <v>-2.4000000000000021E-2</v>
      </c>
      <c r="CC99" s="47">
        <f t="shared" si="917"/>
        <v>-2.4226110363391617E-2</v>
      </c>
      <c r="CD99" s="47">
        <f t="shared" si="918"/>
        <v>-0.10085054678007288</v>
      </c>
      <c r="CE99" s="47">
        <f t="shared" si="919"/>
        <v>4.9429657794676896E-2</v>
      </c>
      <c r="CF99" s="47">
        <f t="shared" si="920"/>
        <v>-9.1365461847389584E-2</v>
      </c>
      <c r="CG99" s="47">
        <f t="shared" si="921"/>
        <v>1.6653449643140306E-2</v>
      </c>
      <c r="CH99" s="47">
        <f t="shared" si="922"/>
        <v>3.8920276208411764E-2</v>
      </c>
      <c r="CI99" s="47">
        <f t="shared" si="923"/>
        <v>0.10454217736121119</v>
      </c>
      <c r="CJ99" s="47">
        <f t="shared" si="924"/>
        <v>-0.14330543933054396</v>
      </c>
      <c r="CK99" s="47">
        <f t="shared" si="925"/>
        <v>4.0251572327044016E-2</v>
      </c>
      <c r="CL99" s="47">
        <f t="shared" si="926"/>
        <v>-7.132667617689048E-3</v>
      </c>
      <c r="CM99" s="47">
        <f t="shared" si="927"/>
        <v>2.3738872403560762E-2</v>
      </c>
      <c r="CN99" s="47">
        <f t="shared" si="928"/>
        <v>5.8743169398907114E-2</v>
      </c>
      <c r="CO99" s="47">
        <f t="shared" si="929"/>
        <v>-4.1379310344827891E-3</v>
      </c>
      <c r="CP99" s="47">
        <f t="shared" si="930"/>
        <v>0.14459459459459456</v>
      </c>
      <c r="CQ99" s="47">
        <f t="shared" si="931"/>
        <v>6.0386473429951737E-2</v>
      </c>
      <c r="CR99" s="47">
        <f t="shared" si="932"/>
        <v>-1.5469613259668558E-2</v>
      </c>
      <c r="CS99" s="47">
        <f t="shared" si="933"/>
        <v>4.6801872074881956E-3</v>
      </c>
      <c r="CT99" s="47">
        <f t="shared" si="934"/>
        <v>2.7794561933534689E-2</v>
      </c>
      <c r="CU99" s="47">
        <f t="shared" si="935"/>
        <v>-5.9399477806788559E-2</v>
      </c>
      <c r="CV99" s="47">
        <f t="shared" si="936"/>
        <v>0.16483516483516492</v>
      </c>
      <c r="CW99" s="47">
        <f t="shared" si="937"/>
        <v>-0.13180169286577992</v>
      </c>
      <c r="CX99" s="47">
        <f t="shared" si="938"/>
        <v>5.6034482758620774E-2</v>
      </c>
      <c r="CY99" s="47">
        <f t="shared" si="939"/>
        <v>-1.0144927536231862E-2</v>
      </c>
      <c r="CZ99" s="47">
        <f t="shared" si="940"/>
        <v>7.3548387096774137E-2</v>
      </c>
      <c r="DA99" s="47">
        <f t="shared" si="941"/>
        <v>8.310249307479145E-3</v>
      </c>
      <c r="DB99" s="47">
        <f t="shared" si="942"/>
        <v>-0.16292798110979934</v>
      </c>
      <c r="DC99" s="47">
        <f t="shared" si="943"/>
        <v>-0.1184510250569476</v>
      </c>
      <c r="DD99" s="47">
        <f t="shared" si="944"/>
        <v>3.1425364758698171E-2</v>
      </c>
      <c r="DE99" s="47">
        <f t="shared" si="945"/>
        <v>-5.4347826086956763E-3</v>
      </c>
      <c r="DF99" s="47">
        <f t="shared" si="946"/>
        <v>-4.7031158142268881E-3</v>
      </c>
      <c r="DG99" s="47">
        <f t="shared" si="947"/>
        <v>6.6620402498265063E-2</v>
      </c>
      <c r="DH99" s="47">
        <f t="shared" si="948"/>
        <v>-6.8134171907756835E-2</v>
      </c>
      <c r="DI99" s="47">
        <f t="shared" si="949"/>
        <v>0.19637883008356538</v>
      </c>
      <c r="DJ99" s="47">
        <f t="shared" si="950"/>
        <v>-5.5782312925170108E-2</v>
      </c>
      <c r="DK99" s="47">
        <f t="shared" si="951"/>
        <v>-1.9033674963396807E-2</v>
      </c>
      <c r="DL99" s="47">
        <f t="shared" si="952"/>
        <v>-5.4086538461538436E-2</v>
      </c>
      <c r="DM99" s="47">
        <f t="shared" si="953"/>
        <v>-3.0219780219780223E-2</v>
      </c>
      <c r="DN99" s="47">
        <f t="shared" si="954"/>
        <v>7.757404795486611E-2</v>
      </c>
      <c r="DO99" s="47">
        <f t="shared" si="955"/>
        <v>0.10465116279069764</v>
      </c>
      <c r="DP99" s="47">
        <f t="shared" si="956"/>
        <v>-3.2644178454842243E-2</v>
      </c>
      <c r="DQ99" s="47">
        <f t="shared" si="957"/>
        <v>8.7431693989071135E-2</v>
      </c>
      <c r="DR99" s="47">
        <f t="shared" si="958"/>
        <v>-1.476668635558176E-2</v>
      </c>
      <c r="DS99" s="47">
        <f t="shared" si="959"/>
        <v>1.171112556929077E-2</v>
      </c>
      <c r="DT99" s="47">
        <f t="shared" si="960"/>
        <v>5.6242969628796935E-3</v>
      </c>
      <c r="DU99" s="47">
        <f t="shared" si="961"/>
        <v>7.5669383003492463E-2</v>
      </c>
      <c r="DV99" s="47">
        <f t="shared" si="962"/>
        <v>9.9423631123919387E-2</v>
      </c>
      <c r="DW99" s="47">
        <f t="shared" si="963"/>
        <v>0.11492537313432827</v>
      </c>
      <c r="DX99" s="47">
        <f t="shared" si="964"/>
        <v>4.5743329097839958E-2</v>
      </c>
      <c r="DY99" s="47">
        <f t="shared" si="965"/>
        <v>0.10481586402266285</v>
      </c>
      <c r="DZ99" s="47">
        <f t="shared" si="966"/>
        <v>0.22251308900523559</v>
      </c>
      <c r="EA99" s="47">
        <f t="shared" si="967"/>
        <v>0.11461988304093573</v>
      </c>
      <c r="EB99" s="47">
        <f t="shared" si="968"/>
        <v>0.22047244094488194</v>
      </c>
      <c r="EC99" s="47">
        <f t="shared" si="969"/>
        <v>7.0351758793969932E-2</v>
      </c>
      <c r="ED99" s="47">
        <f t="shared" si="970"/>
        <v>8.0935251798561092E-2</v>
      </c>
      <c r="EE99" s="47">
        <f t="shared" si="971"/>
        <v>5.2733118971061144E-2</v>
      </c>
      <c r="EF99" s="47">
        <f t="shared" si="972"/>
        <v>0.27069351230425065</v>
      </c>
      <c r="EG99" s="47">
        <f t="shared" si="973"/>
        <v>2.1645021645022577E-3</v>
      </c>
      <c r="EH99" s="47">
        <f t="shared" si="974"/>
        <v>0.19397116644823065</v>
      </c>
      <c r="EI99" s="47">
        <f t="shared" si="975"/>
        <v>9.2369477911646625E-2</v>
      </c>
      <c r="EJ99" s="47">
        <f t="shared" si="976"/>
        <v>0.19805589307411897</v>
      </c>
      <c r="EK99" s="47">
        <f t="shared" si="977"/>
        <v>0.19615384615384612</v>
      </c>
      <c r="EL99" s="47">
        <f t="shared" si="978"/>
        <v>-1.2847965738758016E-2</v>
      </c>
      <c r="EM99" s="47">
        <f t="shared" si="979"/>
        <v>2.9380902413431276E-2</v>
      </c>
      <c r="EN99" s="47">
        <f t="shared" si="980"/>
        <v>3.0414746543778737E-2</v>
      </c>
      <c r="EO99" s="47">
        <f t="shared" si="981"/>
        <v>8.5177733065056938E-2</v>
      </c>
      <c r="EP99" s="47">
        <f t="shared" si="982"/>
        <v>3.373821408763189E-2</v>
      </c>
      <c r="EQ99" s="47">
        <f t="shared" si="983"/>
        <v>5.1948686621869244E-2</v>
      </c>
      <c r="ER99" s="47">
        <f t="shared" si="984"/>
        <v>-6.6695862676056317E-2</v>
      </c>
      <c r="ES99" s="47">
        <f t="shared" si="985"/>
        <v>0.16316144708423308</v>
      </c>
      <c r="ET99" s="47">
        <f t="shared" si="986"/>
        <v>4.6582875960482939E-2</v>
      </c>
      <c r="EU99" s="47">
        <f t="shared" si="987"/>
        <v>7.7205882352941124E-2</v>
      </c>
      <c r="EV99" s="47">
        <f t="shared" si="988"/>
        <v>-1.7241379310344862E-2</v>
      </c>
      <c r="EW99" s="47">
        <f t="shared" si="989"/>
        <v>5.1446945337620509E-2</v>
      </c>
      <c r="EX99" s="47">
        <f t="shared" si="990"/>
        <v>0.10195227765726678</v>
      </c>
      <c r="EY99" s="47">
        <f t="shared" si="991"/>
        <v>0.27013251783893977</v>
      </c>
      <c r="EZ99" s="47">
        <f t="shared" si="992"/>
        <v>-3.5778175313059046E-2</v>
      </c>
      <c r="FA99" s="47">
        <f t="shared" si="993"/>
        <v>3.7082818294190467E-2</v>
      </c>
      <c r="FB99" s="47">
        <f t="shared" si="994"/>
        <v>8.539941947495211E-2</v>
      </c>
      <c r="FC99" s="47">
        <f t="shared" si="995"/>
        <v>6.153167173817109E-2</v>
      </c>
      <c r="FD99" s="47">
        <f t="shared" si="996"/>
        <v>6.5802957556047703E-2</v>
      </c>
      <c r="FE99" s="47">
        <f t="shared" si="997"/>
        <v>4.4483386911462697E-2</v>
      </c>
      <c r="FF99" s="47">
        <f t="shared" si="998"/>
        <v>7.5057922023164636E-2</v>
      </c>
      <c r="FG99" s="47">
        <f t="shared" si="999"/>
        <v>0.10693970420932875</v>
      </c>
      <c r="FH99" s="47">
        <f t="shared" si="1000"/>
        <v>0.13931888544891646</v>
      </c>
      <c r="FI99" s="47">
        <f t="shared" si="1001"/>
        <v>8.8685015290519864E-2</v>
      </c>
      <c r="FJ99" s="47">
        <f t="shared" si="1002"/>
        <v>0.18011811023622037</v>
      </c>
      <c r="FK99" s="47">
        <f t="shared" si="1003"/>
        <v>1.0433386837881198E-2</v>
      </c>
      <c r="FL99" s="47">
        <f t="shared" si="1004"/>
        <v>0.25324675324675328</v>
      </c>
      <c r="FM99" s="47">
        <f t="shared" si="1005"/>
        <v>7.9856972586412445E-2</v>
      </c>
      <c r="FN99" s="47">
        <f t="shared" si="1006"/>
        <v>0.10479485912011866</v>
      </c>
      <c r="FO99" s="47">
        <f t="shared" si="1007"/>
        <v>2.010120350109279E-3</v>
      </c>
      <c r="FP99" s="47">
        <f t="shared" si="1008"/>
        <v>0.36814159292035398</v>
      </c>
      <c r="FQ99" s="47">
        <f t="shared" si="1009"/>
        <v>0.14311111111111119</v>
      </c>
      <c r="FR99" s="47">
        <f t="shared" si="1010"/>
        <v>0.11804878048780498</v>
      </c>
      <c r="FS99" s="47">
        <f t="shared" si="1011"/>
        <v>0.16271891058581689</v>
      </c>
      <c r="FT99" s="47">
        <f t="shared" si="1012"/>
        <v>7.6086956521739024E-2</v>
      </c>
      <c r="FU99" s="47">
        <f t="shared" si="1013"/>
        <v>8.7078651685393194E-2</v>
      </c>
      <c r="FV99" s="47">
        <f t="shared" si="1014"/>
        <v>7.2560467055879929E-2</v>
      </c>
      <c r="FW99" s="47">
        <f t="shared" si="1015"/>
        <v>8.9753772835584611E-2</v>
      </c>
      <c r="FX99" s="47">
        <f t="shared" si="1016"/>
        <v>0.10658771280532942</v>
      </c>
      <c r="FY99" s="47">
        <f t="shared" si="1017"/>
        <v>6.8984547461368617E-2</v>
      </c>
      <c r="FZ99" s="47">
        <f t="shared" si="1018"/>
        <v>5.7404026845637723E-2</v>
      </c>
      <c r="GA99" s="47">
        <f t="shared" si="1019"/>
        <v>0.2010867651430428</v>
      </c>
      <c r="GB99" s="47">
        <f t="shared" si="1020"/>
        <v>-5.1491267787839634E-2</v>
      </c>
      <c r="GC99" s="47">
        <f t="shared" si="1021"/>
        <v>0.12025349922239492</v>
      </c>
      <c r="GD99" s="47">
        <f t="shared" si="1022"/>
        <v>0.10742408376963297</v>
      </c>
      <c r="GE99" s="47">
        <f t="shared" si="1023"/>
        <v>8.5205363089579045E-2</v>
      </c>
      <c r="GF99" s="47">
        <f t="shared" si="1024"/>
        <v>0.11770454545454623</v>
      </c>
      <c r="GG99" s="47">
        <f t="shared" si="1025"/>
        <v>0.14404177433247045</v>
      </c>
      <c r="GH99" s="47">
        <f t="shared" si="1026"/>
        <v>0.11606337480559858</v>
      </c>
      <c r="GI99" s="47">
        <f t="shared" si="1027"/>
        <v>5.7223032069971591E-2</v>
      </c>
      <c r="GJ99" s="47">
        <f t="shared" si="1028"/>
        <v>0.12118193979933101</v>
      </c>
      <c r="GK99" s="47">
        <f t="shared" si="1029"/>
        <v>8.0536912751677958E-2</v>
      </c>
      <c r="GL99" s="47">
        <f t="shared" si="1030"/>
        <v>3.4148042269743328E-2</v>
      </c>
      <c r="GM99" s="47">
        <f t="shared" si="1031"/>
        <v>-2.6818181818181852E-2</v>
      </c>
      <c r="GN99" s="47">
        <f t="shared" si="1032"/>
        <v>0.10884212945424987</v>
      </c>
      <c r="GO99" s="47">
        <f t="shared" si="1033"/>
        <v>-6.3614517376232582E-2</v>
      </c>
      <c r="GP99" s="47">
        <f t="shared" si="1034"/>
        <v>9.3681546408974414E-2</v>
      </c>
      <c r="GQ99" s="47">
        <f t="shared" si="1035"/>
        <v>5.0727751145314137E-2</v>
      </c>
      <c r="GR99" s="47">
        <f t="shared" si="1036"/>
        <v>7.6189550945035212E-2</v>
      </c>
      <c r="GS99" s="47">
        <f t="shared" si="1037"/>
        <v>3.8221847455172098E-2</v>
      </c>
      <c r="GT99" s="47">
        <f t="shared" si="1038"/>
        <v>3.5354283116444396E-2</v>
      </c>
      <c r="GU99" s="47">
        <f t="shared" si="1039"/>
        <v>6.0031299336094079E-2</v>
      </c>
      <c r="GV99" s="47">
        <f t="shared" si="1040"/>
        <v>5.829073117416117E-2</v>
      </c>
      <c r="GW99" s="47">
        <f t="shared" si="1041"/>
        <v>9.3645484949832714E-2</v>
      </c>
      <c r="GX99" s="47">
        <f t="shared" si="1042"/>
        <v>8.1423895253682543E-2</v>
      </c>
      <c r="GY99" s="47">
        <f t="shared" si="1043"/>
        <v>7.0994862213918708E-2</v>
      </c>
      <c r="GZ99" s="47">
        <f t="shared" si="1044"/>
        <v>8.6715867158671633E-2</v>
      </c>
      <c r="HA99" s="47">
        <f t="shared" si="1045"/>
        <v>0.1868050407709414</v>
      </c>
      <c r="HB99" s="47">
        <f t="shared" si="1046"/>
        <v>5.4034582132564735E-2</v>
      </c>
      <c r="HC99" s="47">
        <f t="shared" si="1047"/>
        <v>4.5736434108527124E-2</v>
      </c>
      <c r="HD99" s="47">
        <f t="shared" si="1048"/>
        <v>6.1581525542337312E-2</v>
      </c>
      <c r="HE99" s="47">
        <f t="shared" si="1049"/>
        <v>0.15445975344452512</v>
      </c>
      <c r="HF99" s="47">
        <f t="shared" si="1050"/>
        <v>3.9703903095558601E-2</v>
      </c>
      <c r="HG99" s="47">
        <f t="shared" si="1051"/>
        <v>5.2298863283094299E-2</v>
      </c>
      <c r="HH99" s="47">
        <f t="shared" si="1052"/>
        <v>3.4460209079347104E-2</v>
      </c>
      <c r="HI99" s="47">
        <f t="shared" si="1053"/>
        <v>5.8977719528178207E-2</v>
      </c>
      <c r="HJ99" s="47">
        <f t="shared" si="1054"/>
        <v>5.4483541430192961E-2</v>
      </c>
      <c r="HK99" s="47">
        <f t="shared" si="1055"/>
        <v>1.3955516790231215E-2</v>
      </c>
      <c r="HL99" s="47">
        <f t="shared" si="1056"/>
        <v>-6.9609507640067902E-2</v>
      </c>
      <c r="HM99" s="47">
        <f t="shared" si="1057"/>
        <v>3.0806995627732814E-2</v>
      </c>
      <c r="HN99" s="47">
        <f t="shared" si="1058"/>
        <v>-1.112781954887232E-2</v>
      </c>
      <c r="HO99" s="47">
        <f t="shared" si="1059"/>
        <v>4.3852853965900662E-2</v>
      </c>
      <c r="HP99" s="47">
        <f t="shared" si="1060"/>
        <v>4.4907712590640525E-3</v>
      </c>
      <c r="HQ99" s="47">
        <f t="shared" si="1061"/>
        <v>-5.8508165829145753E-2</v>
      </c>
      <c r="HR99" s="47">
        <f t="shared" si="1062"/>
        <v>-6.278317152103563E-2</v>
      </c>
      <c r="HS99" s="157">
        <f t="shared" si="1063"/>
        <v>-2.5237021013597039E-2</v>
      </c>
      <c r="HT99" s="47">
        <f t="shared" si="1064"/>
        <v>-0.17656675749318806</v>
      </c>
      <c r="HU99" s="47">
        <f t="shared" si="1065"/>
        <v>-6.9306930693069257E-2</v>
      </c>
      <c r="HV99" s="47">
        <f t="shared" si="1066"/>
        <v>1.4352350197344155E-3</v>
      </c>
      <c r="HW99" s="47">
        <f t="shared" si="1067"/>
        <v>5.5913978494623873E-3</v>
      </c>
      <c r="HX99" s="47">
        <f t="shared" si="1068"/>
        <v>-2.7980535279805374E-2</v>
      </c>
      <c r="HY99" s="47">
        <f t="shared" si="1069"/>
        <v>-0.16985897297618291</v>
      </c>
      <c r="HZ99" s="47">
        <f t="shared" si="1070"/>
        <v>-8.137027206370262E-2</v>
      </c>
      <c r="IA99" s="47">
        <f t="shared" si="1071"/>
        <v>-0.1272283107535912</v>
      </c>
      <c r="IB99" s="47">
        <f t="shared" si="1072"/>
        <v>-3.7939379024650388E-2</v>
      </c>
      <c r="IC99" s="47">
        <f t="shared" si="1073"/>
        <v>-9.8645299245090468E-2</v>
      </c>
      <c r="ID99" s="47">
        <f t="shared" si="1074"/>
        <v>-3.576622928176787E-2</v>
      </c>
      <c r="IE99" s="47">
        <f t="shared" si="1075"/>
        <v>-9.2676645110075562E-2</v>
      </c>
      <c r="IF99" s="47">
        <f t="shared" si="1076"/>
        <v>5.6254136333554028E-2</v>
      </c>
      <c r="IG99" s="47">
        <f t="shared" si="1077"/>
        <v>-4.3439716312056786E-2</v>
      </c>
      <c r="IH99" s="47">
        <f t="shared" si="838"/>
        <v>-3.4193837334287602E-3</v>
      </c>
      <c r="II99" s="47">
        <f t="shared" si="1086"/>
        <v>5.0704448246364331E-2</v>
      </c>
      <c r="IJ99" s="47">
        <f t="shared" si="1087"/>
        <v>8.8920525657072425E-3</v>
      </c>
      <c r="IK99" s="47">
        <f t="shared" si="1088"/>
        <v>0.13878832116788331</v>
      </c>
      <c r="IL99" s="47">
        <f t="shared" si="1089"/>
        <v>-2.7852144469525886E-2</v>
      </c>
      <c r="IM99" s="47">
        <f t="shared" si="1090"/>
        <v>9.0446704637917152E-2</v>
      </c>
      <c r="IN99" s="47">
        <f t="shared" si="1091"/>
        <v>0.14523328785811729</v>
      </c>
      <c r="IO99" s="47">
        <f t="shared" si="1092"/>
        <v>0.15504145077720222</v>
      </c>
      <c r="IP99" s="47">
        <f t="shared" si="1093"/>
        <v>0.19827633440659542</v>
      </c>
      <c r="IQ99" s="47">
        <f t="shared" si="1094"/>
        <v>0.15885849056603774</v>
      </c>
      <c r="IR99" s="47">
        <f t="shared" si="1095"/>
        <v>0.13122462406015045</v>
      </c>
      <c r="IS99" s="47">
        <f t="shared" si="1096"/>
        <v>0.16679610750695084</v>
      </c>
      <c r="IT99" s="47">
        <f t="shared" si="1097"/>
        <v>8.9938311097081503E-2</v>
      </c>
      <c r="IU99" s="47">
        <f t="shared" si="1098"/>
        <v>7.4620188418947686E-2</v>
      </c>
      <c r="IV99" s="47">
        <f t="shared" si="1099"/>
        <v>0.2633327120327722</v>
      </c>
      <c r="IW99" s="47">
        <f t="shared" si="1100"/>
        <v>0.14910072173010103</v>
      </c>
      <c r="IX99" s="47">
        <f t="shared" si="1101"/>
        <v>0.14238522211373272</v>
      </c>
      <c r="IY99" s="47">
        <f t="shared" si="1102"/>
        <v>0.10839721256955315</v>
      </c>
      <c r="IZ99" s="47" t="s">
        <v>518</v>
      </c>
      <c r="JA99" s="47" t="s">
        <v>518</v>
      </c>
      <c r="JB99" s="47" t="s">
        <v>518</v>
      </c>
      <c r="JC99" s="47" t="s">
        <v>518</v>
      </c>
      <c r="JD99" s="47" t="s">
        <v>518</v>
      </c>
      <c r="JE99" s="47" t="s">
        <v>518</v>
      </c>
      <c r="JF99" s="47"/>
      <c r="JG99" s="47"/>
      <c r="JH99" s="47"/>
      <c r="JI99" s="47"/>
      <c r="JJ99" s="47"/>
      <c r="JK99" s="47"/>
      <c r="JL99" s="47"/>
      <c r="JM99" s="47"/>
      <c r="JN99" s="47"/>
      <c r="JO99" s="47"/>
      <c r="JP99" s="47"/>
      <c r="JQ99" s="47"/>
      <c r="JR99" s="47"/>
      <c r="JS99" s="47"/>
    </row>
    <row r="100" spans="1:350" s="7" customFormat="1" x14ac:dyDescent="0.35">
      <c r="A100" s="20" t="str">
        <f>Month!$A$20</f>
        <v>Econorte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 t="str">
        <f t="shared" si="850"/>
        <v/>
      </c>
      <c r="O100" s="45" t="str">
        <f t="shared" si="851"/>
        <v/>
      </c>
      <c r="P100" s="45" t="str">
        <f t="shared" si="852"/>
        <v/>
      </c>
      <c r="Q100" s="45" t="str">
        <f t="shared" si="853"/>
        <v/>
      </c>
      <c r="R100" s="45" t="str">
        <f t="shared" si="854"/>
        <v/>
      </c>
      <c r="S100" s="45" t="str">
        <f t="shared" si="855"/>
        <v/>
      </c>
      <c r="T100" s="45" t="str">
        <f t="shared" si="856"/>
        <v/>
      </c>
      <c r="U100" s="45" t="str">
        <f t="shared" si="857"/>
        <v/>
      </c>
      <c r="V100" s="45" t="str">
        <f t="shared" si="858"/>
        <v/>
      </c>
      <c r="W100" s="45" t="str">
        <f t="shared" si="859"/>
        <v/>
      </c>
      <c r="X100" s="45" t="str">
        <f t="shared" si="860"/>
        <v/>
      </c>
      <c r="Y100" s="45" t="str">
        <f t="shared" si="861"/>
        <v/>
      </c>
      <c r="Z100" s="45" t="str">
        <f t="shared" si="862"/>
        <v/>
      </c>
      <c r="AA100" s="45" t="str">
        <f t="shared" si="863"/>
        <v/>
      </c>
      <c r="AB100" s="45" t="str">
        <f t="shared" si="864"/>
        <v/>
      </c>
      <c r="AC100" s="45" t="str">
        <f t="shared" si="865"/>
        <v/>
      </c>
      <c r="AD100" s="45" t="str">
        <f t="shared" si="866"/>
        <v/>
      </c>
      <c r="AE100" s="45">
        <f t="shared" si="867"/>
        <v>0.55032119914346889</v>
      </c>
      <c r="AF100" s="45">
        <f t="shared" si="868"/>
        <v>8.2269503546099187E-2</v>
      </c>
      <c r="AG100" s="45">
        <f t="shared" si="869"/>
        <v>5.6164383561643882E-2</v>
      </c>
      <c r="AH100" s="45">
        <f t="shared" si="870"/>
        <v>2.1534320323014722E-2</v>
      </c>
      <c r="AI100" s="45">
        <f t="shared" si="871"/>
        <v>5.7618437900128106E-2</v>
      </c>
      <c r="AJ100" s="45">
        <f t="shared" si="872"/>
        <v>4.429530201342291E-2</v>
      </c>
      <c r="AK100" s="45">
        <f t="shared" si="873"/>
        <v>1.2731481481481399E-2</v>
      </c>
      <c r="AL100" s="45">
        <f t="shared" si="874"/>
        <v>1.6861219195849486E-2</v>
      </c>
      <c r="AM100" s="45">
        <f t="shared" si="875"/>
        <v>0.10889570552147232</v>
      </c>
      <c r="AN100" s="45">
        <f t="shared" si="876"/>
        <v>3.2033426183843972E-2</v>
      </c>
      <c r="AO100" s="45">
        <f t="shared" si="877"/>
        <v>-3.5470668485675261E-2</v>
      </c>
      <c r="AP100" s="45">
        <f t="shared" si="878"/>
        <v>-0.11633986928104578</v>
      </c>
      <c r="AQ100" s="45">
        <f t="shared" si="879"/>
        <v>-8.5635359116022047E-2</v>
      </c>
      <c r="AR100" s="45">
        <f t="shared" si="880"/>
        <v>-6.9462647444298864E-2</v>
      </c>
      <c r="AS100" s="45">
        <f t="shared" si="881"/>
        <v>-0.1569390402075227</v>
      </c>
      <c r="AT100" s="45">
        <f t="shared" si="882"/>
        <v>-0.13965744400527014</v>
      </c>
      <c r="AU100" s="45">
        <f t="shared" si="883"/>
        <v>-0.14164648910411626</v>
      </c>
      <c r="AV100" s="45">
        <f t="shared" si="884"/>
        <v>-0.1478149100257069</v>
      </c>
      <c r="AW100" s="45">
        <f t="shared" si="885"/>
        <v>-0.15428571428571425</v>
      </c>
      <c r="AX100" s="45">
        <f t="shared" si="886"/>
        <v>-0.14158163265306123</v>
      </c>
      <c r="AY100" s="45">
        <f t="shared" si="887"/>
        <v>-0.20746887966804983</v>
      </c>
      <c r="AZ100" s="45">
        <f t="shared" si="888"/>
        <v>-0.11875843454790824</v>
      </c>
      <c r="BA100" s="45">
        <f t="shared" si="889"/>
        <v>-6.7892503536067905E-2</v>
      </c>
      <c r="BB100" s="45">
        <f t="shared" si="890"/>
        <v>-6.0650887573964529E-2</v>
      </c>
      <c r="BC100" s="45">
        <f t="shared" si="891"/>
        <v>-7.0996978851963766E-2</v>
      </c>
      <c r="BD100" s="45">
        <f t="shared" si="892"/>
        <v>-1.5492957746478853E-2</v>
      </c>
      <c r="BE100" s="45">
        <f t="shared" si="893"/>
        <v>-1.0769230769230753E-2</v>
      </c>
      <c r="BF100" s="45">
        <f t="shared" si="894"/>
        <v>-1.8376722817764146E-2</v>
      </c>
      <c r="BG100" s="45">
        <f t="shared" si="895"/>
        <v>-5.3596614950634724E-2</v>
      </c>
      <c r="BH100" s="45">
        <f t="shared" si="896"/>
        <v>-2.2624434389140302E-2</v>
      </c>
      <c r="BI100" s="45">
        <f t="shared" si="897"/>
        <v>-5.6756756756756732E-2</v>
      </c>
      <c r="BJ100" s="45">
        <f t="shared" si="898"/>
        <v>-3.268945022288261E-2</v>
      </c>
      <c r="BK100" s="45">
        <f t="shared" si="899"/>
        <v>-3.3158813263525322E-2</v>
      </c>
      <c r="BL100" s="45">
        <f t="shared" si="900"/>
        <v>-4.1347626339969357E-2</v>
      </c>
      <c r="BM100" s="45">
        <f t="shared" si="901"/>
        <v>-4.7040971168436974E-2</v>
      </c>
      <c r="BN100" s="45">
        <f t="shared" si="902"/>
        <v>-1.7322834645669305E-2</v>
      </c>
      <c r="BO100" s="45">
        <f t="shared" si="903"/>
        <v>-5.3658536585365901E-2</v>
      </c>
      <c r="BP100" s="45">
        <f t="shared" si="904"/>
        <v>-3.2904148783977072E-2</v>
      </c>
      <c r="BQ100" s="45">
        <f t="shared" si="905"/>
        <v>1.0886469673405896E-2</v>
      </c>
      <c r="BR100" s="45">
        <f t="shared" si="906"/>
        <v>4.6801872074881956E-3</v>
      </c>
      <c r="BS100" s="45">
        <f t="shared" si="907"/>
        <v>2.3845007451564815E-2</v>
      </c>
      <c r="BT100" s="45">
        <f t="shared" si="908"/>
        <v>0.43364197530864201</v>
      </c>
      <c r="BU100" s="45">
        <f t="shared" si="909"/>
        <v>0.38825214899713467</v>
      </c>
      <c r="BV100" s="45">
        <f t="shared" si="910"/>
        <v>0.36712749615975415</v>
      </c>
      <c r="BW100" s="45">
        <f t="shared" si="911"/>
        <v>0.42458483754512644</v>
      </c>
      <c r="BX100" s="45">
        <f t="shared" si="912"/>
        <v>0.37060702875399354</v>
      </c>
      <c r="BY100" s="45">
        <f t="shared" si="913"/>
        <v>0.38853503184713367</v>
      </c>
      <c r="BZ100" s="45">
        <f t="shared" si="914"/>
        <v>0.42560897435897438</v>
      </c>
      <c r="CA100" s="45">
        <f t="shared" si="915"/>
        <v>0.44329896907216493</v>
      </c>
      <c r="CB100" s="45">
        <f t="shared" si="916"/>
        <v>0.41124260355029585</v>
      </c>
      <c r="CC100" s="45">
        <f t="shared" si="917"/>
        <v>0.42615384615384611</v>
      </c>
      <c r="CD100" s="45">
        <f t="shared" si="918"/>
        <v>0.4285714285714286</v>
      </c>
      <c r="CE100" s="45">
        <f t="shared" si="919"/>
        <v>0.44978165938864634</v>
      </c>
      <c r="CF100" s="45">
        <f t="shared" si="920"/>
        <v>-4.3057050592034685E-3</v>
      </c>
      <c r="CG100" s="45">
        <f t="shared" si="921"/>
        <v>1.2383900928792491E-2</v>
      </c>
      <c r="CH100" s="45">
        <f t="shared" si="922"/>
        <v>5.7303370786516927E-2</v>
      </c>
      <c r="CI100" s="45">
        <f t="shared" si="923"/>
        <v>4.2320265578672522E-2</v>
      </c>
      <c r="CJ100" s="45">
        <f t="shared" si="924"/>
        <v>7.8088578088578053E-2</v>
      </c>
      <c r="CK100" s="45">
        <f t="shared" si="925"/>
        <v>6.3073394495412938E-2</v>
      </c>
      <c r="CL100" s="45">
        <f t="shared" si="926"/>
        <v>3.9816542638098751E-2</v>
      </c>
      <c r="CM100" s="45">
        <f t="shared" si="927"/>
        <v>5.8333333333333348E-2</v>
      </c>
      <c r="CN100" s="45">
        <f t="shared" si="928"/>
        <v>1.6771488469601747E-2</v>
      </c>
      <c r="CO100" s="45">
        <f t="shared" si="929"/>
        <v>1.8338727076591121E-2</v>
      </c>
      <c r="CP100" s="45">
        <f t="shared" si="930"/>
        <v>6.521739130434856E-3</v>
      </c>
      <c r="CQ100" s="45">
        <f t="shared" si="931"/>
        <v>-6.0240963855421659E-2</v>
      </c>
      <c r="CR100" s="45">
        <f t="shared" si="932"/>
        <v>-3.6756756756756714E-2</v>
      </c>
      <c r="CS100" s="45">
        <f t="shared" si="933"/>
        <v>1.0193679918450993E-3</v>
      </c>
      <c r="CT100" s="45">
        <f t="shared" si="934"/>
        <v>-3.5069075451647169E-2</v>
      </c>
      <c r="CU100" s="45">
        <f t="shared" si="935"/>
        <v>-3.7222532882740467E-2</v>
      </c>
      <c r="CV100" s="45">
        <f t="shared" si="936"/>
        <v>4.3243243243242802E-3</v>
      </c>
      <c r="CW100" s="45">
        <f t="shared" si="937"/>
        <v>-6.4724919093851141E-2</v>
      </c>
      <c r="CX100" s="45">
        <f t="shared" si="938"/>
        <v>-1.7297297297297343E-2</v>
      </c>
      <c r="CY100" s="45">
        <f t="shared" si="939"/>
        <v>-3.5995500562429728E-2</v>
      </c>
      <c r="CZ100" s="45">
        <f t="shared" si="940"/>
        <v>-2.6804123711340222E-2</v>
      </c>
      <c r="DA100" s="45">
        <f t="shared" si="941"/>
        <v>-6.3559322033898136E-3</v>
      </c>
      <c r="DB100" s="45">
        <f t="shared" si="942"/>
        <v>-6.2634989200863966E-2</v>
      </c>
      <c r="DC100" s="45">
        <f t="shared" si="943"/>
        <v>-4.0598290598290565E-2</v>
      </c>
      <c r="DD100" s="45">
        <f t="shared" si="944"/>
        <v>-1.9079685746352437E-2</v>
      </c>
      <c r="DE100" s="45">
        <f t="shared" si="945"/>
        <v>-2.6476578411405272E-2</v>
      </c>
      <c r="DF100" s="45">
        <f t="shared" si="946"/>
        <v>-3.6343612334801767E-2</v>
      </c>
      <c r="DG100" s="45">
        <f t="shared" si="947"/>
        <v>-4.166666666666663E-2</v>
      </c>
      <c r="DH100" s="45">
        <f t="shared" si="948"/>
        <v>-7.5349838536060254E-2</v>
      </c>
      <c r="DI100" s="45">
        <f t="shared" si="949"/>
        <v>-1.4994232987312617E-2</v>
      </c>
      <c r="DJ100" s="45">
        <f t="shared" si="950"/>
        <v>-3.8503850385038452E-2</v>
      </c>
      <c r="DK100" s="45">
        <f t="shared" si="951"/>
        <v>1.166861143523823E-3</v>
      </c>
      <c r="DL100" s="45">
        <f t="shared" si="952"/>
        <v>3.1779661016948513E-3</v>
      </c>
      <c r="DM100" s="45">
        <f t="shared" si="953"/>
        <v>9.5948827292111627E-3</v>
      </c>
      <c r="DN100" s="45">
        <f t="shared" si="954"/>
        <v>4.7235023041474644E-2</v>
      </c>
      <c r="DO100" s="45">
        <f t="shared" si="955"/>
        <v>4.7884187082405383E-2</v>
      </c>
      <c r="DP100" s="45">
        <f t="shared" si="956"/>
        <v>4.6910755148741323E-2</v>
      </c>
      <c r="DQ100" s="45">
        <f t="shared" si="957"/>
        <v>2.4058577405857706E-2</v>
      </c>
      <c r="DR100" s="45">
        <f t="shared" si="958"/>
        <v>3.0857142857142916E-2</v>
      </c>
      <c r="DS100" s="45">
        <f t="shared" si="959"/>
        <v>6.5507246376811601E-2</v>
      </c>
      <c r="DT100" s="45">
        <f t="shared" si="960"/>
        <v>5.9371362048894039E-2</v>
      </c>
      <c r="DU100" s="45">
        <f t="shared" si="961"/>
        <v>1.1709601873535203E-3</v>
      </c>
      <c r="DV100" s="45">
        <f t="shared" si="962"/>
        <v>4.6910755148741323E-2</v>
      </c>
      <c r="DW100" s="45">
        <f t="shared" si="963"/>
        <v>4.195804195804187E-2</v>
      </c>
      <c r="DX100" s="45">
        <f t="shared" si="964"/>
        <v>2.8511087645195277E-2</v>
      </c>
      <c r="DY100" s="45">
        <f t="shared" si="965"/>
        <v>3.1678986272439369E-2</v>
      </c>
      <c r="DZ100" s="45">
        <f t="shared" si="966"/>
        <v>8.2508250825082508E-2</v>
      </c>
      <c r="EA100" s="45">
        <f t="shared" si="967"/>
        <v>0.1094580233793836</v>
      </c>
      <c r="EB100" s="45">
        <f t="shared" si="968"/>
        <v>8.306010928961749E-2</v>
      </c>
      <c r="EC100" s="45">
        <f t="shared" si="969"/>
        <v>7.0480081716036702E-2</v>
      </c>
      <c r="ED100" s="45">
        <f t="shared" si="970"/>
        <v>0.10753880266075377</v>
      </c>
      <c r="EE100" s="45">
        <f t="shared" si="971"/>
        <v>0.12523493916312201</v>
      </c>
      <c r="EF100" s="45">
        <f t="shared" si="972"/>
        <v>8.9010989010988917E-2</v>
      </c>
      <c r="EG100" s="45">
        <f t="shared" si="973"/>
        <v>0.14035087719298245</v>
      </c>
      <c r="EH100" s="45">
        <f t="shared" si="974"/>
        <v>0.11147540983606552</v>
      </c>
      <c r="EI100" s="45">
        <f t="shared" si="975"/>
        <v>0.10850111856823275</v>
      </c>
      <c r="EJ100" s="45">
        <f t="shared" si="976"/>
        <v>0.16735112936344976</v>
      </c>
      <c r="EK100" s="45">
        <f t="shared" si="977"/>
        <v>7.6765609007164892E-2</v>
      </c>
      <c r="EL100" s="45">
        <f t="shared" si="978"/>
        <v>8.1300813008130079E-2</v>
      </c>
      <c r="EM100" s="45">
        <f t="shared" si="979"/>
        <v>4.5019157088122652E-2</v>
      </c>
      <c r="EN100" s="45">
        <f t="shared" si="980"/>
        <v>-6.0544904137235234E-3</v>
      </c>
      <c r="EO100" s="45">
        <f t="shared" si="981"/>
        <v>-6.5839694656488534E-2</v>
      </c>
      <c r="EP100" s="45">
        <f t="shared" si="982"/>
        <v>6.0060060060060927E-3</v>
      </c>
      <c r="EQ100" s="45">
        <f t="shared" si="983"/>
        <v>-3.296703296703285E-3</v>
      </c>
      <c r="ER100" s="45">
        <f t="shared" si="984"/>
        <v>3.1281533804238038E-2</v>
      </c>
      <c r="ES100" s="45">
        <f t="shared" si="985"/>
        <v>5.2307692307692388E-2</v>
      </c>
      <c r="ET100" s="45">
        <f t="shared" si="986"/>
        <v>0</v>
      </c>
      <c r="EU100" s="45">
        <f t="shared" si="987"/>
        <v>-6.0544904137235234E-3</v>
      </c>
      <c r="EV100" s="45">
        <f t="shared" si="988"/>
        <v>-5.6288478452066859E-2</v>
      </c>
      <c r="EW100" s="45">
        <f t="shared" si="989"/>
        <v>-1.7110266159695797E-2</v>
      </c>
      <c r="EX100" s="45">
        <f t="shared" si="990"/>
        <v>-2.5375939849624052E-2</v>
      </c>
      <c r="EY100" s="45">
        <f t="shared" si="991"/>
        <v>-1.6498625114573784E-2</v>
      </c>
      <c r="EZ100" s="45">
        <f t="shared" si="992"/>
        <v>5.1776649746192893E-2</v>
      </c>
      <c r="FA100" s="45">
        <f t="shared" si="993"/>
        <v>0.22063329928498465</v>
      </c>
      <c r="FB100" s="45">
        <f t="shared" si="994"/>
        <v>8.9552238805970186E-2</v>
      </c>
      <c r="FC100" s="45">
        <f t="shared" si="995"/>
        <v>9.922822491730976E-2</v>
      </c>
      <c r="FD100" s="45">
        <f t="shared" si="996"/>
        <v>0.12328767123287676</v>
      </c>
      <c r="FE100" s="45">
        <f t="shared" si="997"/>
        <v>7.3099415204678442E-2</v>
      </c>
      <c r="FF100" s="45">
        <f t="shared" si="998"/>
        <v>0.12782694198623412</v>
      </c>
      <c r="FG100" s="45">
        <f t="shared" si="999"/>
        <v>0.12791878172588822</v>
      </c>
      <c r="FH100" s="45">
        <f t="shared" si="1000"/>
        <v>0.15843429636533091</v>
      </c>
      <c r="FI100" s="45">
        <f t="shared" si="1001"/>
        <v>0.20793036750483562</v>
      </c>
      <c r="FJ100" s="45">
        <f t="shared" si="1002"/>
        <v>0.13307618129218901</v>
      </c>
      <c r="FK100" s="45">
        <f t="shared" si="1003"/>
        <v>0.12395153774464118</v>
      </c>
      <c r="FL100" s="45">
        <f t="shared" si="1004"/>
        <v>0.14575289575289574</v>
      </c>
      <c r="FM100" s="45">
        <f t="shared" si="1005"/>
        <v>7.1966527196652752E-2</v>
      </c>
      <c r="FN100" s="45">
        <f t="shared" si="1006"/>
        <v>8.6757990867579959E-2</v>
      </c>
      <c r="FO100" s="45">
        <f t="shared" si="1007"/>
        <v>3.9117352056168508E-2</v>
      </c>
      <c r="FP100" s="45">
        <f t="shared" si="1008"/>
        <v>5.6620209059233373E-2</v>
      </c>
      <c r="FQ100" s="45">
        <f t="shared" si="1009"/>
        <v>6.8119891008174394E-2</v>
      </c>
      <c r="FR100" s="45">
        <f t="shared" si="1010"/>
        <v>5.4054054054053946E-2</v>
      </c>
      <c r="FS100" s="45">
        <f t="shared" si="1011"/>
        <v>6.0306030603060279E-2</v>
      </c>
      <c r="FT100" s="45">
        <f t="shared" si="1012"/>
        <v>2.0917135961383782E-2</v>
      </c>
      <c r="FU100" s="45">
        <f t="shared" si="1013"/>
        <v>0</v>
      </c>
      <c r="FV100" s="45">
        <f t="shared" si="1014"/>
        <v>6.3829787234042534E-2</v>
      </c>
      <c r="FW100" s="45">
        <f t="shared" si="1015"/>
        <v>3.5655058043117638E-2</v>
      </c>
      <c r="FX100" s="45">
        <f t="shared" si="1016"/>
        <v>4.296545914069072E-2</v>
      </c>
      <c r="FY100" s="45">
        <f t="shared" si="1017"/>
        <v>3.2006245120999255E-2</v>
      </c>
      <c r="FZ100" s="45">
        <f t="shared" si="1018"/>
        <v>4.0336134453781591E-2</v>
      </c>
      <c r="GA100" s="45">
        <f t="shared" si="1019"/>
        <v>0.10231660231660222</v>
      </c>
      <c r="GB100" s="45">
        <f t="shared" si="1020"/>
        <v>1.4014839241549781E-2</v>
      </c>
      <c r="GC100" s="45">
        <f t="shared" si="1021"/>
        <v>2.1258503401360596E-2</v>
      </c>
      <c r="GD100" s="45">
        <f t="shared" si="1022"/>
        <v>1.9023986765922318E-2</v>
      </c>
      <c r="GE100" s="45">
        <f t="shared" si="1023"/>
        <v>-1.2733446519524572E-2</v>
      </c>
      <c r="GF100" s="45">
        <f t="shared" si="1024"/>
        <v>6.3041765169424835E-2</v>
      </c>
      <c r="GG100" s="45">
        <f t="shared" si="1025"/>
        <v>6.4851881505204156E-2</v>
      </c>
      <c r="GH100" s="45">
        <f t="shared" si="1026"/>
        <v>3.9199999999999902E-2</v>
      </c>
      <c r="GI100" s="45">
        <f t="shared" si="1027"/>
        <v>7.9263410728582784E-2</v>
      </c>
      <c r="GJ100" s="45">
        <f t="shared" si="1028"/>
        <v>6.4620355411954655E-2</v>
      </c>
      <c r="GK100" s="45">
        <f t="shared" si="1029"/>
        <v>2.1180030257186067E-2</v>
      </c>
      <c r="GL100" s="45">
        <f t="shared" si="1030"/>
        <v>6.7043618739903055E-2</v>
      </c>
      <c r="GM100" s="45">
        <f t="shared" si="1031"/>
        <v>2.4518388791593626E-2</v>
      </c>
      <c r="GN100" s="45">
        <f t="shared" si="1032"/>
        <v>7.5609756097561043E-2</v>
      </c>
      <c r="GO100" s="45">
        <f t="shared" si="1033"/>
        <v>5.7452123230641083E-2</v>
      </c>
      <c r="GP100" s="45">
        <f t="shared" si="1034"/>
        <v>6.0876623376623362E-2</v>
      </c>
      <c r="GQ100" s="45">
        <f t="shared" si="1035"/>
        <v>4.6431642304385123E-2</v>
      </c>
      <c r="GR100" s="45">
        <f t="shared" si="1036"/>
        <v>1.7049666419570064E-2</v>
      </c>
      <c r="GS100" s="45">
        <f t="shared" si="1037"/>
        <v>2.6315789473684292E-2</v>
      </c>
      <c r="GT100" s="45">
        <f t="shared" si="1038"/>
        <v>1.8475750577367167E-2</v>
      </c>
      <c r="GU100" s="45">
        <f t="shared" si="1039"/>
        <v>2.2255192878338326E-2</v>
      </c>
      <c r="GV100" s="45">
        <f t="shared" si="1040"/>
        <v>2.2003034901365792E-2</v>
      </c>
      <c r="GW100" s="45">
        <f t="shared" si="1041"/>
        <v>4.8888888888888982E-2</v>
      </c>
      <c r="GX100" s="45">
        <f t="shared" si="1042"/>
        <v>2.1196063588190706E-2</v>
      </c>
      <c r="GY100" s="45">
        <f t="shared" si="1043"/>
        <v>3.7606837606837695E-2</v>
      </c>
      <c r="GZ100" s="45">
        <f t="shared" si="1044"/>
        <v>-3.9304610733182144E-2</v>
      </c>
      <c r="HA100" s="45">
        <f t="shared" si="1045"/>
        <v>3.1496062992126816E-3</v>
      </c>
      <c r="HB100" s="45">
        <f t="shared" si="1046"/>
        <v>-1.3771996939556219E-2</v>
      </c>
      <c r="HC100" s="45">
        <f t="shared" si="1047"/>
        <v>1.8898931799506968E-2</v>
      </c>
      <c r="HD100" s="45">
        <f t="shared" si="1048"/>
        <v>-3.5714285714285698E-2</v>
      </c>
      <c r="HE100" s="45">
        <f t="shared" si="1049"/>
        <v>-2.4175824175824201E-2</v>
      </c>
      <c r="HF100" s="45">
        <f t="shared" si="1050"/>
        <v>-2.7966742252456545E-2</v>
      </c>
      <c r="HG100" s="45">
        <f t="shared" si="1051"/>
        <v>-2.3222060957910018E-2</v>
      </c>
      <c r="HH100" s="45">
        <f t="shared" si="1052"/>
        <v>-3.563474387527843E-2</v>
      </c>
      <c r="HI100" s="45">
        <f t="shared" si="1053"/>
        <v>-3.1073446327683607E-2</v>
      </c>
      <c r="HJ100" s="45">
        <f t="shared" si="1054"/>
        <v>-4.670126019273535E-2</v>
      </c>
      <c r="HK100" s="45">
        <f t="shared" si="1055"/>
        <v>-0.11614497528830314</v>
      </c>
      <c r="HL100" s="45">
        <f t="shared" si="1056"/>
        <v>2.6750590086546122E-2</v>
      </c>
      <c r="HM100" s="45">
        <f t="shared" si="1057"/>
        <v>-3.4791993720564962E-2</v>
      </c>
      <c r="HN100" s="45">
        <f t="shared" si="1058"/>
        <v>-6.9045771916214083E-2</v>
      </c>
      <c r="HO100" s="45">
        <f t="shared" si="1059"/>
        <v>-4.7580645161290347E-2</v>
      </c>
      <c r="HP100" s="45">
        <f t="shared" si="1060"/>
        <v>-3.9304610733182144E-2</v>
      </c>
      <c r="HQ100" s="45">
        <f t="shared" si="1061"/>
        <v>-5.4054054054054057E-2</v>
      </c>
      <c r="HR100" s="45">
        <f t="shared" si="1062"/>
        <v>-1.5552099533436836E-3</v>
      </c>
      <c r="HS100" s="155">
        <f t="shared" si="1063"/>
        <v>-2.8935537087113272E-2</v>
      </c>
      <c r="HT100" s="45">
        <f t="shared" si="1064"/>
        <v>-4.4649730561970746E-2</v>
      </c>
      <c r="HU100" s="45">
        <f t="shared" si="1065"/>
        <v>-2.5510204081632626E-2</v>
      </c>
      <c r="HV100" s="45">
        <f t="shared" si="1066"/>
        <v>-7.0762052877138437E-2</v>
      </c>
      <c r="HW100" s="45">
        <f t="shared" si="1067"/>
        <v>4.380242311276783E-2</v>
      </c>
      <c r="HX100" s="45">
        <f t="shared" si="1068"/>
        <v>-2.7586206896551779E-2</v>
      </c>
      <c r="HY100" s="45">
        <f t="shared" si="1069"/>
        <v>-3.1451399760099363E-2</v>
      </c>
      <c r="HZ100" s="45">
        <f t="shared" si="1070"/>
        <v>-8.3333333333333037E-3</v>
      </c>
      <c r="IA100" s="45">
        <f t="shared" si="1071"/>
        <v>-1.4394580863674844E-2</v>
      </c>
      <c r="IB100" s="45">
        <f t="shared" si="1072"/>
        <v>1.5735641227379027E-3</v>
      </c>
      <c r="IC100" s="45">
        <f t="shared" si="1073"/>
        <v>-3.8095238095238071E-2</v>
      </c>
      <c r="ID100" s="45">
        <f t="shared" si="1074"/>
        <v>-8.0218068535825582E-2</v>
      </c>
      <c r="IE100" s="45">
        <f t="shared" si="1075"/>
        <v>-9.6440457688850456E-2</v>
      </c>
      <c r="IF100" s="45">
        <f t="shared" si="1076"/>
        <v>-7.0104754230459254E-2</v>
      </c>
      <c r="IG100" s="45">
        <f t="shared" si="1077"/>
        <v>-5.5347793567688819E-2</v>
      </c>
      <c r="IH100" s="45">
        <f t="shared" si="838"/>
        <v>-2.761506276150627E-2</v>
      </c>
      <c r="II100" s="45">
        <f t="shared" si="1086"/>
        <v>-6.25E-2</v>
      </c>
      <c r="IJ100" s="45">
        <f t="shared" si="1087"/>
        <v>-6.7769897557131586E-2</v>
      </c>
      <c r="IK100" s="45">
        <f t="shared" si="1088"/>
        <v>-4.617968094038627E-2</v>
      </c>
      <c r="IL100" s="45">
        <f t="shared" si="1089"/>
        <v>-9.2436974789915638E-3</v>
      </c>
      <c r="IM100" s="45">
        <f t="shared" si="1090"/>
        <v>-1.2027491408934665E-2</v>
      </c>
      <c r="IN100" s="45">
        <f t="shared" si="1091"/>
        <v>2.1995286724273422E-2</v>
      </c>
      <c r="IO100" s="45">
        <f t="shared" si="1092"/>
        <v>2.8052805280528004E-2</v>
      </c>
      <c r="IP100" s="45">
        <f t="shared" si="1093"/>
        <v>4.4877222692633278E-2</v>
      </c>
      <c r="IQ100" s="45">
        <f t="shared" si="1094"/>
        <v>4.0643522438611246E-2</v>
      </c>
      <c r="IR100" s="45">
        <f t="shared" si="1095"/>
        <v>3.726169844020788E-2</v>
      </c>
      <c r="IS100" s="45">
        <f t="shared" si="1096"/>
        <v>1.5835312747426666E-2</v>
      </c>
      <c r="IT100" s="45">
        <f t="shared" si="1097"/>
        <v>4.4750430292598953E-2</v>
      </c>
      <c r="IU100" s="45">
        <f t="shared" si="1098"/>
        <v>2.0952380952381056E-2</v>
      </c>
      <c r="IV100" s="45">
        <f t="shared" si="1099"/>
        <v>1.3524936601859716E-2</v>
      </c>
      <c r="IW100" s="45">
        <f t="shared" si="1100"/>
        <v>5.7218309859154992E-2</v>
      </c>
      <c r="IX100" s="45">
        <f t="shared" si="1101"/>
        <v>-0.17896522476675147</v>
      </c>
      <c r="IY100" s="45">
        <f t="shared" si="1102"/>
        <v>6.0000000000000053E-2</v>
      </c>
      <c r="IZ100" s="45">
        <f t="shared" ref="IZ100:IZ114" si="1103">IZ20/IN20-1</f>
        <v>1.537279016141424E-3</v>
      </c>
      <c r="JA100" s="45">
        <f t="shared" ref="JA100:JQ114" si="1104">JA20/IO20-1</f>
        <v>-1.7656500802568198E-2</v>
      </c>
      <c r="JB100" s="45">
        <f t="shared" si="1104"/>
        <v>-2.1880064829821744E-2</v>
      </c>
      <c r="JC100" s="45">
        <f t="shared" si="1104"/>
        <v>-7.3230268510984242E-3</v>
      </c>
      <c r="JD100" s="45">
        <f t="shared" si="1104"/>
        <v>-0.10776942355889729</v>
      </c>
      <c r="JE100" s="45">
        <f t="shared" si="1104"/>
        <v>-0.39672642244738898</v>
      </c>
      <c r="JF100" s="45">
        <f t="shared" si="1104"/>
        <v>-0.47116968698517303</v>
      </c>
      <c r="JG100" s="45">
        <f t="shared" si="1104"/>
        <v>-0.47481343283582089</v>
      </c>
      <c r="JH100" s="45">
        <f t="shared" si="1104"/>
        <v>-0.49958298582151794</v>
      </c>
      <c r="JI100" s="45">
        <f t="shared" si="1104"/>
        <v>-0.51207327227310573</v>
      </c>
      <c r="JJ100" s="45">
        <f t="shared" si="1104"/>
        <v>-0.3925619834710744</v>
      </c>
      <c r="JK100" s="45">
        <f t="shared" si="1104"/>
        <v>-0.40689089417555369</v>
      </c>
      <c r="JL100" s="45">
        <f t="shared" si="1104"/>
        <v>-0.36761320030698386</v>
      </c>
      <c r="JM100" s="45">
        <f t="shared" si="1104"/>
        <v>-5.2287581699346442E-2</v>
      </c>
      <c r="JN100" s="45">
        <f t="shared" si="1104"/>
        <v>7.7723695111847624E-2</v>
      </c>
      <c r="JO100" s="45">
        <f t="shared" si="1104"/>
        <v>0.14262295081967213</v>
      </c>
      <c r="JP100" s="45">
        <f t="shared" si="1104"/>
        <v>0.23501872659176026</v>
      </c>
      <c r="JQ100" s="45">
        <f t="shared" si="1104"/>
        <v>0.76873385012919893</v>
      </c>
      <c r="JR100" s="45">
        <f t="shared" ref="JR100:JT114" si="1105">JR20/JF20-1</f>
        <v>1.0669781931464173</v>
      </c>
      <c r="JS100" s="45">
        <f t="shared" si="1105"/>
        <v>1.1705150976909415</v>
      </c>
      <c r="JT100" s="45">
        <f t="shared" si="1105"/>
        <v>0.96500000000000008</v>
      </c>
      <c r="JU100" s="45">
        <f t="shared" ref="JU100:JU114" si="1106">JU20/JI20-1</f>
        <v>0.60467235494880534</v>
      </c>
      <c r="JV100" s="45">
        <f t="shared" ref="JV100:JV114" si="1107">JV20/JJ20-1</f>
        <v>0.8537414965986394</v>
      </c>
      <c r="JW100" s="45">
        <f t="shared" ref="JW100:KE114" si="1108">JW20/JK20-1</f>
        <v>0.55089903181189492</v>
      </c>
      <c r="JX100" s="45">
        <f t="shared" si="1108"/>
        <v>0.56134587378640766</v>
      </c>
      <c r="JY100" s="45">
        <f t="shared" si="1108"/>
        <v>0.11982758620689649</v>
      </c>
      <c r="JZ100" s="45">
        <f t="shared" si="1108"/>
        <v>4.857540959976947E-2</v>
      </c>
      <c r="KA100" s="45">
        <f t="shared" si="1108"/>
        <v>2.582496413199431E-2</v>
      </c>
      <c r="KB100" s="45">
        <f t="shared" si="1108"/>
        <v>3.2600454890068242E-2</v>
      </c>
      <c r="KC100" s="45">
        <f t="shared" si="1108"/>
        <v>2.264426588750923E-2</v>
      </c>
      <c r="KD100" s="45">
        <f t="shared" si="1108"/>
        <v>-2.8636021100226117E-2</v>
      </c>
      <c r="KE100" s="45">
        <f t="shared" si="1108"/>
        <v>-2.5368248772504098E-2</v>
      </c>
      <c r="KF100" s="45">
        <f t="shared" ref="KF100:KF108" si="1109">KF20/JT20-1</f>
        <v>6.5309584393553832E-2</v>
      </c>
      <c r="KG100" s="45">
        <f t="shared" ref="KG100:LH108" si="1110">KG20/JU20-1</f>
        <v>0.30165961601041325</v>
      </c>
      <c r="KH100" s="45">
        <f t="shared" si="1110"/>
        <v>0.24036697247706429</v>
      </c>
      <c r="KI100" s="45">
        <f t="shared" si="1110"/>
        <v>0.17631320788370641</v>
      </c>
      <c r="KJ100" s="45">
        <f t="shared" si="1110"/>
        <v>0.12471425495647659</v>
      </c>
      <c r="KK100" s="45">
        <f t="shared" si="1110"/>
        <v>0.12933025404157039</v>
      </c>
      <c r="KL100" s="45">
        <f t="shared" si="1110"/>
        <v>5.3519061583577665E-2</v>
      </c>
      <c r="KM100" s="45">
        <f t="shared" si="1110"/>
        <v>6.5034965034965087E-2</v>
      </c>
      <c r="KN100" s="45">
        <f t="shared" si="1110"/>
        <v>-7.7092511013215903E-2</v>
      </c>
      <c r="KO100" s="45">
        <f t="shared" si="1110"/>
        <v>-1</v>
      </c>
      <c r="KP100" s="45">
        <f t="shared" si="1110"/>
        <v>-1</v>
      </c>
      <c r="KQ100" s="45">
        <f t="shared" si="1110"/>
        <v>-1</v>
      </c>
      <c r="KR100" s="45">
        <f t="shared" si="1110"/>
        <v>-1</v>
      </c>
      <c r="KS100" s="45">
        <f t="shared" si="1110"/>
        <v>-1</v>
      </c>
      <c r="KT100" s="45">
        <f t="shared" si="1110"/>
        <v>-1</v>
      </c>
      <c r="KU100" s="45">
        <f t="shared" si="1110"/>
        <v>-1</v>
      </c>
      <c r="KV100" s="45">
        <f t="shared" si="1110"/>
        <v>-1</v>
      </c>
      <c r="KW100" s="45">
        <f t="shared" si="1110"/>
        <v>-1</v>
      </c>
      <c r="KX100" s="45">
        <f t="shared" si="1110"/>
        <v>-1</v>
      </c>
      <c r="KY100" s="45">
        <f t="shared" si="1110"/>
        <v>-1</v>
      </c>
      <c r="KZ100" s="45">
        <f t="shared" si="1110"/>
        <v>-1</v>
      </c>
      <c r="LA100" s="45" t="e">
        <f t="shared" si="1110"/>
        <v>#DIV/0!</v>
      </c>
      <c r="LB100" s="45" t="e">
        <f t="shared" si="1110"/>
        <v>#DIV/0!</v>
      </c>
      <c r="LC100" s="45" t="e">
        <f t="shared" si="1110"/>
        <v>#DIV/0!</v>
      </c>
      <c r="LD100" s="45" t="e">
        <f t="shared" si="1110"/>
        <v>#DIV/0!</v>
      </c>
      <c r="LE100" s="45" t="e">
        <f t="shared" si="1110"/>
        <v>#DIV/0!</v>
      </c>
      <c r="LF100" s="45" t="e">
        <f t="shared" si="1110"/>
        <v>#DIV/0!</v>
      </c>
      <c r="LG100" s="45" t="e">
        <f t="shared" si="1110"/>
        <v>#DIV/0!</v>
      </c>
      <c r="LH100" s="45" t="e">
        <f t="shared" si="1110"/>
        <v>#DIV/0!</v>
      </c>
      <c r="LI100" s="45" t="e">
        <f t="shared" ref="LI100:LI108" si="1111">LI20/KW20-1</f>
        <v>#DIV/0!</v>
      </c>
      <c r="LJ100" s="45" t="e">
        <f t="shared" ref="LJ100:LT108" si="1112">LJ20/KX20-1</f>
        <v>#DIV/0!</v>
      </c>
      <c r="LK100" s="45" t="e">
        <f t="shared" si="1112"/>
        <v>#DIV/0!</v>
      </c>
      <c r="LL100" s="45" t="e">
        <f t="shared" si="1112"/>
        <v>#DIV/0!</v>
      </c>
      <c r="LM100" s="45" t="e">
        <f t="shared" si="1112"/>
        <v>#DIV/0!</v>
      </c>
      <c r="LN100" s="45" t="e">
        <f t="shared" si="1112"/>
        <v>#DIV/0!</v>
      </c>
      <c r="LO100" s="45" t="e">
        <f t="shared" si="1112"/>
        <v>#DIV/0!</v>
      </c>
      <c r="LP100" s="45" t="e">
        <f t="shared" si="1112"/>
        <v>#DIV/0!</v>
      </c>
      <c r="LQ100" s="45" t="e">
        <f t="shared" si="1112"/>
        <v>#DIV/0!</v>
      </c>
      <c r="LR100" s="45" t="e">
        <f t="shared" si="1112"/>
        <v>#DIV/0!</v>
      </c>
      <c r="LS100" s="45" t="e">
        <f t="shared" si="1112"/>
        <v>#DIV/0!</v>
      </c>
      <c r="LT100" s="45" t="e">
        <f t="shared" si="1112"/>
        <v>#DIV/0!</v>
      </c>
      <c r="LU100" s="45" t="e">
        <f t="shared" ref="LU100:LU108" si="1113">LU20/LI20-1</f>
        <v>#DIV/0!</v>
      </c>
      <c r="LV100" s="45" t="e">
        <f t="shared" ref="LV100:LW108" si="1114">LV20/LJ20-1</f>
        <v>#DIV/0!</v>
      </c>
      <c r="LW100" s="45" t="e">
        <f t="shared" si="1114"/>
        <v>#DIV/0!</v>
      </c>
      <c r="LX100" s="45" t="e">
        <f t="shared" ref="LX100:LX108" si="1115">LX20/LL20-1</f>
        <v>#DIV/0!</v>
      </c>
      <c r="LY100" s="45" t="e">
        <f t="shared" ref="LY100:ML108" si="1116">LY20/LM20-1</f>
        <v>#DIV/0!</v>
      </c>
      <c r="LZ100" s="45" t="e">
        <f t="shared" si="1116"/>
        <v>#DIV/0!</v>
      </c>
      <c r="MA100" s="45" t="e">
        <f t="shared" si="1116"/>
        <v>#DIV/0!</v>
      </c>
      <c r="MB100" s="45" t="e">
        <f t="shared" si="1116"/>
        <v>#DIV/0!</v>
      </c>
      <c r="MC100" s="45" t="e">
        <f t="shared" si="1116"/>
        <v>#DIV/0!</v>
      </c>
      <c r="MD100" s="45" t="e">
        <f t="shared" si="1116"/>
        <v>#DIV/0!</v>
      </c>
      <c r="ME100" s="45" t="e">
        <f t="shared" si="1116"/>
        <v>#DIV/0!</v>
      </c>
      <c r="MF100" s="45" t="e">
        <f t="shared" si="1116"/>
        <v>#DIV/0!</v>
      </c>
      <c r="MG100" s="45" t="e">
        <f t="shared" si="1116"/>
        <v>#DIV/0!</v>
      </c>
      <c r="MH100" s="45" t="e">
        <f t="shared" si="1116"/>
        <v>#DIV/0!</v>
      </c>
      <c r="MI100" s="45" t="e">
        <f t="shared" si="1116"/>
        <v>#DIV/0!</v>
      </c>
      <c r="MJ100" s="45" t="e">
        <f t="shared" si="1116"/>
        <v>#DIV/0!</v>
      </c>
      <c r="MK100" s="45" t="e">
        <f t="shared" si="1116"/>
        <v>#DIV/0!</v>
      </c>
      <c r="ML100" s="45" t="e">
        <f t="shared" si="1116"/>
        <v>#DIV/0!</v>
      </c>
    </row>
    <row r="101" spans="1:350" s="106" customFormat="1" x14ac:dyDescent="0.35">
      <c r="A101" s="103" t="str">
        <f>Month!$A$21</f>
        <v>Veículo Pesado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 t="str">
        <f t="shared" si="850"/>
        <v/>
      </c>
      <c r="O101" s="46" t="str">
        <f t="shared" si="851"/>
        <v/>
      </c>
      <c r="P101" s="46" t="str">
        <f t="shared" si="852"/>
        <v/>
      </c>
      <c r="Q101" s="46" t="str">
        <f t="shared" si="853"/>
        <v/>
      </c>
      <c r="R101" s="46" t="str">
        <f t="shared" si="854"/>
        <v/>
      </c>
      <c r="S101" s="46" t="str">
        <f t="shared" si="855"/>
        <v/>
      </c>
      <c r="T101" s="46" t="str">
        <f t="shared" si="856"/>
        <v/>
      </c>
      <c r="U101" s="46" t="str">
        <f t="shared" si="857"/>
        <v/>
      </c>
      <c r="V101" s="46" t="str">
        <f t="shared" si="858"/>
        <v/>
      </c>
      <c r="W101" s="46" t="str">
        <f t="shared" si="859"/>
        <v/>
      </c>
      <c r="X101" s="46" t="str">
        <f t="shared" si="860"/>
        <v/>
      </c>
      <c r="Y101" s="46" t="str">
        <f t="shared" si="861"/>
        <v/>
      </c>
      <c r="Z101" s="46" t="str">
        <f t="shared" si="862"/>
        <v/>
      </c>
      <c r="AA101" s="46" t="str">
        <f t="shared" si="863"/>
        <v/>
      </c>
      <c r="AB101" s="46" t="str">
        <f t="shared" si="864"/>
        <v/>
      </c>
      <c r="AC101" s="46" t="str">
        <f t="shared" si="865"/>
        <v/>
      </c>
      <c r="AD101" s="46" t="str">
        <f t="shared" si="866"/>
        <v/>
      </c>
      <c r="AE101" s="46">
        <f t="shared" si="867"/>
        <v>0.45774647887323949</v>
      </c>
      <c r="AF101" s="46">
        <f t="shared" si="868"/>
        <v>-1.995012468827928E-2</v>
      </c>
      <c r="AG101" s="46">
        <f t="shared" si="869"/>
        <v>7.8886310904872303E-2</v>
      </c>
      <c r="AH101" s="46">
        <f t="shared" si="870"/>
        <v>3.9170506912442393E-2</v>
      </c>
      <c r="AI101" s="46">
        <f t="shared" si="871"/>
        <v>8.1497797356828272E-2</v>
      </c>
      <c r="AJ101" s="46">
        <f t="shared" si="872"/>
        <v>4.5351473922902397E-2</v>
      </c>
      <c r="AK101" s="46">
        <f t="shared" si="873"/>
        <v>3.2822757111597323E-2</v>
      </c>
      <c r="AL101" s="46">
        <f t="shared" si="874"/>
        <v>2.0000000000000018E-2</v>
      </c>
      <c r="AM101" s="46">
        <f t="shared" si="875"/>
        <v>0.18696883852691215</v>
      </c>
      <c r="AN101" s="46">
        <f t="shared" si="876"/>
        <v>2.3866348448686736E-3</v>
      </c>
      <c r="AO101" s="46">
        <f t="shared" si="877"/>
        <v>-1.0050251256281451E-2</v>
      </c>
      <c r="AP101" s="46">
        <f t="shared" si="878"/>
        <v>-0.11791383219954643</v>
      </c>
      <c r="AQ101" s="46">
        <f t="shared" si="879"/>
        <v>-6.5217391304347783E-2</v>
      </c>
      <c r="AR101" s="46">
        <f t="shared" si="880"/>
        <v>1.2722646310432628E-2</v>
      </c>
      <c r="AS101" s="46">
        <f t="shared" si="881"/>
        <v>-0.15698924731182795</v>
      </c>
      <c r="AT101" s="46">
        <f t="shared" si="882"/>
        <v>-0.13968957871396892</v>
      </c>
      <c r="AU101" s="46">
        <f t="shared" si="883"/>
        <v>-0.11812627291242361</v>
      </c>
      <c r="AV101" s="46">
        <f t="shared" si="884"/>
        <v>-0.13232104121475052</v>
      </c>
      <c r="AW101" s="46">
        <f t="shared" si="885"/>
        <v>-0.16313559322033899</v>
      </c>
      <c r="AX101" s="46">
        <f t="shared" si="886"/>
        <v>-0.12254901960784315</v>
      </c>
      <c r="AY101" s="46">
        <f t="shared" si="887"/>
        <v>-0.24343675417661093</v>
      </c>
      <c r="AZ101" s="46">
        <f t="shared" si="888"/>
        <v>-5.2380952380952417E-2</v>
      </c>
      <c r="BA101" s="46">
        <f t="shared" si="889"/>
        <v>-4.8223350253807085E-2</v>
      </c>
      <c r="BB101" s="46">
        <f t="shared" si="890"/>
        <v>-2.3136246786632397E-2</v>
      </c>
      <c r="BC101" s="46">
        <f t="shared" si="891"/>
        <v>-6.2015503875968991E-2</v>
      </c>
      <c r="BD101" s="46">
        <f t="shared" si="892"/>
        <v>-7.5376884422110324E-3</v>
      </c>
      <c r="BE101" s="46">
        <f t="shared" si="893"/>
        <v>2.5510204081633514E-3</v>
      </c>
      <c r="BF101" s="46">
        <f t="shared" si="894"/>
        <v>0</v>
      </c>
      <c r="BG101" s="46">
        <f t="shared" si="895"/>
        <v>-4.6189376443418029E-2</v>
      </c>
      <c r="BH101" s="46">
        <f t="shared" si="896"/>
        <v>-2.5000000000000022E-2</v>
      </c>
      <c r="BI101" s="46">
        <f t="shared" si="897"/>
        <v>-7.0886075949367133E-2</v>
      </c>
      <c r="BJ101" s="46">
        <f t="shared" si="898"/>
        <v>-2.2346368715083775E-2</v>
      </c>
      <c r="BK101" s="46">
        <f t="shared" si="899"/>
        <v>-3.1545741324921162E-2</v>
      </c>
      <c r="BL101" s="46">
        <f t="shared" si="900"/>
        <v>-0.10552763819095479</v>
      </c>
      <c r="BM101" s="46">
        <f t="shared" si="901"/>
        <v>2.666666666666595E-3</v>
      </c>
      <c r="BN101" s="46">
        <f t="shared" si="902"/>
        <v>-2.3684210526315752E-2</v>
      </c>
      <c r="BO101" s="46">
        <f t="shared" si="903"/>
        <v>-5.2341597796143224E-2</v>
      </c>
      <c r="BP101" s="46">
        <f t="shared" si="904"/>
        <v>-1.7721518987341756E-2</v>
      </c>
      <c r="BQ101" s="46">
        <f t="shared" si="905"/>
        <v>0</v>
      </c>
      <c r="BR101" s="46">
        <f t="shared" si="906"/>
        <v>7.7319587628865705E-3</v>
      </c>
      <c r="BS101" s="46">
        <f t="shared" si="907"/>
        <v>2.6634382566586012E-2</v>
      </c>
      <c r="BT101" s="46">
        <f t="shared" si="908"/>
        <v>0.57948717948717943</v>
      </c>
      <c r="BU101" s="46">
        <f t="shared" si="909"/>
        <v>0.5803814713896458</v>
      </c>
      <c r="BV101" s="46">
        <f t="shared" si="910"/>
        <v>0.54285714285714293</v>
      </c>
      <c r="BW101" s="46">
        <f t="shared" si="911"/>
        <v>0.71081433224755708</v>
      </c>
      <c r="BX101" s="46">
        <f t="shared" si="912"/>
        <v>0.63764044943820219</v>
      </c>
      <c r="BY101" s="46">
        <f t="shared" si="913"/>
        <v>0.49468085106382986</v>
      </c>
      <c r="BZ101" s="46">
        <f t="shared" si="914"/>
        <v>0.6403773584905661</v>
      </c>
      <c r="CA101" s="46">
        <f t="shared" si="915"/>
        <v>0.64534883720930236</v>
      </c>
      <c r="CB101" s="46">
        <f t="shared" si="916"/>
        <v>0.62886597938144329</v>
      </c>
      <c r="CC101" s="46">
        <f t="shared" si="917"/>
        <v>0.63358778625954204</v>
      </c>
      <c r="CD101" s="46">
        <f t="shared" si="918"/>
        <v>0.66240409207161122</v>
      </c>
      <c r="CE101" s="46">
        <f t="shared" si="919"/>
        <v>0.65566037735849059</v>
      </c>
      <c r="CF101" s="46">
        <f t="shared" si="920"/>
        <v>4.0584415584415501E-2</v>
      </c>
      <c r="CG101" s="46">
        <f t="shared" si="921"/>
        <v>2.931034482758621E-2</v>
      </c>
      <c r="CH101" s="46">
        <f t="shared" si="922"/>
        <v>5.9259259259259345E-2</v>
      </c>
      <c r="CI101" s="46">
        <f t="shared" si="923"/>
        <v>2.6236624652526519E-2</v>
      </c>
      <c r="CJ101" s="46">
        <f t="shared" si="924"/>
        <v>9.0909090909090828E-2</v>
      </c>
      <c r="CK101" s="46">
        <f t="shared" si="925"/>
        <v>7.8291814946619187E-2</v>
      </c>
      <c r="CL101" s="46">
        <f t="shared" si="926"/>
        <v>3.848302606066567E-2</v>
      </c>
      <c r="CM101" s="46">
        <f t="shared" si="927"/>
        <v>5.8303886925795023E-2</v>
      </c>
      <c r="CN101" s="46">
        <f t="shared" si="928"/>
        <v>-7.9113924050633333E-3</v>
      </c>
      <c r="CO101" s="46">
        <f t="shared" si="929"/>
        <v>1.2461059190031154E-2</v>
      </c>
      <c r="CP101" s="46">
        <f t="shared" si="930"/>
        <v>-2.6153846153846194E-2</v>
      </c>
      <c r="CQ101" s="46">
        <f t="shared" si="931"/>
        <v>-0.10113960113960119</v>
      </c>
      <c r="CR101" s="46">
        <f t="shared" si="932"/>
        <v>-6.5522620904836182E-2</v>
      </c>
      <c r="CS101" s="46">
        <f t="shared" si="933"/>
        <v>-3.3500837520937798E-3</v>
      </c>
      <c r="CT101" s="46">
        <f t="shared" si="934"/>
        <v>-4.1958041958041981E-2</v>
      </c>
      <c r="CU101" s="46">
        <f t="shared" si="935"/>
        <v>-5.5658627087198487E-2</v>
      </c>
      <c r="CV101" s="46">
        <f t="shared" si="936"/>
        <v>-1.4150943396226467E-2</v>
      </c>
      <c r="CW101" s="46">
        <f t="shared" si="937"/>
        <v>-3.4653465346534684E-2</v>
      </c>
      <c r="CX101" s="46">
        <f t="shared" si="938"/>
        <v>-1.8987341772151889E-2</v>
      </c>
      <c r="CY101" s="46">
        <f t="shared" si="939"/>
        <v>-1.1686143572620988E-2</v>
      </c>
      <c r="CZ101" s="46">
        <f t="shared" si="940"/>
        <v>-3.1897926634768758E-2</v>
      </c>
      <c r="DA101" s="46">
        <f t="shared" si="941"/>
        <v>-3.0769230769230882E-3</v>
      </c>
      <c r="DB101" s="46">
        <f t="shared" si="942"/>
        <v>-6.9510268562401278E-2</v>
      </c>
      <c r="DC101" s="46">
        <f t="shared" si="943"/>
        <v>-2.2187004754358197E-2</v>
      </c>
      <c r="DD101" s="46">
        <f t="shared" si="944"/>
        <v>-1.3355592654423987E-2</v>
      </c>
      <c r="DE101" s="46">
        <f t="shared" si="945"/>
        <v>-1.5126050420168013E-2</v>
      </c>
      <c r="DF101" s="46">
        <f t="shared" si="946"/>
        <v>-2.7372262773722622E-2</v>
      </c>
      <c r="DG101" s="46">
        <f t="shared" si="947"/>
        <v>-3.3398821218074692E-2</v>
      </c>
      <c r="DH101" s="46">
        <f t="shared" si="948"/>
        <v>-8.293460925039875E-2</v>
      </c>
      <c r="DI101" s="46">
        <f t="shared" si="949"/>
        <v>-0.10085470085470083</v>
      </c>
      <c r="DJ101" s="46">
        <f t="shared" si="950"/>
        <v>-7.5806451612903225E-2</v>
      </c>
      <c r="DK101" s="46">
        <f t="shared" si="951"/>
        <v>-4.8986486486486513E-2</v>
      </c>
      <c r="DL101" s="46">
        <f t="shared" si="952"/>
        <v>-1.4827018121911006E-2</v>
      </c>
      <c r="DM101" s="46">
        <f t="shared" si="953"/>
        <v>-6.1728395061728669E-3</v>
      </c>
      <c r="DN101" s="46">
        <f t="shared" si="954"/>
        <v>8.4889643463497144E-3</v>
      </c>
      <c r="DO101" s="46">
        <f t="shared" si="955"/>
        <v>4.8622366288493257E-3</v>
      </c>
      <c r="DP101" s="46">
        <f t="shared" si="956"/>
        <v>6.7681895093063549E-3</v>
      </c>
      <c r="DQ101" s="46">
        <f t="shared" si="957"/>
        <v>-5.1194539249146742E-2</v>
      </c>
      <c r="DR101" s="46">
        <f t="shared" si="958"/>
        <v>-2.4390243902439046E-2</v>
      </c>
      <c r="DS101" s="46">
        <f t="shared" si="959"/>
        <v>1.6260162601626105E-2</v>
      </c>
      <c r="DT101" s="46">
        <f t="shared" si="960"/>
        <v>4.5217391304347876E-2</v>
      </c>
      <c r="DU101" s="46">
        <f t="shared" si="961"/>
        <v>9.5057034220531467E-3</v>
      </c>
      <c r="DV101" s="46">
        <f t="shared" si="962"/>
        <v>5.0610820244328059E-2</v>
      </c>
      <c r="DW101" s="46">
        <f t="shared" si="963"/>
        <v>2.4866785079928899E-2</v>
      </c>
      <c r="DX101" s="46">
        <f t="shared" si="964"/>
        <v>3.3444816053511683E-3</v>
      </c>
      <c r="DY101" s="46">
        <f t="shared" si="965"/>
        <v>6.2111801242235032E-3</v>
      </c>
      <c r="DZ101" s="46">
        <f t="shared" si="966"/>
        <v>7.575757575757569E-2</v>
      </c>
      <c r="EA101" s="46">
        <f t="shared" si="967"/>
        <v>0.12096774193548376</v>
      </c>
      <c r="EB101" s="46">
        <f t="shared" si="968"/>
        <v>7.0588235294117618E-2</v>
      </c>
      <c r="EC101" s="46">
        <f t="shared" si="969"/>
        <v>6.4748201438848962E-2</v>
      </c>
      <c r="ED101" s="46">
        <f t="shared" si="970"/>
        <v>0.12307692307692308</v>
      </c>
      <c r="EE101" s="46">
        <f t="shared" si="971"/>
        <v>0.1379999999999999</v>
      </c>
      <c r="EF101" s="46">
        <f t="shared" si="972"/>
        <v>5.3244592346089803E-2</v>
      </c>
      <c r="EG101" s="46">
        <f t="shared" si="973"/>
        <v>0.19397363465160078</v>
      </c>
      <c r="EH101" s="46">
        <f t="shared" si="974"/>
        <v>9.1362126245847275E-2</v>
      </c>
      <c r="EI101" s="46">
        <f t="shared" si="975"/>
        <v>0.14211438474870008</v>
      </c>
      <c r="EJ101" s="46">
        <f t="shared" si="976"/>
        <v>0.20666666666666678</v>
      </c>
      <c r="EK101" s="46">
        <f t="shared" si="977"/>
        <v>7.0987654320987748E-2</v>
      </c>
      <c r="EL101" s="46">
        <f t="shared" si="978"/>
        <v>0.11424100156494532</v>
      </c>
      <c r="EM101" s="46">
        <f t="shared" si="979"/>
        <v>2.877697841726623E-2</v>
      </c>
      <c r="EN101" s="46">
        <f t="shared" si="980"/>
        <v>-5.0235478806907374E-2</v>
      </c>
      <c r="EO101" s="46">
        <f t="shared" si="981"/>
        <v>-0.14189189189189189</v>
      </c>
      <c r="EP101" s="46">
        <f t="shared" si="982"/>
        <v>-1.7123287671232834E-2</v>
      </c>
      <c r="EQ101" s="46">
        <f t="shared" si="983"/>
        <v>-2.2847100175746871E-2</v>
      </c>
      <c r="ER101" s="46">
        <f t="shared" si="984"/>
        <v>6.1611374407583019E-2</v>
      </c>
      <c r="ES101" s="46">
        <f t="shared" si="985"/>
        <v>1.2618296529968376E-2</v>
      </c>
      <c r="ET101" s="46">
        <f t="shared" si="986"/>
        <v>0</v>
      </c>
      <c r="EU101" s="46">
        <f t="shared" si="987"/>
        <v>-3.9453717754172946E-2</v>
      </c>
      <c r="EV101" s="46">
        <f t="shared" si="988"/>
        <v>-8.2872928176795591E-2</v>
      </c>
      <c r="EW101" s="46">
        <f t="shared" si="989"/>
        <v>-2.1613832853025983E-2</v>
      </c>
      <c r="EX101" s="46">
        <f t="shared" si="990"/>
        <v>-6.4606741573033699E-2</v>
      </c>
      <c r="EY101" s="46">
        <f t="shared" si="991"/>
        <v>-4.8951048951048959E-2</v>
      </c>
      <c r="EZ101" s="46">
        <f t="shared" si="992"/>
        <v>0.1008264462809918</v>
      </c>
      <c r="FA101" s="46">
        <f t="shared" si="993"/>
        <v>0.35433070866141736</v>
      </c>
      <c r="FB101" s="46">
        <f t="shared" si="994"/>
        <v>0.11149825783972123</v>
      </c>
      <c r="FC101" s="46">
        <f t="shared" si="995"/>
        <v>0.13669064748201443</v>
      </c>
      <c r="FD101" s="46">
        <f t="shared" si="996"/>
        <v>0.15922619047619047</v>
      </c>
      <c r="FE101" s="46">
        <f t="shared" si="997"/>
        <v>8.0996884735202501E-2</v>
      </c>
      <c r="FF101" s="46">
        <f t="shared" si="998"/>
        <v>0.16438356164383561</v>
      </c>
      <c r="FG101" s="46">
        <f t="shared" si="999"/>
        <v>0.15323854660347558</v>
      </c>
      <c r="FH101" s="46">
        <f t="shared" si="1000"/>
        <v>0.18222891566265065</v>
      </c>
      <c r="FI101" s="46">
        <f t="shared" si="1001"/>
        <v>0.24594992636229751</v>
      </c>
      <c r="FJ101" s="46">
        <f t="shared" si="1002"/>
        <v>0.17417417417417425</v>
      </c>
      <c r="FK101" s="46">
        <f t="shared" si="1003"/>
        <v>0.16911764705882359</v>
      </c>
      <c r="FL101" s="46">
        <f t="shared" si="1004"/>
        <v>0.17267267267267261</v>
      </c>
      <c r="FM101" s="46">
        <f t="shared" si="1005"/>
        <v>0.10174418604651159</v>
      </c>
      <c r="FN101" s="46">
        <f t="shared" si="1006"/>
        <v>0.11442006269592486</v>
      </c>
      <c r="FO101" s="46">
        <f t="shared" si="1007"/>
        <v>9.9683544303797555E-2</v>
      </c>
      <c r="FP101" s="46">
        <f t="shared" si="1008"/>
        <v>3.7227214377406836E-2</v>
      </c>
      <c r="FQ101" s="46">
        <f t="shared" si="1009"/>
        <v>6.4841498559077726E-2</v>
      </c>
      <c r="FR101" s="46">
        <f t="shared" si="1010"/>
        <v>7.9738562091503207E-2</v>
      </c>
      <c r="FS101" s="46">
        <f t="shared" si="1011"/>
        <v>7.1232876712328697E-2</v>
      </c>
      <c r="FT101" s="46">
        <f t="shared" si="1012"/>
        <v>4.84076433121019E-2</v>
      </c>
      <c r="FU101" s="46">
        <f t="shared" si="1013"/>
        <v>1.0638297872340496E-2</v>
      </c>
      <c r="FV101" s="46">
        <f t="shared" si="1014"/>
        <v>9.2071611253196961E-2</v>
      </c>
      <c r="FW101" s="46">
        <f t="shared" si="1015"/>
        <v>6.7924528301886777E-2</v>
      </c>
      <c r="FX101" s="46">
        <f t="shared" si="1016"/>
        <v>6.145966709346995E-2</v>
      </c>
      <c r="FY101" s="46">
        <f t="shared" si="1017"/>
        <v>5.4089709762533023E-2</v>
      </c>
      <c r="FZ101" s="46">
        <f t="shared" si="1018"/>
        <v>5.7665260196905876E-2</v>
      </c>
      <c r="GA101" s="46">
        <f t="shared" si="1019"/>
        <v>5.0359712230215736E-2</v>
      </c>
      <c r="GB101" s="46">
        <f t="shared" si="1020"/>
        <v>3.9603960396039639E-2</v>
      </c>
      <c r="GC101" s="46">
        <f t="shared" si="1021"/>
        <v>3.9242219215155583E-2</v>
      </c>
      <c r="GD101" s="46">
        <f t="shared" si="1022"/>
        <v>1.3317191283293006E-2</v>
      </c>
      <c r="GE101" s="46">
        <f t="shared" si="1023"/>
        <v>-1.6624040920716121E-2</v>
      </c>
      <c r="GF101" s="46">
        <f t="shared" si="1024"/>
        <v>6.4398541919805652E-2</v>
      </c>
      <c r="GG101" s="46">
        <f t="shared" si="1025"/>
        <v>8.3040935672514582E-2</v>
      </c>
      <c r="GH101" s="46">
        <f t="shared" si="1026"/>
        <v>2.3419203747072626E-2</v>
      </c>
      <c r="GI101" s="46">
        <f t="shared" si="1027"/>
        <v>8.1272084805653622E-2</v>
      </c>
      <c r="GJ101" s="46">
        <f t="shared" si="1028"/>
        <v>5.428226779252121E-2</v>
      </c>
      <c r="GK101" s="46">
        <f t="shared" si="1029"/>
        <v>-8.7609511889862324E-3</v>
      </c>
      <c r="GL101" s="46">
        <f t="shared" si="1030"/>
        <v>7.7127659574468099E-2</v>
      </c>
      <c r="GM101" s="46">
        <f t="shared" si="1031"/>
        <v>4.6575342465753344E-2</v>
      </c>
      <c r="GN101" s="46">
        <f t="shared" si="1032"/>
        <v>3.6904761904761996E-2</v>
      </c>
      <c r="GO101" s="46">
        <f t="shared" si="1033"/>
        <v>0.12369791666666674</v>
      </c>
      <c r="GP101" s="46">
        <f t="shared" si="1034"/>
        <v>4.5400238948626104E-2</v>
      </c>
      <c r="GQ101" s="46">
        <f t="shared" si="1035"/>
        <v>5.8517555266579979E-2</v>
      </c>
      <c r="GR101" s="46">
        <f t="shared" si="1036"/>
        <v>1.7123287671232834E-2</v>
      </c>
      <c r="GS101" s="46">
        <f t="shared" si="1037"/>
        <v>9.7192224622029144E-3</v>
      </c>
      <c r="GT101" s="46">
        <f t="shared" si="1038"/>
        <v>2.9748283752860427E-2</v>
      </c>
      <c r="GU101" s="46">
        <f t="shared" si="1039"/>
        <v>2.5054466230936878E-2</v>
      </c>
      <c r="GV101" s="46">
        <f t="shared" si="1040"/>
        <v>1.4874141876430214E-2</v>
      </c>
      <c r="GW101" s="46">
        <f t="shared" si="1041"/>
        <v>7.1969696969697017E-2</v>
      </c>
      <c r="GX101" s="46">
        <f t="shared" si="1042"/>
        <v>2.3456790123456805E-2</v>
      </c>
      <c r="GY101" s="46">
        <f t="shared" si="1043"/>
        <v>7.1989528795811442E-2</v>
      </c>
      <c r="GZ101" s="46">
        <f t="shared" si="1044"/>
        <v>-4.1331802525832351E-2</v>
      </c>
      <c r="HA101" s="46">
        <f t="shared" si="1045"/>
        <v>-8.2271147161066094E-2</v>
      </c>
      <c r="HB101" s="46">
        <f t="shared" si="1046"/>
        <v>-1.1428571428571455E-2</v>
      </c>
      <c r="HC101" s="46">
        <f t="shared" si="1047"/>
        <v>8.5995085995085319E-3</v>
      </c>
      <c r="HD101" s="46">
        <f t="shared" si="1048"/>
        <v>-2.4691358024691357E-2</v>
      </c>
      <c r="HE101" s="46">
        <f t="shared" si="1049"/>
        <v>-4.705882352941182E-2</v>
      </c>
      <c r="HF101" s="46">
        <f t="shared" si="1050"/>
        <v>-3.7777777777777799E-2</v>
      </c>
      <c r="HG101" s="46">
        <f t="shared" si="1051"/>
        <v>-3.8257173219978791E-2</v>
      </c>
      <c r="HH101" s="46">
        <f t="shared" si="1052"/>
        <v>-4.3968432919954892E-2</v>
      </c>
      <c r="HI101" s="46">
        <f t="shared" si="1053"/>
        <v>-6.8315665488810406E-2</v>
      </c>
      <c r="HJ101" s="46">
        <f t="shared" si="1054"/>
        <v>-7.5995174909529561E-2</v>
      </c>
      <c r="HK101" s="46">
        <f t="shared" si="1055"/>
        <v>-0.18315018315018317</v>
      </c>
      <c r="HL101" s="46">
        <f t="shared" si="1056"/>
        <v>6.2275449101796498E-2</v>
      </c>
      <c r="HM101" s="46">
        <f t="shared" si="1057"/>
        <v>-4.1625000000000023E-2</v>
      </c>
      <c r="HN101" s="46">
        <f t="shared" si="1058"/>
        <v>-0.10057803468208093</v>
      </c>
      <c r="HO101" s="46">
        <f t="shared" si="1059"/>
        <v>-8.8915956151035314E-2</v>
      </c>
      <c r="HP101" s="46">
        <f t="shared" si="1060"/>
        <v>-8.8607594936708889E-2</v>
      </c>
      <c r="HQ101" s="46">
        <f t="shared" si="1061"/>
        <v>-6.8462401795735151E-2</v>
      </c>
      <c r="HR101" s="46">
        <f t="shared" si="1062"/>
        <v>-8.775981524249421E-2</v>
      </c>
      <c r="HS101" s="156">
        <f t="shared" si="1063"/>
        <v>-0.1219138121546961</v>
      </c>
      <c r="HT101" s="46">
        <f t="shared" si="1064"/>
        <v>-9.3160377358490587E-2</v>
      </c>
      <c r="HU101" s="46">
        <f t="shared" si="1065"/>
        <v>-8.7231352718078359E-2</v>
      </c>
      <c r="HV101" s="46">
        <f t="shared" si="1066"/>
        <v>-0.14229765013054829</v>
      </c>
      <c r="HW101" s="46">
        <f t="shared" si="1067"/>
        <v>5.979073243647326E-3</v>
      </c>
      <c r="HX101" s="46">
        <f t="shared" si="1068"/>
        <v>-0.112739571589628</v>
      </c>
      <c r="HY101" s="46">
        <f t="shared" si="1069"/>
        <v>-3.8249983861044279E-2</v>
      </c>
      <c r="HZ101" s="46">
        <f t="shared" si="1070"/>
        <v>-7.3264781491002573E-2</v>
      </c>
      <c r="IA101" s="46">
        <f t="shared" si="1071"/>
        <v>-1.8716577540106916E-2</v>
      </c>
      <c r="IB101" s="46">
        <f t="shared" si="1072"/>
        <v>-6.1868686868686851E-2</v>
      </c>
      <c r="IC101" s="46">
        <f t="shared" si="1073"/>
        <v>-9.7590361445783147E-2</v>
      </c>
      <c r="ID101" s="46">
        <f t="shared" si="1074"/>
        <v>-8.7341772151898756E-2</v>
      </c>
      <c r="IE101" s="46">
        <f t="shared" si="1075"/>
        <v>-0.12164576905072311</v>
      </c>
      <c r="IF101" s="46">
        <f t="shared" si="1076"/>
        <v>-0.12223667100130042</v>
      </c>
      <c r="IG101" s="46">
        <f t="shared" si="1077"/>
        <v>-7.3407202216066447E-2</v>
      </c>
      <c r="IH101" s="46">
        <f t="shared" si="838"/>
        <v>-6.2404870624048758E-2</v>
      </c>
      <c r="II101" s="46">
        <f t="shared" si="1086"/>
        <v>-0.10401188707280828</v>
      </c>
      <c r="IJ101" s="46">
        <f t="shared" si="1087"/>
        <v>-9.6569250317662059E-2</v>
      </c>
      <c r="IK101" s="46">
        <f t="shared" si="1088"/>
        <v>-0.1424657534246575</v>
      </c>
      <c r="IL101" s="46">
        <f t="shared" si="1089"/>
        <v>-2.0804438280166426E-2</v>
      </c>
      <c r="IM101" s="46">
        <f t="shared" si="1090"/>
        <v>-8.3106267029972702E-2</v>
      </c>
      <c r="IN101" s="46">
        <f t="shared" si="1091"/>
        <v>9.421265141319024E-3</v>
      </c>
      <c r="IO101" s="46">
        <f t="shared" si="1092"/>
        <v>2.2696929238985364E-2</v>
      </c>
      <c r="IP101" s="46">
        <f t="shared" si="1093"/>
        <v>1.5256588072122046E-2</v>
      </c>
      <c r="IQ101" s="46">
        <f t="shared" si="1094"/>
        <v>3.008595988538687E-2</v>
      </c>
      <c r="IR101" s="46">
        <f t="shared" si="1095"/>
        <v>3.2592592592592506E-2</v>
      </c>
      <c r="IS101" s="46">
        <f t="shared" si="1096"/>
        <v>-1.7937219730941756E-2</v>
      </c>
      <c r="IT101" s="46">
        <f t="shared" si="1097"/>
        <v>4.3831168831168776E-2</v>
      </c>
      <c r="IU101" s="46">
        <f t="shared" si="1098"/>
        <v>9.9502487562188602E-3</v>
      </c>
      <c r="IV101" s="46">
        <f t="shared" si="1099"/>
        <v>-1.1251758087201136E-2</v>
      </c>
      <c r="IW101" s="46">
        <f t="shared" si="1100"/>
        <v>0.1182108626198084</v>
      </c>
      <c r="IX101" s="46">
        <f t="shared" si="1101"/>
        <v>-0.2535410764872521</v>
      </c>
      <c r="IY101" s="46">
        <f t="shared" si="1102"/>
        <v>0.13521545319465078</v>
      </c>
      <c r="IZ101" s="46">
        <f t="shared" si="1103"/>
        <v>0</v>
      </c>
      <c r="JA101" s="46">
        <f t="shared" si="1104"/>
        <v>-4.1775456919060039E-2</v>
      </c>
      <c r="JB101" s="46">
        <f t="shared" si="1104"/>
        <v>-5.3278688524590168E-2</v>
      </c>
      <c r="JC101" s="46">
        <f t="shared" si="1104"/>
        <v>-1.8080667593880384E-2</v>
      </c>
      <c r="JD101" s="46">
        <f t="shared" si="1104"/>
        <v>-0.14203730272596848</v>
      </c>
      <c r="JE101" s="46">
        <f t="shared" si="1104"/>
        <v>-0.44596651445966518</v>
      </c>
      <c r="JF101" s="46">
        <f t="shared" si="1104"/>
        <v>-0.5318818040435459</v>
      </c>
      <c r="JG101" s="46">
        <f t="shared" si="1104"/>
        <v>-0.51067323481116578</v>
      </c>
      <c r="JH101" s="46">
        <f t="shared" si="1104"/>
        <v>-0.57041251778093882</v>
      </c>
      <c r="JI101" s="46">
        <f t="shared" si="1104"/>
        <v>-0.58000000000000007</v>
      </c>
      <c r="JJ101" s="46">
        <f t="shared" si="1104"/>
        <v>-0.40607210626185963</v>
      </c>
      <c r="JK101" s="46">
        <f t="shared" si="1104"/>
        <v>-0.51178010471204183</v>
      </c>
      <c r="JL101" s="46">
        <f t="shared" si="1104"/>
        <v>-0.44933333333333336</v>
      </c>
      <c r="JM101" s="46">
        <f t="shared" si="1104"/>
        <v>-4.9046321525885506E-2</v>
      </c>
      <c r="JN101" s="46">
        <f t="shared" si="1104"/>
        <v>0.14730158730158727</v>
      </c>
      <c r="JO101" s="46">
        <f t="shared" si="1104"/>
        <v>0.2025495750708215</v>
      </c>
      <c r="JP101" s="46">
        <f t="shared" si="1104"/>
        <v>0.26923076923076916</v>
      </c>
      <c r="JQ101" s="46">
        <f t="shared" si="1104"/>
        <v>0.90934065934065944</v>
      </c>
      <c r="JR101" s="46">
        <f t="shared" si="1105"/>
        <v>1.3554817275747508</v>
      </c>
      <c r="JS101" s="46">
        <f t="shared" si="1105"/>
        <v>1.3456375838926173</v>
      </c>
      <c r="JT101" s="46">
        <f t="shared" si="1105"/>
        <v>1.5397350993377485</v>
      </c>
      <c r="JU101" s="46">
        <f t="shared" si="1106"/>
        <v>1.2813299319727891</v>
      </c>
      <c r="JV101" s="46">
        <f t="shared" si="1107"/>
        <v>1.4089456869009584</v>
      </c>
      <c r="JW101" s="46">
        <f t="shared" si="1108"/>
        <v>1.0450616621983913</v>
      </c>
      <c r="JX101" s="46">
        <f t="shared" si="1108"/>
        <v>1.1398111380145282</v>
      </c>
      <c r="JY101" s="46">
        <f t="shared" si="1108"/>
        <v>0.24212034383954162</v>
      </c>
      <c r="JZ101" s="46">
        <f t="shared" si="1108"/>
        <v>0.12567288826281642</v>
      </c>
      <c r="KA101" s="46">
        <f t="shared" si="1108"/>
        <v>7.067137809187285E-2</v>
      </c>
      <c r="KB101" s="46">
        <f t="shared" si="1108"/>
        <v>0.13702239789196313</v>
      </c>
      <c r="KC101" s="46">
        <f t="shared" si="1108"/>
        <v>0.16258992805755401</v>
      </c>
      <c r="KD101" s="46">
        <f t="shared" si="1108"/>
        <v>9.1678420310296271E-2</v>
      </c>
      <c r="KE101" s="46">
        <f t="shared" si="1108"/>
        <v>7.296137339055786E-2</v>
      </c>
      <c r="KF101" s="46">
        <f t="shared" si="1109"/>
        <v>0.11342894393741854</v>
      </c>
      <c r="KG101" s="46">
        <f t="shared" si="1110"/>
        <v>0.19723696197020768</v>
      </c>
      <c r="KH101" s="46">
        <f t="shared" si="1110"/>
        <v>0.16445623342175075</v>
      </c>
      <c r="KI101" s="46">
        <f t="shared" si="1110"/>
        <v>0.12741345135342064</v>
      </c>
      <c r="KJ101" s="46">
        <f t="shared" si="1110"/>
        <v>4.781712309701236E-2</v>
      </c>
      <c r="KK101" s="46">
        <f t="shared" si="1110"/>
        <v>0.10726643598615926</v>
      </c>
      <c r="KL101" s="46">
        <f t="shared" si="1110"/>
        <v>3.4636871508379796E-2</v>
      </c>
      <c r="KM101" s="46">
        <f t="shared" si="1110"/>
        <v>7.9207920792079278E-2</v>
      </c>
      <c r="KN101" s="46">
        <f t="shared" si="1110"/>
        <v>-7.1842410196987228E-2</v>
      </c>
      <c r="KO101" s="46">
        <f t="shared" si="1110"/>
        <v>-1</v>
      </c>
      <c r="KP101" s="46">
        <f t="shared" si="1110"/>
        <v>-1</v>
      </c>
      <c r="KQ101" s="46">
        <f t="shared" si="1110"/>
        <v>-1</v>
      </c>
      <c r="KR101" s="46">
        <f t="shared" si="1110"/>
        <v>-1</v>
      </c>
      <c r="KS101" s="46">
        <f t="shared" si="1110"/>
        <v>-1</v>
      </c>
      <c r="KT101" s="46">
        <f t="shared" si="1110"/>
        <v>-1</v>
      </c>
      <c r="KU101" s="46">
        <f t="shared" si="1110"/>
        <v>-1</v>
      </c>
      <c r="KV101" s="46">
        <f t="shared" si="1110"/>
        <v>-1</v>
      </c>
      <c r="KW101" s="46">
        <f t="shared" si="1110"/>
        <v>-1</v>
      </c>
      <c r="KX101" s="46">
        <f t="shared" si="1110"/>
        <v>-1</v>
      </c>
      <c r="KY101" s="46">
        <f t="shared" si="1110"/>
        <v>-1</v>
      </c>
      <c r="KZ101" s="46">
        <f t="shared" si="1110"/>
        <v>-1</v>
      </c>
      <c r="LA101" s="46" t="e">
        <f t="shared" si="1110"/>
        <v>#DIV/0!</v>
      </c>
      <c r="LB101" s="46" t="e">
        <f t="shared" si="1110"/>
        <v>#DIV/0!</v>
      </c>
      <c r="LC101" s="46" t="e">
        <f t="shared" si="1110"/>
        <v>#DIV/0!</v>
      </c>
      <c r="LD101" s="46" t="e">
        <f t="shared" si="1110"/>
        <v>#DIV/0!</v>
      </c>
      <c r="LE101" s="46" t="e">
        <f t="shared" si="1110"/>
        <v>#DIV/0!</v>
      </c>
      <c r="LF101" s="46" t="e">
        <f t="shared" si="1110"/>
        <v>#DIV/0!</v>
      </c>
      <c r="LG101" s="46" t="e">
        <f t="shared" si="1110"/>
        <v>#DIV/0!</v>
      </c>
      <c r="LH101" s="46" t="e">
        <f t="shared" si="1110"/>
        <v>#DIV/0!</v>
      </c>
      <c r="LI101" s="46" t="e">
        <f t="shared" si="1111"/>
        <v>#DIV/0!</v>
      </c>
      <c r="LJ101" s="46" t="e">
        <f t="shared" si="1112"/>
        <v>#DIV/0!</v>
      </c>
      <c r="LK101" s="46" t="e">
        <f t="shared" si="1112"/>
        <v>#DIV/0!</v>
      </c>
      <c r="LL101" s="46" t="e">
        <f t="shared" si="1112"/>
        <v>#DIV/0!</v>
      </c>
      <c r="LM101" s="46" t="e">
        <f t="shared" si="1112"/>
        <v>#DIV/0!</v>
      </c>
      <c r="LN101" s="46" t="e">
        <f t="shared" si="1112"/>
        <v>#DIV/0!</v>
      </c>
      <c r="LO101" s="46" t="e">
        <f t="shared" si="1112"/>
        <v>#DIV/0!</v>
      </c>
      <c r="LP101" s="46" t="e">
        <f t="shared" si="1112"/>
        <v>#DIV/0!</v>
      </c>
      <c r="LQ101" s="46" t="e">
        <f t="shared" si="1112"/>
        <v>#DIV/0!</v>
      </c>
      <c r="LR101" s="46" t="e">
        <f t="shared" si="1112"/>
        <v>#DIV/0!</v>
      </c>
      <c r="LS101" s="46" t="e">
        <f t="shared" si="1112"/>
        <v>#DIV/0!</v>
      </c>
      <c r="LT101" s="46" t="e">
        <f t="shared" si="1112"/>
        <v>#DIV/0!</v>
      </c>
      <c r="LU101" s="46" t="e">
        <f t="shared" si="1113"/>
        <v>#DIV/0!</v>
      </c>
      <c r="LV101" s="46" t="e">
        <f t="shared" si="1114"/>
        <v>#DIV/0!</v>
      </c>
      <c r="LW101" s="46" t="e">
        <f t="shared" si="1114"/>
        <v>#DIV/0!</v>
      </c>
      <c r="LX101" s="46" t="e">
        <f t="shared" si="1115"/>
        <v>#DIV/0!</v>
      </c>
      <c r="LY101" s="46" t="e">
        <f t="shared" si="1116"/>
        <v>#DIV/0!</v>
      </c>
      <c r="LZ101" s="46" t="e">
        <f t="shared" si="1116"/>
        <v>#DIV/0!</v>
      </c>
      <c r="MA101" s="46" t="e">
        <f t="shared" si="1116"/>
        <v>#DIV/0!</v>
      </c>
      <c r="MB101" s="46" t="e">
        <f t="shared" si="1116"/>
        <v>#DIV/0!</v>
      </c>
      <c r="MC101" s="46" t="e">
        <f t="shared" si="1116"/>
        <v>#DIV/0!</v>
      </c>
      <c r="MD101" s="46" t="e">
        <f t="shared" si="1116"/>
        <v>#DIV/0!</v>
      </c>
      <c r="ME101" s="46" t="e">
        <f t="shared" si="1116"/>
        <v>#DIV/0!</v>
      </c>
      <c r="MF101" s="46" t="e">
        <f t="shared" si="1116"/>
        <v>#DIV/0!</v>
      </c>
      <c r="MG101" s="46" t="e">
        <f t="shared" si="1116"/>
        <v>#DIV/0!</v>
      </c>
      <c r="MH101" s="46" t="e">
        <f t="shared" si="1116"/>
        <v>#DIV/0!</v>
      </c>
      <c r="MI101" s="46" t="e">
        <f t="shared" si="1116"/>
        <v>#DIV/0!</v>
      </c>
      <c r="MJ101" s="46" t="e">
        <f t="shared" si="1116"/>
        <v>#DIV/0!</v>
      </c>
      <c r="MK101" s="46" t="e">
        <f t="shared" si="1116"/>
        <v>#DIV/0!</v>
      </c>
      <c r="ML101" s="46" t="e">
        <f t="shared" si="1116"/>
        <v>#DIV/0!</v>
      </c>
    </row>
    <row r="102" spans="1:350" s="106" customFormat="1" x14ac:dyDescent="0.35">
      <c r="A102" s="105" t="str">
        <f>Month!$A$22</f>
        <v>Veículo Leve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 t="str">
        <f t="shared" si="850"/>
        <v/>
      </c>
      <c r="O102" s="47" t="str">
        <f t="shared" si="851"/>
        <v/>
      </c>
      <c r="P102" s="47" t="str">
        <f t="shared" si="852"/>
        <v/>
      </c>
      <c r="Q102" s="47" t="str">
        <f t="shared" si="853"/>
        <v/>
      </c>
      <c r="R102" s="47" t="str">
        <f t="shared" si="854"/>
        <v/>
      </c>
      <c r="S102" s="47" t="str">
        <f t="shared" si="855"/>
        <v/>
      </c>
      <c r="T102" s="47" t="str">
        <f t="shared" si="856"/>
        <v/>
      </c>
      <c r="U102" s="47" t="str">
        <f t="shared" si="857"/>
        <v/>
      </c>
      <c r="V102" s="47" t="str">
        <f t="shared" si="858"/>
        <v/>
      </c>
      <c r="W102" s="47" t="str">
        <f t="shared" si="859"/>
        <v/>
      </c>
      <c r="X102" s="47" t="str">
        <f t="shared" si="860"/>
        <v/>
      </c>
      <c r="Y102" s="47" t="str">
        <f t="shared" si="861"/>
        <v/>
      </c>
      <c r="Z102" s="47" t="str">
        <f t="shared" si="862"/>
        <v/>
      </c>
      <c r="AA102" s="47" t="str">
        <f t="shared" si="863"/>
        <v/>
      </c>
      <c r="AB102" s="47" t="str">
        <f t="shared" si="864"/>
        <v/>
      </c>
      <c r="AC102" s="47" t="str">
        <f t="shared" si="865"/>
        <v/>
      </c>
      <c r="AD102" s="47" t="str">
        <f t="shared" si="866"/>
        <v/>
      </c>
      <c r="AE102" s="47">
        <f t="shared" si="867"/>
        <v>0.69398907103825147</v>
      </c>
      <c r="AF102" s="47">
        <f t="shared" si="868"/>
        <v>0.21710526315789469</v>
      </c>
      <c r="AG102" s="47">
        <f t="shared" si="869"/>
        <v>2.3411371237458178E-2</v>
      </c>
      <c r="AH102" s="47">
        <f t="shared" si="870"/>
        <v>-3.2362459546925182E-3</v>
      </c>
      <c r="AI102" s="47">
        <f t="shared" si="871"/>
        <v>2.4464831804281273E-2</v>
      </c>
      <c r="AJ102" s="47">
        <f t="shared" si="872"/>
        <v>4.2763157894736947E-2</v>
      </c>
      <c r="AK102" s="47">
        <f t="shared" si="873"/>
        <v>-9.8280098280097983E-3</v>
      </c>
      <c r="AL102" s="47">
        <f t="shared" si="874"/>
        <v>1.3477088948786964E-2</v>
      </c>
      <c r="AM102" s="47">
        <f t="shared" si="875"/>
        <v>1.6722408026755842E-2</v>
      </c>
      <c r="AN102" s="47">
        <f t="shared" si="876"/>
        <v>7.3578595317725703E-2</v>
      </c>
      <c r="AO102" s="47">
        <f t="shared" si="877"/>
        <v>-6.5671641791044788E-2</v>
      </c>
      <c r="AP102" s="47">
        <f t="shared" si="878"/>
        <v>-0.11419753086419748</v>
      </c>
      <c r="AQ102" s="47">
        <f t="shared" si="879"/>
        <v>-0.11290322580645162</v>
      </c>
      <c r="AR102" s="47">
        <f t="shared" si="880"/>
        <v>-0.15675675675675671</v>
      </c>
      <c r="AS102" s="47">
        <f t="shared" si="881"/>
        <v>-0.15686274509803921</v>
      </c>
      <c r="AT102" s="47">
        <f t="shared" si="882"/>
        <v>-0.13961038961038963</v>
      </c>
      <c r="AU102" s="47">
        <f t="shared" si="883"/>
        <v>-0.17611940298507467</v>
      </c>
      <c r="AV102" s="47">
        <f t="shared" si="884"/>
        <v>-0.17034700315457418</v>
      </c>
      <c r="AW102" s="47">
        <f t="shared" si="885"/>
        <v>-0.14392059553349879</v>
      </c>
      <c r="AX102" s="47">
        <f t="shared" si="886"/>
        <v>-0.16223404255319152</v>
      </c>
      <c r="AY102" s="47">
        <f t="shared" si="887"/>
        <v>-0.15789473684210531</v>
      </c>
      <c r="AZ102" s="47">
        <f t="shared" si="888"/>
        <v>-0.20560747663551404</v>
      </c>
      <c r="BA102" s="47">
        <f t="shared" si="889"/>
        <v>-9.2651757188498385E-2</v>
      </c>
      <c r="BB102" s="47">
        <f t="shared" si="890"/>
        <v>-0.11149825783972123</v>
      </c>
      <c r="BC102" s="47">
        <f t="shared" si="891"/>
        <v>-8.363636363636362E-2</v>
      </c>
      <c r="BD102" s="47">
        <f t="shared" si="892"/>
        <v>-2.5641025641025661E-2</v>
      </c>
      <c r="BE102" s="47">
        <f t="shared" si="893"/>
        <v>-3.1007751937984551E-2</v>
      </c>
      <c r="BF102" s="47">
        <f t="shared" si="894"/>
        <v>-4.5283018867924518E-2</v>
      </c>
      <c r="BG102" s="47">
        <f t="shared" si="895"/>
        <v>-6.5217391304347783E-2</v>
      </c>
      <c r="BH102" s="47">
        <f t="shared" si="896"/>
        <v>-1.9011406844106515E-2</v>
      </c>
      <c r="BI102" s="47">
        <f t="shared" si="897"/>
        <v>-4.0579710144927561E-2</v>
      </c>
      <c r="BJ102" s="47">
        <f t="shared" si="898"/>
        <v>-4.4444444444444398E-2</v>
      </c>
      <c r="BK102" s="47">
        <f t="shared" si="899"/>
        <v>-3.515625E-2</v>
      </c>
      <c r="BL102" s="47">
        <f t="shared" si="900"/>
        <v>5.8823529411764719E-2</v>
      </c>
      <c r="BM102" s="47">
        <f t="shared" si="901"/>
        <v>-0.11267605633802813</v>
      </c>
      <c r="BN102" s="47">
        <f t="shared" si="902"/>
        <v>-7.8431372549019329E-3</v>
      </c>
      <c r="BO102" s="47">
        <f t="shared" si="903"/>
        <v>-5.555555555555558E-2</v>
      </c>
      <c r="BP102" s="47">
        <f t="shared" si="904"/>
        <v>-5.2631578947368474E-2</v>
      </c>
      <c r="BQ102" s="47">
        <f t="shared" si="905"/>
        <v>2.8000000000000025E-2</v>
      </c>
      <c r="BR102" s="47">
        <f t="shared" si="906"/>
        <v>0</v>
      </c>
      <c r="BS102" s="47">
        <f t="shared" si="907"/>
        <v>1.9379844961240345E-2</v>
      </c>
      <c r="BT102" s="47">
        <f t="shared" si="908"/>
        <v>0.21317829457364335</v>
      </c>
      <c r="BU102" s="47">
        <f t="shared" si="909"/>
        <v>0.17522658610271913</v>
      </c>
      <c r="BV102" s="47">
        <f t="shared" si="910"/>
        <v>0.16279069767441867</v>
      </c>
      <c r="BW102" s="47">
        <f t="shared" si="911"/>
        <v>6.8825910931174183E-2</v>
      </c>
      <c r="BX102" s="47">
        <f t="shared" si="912"/>
        <v>1.8518518518518601E-2</v>
      </c>
      <c r="BY102" s="47">
        <f t="shared" si="913"/>
        <v>0.23015873015873023</v>
      </c>
      <c r="BZ102" s="47">
        <f t="shared" si="914"/>
        <v>0.11067193675889331</v>
      </c>
      <c r="CA102" s="47">
        <f t="shared" si="915"/>
        <v>0.15126050420168058</v>
      </c>
      <c r="CB102" s="47">
        <f t="shared" si="916"/>
        <v>0.11805555555555558</v>
      </c>
      <c r="CC102" s="47">
        <f t="shared" si="917"/>
        <v>0.10894941634241251</v>
      </c>
      <c r="CD102" s="47">
        <f t="shared" si="918"/>
        <v>6.7193675889328119E-2</v>
      </c>
      <c r="CE102" s="47">
        <f t="shared" si="919"/>
        <v>0.11787072243346008</v>
      </c>
      <c r="CF102" s="47">
        <f t="shared" si="920"/>
        <v>-9.2651757188498385E-2</v>
      </c>
      <c r="CG102" s="47">
        <f t="shared" si="921"/>
        <v>-1.2853470437018011E-2</v>
      </c>
      <c r="CH102" s="47">
        <f t="shared" si="922"/>
        <v>5.428571428571427E-2</v>
      </c>
      <c r="CI102" s="47">
        <f t="shared" si="923"/>
        <v>7.4318181818181728E-2</v>
      </c>
      <c r="CJ102" s="47">
        <f t="shared" si="924"/>
        <v>5.0909090909091015E-2</v>
      </c>
      <c r="CK102" s="47">
        <f t="shared" si="925"/>
        <v>3.548387096774186E-2</v>
      </c>
      <c r="CL102" s="47">
        <f t="shared" si="926"/>
        <v>4.2704626334519658E-2</v>
      </c>
      <c r="CM102" s="47">
        <f t="shared" si="927"/>
        <v>5.8394160583941535E-2</v>
      </c>
      <c r="CN102" s="47">
        <f t="shared" si="928"/>
        <v>6.5217391304347894E-2</v>
      </c>
      <c r="CO102" s="47">
        <f t="shared" si="929"/>
        <v>3.1578947368421151E-2</v>
      </c>
      <c r="CP102" s="47">
        <f t="shared" si="930"/>
        <v>8.5185185185185253E-2</v>
      </c>
      <c r="CQ102" s="47">
        <f t="shared" si="931"/>
        <v>3.7414965986394488E-2</v>
      </c>
      <c r="CR102" s="47">
        <f t="shared" si="932"/>
        <v>2.8169014084507005E-2</v>
      </c>
      <c r="CS102" s="47">
        <f t="shared" si="933"/>
        <v>7.8125E-3</v>
      </c>
      <c r="CT102" s="47">
        <f t="shared" si="934"/>
        <v>-2.4390243902439046E-2</v>
      </c>
      <c r="CU102" s="47">
        <f t="shared" si="935"/>
        <v>-2.1860235526408589E-3</v>
      </c>
      <c r="CV102" s="47">
        <f t="shared" si="936"/>
        <v>4.4982698961937739E-2</v>
      </c>
      <c r="CW102" s="47">
        <f t="shared" si="937"/>
        <v>-0.12149532710280375</v>
      </c>
      <c r="CX102" s="47">
        <f t="shared" si="938"/>
        <v>-1.3651877133105783E-2</v>
      </c>
      <c r="CY102" s="47">
        <f t="shared" si="939"/>
        <v>-8.6206896551724088E-2</v>
      </c>
      <c r="CZ102" s="47">
        <f t="shared" si="940"/>
        <v>-1.7492711370262426E-2</v>
      </c>
      <c r="DA102" s="47">
        <f t="shared" si="941"/>
        <v>-1.3605442176870763E-2</v>
      </c>
      <c r="DB102" s="47">
        <f t="shared" si="942"/>
        <v>-4.7781569965870352E-2</v>
      </c>
      <c r="DC102" s="47">
        <f t="shared" si="943"/>
        <v>-7.8688524590163955E-2</v>
      </c>
      <c r="DD102" s="47">
        <f t="shared" si="944"/>
        <v>-3.082191780821919E-2</v>
      </c>
      <c r="DE102" s="47">
        <f t="shared" si="945"/>
        <v>-4.3927648578811374E-2</v>
      </c>
      <c r="DF102" s="47">
        <f t="shared" si="946"/>
        <v>-5.0000000000000044E-2</v>
      </c>
      <c r="DG102" s="47">
        <f t="shared" si="947"/>
        <v>-5.6537102473498191E-2</v>
      </c>
      <c r="DH102" s="47">
        <f t="shared" si="948"/>
        <v>-5.9602649006622488E-2</v>
      </c>
      <c r="DI102" s="47">
        <f t="shared" si="949"/>
        <v>0.16312056737588643</v>
      </c>
      <c r="DJ102" s="47">
        <f t="shared" si="950"/>
        <v>4.1522491349480939E-2</v>
      </c>
      <c r="DK102" s="47">
        <f t="shared" si="951"/>
        <v>0.1132075471698113</v>
      </c>
      <c r="DL102" s="47">
        <f t="shared" si="952"/>
        <v>3.5608308605341144E-2</v>
      </c>
      <c r="DM102" s="47">
        <f t="shared" si="953"/>
        <v>4.482758620689653E-2</v>
      </c>
      <c r="DN102" s="47">
        <f t="shared" si="954"/>
        <v>0.12903225806451624</v>
      </c>
      <c r="DO102" s="47">
        <f t="shared" si="955"/>
        <v>0.14234875444839856</v>
      </c>
      <c r="DP102" s="47">
        <f t="shared" si="956"/>
        <v>0.13074204946996471</v>
      </c>
      <c r="DQ102" s="47">
        <f t="shared" si="957"/>
        <v>0.14324324324324333</v>
      </c>
      <c r="DR102" s="47">
        <f t="shared" si="958"/>
        <v>0.11695906432748537</v>
      </c>
      <c r="DS102" s="47">
        <f t="shared" si="959"/>
        <v>0.15625468164794021</v>
      </c>
      <c r="DT102" s="47">
        <f t="shared" si="960"/>
        <v>8.8028169014084501E-2</v>
      </c>
      <c r="DU102" s="47">
        <f t="shared" si="961"/>
        <v>-1.2195121951219523E-2</v>
      </c>
      <c r="DV102" s="47">
        <f t="shared" si="962"/>
        <v>3.9867109634551534E-2</v>
      </c>
      <c r="DW102" s="47">
        <f t="shared" si="963"/>
        <v>7.4576271186440612E-2</v>
      </c>
      <c r="DX102" s="47">
        <f t="shared" si="964"/>
        <v>7.1633237822349649E-2</v>
      </c>
      <c r="DY102" s="47">
        <f t="shared" si="965"/>
        <v>8.5808580858085737E-2</v>
      </c>
      <c r="DZ102" s="47">
        <f t="shared" si="966"/>
        <v>9.5238095238095344E-2</v>
      </c>
      <c r="EA102" s="47">
        <f t="shared" si="967"/>
        <v>8.7227414330218078E-2</v>
      </c>
      <c r="EB102" s="47">
        <f t="shared" si="968"/>
        <v>0.10624999999999996</v>
      </c>
      <c r="EC102" s="47">
        <f t="shared" si="969"/>
        <v>7.8014184397163122E-2</v>
      </c>
      <c r="ED102" s="47">
        <f t="shared" si="970"/>
        <v>8.6387434554973774E-2</v>
      </c>
      <c r="EE102" s="47">
        <f t="shared" si="971"/>
        <v>0.10456076703809258</v>
      </c>
      <c r="EF102" s="47">
        <f t="shared" si="972"/>
        <v>0.15857605177993528</v>
      </c>
      <c r="EG102" s="47">
        <f t="shared" si="973"/>
        <v>5.2469135802469147E-2</v>
      </c>
      <c r="EH102" s="47">
        <f t="shared" si="974"/>
        <v>0.15015974440894575</v>
      </c>
      <c r="EI102" s="47">
        <f t="shared" si="975"/>
        <v>4.7318611987381631E-2</v>
      </c>
      <c r="EJ102" s="47">
        <f t="shared" si="976"/>
        <v>0.10427807486631013</v>
      </c>
      <c r="EK102" s="47">
        <f t="shared" si="977"/>
        <v>8.8145896656534939E-2</v>
      </c>
      <c r="EL102" s="47">
        <f t="shared" si="978"/>
        <v>2.0289855072463725E-2</v>
      </c>
      <c r="EM102" s="47">
        <f t="shared" si="979"/>
        <v>7.7363896848137603E-2</v>
      </c>
      <c r="EN102" s="47">
        <f t="shared" si="980"/>
        <v>7.344632768361592E-2</v>
      </c>
      <c r="EO102" s="47">
        <f t="shared" si="981"/>
        <v>3.289473684210531E-2</v>
      </c>
      <c r="EP102" s="47">
        <f t="shared" si="982"/>
        <v>3.8554216867469959E-2</v>
      </c>
      <c r="EQ102" s="47">
        <f t="shared" si="983"/>
        <v>2.9325513196480912E-2</v>
      </c>
      <c r="ER102" s="47">
        <f t="shared" si="984"/>
        <v>-2.2346368715083775E-2</v>
      </c>
      <c r="ES102" s="47">
        <f t="shared" si="985"/>
        <v>0.12609970674486815</v>
      </c>
      <c r="ET102" s="47">
        <f t="shared" si="986"/>
        <v>0</v>
      </c>
      <c r="EU102" s="47">
        <f t="shared" si="987"/>
        <v>6.024096385542177E-2</v>
      </c>
      <c r="EV102" s="47">
        <f t="shared" si="988"/>
        <v>-9.6852300242130651E-3</v>
      </c>
      <c r="EW102" s="47">
        <f t="shared" si="989"/>
        <v>-8.379888268156388E-3</v>
      </c>
      <c r="EX102" s="47">
        <f t="shared" si="990"/>
        <v>5.3977272727272707E-2</v>
      </c>
      <c r="EY102" s="47">
        <f t="shared" si="991"/>
        <v>4.5212765957446832E-2</v>
      </c>
      <c r="EZ102" s="47">
        <f t="shared" si="992"/>
        <v>-2.6315789473684181E-2</v>
      </c>
      <c r="FA102" s="47">
        <f t="shared" si="993"/>
        <v>7.6433121019108263E-2</v>
      </c>
      <c r="FB102" s="47">
        <f t="shared" si="994"/>
        <v>6.0324825986078912E-2</v>
      </c>
      <c r="FC102" s="47">
        <f t="shared" si="995"/>
        <v>3.9886039886039892E-2</v>
      </c>
      <c r="FD102" s="47">
        <f t="shared" si="996"/>
        <v>5.428571428571427E-2</v>
      </c>
      <c r="FE102" s="47">
        <f t="shared" si="997"/>
        <v>5.9895833333333259E-2</v>
      </c>
      <c r="FF102" s="47">
        <f t="shared" si="998"/>
        <v>6.1111111111111116E-2</v>
      </c>
      <c r="FG102" s="47">
        <f t="shared" si="999"/>
        <v>8.2386363636363535E-2</v>
      </c>
      <c r="FH102" s="47">
        <f t="shared" si="1000"/>
        <v>0.11980440097799505</v>
      </c>
      <c r="FI102" s="47">
        <f t="shared" si="1001"/>
        <v>0.13521126760563384</v>
      </c>
      <c r="FJ102" s="47">
        <f t="shared" si="1002"/>
        <v>5.9299191374662996E-2</v>
      </c>
      <c r="FK102" s="47">
        <f t="shared" si="1003"/>
        <v>4.5801526717557328E-2</v>
      </c>
      <c r="FL102" s="47">
        <f t="shared" si="1004"/>
        <v>9.7297297297297192E-2</v>
      </c>
      <c r="FM102" s="47">
        <f t="shared" si="1005"/>
        <v>3.155818540433919E-2</v>
      </c>
      <c r="FN102" s="47">
        <f t="shared" si="1006"/>
        <v>4.8140043763676088E-2</v>
      </c>
      <c r="FO102" s="47">
        <f t="shared" si="1007"/>
        <v>-6.5753424657534199E-2</v>
      </c>
      <c r="FP102" s="47">
        <f t="shared" si="1008"/>
        <v>9.7560975609756184E-2</v>
      </c>
      <c r="FQ102" s="47">
        <f t="shared" si="1009"/>
        <v>7.3710073710073765E-2</v>
      </c>
      <c r="FR102" s="47">
        <f t="shared" si="1010"/>
        <v>2.6178010471205049E-3</v>
      </c>
      <c r="FS102" s="47">
        <f t="shared" si="1011"/>
        <v>3.937007874015741E-2</v>
      </c>
      <c r="FT102" s="47">
        <f t="shared" si="1012"/>
        <v>-2.6200873362445365E-2</v>
      </c>
      <c r="FU102" s="47">
        <f t="shared" si="1013"/>
        <v>-2.2332506203473934E-2</v>
      </c>
      <c r="FV102" s="47">
        <f t="shared" si="1014"/>
        <v>7.6335877862594437E-3</v>
      </c>
      <c r="FW102" s="47">
        <f t="shared" si="1015"/>
        <v>-2.676399026763987E-2</v>
      </c>
      <c r="FX102" s="47">
        <f t="shared" si="1016"/>
        <v>7.3891625615762901E-3</v>
      </c>
      <c r="FY102" s="47">
        <f t="shared" si="1017"/>
        <v>0</v>
      </c>
      <c r="FZ102" s="47">
        <f t="shared" si="1018"/>
        <v>1.4613778705636848E-2</v>
      </c>
      <c r="GA102" s="47">
        <f t="shared" si="1019"/>
        <v>0.2082111436950147</v>
      </c>
      <c r="GB102" s="47">
        <f t="shared" si="1020"/>
        <v>-3.703703703703709E-2</v>
      </c>
      <c r="GC102" s="47">
        <f t="shared" si="1021"/>
        <v>-9.1533180778031742E-3</v>
      </c>
      <c r="GD102" s="47">
        <f t="shared" si="1022"/>
        <v>3.1331592689294974E-2</v>
      </c>
      <c r="GE102" s="47">
        <f t="shared" si="1023"/>
        <v>-5.050505050505083E-3</v>
      </c>
      <c r="GF102" s="47">
        <f t="shared" si="1024"/>
        <v>6.0538116591928315E-2</v>
      </c>
      <c r="GG102" s="47">
        <f t="shared" si="1025"/>
        <v>2.5380710659898442E-2</v>
      </c>
      <c r="GH102" s="47">
        <f t="shared" si="1026"/>
        <v>7.3232323232323315E-2</v>
      </c>
      <c r="GI102" s="47">
        <f t="shared" si="1027"/>
        <v>7.4999999999999956E-2</v>
      </c>
      <c r="GJ102" s="47">
        <f t="shared" si="1028"/>
        <v>8.5574572127139259E-2</v>
      </c>
      <c r="GK102" s="47">
        <f t="shared" si="1029"/>
        <v>6.6921606118546917E-2</v>
      </c>
      <c r="GL102" s="47">
        <f t="shared" si="1030"/>
        <v>5.1440329218106928E-2</v>
      </c>
      <c r="GM102" s="47">
        <f t="shared" si="1031"/>
        <v>-1.4563106796116498E-2</v>
      </c>
      <c r="GN102" s="47">
        <f t="shared" si="1032"/>
        <v>0.15897435897435908</v>
      </c>
      <c r="GO102" s="47">
        <f t="shared" si="1033"/>
        <v>-6.004618937644346E-2</v>
      </c>
      <c r="GP102" s="47">
        <f t="shared" si="1034"/>
        <v>9.3670886075949422E-2</v>
      </c>
      <c r="GQ102" s="47">
        <f t="shared" si="1035"/>
        <v>2.2842639593908531E-2</v>
      </c>
      <c r="GR102" s="47">
        <f t="shared" si="1036"/>
        <v>1.6913319238900604E-2</v>
      </c>
      <c r="GS102" s="47">
        <f t="shared" si="1037"/>
        <v>6.4356435643564414E-2</v>
      </c>
      <c r="GT102" s="47">
        <f t="shared" si="1038"/>
        <v>-4.7058823529412264E-3</v>
      </c>
      <c r="GU102" s="47">
        <f t="shared" si="1039"/>
        <v>1.6279069767441756E-2</v>
      </c>
      <c r="GV102" s="47">
        <f t="shared" si="1040"/>
        <v>3.6036036036036112E-2</v>
      </c>
      <c r="GW102" s="47">
        <f t="shared" si="1041"/>
        <v>1.6129032258064502E-2</v>
      </c>
      <c r="GX102" s="47">
        <f t="shared" si="1042"/>
        <v>1.7612524461839474E-2</v>
      </c>
      <c r="GY102" s="47">
        <f t="shared" si="1043"/>
        <v>-2.7093596059113323E-2</v>
      </c>
      <c r="GZ102" s="47">
        <f t="shared" si="1044"/>
        <v>-3.539823008849563E-2</v>
      </c>
      <c r="HA102" s="47">
        <f t="shared" si="1045"/>
        <v>0.18427518427518419</v>
      </c>
      <c r="HB102" s="47">
        <f t="shared" si="1046"/>
        <v>-1.851851851851849E-2</v>
      </c>
      <c r="HC102" s="47">
        <f t="shared" si="1047"/>
        <v>3.9702233250620278E-2</v>
      </c>
      <c r="HD102" s="47">
        <f t="shared" si="1048"/>
        <v>-5.6133056133056081E-2</v>
      </c>
      <c r="HE102" s="47">
        <f t="shared" si="1049"/>
        <v>2.5581395348837299E-2</v>
      </c>
      <c r="HF102" s="47">
        <f t="shared" si="1050"/>
        <v>-7.0921985815602939E-3</v>
      </c>
      <c r="HG102" s="47">
        <f t="shared" si="1051"/>
        <v>9.1533180778031742E-3</v>
      </c>
      <c r="HH102" s="47">
        <f t="shared" si="1052"/>
        <v>-1.9565217391304346E-2</v>
      </c>
      <c r="HI102" s="47">
        <f t="shared" si="1053"/>
        <v>2.4691358024691468E-2</v>
      </c>
      <c r="HJ102" s="47">
        <f t="shared" si="1054"/>
        <v>0</v>
      </c>
      <c r="HK102" s="47">
        <f t="shared" si="1055"/>
        <v>2.2784810126582178E-2</v>
      </c>
      <c r="HL102" s="47">
        <f t="shared" si="1056"/>
        <v>-4.1284403669724745E-2</v>
      </c>
      <c r="HM102" s="47">
        <f t="shared" si="1057"/>
        <v>-2.3564315352696985E-2</v>
      </c>
      <c r="HN102" s="47">
        <f t="shared" si="1058"/>
        <v>-4.7169811320755262E-3</v>
      </c>
      <c r="HO102" s="47">
        <f t="shared" si="1059"/>
        <v>3.3412887828162319E-2</v>
      </c>
      <c r="HP102" s="47">
        <f t="shared" si="1060"/>
        <v>5.506607929515428E-2</v>
      </c>
      <c r="HQ102" s="47">
        <f t="shared" si="1061"/>
        <v>-2.4943310657596363E-2</v>
      </c>
      <c r="HR102" s="47">
        <f t="shared" si="1062"/>
        <v>0.17619047619047623</v>
      </c>
      <c r="HS102" s="157">
        <f t="shared" si="1063"/>
        <v>0.16187022013774466</v>
      </c>
      <c r="HT102" s="47">
        <f t="shared" si="1064"/>
        <v>4.6563192904656381E-2</v>
      </c>
      <c r="HU102" s="47">
        <f t="shared" si="1065"/>
        <v>5.8519793459552494E-2</v>
      </c>
      <c r="HV102" s="47">
        <f t="shared" si="1066"/>
        <v>3.4615384615384714E-2</v>
      </c>
      <c r="HW102" s="47">
        <f t="shared" si="1067"/>
        <v>0.10643564356435653</v>
      </c>
      <c r="HX102" s="47">
        <f t="shared" si="1068"/>
        <v>0.15311004784688986</v>
      </c>
      <c r="HY102" s="47">
        <f t="shared" si="1069"/>
        <v>-2.0486909370604489E-2</v>
      </c>
      <c r="HZ102" s="47">
        <f t="shared" si="1070"/>
        <v>0.11137440758293837</v>
      </c>
      <c r="IA102" s="47">
        <f t="shared" si="1071"/>
        <v>-6.9284064665127154E-3</v>
      </c>
      <c r="IB102" s="47">
        <f t="shared" si="1072"/>
        <v>0.10647181628392488</v>
      </c>
      <c r="IC102" s="47">
        <f t="shared" si="1073"/>
        <v>7.6744186046511675E-2</v>
      </c>
      <c r="ID102" s="47">
        <f t="shared" si="1074"/>
        <v>-6.8825910931174072E-2</v>
      </c>
      <c r="IE102" s="47">
        <f t="shared" si="1075"/>
        <v>-5.7349025514871976E-2</v>
      </c>
      <c r="IF102" s="47">
        <f t="shared" si="1076"/>
        <v>1.4830508474576343E-2</v>
      </c>
      <c r="IG102" s="47">
        <f t="shared" si="1077"/>
        <v>-3.4146341463414664E-2</v>
      </c>
      <c r="IH102" s="47">
        <f t="shared" si="838"/>
        <v>1.4869888475836479E-2</v>
      </c>
      <c r="II102" s="47">
        <f t="shared" si="1086"/>
        <v>0</v>
      </c>
      <c r="IJ102" s="47">
        <f t="shared" si="1087"/>
        <v>-2.0746887966805017E-2</v>
      </c>
      <c r="IK102" s="47">
        <f t="shared" si="1088"/>
        <v>0.10629067245119317</v>
      </c>
      <c r="IL102" s="47">
        <f t="shared" si="1089"/>
        <v>8.5287846481876262E-3</v>
      </c>
      <c r="IM102" s="47">
        <f t="shared" si="1090"/>
        <v>0.10930232558139541</v>
      </c>
      <c r="IN102" s="47">
        <f t="shared" si="1091"/>
        <v>3.9622641509434064E-2</v>
      </c>
      <c r="IO102" s="47">
        <f t="shared" si="1092"/>
        <v>3.6717062634989306E-2</v>
      </c>
      <c r="IP102" s="47">
        <f t="shared" si="1093"/>
        <v>9.1304347826086873E-2</v>
      </c>
      <c r="IQ102" s="47">
        <f t="shared" si="1094"/>
        <v>5.5900621118012417E-2</v>
      </c>
      <c r="IR102" s="47">
        <f t="shared" si="1095"/>
        <v>4.3841336116910323E-2</v>
      </c>
      <c r="IS102" s="47">
        <f t="shared" si="1096"/>
        <v>5.3872053872053849E-2</v>
      </c>
      <c r="IT102" s="47">
        <f t="shared" si="1097"/>
        <v>4.5787545787545847E-2</v>
      </c>
      <c r="IU102" s="47">
        <f t="shared" si="1098"/>
        <v>3.5794183445190253E-2</v>
      </c>
      <c r="IV102" s="47">
        <f t="shared" si="1099"/>
        <v>5.0847457627118731E-2</v>
      </c>
      <c r="IW102" s="47">
        <f t="shared" si="1100"/>
        <v>-1.764705882352946E-2</v>
      </c>
      <c r="IX102" s="47">
        <f t="shared" si="1101"/>
        <v>-6.7653276955602526E-2</v>
      </c>
      <c r="IY102" s="47">
        <f t="shared" si="1102"/>
        <v>-4.6121593291404639E-2</v>
      </c>
      <c r="IZ102" s="47">
        <f t="shared" si="1103"/>
        <v>3.6297640653357721E-3</v>
      </c>
      <c r="JA102" s="47">
        <f t="shared" si="1104"/>
        <v>2.0833333333333259E-2</v>
      </c>
      <c r="JB102" s="47">
        <f t="shared" si="1104"/>
        <v>2.3904382470119501E-2</v>
      </c>
      <c r="JC102" s="47">
        <f t="shared" si="1104"/>
        <v>7.8431372549019329E-3</v>
      </c>
      <c r="JD102" s="47">
        <f t="shared" si="1104"/>
        <v>-6.0000000000000053E-2</v>
      </c>
      <c r="JE102" s="47">
        <f t="shared" si="1104"/>
        <v>-0.34504792332268375</v>
      </c>
      <c r="JF102" s="47">
        <f t="shared" si="1104"/>
        <v>-0.40280210157618213</v>
      </c>
      <c r="JG102" s="47">
        <f t="shared" si="1104"/>
        <v>-0.42764578833693301</v>
      </c>
      <c r="JH102" s="47">
        <f t="shared" si="1104"/>
        <v>-0.39919354838709675</v>
      </c>
      <c r="JI102" s="47">
        <f t="shared" si="1104"/>
        <v>-0.41716566866267468</v>
      </c>
      <c r="JJ102" s="47">
        <f t="shared" si="1104"/>
        <v>-0.37641723356009071</v>
      </c>
      <c r="JK102" s="47">
        <f t="shared" si="1104"/>
        <v>-0.23076923076923073</v>
      </c>
      <c r="JL102" s="47">
        <f t="shared" si="1104"/>
        <v>-0.25678119349005424</v>
      </c>
      <c r="JM102" s="47">
        <f t="shared" si="1104"/>
        <v>-5.7142857142857162E-2</v>
      </c>
      <c r="JN102" s="47">
        <f t="shared" si="1104"/>
        <v>-1.6084630350194473E-2</v>
      </c>
      <c r="JO102" s="47">
        <f t="shared" si="1104"/>
        <v>6.0311284046692615E-2</v>
      </c>
      <c r="JP102" s="47">
        <f t="shared" si="1104"/>
        <v>0.1914893617021276</v>
      </c>
      <c r="JQ102" s="47">
        <f t="shared" si="1104"/>
        <v>0.64390243902439015</v>
      </c>
      <c r="JR102" s="47">
        <f t="shared" si="1105"/>
        <v>0.81231671554252194</v>
      </c>
      <c r="JS102" s="47">
        <f t="shared" si="1105"/>
        <v>0.97358490566037736</v>
      </c>
      <c r="JT102" s="47">
        <f t="shared" si="1105"/>
        <v>0.3825503355704698</v>
      </c>
      <c r="JU102" s="47">
        <f t="shared" si="1106"/>
        <v>-7.6619863013698608E-2</v>
      </c>
      <c r="JV102" s="47">
        <f t="shared" si="1107"/>
        <v>0.22181818181818191</v>
      </c>
      <c r="JW102" s="47">
        <f t="shared" si="1108"/>
        <v>2.4262857142857142E-2</v>
      </c>
      <c r="JX102" s="47">
        <f t="shared" si="1108"/>
        <v>-1.993430656934303E-2</v>
      </c>
      <c r="JY102" s="47">
        <f t="shared" si="1108"/>
        <v>-6.4935064935064957E-2</v>
      </c>
      <c r="JZ102" s="47">
        <f t="shared" si="1108"/>
        <v>-7.2632271012837868E-2</v>
      </c>
      <c r="KA102" s="47">
        <f t="shared" si="1108"/>
        <v>-4.4036697247706424E-2</v>
      </c>
      <c r="KB102" s="47">
        <f t="shared" si="1108"/>
        <v>-0.10892857142857137</v>
      </c>
      <c r="KC102" s="47">
        <f t="shared" si="1108"/>
        <v>-0.12166172106824924</v>
      </c>
      <c r="KD102" s="47">
        <f t="shared" si="1108"/>
        <v>-0.16666666666666663</v>
      </c>
      <c r="KE102" s="47">
        <f t="shared" si="1108"/>
        <v>-0.1567877629063098</v>
      </c>
      <c r="KF102" s="47">
        <f t="shared" si="1109"/>
        <v>-2.4271844660194164E-2</v>
      </c>
      <c r="KG102" s="47">
        <f t="shared" si="1110"/>
        <v>0.56141632699989241</v>
      </c>
      <c r="KH102" s="47">
        <f t="shared" si="1110"/>
        <v>0.41071428571428581</v>
      </c>
      <c r="KI102" s="47">
        <f t="shared" si="1110"/>
        <v>0.2803632995994334</v>
      </c>
      <c r="KJ102" s="47">
        <f t="shared" si="1110"/>
        <v>0.2934234012815069</v>
      </c>
      <c r="KK102" s="47">
        <f t="shared" si="1110"/>
        <v>0.17361111111111116</v>
      </c>
      <c r="KL102" s="47">
        <f t="shared" si="1110"/>
        <v>8.9552238805970186E-2</v>
      </c>
      <c r="KM102" s="47">
        <f t="shared" si="1110"/>
        <v>4.0307101727447225E-2</v>
      </c>
      <c r="KN102" s="47">
        <f t="shared" si="1110"/>
        <v>-8.6172344689378733E-2</v>
      </c>
      <c r="KO102" s="47">
        <f t="shared" si="1110"/>
        <v>-1</v>
      </c>
      <c r="KP102" s="47">
        <f t="shared" si="1110"/>
        <v>-1</v>
      </c>
      <c r="KQ102" s="47">
        <f t="shared" si="1110"/>
        <v>-1</v>
      </c>
      <c r="KR102" s="47">
        <f t="shared" si="1110"/>
        <v>-1</v>
      </c>
      <c r="KS102" s="47">
        <f t="shared" si="1110"/>
        <v>-1</v>
      </c>
      <c r="KT102" s="47">
        <f t="shared" si="1110"/>
        <v>-1</v>
      </c>
      <c r="KU102" s="47">
        <f t="shared" si="1110"/>
        <v>-1</v>
      </c>
      <c r="KV102" s="47">
        <f t="shared" si="1110"/>
        <v>-1</v>
      </c>
      <c r="KW102" s="47">
        <f t="shared" si="1110"/>
        <v>-1</v>
      </c>
      <c r="KX102" s="47">
        <f t="shared" si="1110"/>
        <v>-1</v>
      </c>
      <c r="KY102" s="47">
        <f t="shared" si="1110"/>
        <v>-1</v>
      </c>
      <c r="KZ102" s="47">
        <f t="shared" si="1110"/>
        <v>-1</v>
      </c>
      <c r="LA102" s="47" t="e">
        <f t="shared" si="1110"/>
        <v>#DIV/0!</v>
      </c>
      <c r="LB102" s="47" t="e">
        <f t="shared" si="1110"/>
        <v>#DIV/0!</v>
      </c>
      <c r="LC102" s="47" t="e">
        <f t="shared" si="1110"/>
        <v>#DIV/0!</v>
      </c>
      <c r="LD102" s="47" t="e">
        <f t="shared" si="1110"/>
        <v>#DIV/0!</v>
      </c>
      <c r="LE102" s="47" t="e">
        <f t="shared" si="1110"/>
        <v>#DIV/0!</v>
      </c>
      <c r="LF102" s="47" t="e">
        <f t="shared" si="1110"/>
        <v>#DIV/0!</v>
      </c>
      <c r="LG102" s="47" t="e">
        <f t="shared" si="1110"/>
        <v>#DIV/0!</v>
      </c>
      <c r="LH102" s="47" t="e">
        <f t="shared" si="1110"/>
        <v>#DIV/0!</v>
      </c>
      <c r="LI102" s="47" t="e">
        <f t="shared" si="1111"/>
        <v>#DIV/0!</v>
      </c>
      <c r="LJ102" s="47" t="e">
        <f t="shared" si="1112"/>
        <v>#DIV/0!</v>
      </c>
      <c r="LK102" s="47" t="e">
        <f t="shared" si="1112"/>
        <v>#DIV/0!</v>
      </c>
      <c r="LL102" s="47" t="e">
        <f t="shared" si="1112"/>
        <v>#DIV/0!</v>
      </c>
      <c r="LM102" s="47" t="e">
        <f t="shared" si="1112"/>
        <v>#DIV/0!</v>
      </c>
      <c r="LN102" s="47" t="e">
        <f t="shared" si="1112"/>
        <v>#DIV/0!</v>
      </c>
      <c r="LO102" s="47" t="e">
        <f t="shared" si="1112"/>
        <v>#DIV/0!</v>
      </c>
      <c r="LP102" s="47" t="e">
        <f t="shared" si="1112"/>
        <v>#DIV/0!</v>
      </c>
      <c r="LQ102" s="47" t="e">
        <f t="shared" si="1112"/>
        <v>#DIV/0!</v>
      </c>
      <c r="LR102" s="47" t="e">
        <f t="shared" si="1112"/>
        <v>#DIV/0!</v>
      </c>
      <c r="LS102" s="47" t="e">
        <f t="shared" si="1112"/>
        <v>#DIV/0!</v>
      </c>
      <c r="LT102" s="47" t="e">
        <f t="shared" si="1112"/>
        <v>#DIV/0!</v>
      </c>
      <c r="LU102" s="47" t="e">
        <f t="shared" si="1113"/>
        <v>#DIV/0!</v>
      </c>
      <c r="LV102" s="47" t="e">
        <f t="shared" si="1114"/>
        <v>#DIV/0!</v>
      </c>
      <c r="LW102" s="47" t="e">
        <f t="shared" si="1114"/>
        <v>#DIV/0!</v>
      </c>
      <c r="LX102" s="47" t="e">
        <f t="shared" si="1115"/>
        <v>#DIV/0!</v>
      </c>
      <c r="LY102" s="47" t="e">
        <f t="shared" si="1116"/>
        <v>#DIV/0!</v>
      </c>
      <c r="LZ102" s="47" t="e">
        <f t="shared" si="1116"/>
        <v>#DIV/0!</v>
      </c>
      <c r="MA102" s="47" t="e">
        <f t="shared" si="1116"/>
        <v>#DIV/0!</v>
      </c>
      <c r="MB102" s="47" t="e">
        <f t="shared" si="1116"/>
        <v>#DIV/0!</v>
      </c>
      <c r="MC102" s="47" t="e">
        <f t="shared" si="1116"/>
        <v>#DIV/0!</v>
      </c>
      <c r="MD102" s="47" t="e">
        <f t="shared" si="1116"/>
        <v>#DIV/0!</v>
      </c>
      <c r="ME102" s="47" t="e">
        <f t="shared" si="1116"/>
        <v>#DIV/0!</v>
      </c>
      <c r="MF102" s="47" t="e">
        <f t="shared" si="1116"/>
        <v>#DIV/0!</v>
      </c>
      <c r="MG102" s="47" t="e">
        <f t="shared" si="1116"/>
        <v>#DIV/0!</v>
      </c>
      <c r="MH102" s="47" t="e">
        <f t="shared" si="1116"/>
        <v>#DIV/0!</v>
      </c>
      <c r="MI102" s="47" t="e">
        <f t="shared" si="1116"/>
        <v>#DIV/0!</v>
      </c>
      <c r="MJ102" s="47" t="e">
        <f t="shared" si="1116"/>
        <v>#DIV/0!</v>
      </c>
      <c r="MK102" s="47" t="e">
        <f t="shared" si="1116"/>
        <v>#DIV/0!</v>
      </c>
      <c r="ML102" s="47" t="e">
        <f t="shared" si="1116"/>
        <v>#DIV/0!</v>
      </c>
    </row>
    <row r="103" spans="1:350" s="7" customFormat="1" x14ac:dyDescent="0.35">
      <c r="A103" s="20" t="str">
        <f>Month!$A$23</f>
        <v>Transbrasiliana</v>
      </c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 t="str">
        <f t="shared" si="850"/>
        <v/>
      </c>
      <c r="O103" s="45" t="str">
        <f t="shared" si="851"/>
        <v/>
      </c>
      <c r="P103" s="45" t="str">
        <f t="shared" si="852"/>
        <v/>
      </c>
      <c r="Q103" s="45" t="str">
        <f t="shared" si="853"/>
        <v/>
      </c>
      <c r="R103" s="45" t="str">
        <f t="shared" si="854"/>
        <v/>
      </c>
      <c r="S103" s="45" t="str">
        <f t="shared" si="855"/>
        <v/>
      </c>
      <c r="T103" s="45" t="str">
        <f t="shared" si="856"/>
        <v/>
      </c>
      <c r="U103" s="45" t="str">
        <f t="shared" si="857"/>
        <v/>
      </c>
      <c r="V103" s="45" t="str">
        <f t="shared" si="858"/>
        <v/>
      </c>
      <c r="W103" s="45" t="str">
        <f t="shared" si="859"/>
        <v/>
      </c>
      <c r="X103" s="45" t="str">
        <f t="shared" si="860"/>
        <v/>
      </c>
      <c r="Y103" s="45" t="str">
        <f t="shared" si="861"/>
        <v/>
      </c>
      <c r="Z103" s="45" t="str">
        <f t="shared" si="862"/>
        <v/>
      </c>
      <c r="AA103" s="45" t="str">
        <f t="shared" si="863"/>
        <v/>
      </c>
      <c r="AB103" s="45" t="str">
        <f t="shared" si="864"/>
        <v/>
      </c>
      <c r="AC103" s="45" t="str">
        <f t="shared" si="865"/>
        <v/>
      </c>
      <c r="AD103" s="45" t="str">
        <f t="shared" si="866"/>
        <v/>
      </c>
      <c r="AE103" s="45" t="str">
        <f t="shared" si="867"/>
        <v/>
      </c>
      <c r="AF103" s="45" t="str">
        <f t="shared" si="868"/>
        <v/>
      </c>
      <c r="AG103" s="45" t="str">
        <f t="shared" si="869"/>
        <v/>
      </c>
      <c r="AH103" s="45" t="str">
        <f t="shared" si="870"/>
        <v/>
      </c>
      <c r="AI103" s="45" t="str">
        <f t="shared" si="871"/>
        <v/>
      </c>
      <c r="AJ103" s="45" t="str">
        <f t="shared" si="872"/>
        <v/>
      </c>
      <c r="AK103" s="45" t="str">
        <f t="shared" si="873"/>
        <v/>
      </c>
      <c r="AL103" s="45" t="str">
        <f t="shared" si="874"/>
        <v/>
      </c>
      <c r="AM103" s="45" t="str">
        <f t="shared" si="875"/>
        <v/>
      </c>
      <c r="AN103" s="45" t="str">
        <f t="shared" si="876"/>
        <v/>
      </c>
      <c r="AO103" s="45" t="str">
        <f t="shared" si="877"/>
        <v/>
      </c>
      <c r="AP103" s="45" t="str">
        <f t="shared" si="878"/>
        <v/>
      </c>
      <c r="AQ103" s="45" t="str">
        <f t="shared" si="879"/>
        <v/>
      </c>
      <c r="AR103" s="45" t="str">
        <f t="shared" si="880"/>
        <v/>
      </c>
      <c r="AS103" s="45" t="str">
        <f t="shared" si="881"/>
        <v/>
      </c>
      <c r="AT103" s="45" t="str">
        <f t="shared" si="882"/>
        <v/>
      </c>
      <c r="AU103" s="45" t="str">
        <f t="shared" si="883"/>
        <v/>
      </c>
      <c r="AV103" s="45" t="str">
        <f t="shared" si="884"/>
        <v/>
      </c>
      <c r="AW103" s="45" t="str">
        <f t="shared" si="885"/>
        <v/>
      </c>
      <c r="AX103" s="45" t="str">
        <f t="shared" si="886"/>
        <v/>
      </c>
      <c r="AY103" s="45" t="str">
        <f t="shared" si="887"/>
        <v/>
      </c>
      <c r="AZ103" s="45" t="str">
        <f t="shared" si="888"/>
        <v/>
      </c>
      <c r="BA103" s="45" t="str">
        <f t="shared" si="889"/>
        <v/>
      </c>
      <c r="BB103" s="45" t="str">
        <f t="shared" si="890"/>
        <v/>
      </c>
      <c r="BC103" s="45" t="str">
        <f t="shared" si="891"/>
        <v/>
      </c>
      <c r="BD103" s="45" t="str">
        <f t="shared" si="892"/>
        <v/>
      </c>
      <c r="BE103" s="45" t="str">
        <f t="shared" si="893"/>
        <v/>
      </c>
      <c r="BF103" s="45" t="str">
        <f t="shared" si="894"/>
        <v/>
      </c>
      <c r="BG103" s="45" t="str">
        <f t="shared" si="895"/>
        <v/>
      </c>
      <c r="BH103" s="45" t="str">
        <f t="shared" si="896"/>
        <v/>
      </c>
      <c r="BI103" s="45" t="str">
        <f t="shared" si="897"/>
        <v/>
      </c>
      <c r="BJ103" s="45" t="str">
        <f t="shared" si="898"/>
        <v/>
      </c>
      <c r="BK103" s="45" t="str">
        <f t="shared" si="899"/>
        <v/>
      </c>
      <c r="BL103" s="45" t="str">
        <f t="shared" si="900"/>
        <v/>
      </c>
      <c r="BM103" s="45" t="str">
        <f t="shared" si="901"/>
        <v/>
      </c>
      <c r="BN103" s="45" t="str">
        <f t="shared" si="902"/>
        <v/>
      </c>
      <c r="BO103" s="45" t="str">
        <f t="shared" si="903"/>
        <v/>
      </c>
      <c r="BP103" s="45" t="str">
        <f t="shared" si="904"/>
        <v/>
      </c>
      <c r="BQ103" s="45" t="str">
        <f t="shared" si="905"/>
        <v/>
      </c>
      <c r="BR103" s="45" t="str">
        <f t="shared" si="906"/>
        <v/>
      </c>
      <c r="BS103" s="45" t="str">
        <f t="shared" si="907"/>
        <v/>
      </c>
      <c r="BT103" s="45" t="str">
        <f t="shared" si="908"/>
        <v/>
      </c>
      <c r="BU103" s="45" t="str">
        <f t="shared" si="909"/>
        <v/>
      </c>
      <c r="BV103" s="45" t="str">
        <f t="shared" si="910"/>
        <v/>
      </c>
      <c r="BW103" s="45" t="str">
        <f t="shared" si="911"/>
        <v/>
      </c>
      <c r="BX103" s="45" t="str">
        <f t="shared" si="912"/>
        <v/>
      </c>
      <c r="BY103" s="45" t="str">
        <f t="shared" si="913"/>
        <v/>
      </c>
      <c r="BZ103" s="45" t="str">
        <f t="shared" si="914"/>
        <v/>
      </c>
      <c r="CA103" s="45" t="str">
        <f t="shared" si="915"/>
        <v/>
      </c>
      <c r="CB103" s="45" t="str">
        <f t="shared" si="916"/>
        <v/>
      </c>
      <c r="CC103" s="45" t="str">
        <f t="shared" si="917"/>
        <v/>
      </c>
      <c r="CD103" s="45" t="str">
        <f t="shared" si="918"/>
        <v/>
      </c>
      <c r="CE103" s="45" t="str">
        <f t="shared" si="919"/>
        <v/>
      </c>
      <c r="CF103" s="45" t="str">
        <f t="shared" si="920"/>
        <v/>
      </c>
      <c r="CG103" s="45" t="str">
        <f t="shared" si="921"/>
        <v/>
      </c>
      <c r="CH103" s="45" t="str">
        <f t="shared" si="922"/>
        <v/>
      </c>
      <c r="CI103" s="45" t="str">
        <f t="shared" si="923"/>
        <v/>
      </c>
      <c r="CJ103" s="45" t="str">
        <f t="shared" si="924"/>
        <v/>
      </c>
      <c r="CK103" s="45" t="str">
        <f t="shared" si="925"/>
        <v/>
      </c>
      <c r="CL103" s="45" t="str">
        <f t="shared" si="926"/>
        <v/>
      </c>
      <c r="CM103" s="45" t="str">
        <f t="shared" si="927"/>
        <v/>
      </c>
      <c r="CN103" s="45" t="str">
        <f t="shared" si="928"/>
        <v/>
      </c>
      <c r="CO103" s="45" t="str">
        <f t="shared" si="929"/>
        <v/>
      </c>
      <c r="CP103" s="45" t="str">
        <f t="shared" si="930"/>
        <v/>
      </c>
      <c r="CQ103" s="45" t="str">
        <f t="shared" si="931"/>
        <v/>
      </c>
      <c r="CR103" s="45" t="str">
        <f t="shared" si="932"/>
        <v/>
      </c>
      <c r="CS103" s="45" t="str">
        <f t="shared" si="933"/>
        <v/>
      </c>
      <c r="CT103" s="45" t="str">
        <f t="shared" si="934"/>
        <v/>
      </c>
      <c r="CU103" s="45" t="str">
        <f t="shared" si="935"/>
        <v/>
      </c>
      <c r="CV103" s="45" t="str">
        <f t="shared" si="936"/>
        <v/>
      </c>
      <c r="CW103" s="45" t="str">
        <f t="shared" si="937"/>
        <v/>
      </c>
      <c r="CX103" s="45" t="str">
        <f t="shared" si="938"/>
        <v/>
      </c>
      <c r="CY103" s="45" t="str">
        <f t="shared" si="939"/>
        <v/>
      </c>
      <c r="CZ103" s="45" t="str">
        <f t="shared" si="940"/>
        <v/>
      </c>
      <c r="DA103" s="45" t="str">
        <f t="shared" si="941"/>
        <v/>
      </c>
      <c r="DB103" s="45" t="str">
        <f t="shared" si="942"/>
        <v/>
      </c>
      <c r="DC103" s="45" t="str">
        <f t="shared" si="943"/>
        <v/>
      </c>
      <c r="DD103" s="45" t="str">
        <f t="shared" si="944"/>
        <v/>
      </c>
      <c r="DE103" s="45" t="str">
        <f t="shared" si="945"/>
        <v/>
      </c>
      <c r="DF103" s="45" t="str">
        <f t="shared" si="946"/>
        <v/>
      </c>
      <c r="DG103" s="45" t="str">
        <f t="shared" si="947"/>
        <v/>
      </c>
      <c r="DH103" s="45" t="str">
        <f t="shared" si="948"/>
        <v/>
      </c>
      <c r="DI103" s="45" t="str">
        <f t="shared" si="949"/>
        <v/>
      </c>
      <c r="DJ103" s="45" t="str">
        <f t="shared" si="950"/>
        <v/>
      </c>
      <c r="DK103" s="45" t="str">
        <f t="shared" si="951"/>
        <v/>
      </c>
      <c r="DL103" s="45" t="str">
        <f t="shared" si="952"/>
        <v/>
      </c>
      <c r="DM103" s="45" t="str">
        <f t="shared" si="953"/>
        <v/>
      </c>
      <c r="DN103" s="45" t="str">
        <f t="shared" si="954"/>
        <v/>
      </c>
      <c r="DO103" s="45" t="str">
        <f t="shared" si="955"/>
        <v/>
      </c>
      <c r="DP103" s="45" t="str">
        <f t="shared" si="956"/>
        <v/>
      </c>
      <c r="DQ103" s="45" t="str">
        <f t="shared" si="957"/>
        <v/>
      </c>
      <c r="DR103" s="45" t="str">
        <f t="shared" si="958"/>
        <v/>
      </c>
      <c r="DS103" s="45" t="str">
        <f t="shared" si="959"/>
        <v/>
      </c>
      <c r="DT103" s="45" t="str">
        <f t="shared" si="960"/>
        <v/>
      </c>
      <c r="DU103" s="45" t="str">
        <f t="shared" si="961"/>
        <v/>
      </c>
      <c r="DV103" s="45" t="str">
        <f t="shared" si="962"/>
        <v/>
      </c>
      <c r="DW103" s="45" t="str">
        <f t="shared" si="963"/>
        <v/>
      </c>
      <c r="DX103" s="45" t="str">
        <f t="shared" si="964"/>
        <v/>
      </c>
      <c r="DY103" s="45" t="str">
        <f t="shared" si="965"/>
        <v/>
      </c>
      <c r="DZ103" s="45" t="str">
        <f t="shared" si="966"/>
        <v/>
      </c>
      <c r="EA103" s="45" t="str">
        <f t="shared" si="967"/>
        <v/>
      </c>
      <c r="EB103" s="45" t="str">
        <f t="shared" si="968"/>
        <v/>
      </c>
      <c r="EC103" s="45" t="str">
        <f t="shared" si="969"/>
        <v/>
      </c>
      <c r="ED103" s="45" t="str">
        <f t="shared" si="970"/>
        <v/>
      </c>
      <c r="EE103" s="45" t="str">
        <f t="shared" si="971"/>
        <v/>
      </c>
      <c r="EF103" s="45" t="str">
        <f t="shared" si="972"/>
        <v/>
      </c>
      <c r="EG103" s="45" t="str">
        <f t="shared" si="973"/>
        <v/>
      </c>
      <c r="EH103" s="45" t="str">
        <f t="shared" si="974"/>
        <v/>
      </c>
      <c r="EI103" s="45" t="str">
        <f t="shared" si="975"/>
        <v/>
      </c>
      <c r="EJ103" s="45" t="str">
        <f t="shared" si="976"/>
        <v/>
      </c>
      <c r="EK103" s="45" t="str">
        <f t="shared" si="977"/>
        <v/>
      </c>
      <c r="EL103" s="45" t="str">
        <f t="shared" si="978"/>
        <v/>
      </c>
      <c r="EM103" s="45" t="str">
        <f t="shared" si="979"/>
        <v/>
      </c>
      <c r="EN103" s="45" t="str">
        <f t="shared" si="980"/>
        <v/>
      </c>
      <c r="EO103" s="45" t="str">
        <f t="shared" si="981"/>
        <v/>
      </c>
      <c r="EP103" s="45" t="str">
        <f t="shared" si="982"/>
        <v/>
      </c>
      <c r="EQ103" s="45" t="str">
        <f t="shared" si="983"/>
        <v/>
      </c>
      <c r="ER103" s="45" t="str">
        <f t="shared" si="984"/>
        <v/>
      </c>
      <c r="ES103" s="45" t="str">
        <f t="shared" si="985"/>
        <v/>
      </c>
      <c r="ET103" s="45" t="str">
        <f t="shared" si="986"/>
        <v/>
      </c>
      <c r="EU103" s="45" t="str">
        <f t="shared" si="987"/>
        <v/>
      </c>
      <c r="EV103" s="45" t="str">
        <f t="shared" si="988"/>
        <v/>
      </c>
      <c r="EW103" s="45" t="str">
        <f t="shared" si="989"/>
        <v/>
      </c>
      <c r="EX103" s="45" t="str">
        <f t="shared" si="990"/>
        <v/>
      </c>
      <c r="EY103" s="45" t="str">
        <f t="shared" si="991"/>
        <v/>
      </c>
      <c r="EZ103" s="45" t="str">
        <f t="shared" si="992"/>
        <v/>
      </c>
      <c r="FA103" s="45" t="str">
        <f t="shared" si="993"/>
        <v/>
      </c>
      <c r="FB103" s="45" t="str">
        <f t="shared" si="994"/>
        <v/>
      </c>
      <c r="FC103" s="45" t="str">
        <f t="shared" si="995"/>
        <v/>
      </c>
      <c r="FD103" s="45" t="str">
        <f t="shared" si="996"/>
        <v/>
      </c>
      <c r="FE103" s="45" t="str">
        <f t="shared" si="997"/>
        <v/>
      </c>
      <c r="FF103" s="45" t="str">
        <f t="shared" si="998"/>
        <v/>
      </c>
      <c r="FG103" s="45" t="str">
        <f t="shared" si="999"/>
        <v/>
      </c>
      <c r="FH103" s="45" t="str">
        <f t="shared" si="1000"/>
        <v/>
      </c>
      <c r="FI103" s="45" t="str">
        <f t="shared" si="1001"/>
        <v/>
      </c>
      <c r="FJ103" s="45" t="str">
        <f t="shared" si="1002"/>
        <v/>
      </c>
      <c r="FK103" s="45" t="str">
        <f t="shared" si="1003"/>
        <v/>
      </c>
      <c r="FL103" s="45" t="str">
        <f t="shared" si="1004"/>
        <v/>
      </c>
      <c r="FM103" s="45" t="str">
        <f t="shared" si="1005"/>
        <v/>
      </c>
      <c r="FN103" s="45" t="str">
        <f t="shared" si="1006"/>
        <v/>
      </c>
      <c r="FO103" s="45" t="str">
        <f t="shared" si="1007"/>
        <v/>
      </c>
      <c r="FP103" s="45" t="str">
        <f t="shared" si="1008"/>
        <v/>
      </c>
      <c r="FQ103" s="45" t="str">
        <f t="shared" si="1009"/>
        <v/>
      </c>
      <c r="FR103" s="45" t="str">
        <f t="shared" si="1010"/>
        <v/>
      </c>
      <c r="FS103" s="45" t="str">
        <f t="shared" si="1011"/>
        <v/>
      </c>
      <c r="FT103" s="45" t="str">
        <f t="shared" si="1012"/>
        <v/>
      </c>
      <c r="FU103" s="45" t="str">
        <f t="shared" si="1013"/>
        <v/>
      </c>
      <c r="FV103" s="45" t="str">
        <f t="shared" si="1014"/>
        <v/>
      </c>
      <c r="FW103" s="45" t="str">
        <f t="shared" si="1015"/>
        <v/>
      </c>
      <c r="FX103" s="45" t="str">
        <f t="shared" si="1016"/>
        <v/>
      </c>
      <c r="FY103" s="45" t="str">
        <f t="shared" si="1017"/>
        <v/>
      </c>
      <c r="FZ103" s="45" t="str">
        <f t="shared" si="1018"/>
        <v/>
      </c>
      <c r="GA103" s="45" t="str">
        <f t="shared" si="1019"/>
        <v/>
      </c>
      <c r="GB103" s="45" t="str">
        <f t="shared" si="1020"/>
        <v/>
      </c>
      <c r="GC103" s="45" t="str">
        <f t="shared" si="1021"/>
        <v/>
      </c>
      <c r="GD103" s="45" t="str">
        <f t="shared" si="1022"/>
        <v/>
      </c>
      <c r="GE103" s="45" t="str">
        <f t="shared" si="1023"/>
        <v/>
      </c>
      <c r="GF103" s="45" t="str">
        <f t="shared" si="1024"/>
        <v/>
      </c>
      <c r="GG103" s="45" t="str">
        <f t="shared" si="1025"/>
        <v/>
      </c>
      <c r="GH103" s="45" t="str">
        <f t="shared" si="1026"/>
        <v/>
      </c>
      <c r="GI103" s="45" t="str">
        <f t="shared" si="1027"/>
        <v/>
      </c>
      <c r="GJ103" s="45" t="str">
        <f t="shared" si="1028"/>
        <v/>
      </c>
      <c r="GK103" s="45" t="str">
        <f t="shared" si="1029"/>
        <v/>
      </c>
      <c r="GL103" s="45" t="str">
        <f t="shared" si="1030"/>
        <v/>
      </c>
      <c r="GM103" s="45" t="str">
        <f t="shared" si="1031"/>
        <v/>
      </c>
      <c r="GN103" s="45" t="str">
        <f t="shared" si="1032"/>
        <v/>
      </c>
      <c r="GO103" s="45" t="str">
        <f t="shared" si="1033"/>
        <v/>
      </c>
      <c r="GP103" s="45" t="str">
        <f t="shared" si="1034"/>
        <v/>
      </c>
      <c r="GQ103" s="45" t="str">
        <f t="shared" si="1035"/>
        <v/>
      </c>
      <c r="GR103" s="45" t="str">
        <f t="shared" si="1036"/>
        <v/>
      </c>
      <c r="GS103" s="45" t="str">
        <f t="shared" si="1037"/>
        <v/>
      </c>
      <c r="GT103" s="45" t="str">
        <f t="shared" si="1038"/>
        <v/>
      </c>
      <c r="GU103" s="45" t="str">
        <f t="shared" si="1039"/>
        <v/>
      </c>
      <c r="GV103" s="45" t="str">
        <f t="shared" si="1040"/>
        <v/>
      </c>
      <c r="GW103" s="45" t="str">
        <f t="shared" si="1041"/>
        <v/>
      </c>
      <c r="GX103" s="45" t="str">
        <f t="shared" si="1042"/>
        <v/>
      </c>
      <c r="GY103" s="45" t="str">
        <f t="shared" si="1043"/>
        <v/>
      </c>
      <c r="GZ103" s="45" t="str">
        <f t="shared" si="1044"/>
        <v/>
      </c>
      <c r="HA103" s="45" t="str">
        <f t="shared" si="1045"/>
        <v/>
      </c>
      <c r="HB103" s="45" t="str">
        <f t="shared" si="1046"/>
        <v/>
      </c>
      <c r="HC103" s="45" t="str">
        <f t="shared" si="1047"/>
        <v/>
      </c>
      <c r="HD103" s="45" t="str">
        <f t="shared" si="1048"/>
        <v/>
      </c>
      <c r="HE103" s="45" t="str">
        <f t="shared" si="1049"/>
        <v/>
      </c>
      <c r="HF103" s="45" t="str">
        <f t="shared" si="1050"/>
        <v/>
      </c>
      <c r="HG103" s="45" t="str">
        <f t="shared" si="1051"/>
        <v/>
      </c>
      <c r="HH103" s="45" t="str">
        <f t="shared" si="1052"/>
        <v/>
      </c>
      <c r="HI103" s="45" t="str">
        <f t="shared" si="1053"/>
        <v/>
      </c>
      <c r="HJ103" s="45">
        <f t="shared" si="1054"/>
        <v>-3.0614912280701789E-2</v>
      </c>
      <c r="HK103" s="45">
        <f t="shared" si="1055"/>
        <v>-8.7706772334294025E-2</v>
      </c>
      <c r="HL103" s="45">
        <f t="shared" si="1056"/>
        <v>1.9672134831460797E-2</v>
      </c>
      <c r="HM103" s="45">
        <f t="shared" si="1057"/>
        <v>-4.8835804132973837E-2</v>
      </c>
      <c r="HN103" s="45">
        <f t="shared" si="1058"/>
        <v>-9.5149381135296585E-2</v>
      </c>
      <c r="HO103" s="45">
        <f t="shared" si="1059"/>
        <v>-7.1387561662709542E-2</v>
      </c>
      <c r="HP103" s="45">
        <f t="shared" si="1060"/>
        <v>-8.5843191489361592E-2</v>
      </c>
      <c r="HQ103" s="45">
        <f t="shared" si="1061"/>
        <v>-9.8080125523012596E-2</v>
      </c>
      <c r="HR103" s="45">
        <f t="shared" si="1062"/>
        <v>-8.165019338203694E-2</v>
      </c>
      <c r="HS103" s="155">
        <f t="shared" si="1063"/>
        <v>-0.11524398556535698</v>
      </c>
      <c r="HT103" s="45">
        <f t="shared" si="1064"/>
        <v>-0.11487355336476635</v>
      </c>
      <c r="HU103" s="45">
        <f t="shared" si="1065"/>
        <v>-7.9220779220779192E-2</v>
      </c>
      <c r="HV103" s="45">
        <f t="shared" si="1066"/>
        <v>-0.1186310004804999</v>
      </c>
      <c r="HW103" s="45">
        <f t="shared" si="1067"/>
        <v>-4.946049912221917E-3</v>
      </c>
      <c r="HX103" s="45">
        <f t="shared" si="1068"/>
        <v>-5.2790927949741939E-2</v>
      </c>
      <c r="HY103" s="45">
        <f t="shared" si="1069"/>
        <v>-2.1391244427137357E-2</v>
      </c>
      <c r="HZ103" s="45">
        <f t="shared" si="1070"/>
        <v>-2.0313056439307364E-2</v>
      </c>
      <c r="IA103" s="45">
        <f t="shared" si="1071"/>
        <v>-5.6933091406730085E-4</v>
      </c>
      <c r="IB103" s="45">
        <f t="shared" si="1072"/>
        <v>-1.5214578624599406E-3</v>
      </c>
      <c r="IC103" s="45">
        <f t="shared" si="1073"/>
        <v>-4.4808413108531564E-2</v>
      </c>
      <c r="ID103" s="45">
        <f t="shared" si="1074"/>
        <v>-6.3781937295273816E-2</v>
      </c>
      <c r="IE103" s="45">
        <f t="shared" si="1075"/>
        <v>-5.827181094376066E-2</v>
      </c>
      <c r="IF103" s="45">
        <f t="shared" si="1076"/>
        <v>-5.4237288135593253E-2</v>
      </c>
      <c r="IG103" s="45">
        <f t="shared" si="1077"/>
        <v>-3.573107663375652E-2</v>
      </c>
      <c r="IH103" s="45">
        <f t="shared" si="838"/>
        <v>-2.6139630390143775E-2</v>
      </c>
      <c r="II103" s="45">
        <f t="shared" si="1086"/>
        <v>-5.8433068783068753E-2</v>
      </c>
      <c r="IJ103" s="45">
        <f t="shared" si="1087"/>
        <v>-6.9335272219636979E-2</v>
      </c>
      <c r="IK103" s="45">
        <f t="shared" si="1088"/>
        <v>-0.11346042471042483</v>
      </c>
      <c r="IL103" s="45">
        <f t="shared" si="1089"/>
        <v>-4.1647809340394804E-2</v>
      </c>
      <c r="IM103" s="45">
        <f t="shared" si="1090"/>
        <v>-2.9639774399215058E-2</v>
      </c>
      <c r="IN103" s="45">
        <f t="shared" si="1091"/>
        <v>-1.7563869463869453E-2</v>
      </c>
      <c r="IO103" s="45">
        <f t="shared" si="1092"/>
        <v>4.9567751335599652E-3</v>
      </c>
      <c r="IP103" s="45">
        <f t="shared" si="1093"/>
        <v>1.6683927309369073E-2</v>
      </c>
      <c r="IQ103" s="45">
        <f t="shared" si="1094"/>
        <v>3.9908565928779005E-3</v>
      </c>
      <c r="IR103" s="45">
        <f t="shared" si="1095"/>
        <v>5.3440860215052677E-3</v>
      </c>
      <c r="IS103" s="45">
        <f t="shared" si="1096"/>
        <v>-2.9293027791321258E-2</v>
      </c>
      <c r="IT103" s="45">
        <f t="shared" si="1097"/>
        <v>2.8190693065131001E-3</v>
      </c>
      <c r="IU103" s="45">
        <f t="shared" si="1098"/>
        <v>-2.930750075229227E-2</v>
      </c>
      <c r="IV103" s="45">
        <f t="shared" si="1099"/>
        <v>-5.54425415819082E-3</v>
      </c>
      <c r="IW103" s="45">
        <f t="shared" si="1100"/>
        <v>6.1109145249359065E-2</v>
      </c>
      <c r="IX103" s="45">
        <f t="shared" si="1101"/>
        <v>-0.20402060288947865</v>
      </c>
      <c r="IY103" s="45">
        <f t="shared" si="1102"/>
        <v>-3.8075584596815037E-3</v>
      </c>
      <c r="IZ103" s="45">
        <f t="shared" si="1103"/>
        <v>-6.1283840583715721E-3</v>
      </c>
      <c r="JA103" s="45">
        <f t="shared" si="1104"/>
        <v>1.5432006286469235E-2</v>
      </c>
      <c r="JB103" s="45">
        <f t="shared" si="1104"/>
        <v>-9.960534935369858E-3</v>
      </c>
      <c r="JC103" s="45">
        <f t="shared" si="1104"/>
        <v>-2.3390770136313632E-2</v>
      </c>
      <c r="JD103" s="45">
        <f t="shared" si="1104"/>
        <v>-4.915538415543752E-2</v>
      </c>
      <c r="JE103" s="45">
        <f t="shared" si="1104"/>
        <v>-2.773918590400426E-2</v>
      </c>
      <c r="JF103" s="45">
        <f t="shared" si="1104"/>
        <v>1.0920255589173422E-2</v>
      </c>
      <c r="JG103" s="45">
        <f t="shared" si="1104"/>
        <v>2.7093788551279641E-2</v>
      </c>
      <c r="JH103" s="45">
        <f t="shared" si="1104"/>
        <v>-4.0382671915772939E-2</v>
      </c>
      <c r="JI103" s="45">
        <f t="shared" si="1104"/>
        <v>-3.2769723604297751E-2</v>
      </c>
      <c r="JJ103" s="45">
        <f t="shared" si="1104"/>
        <v>0.25610122475771524</v>
      </c>
      <c r="JK103" s="45">
        <f t="shared" si="1104"/>
        <v>-8.1125055871774654E-3</v>
      </c>
      <c r="JL103" s="45">
        <f t="shared" si="1104"/>
        <v>3.8809717863399262E-2</v>
      </c>
      <c r="JM103" s="45">
        <f t="shared" si="1104"/>
        <v>4.531710910944442E-2</v>
      </c>
      <c r="JN103" s="45">
        <f t="shared" si="1104"/>
        <v>5.4593093612776089E-2</v>
      </c>
      <c r="JO103" s="45">
        <f t="shared" si="1104"/>
        <v>9.3185105421221159E-2</v>
      </c>
      <c r="JP103" s="45">
        <f t="shared" si="1104"/>
        <v>7.4895677300114372E-2</v>
      </c>
      <c r="JQ103" s="45">
        <f t="shared" si="1104"/>
        <v>1.9104522487676912E-2</v>
      </c>
      <c r="JR103" s="45">
        <f t="shared" si="1105"/>
        <v>1.4180250342787692E-2</v>
      </c>
      <c r="JS103" s="45">
        <f t="shared" si="1105"/>
        <v>6.7192478450960547E-2</v>
      </c>
      <c r="JT103" s="45">
        <f t="shared" si="1105"/>
        <v>4.1711365836343273E-3</v>
      </c>
      <c r="JU103" s="45">
        <f t="shared" si="1106"/>
        <v>-0.14976063345212132</v>
      </c>
      <c r="JV103" s="45">
        <f t="shared" si="1107"/>
        <v>-9.2231003479367746E-2</v>
      </c>
      <c r="JW103" s="45">
        <f t="shared" si="1108"/>
        <v>-3.3040227800849253E-2</v>
      </c>
      <c r="JX103" s="45">
        <f t="shared" si="1108"/>
        <v>-4.7210212647042171E-2</v>
      </c>
      <c r="JY103" s="45">
        <f t="shared" si="1108"/>
        <v>-2.8669959429119207E-2</v>
      </c>
      <c r="JZ103" s="45">
        <f t="shared" si="1108"/>
        <v>9.7087355783325169E-3</v>
      </c>
      <c r="KA103" s="45">
        <f t="shared" si="1108"/>
        <v>2.3547864127753337E-2</v>
      </c>
      <c r="KB103" s="45">
        <f t="shared" si="1108"/>
        <v>6.3795254810270263E-2</v>
      </c>
      <c r="KC103" s="45">
        <f t="shared" si="1108"/>
        <v>6.068919649166582E-2</v>
      </c>
      <c r="KD103" s="45">
        <f t="shared" si="1108"/>
        <v>3.4995074275515847E-2</v>
      </c>
      <c r="KE103" s="45">
        <f t="shared" si="1108"/>
        <v>-6.7795222672171196E-3</v>
      </c>
      <c r="KF103" s="45">
        <f t="shared" si="1109"/>
        <v>3.665433811265828E-3</v>
      </c>
      <c r="KG103" s="45">
        <f t="shared" si="1110"/>
        <v>0.16038547840764883</v>
      </c>
      <c r="KH103" s="45">
        <f t="shared" si="1110"/>
        <v>0.14311781318118078</v>
      </c>
      <c r="KI103" s="45">
        <f t="shared" si="1110"/>
        <v>2.7785499830720983E-2</v>
      </c>
      <c r="KJ103" s="45">
        <f t="shared" si="1110"/>
        <v>1.6233156188953934E-2</v>
      </c>
      <c r="KK103" s="45">
        <f t="shared" si="1110"/>
        <v>1.2063884430165039E-2</v>
      </c>
      <c r="KL103" s="45">
        <f t="shared" si="1110"/>
        <v>-4.078901256379186E-2</v>
      </c>
      <c r="KM103" s="45">
        <f t="shared" si="1110"/>
        <v>-3.8653719076597093E-2</v>
      </c>
      <c r="KN103" s="45">
        <f t="shared" si="1110"/>
        <v>-4.4495446579934539E-2</v>
      </c>
      <c r="KO103" s="45">
        <f t="shared" si="1110"/>
        <v>2.61035923444628E-2</v>
      </c>
      <c r="KP103" s="45">
        <f t="shared" si="1110"/>
        <v>-5.4316287232847316E-4</v>
      </c>
      <c r="KQ103" s="45">
        <f t="shared" si="1110"/>
        <v>1.3028124101853278E-2</v>
      </c>
      <c r="KR103" s="45">
        <f t="shared" si="1110"/>
        <v>0.13060319607440007</v>
      </c>
      <c r="KS103" s="45">
        <f t="shared" si="1110"/>
        <v>8.0003382426480751E-2</v>
      </c>
      <c r="KT103" s="45">
        <f t="shared" si="1110"/>
        <v>4.410086658998158E-2</v>
      </c>
      <c r="KU103" s="45">
        <f t="shared" si="1110"/>
        <v>7.2576671898974876E-2</v>
      </c>
      <c r="KV103" s="45">
        <f t="shared" si="1110"/>
        <v>8.1401793052934712E-2</v>
      </c>
      <c r="KW103" s="45">
        <f t="shared" si="1110"/>
        <v>4.5827171495092855E-2</v>
      </c>
      <c r="KX103" s="45">
        <f t="shared" si="1110"/>
        <v>6.0543499847708349E-2</v>
      </c>
      <c r="KY103" s="45">
        <f t="shared" si="1110"/>
        <v>6.248393073178482E-3</v>
      </c>
      <c r="KZ103" s="45">
        <f t="shared" si="1110"/>
        <v>2.8648411606831292E-2</v>
      </c>
      <c r="LA103" s="45">
        <f t="shared" si="1110"/>
        <v>-1.1594713213194274E-2</v>
      </c>
      <c r="LB103" s="45">
        <f t="shared" si="1110"/>
        <v>3.6067475038844998E-2</v>
      </c>
      <c r="LC103" s="45">
        <f t="shared" si="1110"/>
        <v>-2.1916856594924816E-2</v>
      </c>
      <c r="LD103" s="45">
        <f t="shared" si="1110"/>
        <v>-9.2077263054509695E-3</v>
      </c>
      <c r="LE103" s="45">
        <f t="shared" si="1110"/>
        <v>-2.7241524358524449E-2</v>
      </c>
      <c r="LF103" s="45">
        <f t="shared" si="1110"/>
        <v>-2.3692178835462929E-2</v>
      </c>
      <c r="LG103" s="45">
        <f t="shared" si="1110"/>
        <v>-2.7632363437880336E-2</v>
      </c>
      <c r="LH103" s="45">
        <f t="shared" si="1110"/>
        <v>-8.8862980518096268E-3</v>
      </c>
      <c r="LI103" s="45">
        <f t="shared" si="1111"/>
        <v>1.3483863096330762E-2</v>
      </c>
      <c r="LJ103" s="45">
        <f t="shared" si="1112"/>
        <v>2.2885091604544217E-2</v>
      </c>
      <c r="LK103" s="45">
        <f t="shared" si="1112"/>
        <v>1.4226586099979288E-2</v>
      </c>
      <c r="LL103" s="45">
        <f t="shared" si="1112"/>
        <v>-9.2754899633880061E-3</v>
      </c>
      <c r="LM103" s="45">
        <f t="shared" si="1112"/>
        <v>-4.7619384209839355E-2</v>
      </c>
      <c r="LN103" s="45">
        <f t="shared" si="1112"/>
        <v>-2.9909500833809277E-2</v>
      </c>
      <c r="LO103" s="45">
        <f t="shared" si="1112"/>
        <v>2.9942044712351512E-2</v>
      </c>
      <c r="LP103" s="45">
        <f t="shared" si="1112"/>
        <v>-4.0755687706256705E-2</v>
      </c>
      <c r="LQ103" s="45">
        <f t="shared" si="1112"/>
        <v>3.2072988315462458E-2</v>
      </c>
      <c r="LR103" s="45">
        <f t="shared" si="1112"/>
        <v>3.0123463710238774E-2</v>
      </c>
      <c r="LS103" s="45">
        <f t="shared" si="1112"/>
        <v>6.7751364240659084E-2</v>
      </c>
      <c r="LT103" s="45">
        <f t="shared" si="1112"/>
        <v>-8.0414284259056057E-3</v>
      </c>
      <c r="LU103" s="45">
        <f t="shared" si="1113"/>
        <v>-2.7894920597050343E-2</v>
      </c>
      <c r="LV103" s="45">
        <f t="shared" si="1114"/>
        <v>-3.2528974983692893E-2</v>
      </c>
      <c r="LW103" s="45">
        <f t="shared" si="1114"/>
        <v>-2.6094968912526273E-2</v>
      </c>
      <c r="LX103" s="45">
        <f t="shared" si="1115"/>
        <v>-6.6374071800634593E-2</v>
      </c>
      <c r="LY103" s="45">
        <f t="shared" si="1116"/>
        <v>-7.2558279916775659E-3</v>
      </c>
      <c r="LZ103" s="45">
        <f t="shared" si="1116"/>
        <v>2.2260653104740014E-2</v>
      </c>
      <c r="MA103" s="45">
        <f t="shared" si="1116"/>
        <v>2.6700709958965563E-2</v>
      </c>
      <c r="MB103" s="45">
        <f t="shared" si="1116"/>
        <v>5.7083847071023763E-2</v>
      </c>
      <c r="MC103" s="45">
        <f t="shared" si="1116"/>
        <v>-1.0503543864511689E-2</v>
      </c>
      <c r="MD103" s="45">
        <f t="shared" si="1116"/>
        <v>-1.9683270177202394E-2</v>
      </c>
      <c r="ME103" s="45">
        <f t="shared" si="1116"/>
        <v>-6.5246995473249858E-2</v>
      </c>
      <c r="MF103" s="45">
        <f t="shared" si="1116"/>
        <v>4.1335644045543685E-3</v>
      </c>
      <c r="MG103" s="45">
        <f t="shared" si="1116"/>
        <v>-4.338153953896362E-3</v>
      </c>
      <c r="MH103" s="45">
        <f t="shared" si="1116"/>
        <v>8.3961755259509552E-3</v>
      </c>
      <c r="MI103" s="45">
        <f t="shared" si="1116"/>
        <v>5.1808335073919576E-2</v>
      </c>
      <c r="MJ103" s="45">
        <f t="shared" si="1116"/>
        <v>7.467279272437044E-2</v>
      </c>
      <c r="MK103" s="45">
        <f t="shared" si="1116"/>
        <v>1.4600773873411521E-2</v>
      </c>
      <c r="ML103" s="45">
        <f t="shared" si="1116"/>
        <v>-2.8053930849844755E-2</v>
      </c>
    </row>
    <row r="104" spans="1:350" s="106" customFormat="1" x14ac:dyDescent="0.35">
      <c r="A104" s="103" t="str">
        <f>Month!$A$24</f>
        <v>Veículo Pesado</v>
      </c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 t="str">
        <f t="shared" si="850"/>
        <v/>
      </c>
      <c r="O104" s="46" t="str">
        <f t="shared" si="851"/>
        <v/>
      </c>
      <c r="P104" s="46" t="str">
        <f t="shared" si="852"/>
        <v/>
      </c>
      <c r="Q104" s="46" t="str">
        <f t="shared" si="853"/>
        <v/>
      </c>
      <c r="R104" s="46" t="str">
        <f t="shared" si="854"/>
        <v/>
      </c>
      <c r="S104" s="46" t="str">
        <f t="shared" si="855"/>
        <v/>
      </c>
      <c r="T104" s="46" t="str">
        <f t="shared" si="856"/>
        <v/>
      </c>
      <c r="U104" s="46" t="str">
        <f t="shared" si="857"/>
        <v/>
      </c>
      <c r="V104" s="46" t="str">
        <f t="shared" si="858"/>
        <v/>
      </c>
      <c r="W104" s="46" t="str">
        <f t="shared" si="859"/>
        <v/>
      </c>
      <c r="X104" s="46" t="str">
        <f t="shared" si="860"/>
        <v/>
      </c>
      <c r="Y104" s="46" t="str">
        <f t="shared" si="861"/>
        <v/>
      </c>
      <c r="Z104" s="46" t="str">
        <f t="shared" si="862"/>
        <v/>
      </c>
      <c r="AA104" s="46" t="str">
        <f t="shared" si="863"/>
        <v/>
      </c>
      <c r="AB104" s="46" t="str">
        <f t="shared" si="864"/>
        <v/>
      </c>
      <c r="AC104" s="46" t="str">
        <f t="shared" si="865"/>
        <v/>
      </c>
      <c r="AD104" s="46" t="str">
        <f t="shared" si="866"/>
        <v/>
      </c>
      <c r="AE104" s="46" t="str">
        <f t="shared" si="867"/>
        <v/>
      </c>
      <c r="AF104" s="46" t="str">
        <f t="shared" si="868"/>
        <v/>
      </c>
      <c r="AG104" s="46" t="str">
        <f t="shared" si="869"/>
        <v/>
      </c>
      <c r="AH104" s="46" t="str">
        <f t="shared" si="870"/>
        <v/>
      </c>
      <c r="AI104" s="46" t="str">
        <f t="shared" si="871"/>
        <v/>
      </c>
      <c r="AJ104" s="46" t="str">
        <f t="shared" si="872"/>
        <v/>
      </c>
      <c r="AK104" s="46" t="str">
        <f t="shared" si="873"/>
        <v/>
      </c>
      <c r="AL104" s="46" t="str">
        <f t="shared" si="874"/>
        <v/>
      </c>
      <c r="AM104" s="46" t="str">
        <f t="shared" si="875"/>
        <v/>
      </c>
      <c r="AN104" s="46" t="str">
        <f t="shared" si="876"/>
        <v/>
      </c>
      <c r="AO104" s="46" t="str">
        <f t="shared" si="877"/>
        <v/>
      </c>
      <c r="AP104" s="46" t="str">
        <f t="shared" si="878"/>
        <v/>
      </c>
      <c r="AQ104" s="46" t="str">
        <f t="shared" si="879"/>
        <v/>
      </c>
      <c r="AR104" s="46" t="str">
        <f t="shared" si="880"/>
        <v/>
      </c>
      <c r="AS104" s="46" t="str">
        <f t="shared" si="881"/>
        <v/>
      </c>
      <c r="AT104" s="46" t="str">
        <f t="shared" si="882"/>
        <v/>
      </c>
      <c r="AU104" s="46" t="str">
        <f t="shared" si="883"/>
        <v/>
      </c>
      <c r="AV104" s="46" t="str">
        <f t="shared" si="884"/>
        <v/>
      </c>
      <c r="AW104" s="46" t="str">
        <f t="shared" si="885"/>
        <v/>
      </c>
      <c r="AX104" s="46" t="str">
        <f t="shared" si="886"/>
        <v/>
      </c>
      <c r="AY104" s="46" t="str">
        <f t="shared" si="887"/>
        <v/>
      </c>
      <c r="AZ104" s="46" t="str">
        <f t="shared" si="888"/>
        <v/>
      </c>
      <c r="BA104" s="46" t="str">
        <f t="shared" si="889"/>
        <v/>
      </c>
      <c r="BB104" s="46" t="str">
        <f t="shared" si="890"/>
        <v/>
      </c>
      <c r="BC104" s="46" t="str">
        <f t="shared" si="891"/>
        <v/>
      </c>
      <c r="BD104" s="46" t="str">
        <f t="shared" si="892"/>
        <v/>
      </c>
      <c r="BE104" s="46" t="str">
        <f t="shared" si="893"/>
        <v/>
      </c>
      <c r="BF104" s="46" t="str">
        <f t="shared" si="894"/>
        <v/>
      </c>
      <c r="BG104" s="46" t="str">
        <f t="shared" si="895"/>
        <v/>
      </c>
      <c r="BH104" s="46" t="str">
        <f t="shared" si="896"/>
        <v/>
      </c>
      <c r="BI104" s="46" t="str">
        <f t="shared" si="897"/>
        <v/>
      </c>
      <c r="BJ104" s="46" t="str">
        <f t="shared" si="898"/>
        <v/>
      </c>
      <c r="BK104" s="46" t="str">
        <f t="shared" si="899"/>
        <v/>
      </c>
      <c r="BL104" s="46" t="str">
        <f t="shared" si="900"/>
        <v/>
      </c>
      <c r="BM104" s="46" t="str">
        <f t="shared" si="901"/>
        <v/>
      </c>
      <c r="BN104" s="46" t="str">
        <f t="shared" si="902"/>
        <v/>
      </c>
      <c r="BO104" s="46" t="str">
        <f t="shared" si="903"/>
        <v/>
      </c>
      <c r="BP104" s="46" t="str">
        <f t="shared" si="904"/>
        <v/>
      </c>
      <c r="BQ104" s="46" t="str">
        <f t="shared" si="905"/>
        <v/>
      </c>
      <c r="BR104" s="46" t="str">
        <f t="shared" si="906"/>
        <v/>
      </c>
      <c r="BS104" s="46" t="str">
        <f t="shared" si="907"/>
        <v/>
      </c>
      <c r="BT104" s="46" t="str">
        <f t="shared" si="908"/>
        <v/>
      </c>
      <c r="BU104" s="46" t="str">
        <f t="shared" si="909"/>
        <v/>
      </c>
      <c r="BV104" s="46" t="str">
        <f t="shared" si="910"/>
        <v/>
      </c>
      <c r="BW104" s="46" t="str">
        <f t="shared" si="911"/>
        <v/>
      </c>
      <c r="BX104" s="46" t="str">
        <f t="shared" si="912"/>
        <v/>
      </c>
      <c r="BY104" s="46" t="str">
        <f t="shared" si="913"/>
        <v/>
      </c>
      <c r="BZ104" s="46" t="str">
        <f t="shared" si="914"/>
        <v/>
      </c>
      <c r="CA104" s="46" t="str">
        <f t="shared" si="915"/>
        <v/>
      </c>
      <c r="CB104" s="46" t="str">
        <f t="shared" si="916"/>
        <v/>
      </c>
      <c r="CC104" s="46" t="str">
        <f t="shared" si="917"/>
        <v/>
      </c>
      <c r="CD104" s="46" t="str">
        <f t="shared" si="918"/>
        <v/>
      </c>
      <c r="CE104" s="46" t="str">
        <f t="shared" si="919"/>
        <v/>
      </c>
      <c r="CF104" s="46" t="str">
        <f t="shared" si="920"/>
        <v/>
      </c>
      <c r="CG104" s="46" t="str">
        <f t="shared" si="921"/>
        <v/>
      </c>
      <c r="CH104" s="46" t="str">
        <f t="shared" si="922"/>
        <v/>
      </c>
      <c r="CI104" s="46" t="str">
        <f t="shared" si="923"/>
        <v/>
      </c>
      <c r="CJ104" s="46" t="str">
        <f t="shared" si="924"/>
        <v/>
      </c>
      <c r="CK104" s="46" t="str">
        <f t="shared" si="925"/>
        <v/>
      </c>
      <c r="CL104" s="46" t="str">
        <f t="shared" si="926"/>
        <v/>
      </c>
      <c r="CM104" s="46" t="str">
        <f t="shared" si="927"/>
        <v/>
      </c>
      <c r="CN104" s="46" t="str">
        <f t="shared" si="928"/>
        <v/>
      </c>
      <c r="CO104" s="46" t="str">
        <f t="shared" si="929"/>
        <v/>
      </c>
      <c r="CP104" s="46" t="str">
        <f t="shared" si="930"/>
        <v/>
      </c>
      <c r="CQ104" s="46" t="str">
        <f t="shared" si="931"/>
        <v/>
      </c>
      <c r="CR104" s="46" t="str">
        <f t="shared" si="932"/>
        <v/>
      </c>
      <c r="CS104" s="46" t="str">
        <f t="shared" si="933"/>
        <v/>
      </c>
      <c r="CT104" s="46" t="str">
        <f t="shared" si="934"/>
        <v/>
      </c>
      <c r="CU104" s="46" t="str">
        <f t="shared" si="935"/>
        <v/>
      </c>
      <c r="CV104" s="46" t="str">
        <f t="shared" si="936"/>
        <v/>
      </c>
      <c r="CW104" s="46" t="str">
        <f t="shared" si="937"/>
        <v/>
      </c>
      <c r="CX104" s="46" t="str">
        <f t="shared" si="938"/>
        <v/>
      </c>
      <c r="CY104" s="46" t="str">
        <f t="shared" si="939"/>
        <v/>
      </c>
      <c r="CZ104" s="46" t="str">
        <f t="shared" si="940"/>
        <v/>
      </c>
      <c r="DA104" s="46" t="str">
        <f t="shared" si="941"/>
        <v/>
      </c>
      <c r="DB104" s="46" t="str">
        <f t="shared" si="942"/>
        <v/>
      </c>
      <c r="DC104" s="46" t="str">
        <f t="shared" si="943"/>
        <v/>
      </c>
      <c r="DD104" s="46" t="str">
        <f t="shared" si="944"/>
        <v/>
      </c>
      <c r="DE104" s="46" t="str">
        <f t="shared" si="945"/>
        <v/>
      </c>
      <c r="DF104" s="46" t="str">
        <f t="shared" si="946"/>
        <v/>
      </c>
      <c r="DG104" s="46" t="str">
        <f t="shared" si="947"/>
        <v/>
      </c>
      <c r="DH104" s="46" t="str">
        <f t="shared" si="948"/>
        <v/>
      </c>
      <c r="DI104" s="46" t="str">
        <f t="shared" si="949"/>
        <v/>
      </c>
      <c r="DJ104" s="46" t="str">
        <f t="shared" si="950"/>
        <v/>
      </c>
      <c r="DK104" s="46" t="str">
        <f t="shared" si="951"/>
        <v/>
      </c>
      <c r="DL104" s="46" t="str">
        <f t="shared" si="952"/>
        <v/>
      </c>
      <c r="DM104" s="46" t="str">
        <f t="shared" si="953"/>
        <v/>
      </c>
      <c r="DN104" s="46" t="str">
        <f t="shared" si="954"/>
        <v/>
      </c>
      <c r="DO104" s="46" t="str">
        <f t="shared" si="955"/>
        <v/>
      </c>
      <c r="DP104" s="46" t="str">
        <f t="shared" si="956"/>
        <v/>
      </c>
      <c r="DQ104" s="46" t="str">
        <f t="shared" si="957"/>
        <v/>
      </c>
      <c r="DR104" s="46" t="str">
        <f t="shared" si="958"/>
        <v/>
      </c>
      <c r="DS104" s="46" t="str">
        <f t="shared" si="959"/>
        <v/>
      </c>
      <c r="DT104" s="46" t="str">
        <f t="shared" si="960"/>
        <v/>
      </c>
      <c r="DU104" s="46" t="str">
        <f t="shared" si="961"/>
        <v/>
      </c>
      <c r="DV104" s="46" t="str">
        <f t="shared" si="962"/>
        <v/>
      </c>
      <c r="DW104" s="46" t="str">
        <f t="shared" si="963"/>
        <v/>
      </c>
      <c r="DX104" s="46" t="str">
        <f t="shared" si="964"/>
        <v/>
      </c>
      <c r="DY104" s="46" t="str">
        <f t="shared" si="965"/>
        <v/>
      </c>
      <c r="DZ104" s="46" t="str">
        <f t="shared" si="966"/>
        <v/>
      </c>
      <c r="EA104" s="46" t="str">
        <f t="shared" si="967"/>
        <v/>
      </c>
      <c r="EB104" s="46" t="str">
        <f t="shared" si="968"/>
        <v/>
      </c>
      <c r="EC104" s="46" t="str">
        <f t="shared" si="969"/>
        <v/>
      </c>
      <c r="ED104" s="46" t="str">
        <f t="shared" si="970"/>
        <v/>
      </c>
      <c r="EE104" s="46" t="str">
        <f t="shared" si="971"/>
        <v/>
      </c>
      <c r="EF104" s="46" t="str">
        <f t="shared" si="972"/>
        <v/>
      </c>
      <c r="EG104" s="46" t="str">
        <f t="shared" si="973"/>
        <v/>
      </c>
      <c r="EH104" s="46" t="str">
        <f t="shared" si="974"/>
        <v/>
      </c>
      <c r="EI104" s="46" t="str">
        <f t="shared" si="975"/>
        <v/>
      </c>
      <c r="EJ104" s="46" t="str">
        <f t="shared" si="976"/>
        <v/>
      </c>
      <c r="EK104" s="46" t="str">
        <f t="shared" si="977"/>
        <v/>
      </c>
      <c r="EL104" s="46" t="str">
        <f t="shared" si="978"/>
        <v/>
      </c>
      <c r="EM104" s="46" t="str">
        <f t="shared" si="979"/>
        <v/>
      </c>
      <c r="EN104" s="46" t="str">
        <f t="shared" si="980"/>
        <v/>
      </c>
      <c r="EO104" s="46" t="str">
        <f t="shared" si="981"/>
        <v/>
      </c>
      <c r="EP104" s="46" t="str">
        <f t="shared" si="982"/>
        <v/>
      </c>
      <c r="EQ104" s="46" t="str">
        <f t="shared" si="983"/>
        <v/>
      </c>
      <c r="ER104" s="46" t="str">
        <f t="shared" si="984"/>
        <v/>
      </c>
      <c r="ES104" s="46" t="str">
        <f t="shared" si="985"/>
        <v/>
      </c>
      <c r="ET104" s="46" t="str">
        <f t="shared" si="986"/>
        <v/>
      </c>
      <c r="EU104" s="46" t="str">
        <f t="shared" si="987"/>
        <v/>
      </c>
      <c r="EV104" s="46" t="str">
        <f t="shared" si="988"/>
        <v/>
      </c>
      <c r="EW104" s="46" t="str">
        <f t="shared" si="989"/>
        <v/>
      </c>
      <c r="EX104" s="46" t="str">
        <f t="shared" si="990"/>
        <v/>
      </c>
      <c r="EY104" s="46" t="str">
        <f t="shared" si="991"/>
        <v/>
      </c>
      <c r="EZ104" s="46" t="str">
        <f t="shared" si="992"/>
        <v/>
      </c>
      <c r="FA104" s="46" t="str">
        <f t="shared" si="993"/>
        <v/>
      </c>
      <c r="FB104" s="46" t="str">
        <f t="shared" si="994"/>
        <v/>
      </c>
      <c r="FC104" s="46" t="str">
        <f t="shared" si="995"/>
        <v/>
      </c>
      <c r="FD104" s="46" t="str">
        <f t="shared" si="996"/>
        <v/>
      </c>
      <c r="FE104" s="46" t="str">
        <f t="shared" si="997"/>
        <v/>
      </c>
      <c r="FF104" s="46" t="str">
        <f t="shared" si="998"/>
        <v/>
      </c>
      <c r="FG104" s="46" t="str">
        <f t="shared" si="999"/>
        <v/>
      </c>
      <c r="FH104" s="46" t="str">
        <f t="shared" si="1000"/>
        <v/>
      </c>
      <c r="FI104" s="46" t="str">
        <f t="shared" si="1001"/>
        <v/>
      </c>
      <c r="FJ104" s="46" t="str">
        <f t="shared" si="1002"/>
        <v/>
      </c>
      <c r="FK104" s="46" t="str">
        <f t="shared" si="1003"/>
        <v/>
      </c>
      <c r="FL104" s="46" t="str">
        <f t="shared" si="1004"/>
        <v/>
      </c>
      <c r="FM104" s="46" t="str">
        <f t="shared" si="1005"/>
        <v/>
      </c>
      <c r="FN104" s="46" t="str">
        <f t="shared" si="1006"/>
        <v/>
      </c>
      <c r="FO104" s="46" t="str">
        <f t="shared" si="1007"/>
        <v/>
      </c>
      <c r="FP104" s="46" t="str">
        <f t="shared" si="1008"/>
        <v/>
      </c>
      <c r="FQ104" s="46" t="str">
        <f t="shared" si="1009"/>
        <v/>
      </c>
      <c r="FR104" s="46" t="str">
        <f t="shared" si="1010"/>
        <v/>
      </c>
      <c r="FS104" s="46" t="str">
        <f t="shared" si="1011"/>
        <v/>
      </c>
      <c r="FT104" s="46" t="str">
        <f t="shared" si="1012"/>
        <v/>
      </c>
      <c r="FU104" s="46" t="str">
        <f t="shared" si="1013"/>
        <v/>
      </c>
      <c r="FV104" s="46" t="str">
        <f t="shared" si="1014"/>
        <v/>
      </c>
      <c r="FW104" s="46" t="str">
        <f t="shared" si="1015"/>
        <v/>
      </c>
      <c r="FX104" s="46" t="str">
        <f t="shared" si="1016"/>
        <v/>
      </c>
      <c r="FY104" s="46" t="str">
        <f t="shared" si="1017"/>
        <v/>
      </c>
      <c r="FZ104" s="46" t="str">
        <f t="shared" si="1018"/>
        <v/>
      </c>
      <c r="GA104" s="46" t="str">
        <f t="shared" si="1019"/>
        <v/>
      </c>
      <c r="GB104" s="46" t="str">
        <f t="shared" si="1020"/>
        <v/>
      </c>
      <c r="GC104" s="46" t="str">
        <f t="shared" si="1021"/>
        <v/>
      </c>
      <c r="GD104" s="46" t="str">
        <f t="shared" si="1022"/>
        <v/>
      </c>
      <c r="GE104" s="46" t="str">
        <f t="shared" si="1023"/>
        <v/>
      </c>
      <c r="GF104" s="46" t="str">
        <f t="shared" si="1024"/>
        <v/>
      </c>
      <c r="GG104" s="46" t="str">
        <f t="shared" si="1025"/>
        <v/>
      </c>
      <c r="GH104" s="46" t="str">
        <f t="shared" si="1026"/>
        <v/>
      </c>
      <c r="GI104" s="46" t="str">
        <f t="shared" si="1027"/>
        <v/>
      </c>
      <c r="GJ104" s="46" t="str">
        <f t="shared" si="1028"/>
        <v/>
      </c>
      <c r="GK104" s="46" t="str">
        <f t="shared" si="1029"/>
        <v/>
      </c>
      <c r="GL104" s="46" t="str">
        <f t="shared" si="1030"/>
        <v/>
      </c>
      <c r="GM104" s="46" t="str">
        <f t="shared" si="1031"/>
        <v/>
      </c>
      <c r="GN104" s="46" t="str">
        <f t="shared" si="1032"/>
        <v/>
      </c>
      <c r="GO104" s="46" t="str">
        <f t="shared" si="1033"/>
        <v/>
      </c>
      <c r="GP104" s="46" t="str">
        <f t="shared" si="1034"/>
        <v/>
      </c>
      <c r="GQ104" s="46" t="str">
        <f t="shared" si="1035"/>
        <v/>
      </c>
      <c r="GR104" s="46" t="str">
        <f t="shared" si="1036"/>
        <v/>
      </c>
      <c r="GS104" s="46" t="str">
        <f t="shared" si="1037"/>
        <v/>
      </c>
      <c r="GT104" s="46" t="str">
        <f t="shared" si="1038"/>
        <v/>
      </c>
      <c r="GU104" s="46" t="str">
        <f t="shared" si="1039"/>
        <v/>
      </c>
      <c r="GV104" s="46" t="str">
        <f t="shared" si="1040"/>
        <v/>
      </c>
      <c r="GW104" s="46" t="str">
        <f t="shared" si="1041"/>
        <v/>
      </c>
      <c r="GX104" s="46" t="str">
        <f t="shared" si="1042"/>
        <v/>
      </c>
      <c r="GY104" s="46" t="str">
        <f t="shared" si="1043"/>
        <v/>
      </c>
      <c r="GZ104" s="46" t="str">
        <f t="shared" si="1044"/>
        <v/>
      </c>
      <c r="HA104" s="46" t="str">
        <f t="shared" si="1045"/>
        <v/>
      </c>
      <c r="HB104" s="46" t="str">
        <f t="shared" si="1046"/>
        <v/>
      </c>
      <c r="HC104" s="46" t="str">
        <f t="shared" si="1047"/>
        <v/>
      </c>
      <c r="HD104" s="46" t="str">
        <f t="shared" si="1048"/>
        <v/>
      </c>
      <c r="HE104" s="46" t="str">
        <f t="shared" si="1049"/>
        <v/>
      </c>
      <c r="HF104" s="46" t="str">
        <f t="shared" si="1050"/>
        <v/>
      </c>
      <c r="HG104" s="46" t="str">
        <f t="shared" si="1051"/>
        <v/>
      </c>
      <c r="HH104" s="46" t="str">
        <f t="shared" si="1052"/>
        <v/>
      </c>
      <c r="HI104" s="46" t="str">
        <f t="shared" si="1053"/>
        <v/>
      </c>
      <c r="HJ104" s="46">
        <f t="shared" si="1054"/>
        <v>-6.2962033462033551E-2</v>
      </c>
      <c r="HK104" s="46">
        <f t="shared" si="1055"/>
        <v>-0.13757583892617453</v>
      </c>
      <c r="HL104" s="46">
        <f t="shared" si="1056"/>
        <v>1.6515209125475216E-2</v>
      </c>
      <c r="HM104" s="46">
        <f t="shared" si="1057"/>
        <v>-7.9933333333333301E-2</v>
      </c>
      <c r="HN104" s="46">
        <f t="shared" si="1058"/>
        <v>-0.14782580645161281</v>
      </c>
      <c r="HO104" s="46">
        <f t="shared" si="1059"/>
        <v>-0.11991120670448496</v>
      </c>
      <c r="HP104" s="46">
        <f t="shared" si="1060"/>
        <v>-0.14730429664508538</v>
      </c>
      <c r="HQ104" s="46">
        <f t="shared" si="1061"/>
        <v>-0.13778488372093023</v>
      </c>
      <c r="HR104" s="46">
        <f t="shared" si="1062"/>
        <v>-0.12440758293838861</v>
      </c>
      <c r="HS104" s="156">
        <f t="shared" si="1063"/>
        <v>-0.16671775082690199</v>
      </c>
      <c r="HT104" s="46">
        <f t="shared" si="1064"/>
        <v>-0.14719904648390947</v>
      </c>
      <c r="HU104" s="46">
        <f t="shared" si="1065"/>
        <v>-0.10138248847926268</v>
      </c>
      <c r="HV104" s="46">
        <f t="shared" si="1066"/>
        <v>-0.1511904279552273</v>
      </c>
      <c r="HW104" s="46">
        <f t="shared" si="1067"/>
        <v>-1.6351598273012247E-2</v>
      </c>
      <c r="HX104" s="46">
        <f t="shared" si="1068"/>
        <v>-7.6718404100592164E-2</v>
      </c>
      <c r="HY104" s="46">
        <f t="shared" si="1069"/>
        <v>-2.9986678780244969E-3</v>
      </c>
      <c r="HZ104" s="46">
        <f t="shared" si="1070"/>
        <v>-1.4423689069945067E-2</v>
      </c>
      <c r="IA104" s="46">
        <f t="shared" si="1071"/>
        <v>3.2495116431102034E-2</v>
      </c>
      <c r="IB104" s="46">
        <f t="shared" si="1072"/>
        <v>2.257149365306077E-3</v>
      </c>
      <c r="IC104" s="46">
        <f t="shared" si="1073"/>
        <v>-4.7882347388082391E-2</v>
      </c>
      <c r="ID104" s="46">
        <f t="shared" si="1074"/>
        <v>-7.3572395128552071E-2</v>
      </c>
      <c r="IE104" s="46">
        <f t="shared" si="1075"/>
        <v>-6.5212817897105868E-2</v>
      </c>
      <c r="IF104" s="46">
        <f t="shared" si="1076"/>
        <v>-7.6170510132774316E-2</v>
      </c>
      <c r="IG104" s="46">
        <f t="shared" si="1077"/>
        <v>-4.9084249084249132E-2</v>
      </c>
      <c r="IH104" s="46">
        <f t="shared" si="838"/>
        <v>-2.7727346278317078E-2</v>
      </c>
      <c r="II104" s="46">
        <f t="shared" si="1086"/>
        <v>-6.9088607594936735E-2</v>
      </c>
      <c r="IJ104" s="46">
        <f t="shared" si="1087"/>
        <v>-9.4776502363268067E-2</v>
      </c>
      <c r="IK104" s="46">
        <f t="shared" si="1088"/>
        <v>-0.17545073375262055</v>
      </c>
      <c r="IL104" s="46">
        <f t="shared" si="1089"/>
        <v>-6.5120111731843511E-2</v>
      </c>
      <c r="IM104" s="46">
        <f t="shared" si="1090"/>
        <v>-6.2959525471039668E-2</v>
      </c>
      <c r="IN104" s="46">
        <f t="shared" si="1091"/>
        <v>-2.9880165289256189E-2</v>
      </c>
      <c r="IO104" s="46">
        <f t="shared" si="1092"/>
        <v>6.4164305949008238E-3</v>
      </c>
      <c r="IP104" s="46">
        <f t="shared" si="1093"/>
        <v>7.0505236405065119E-3</v>
      </c>
      <c r="IQ104" s="46">
        <f t="shared" si="1094"/>
        <v>3.4826610049540907E-3</v>
      </c>
      <c r="IR104" s="46">
        <f t="shared" si="1095"/>
        <v>3.3411497730710948E-3</v>
      </c>
      <c r="IS104" s="46">
        <f t="shared" si="1096"/>
        <v>-5.2994607087827439E-2</v>
      </c>
      <c r="IT104" s="46">
        <f t="shared" si="1097"/>
        <v>-8.6708400978929845E-4</v>
      </c>
      <c r="IU104" s="46">
        <f t="shared" si="1098"/>
        <v>-3.5224769519458299E-2</v>
      </c>
      <c r="IV104" s="46">
        <f t="shared" si="1099"/>
        <v>-1.4068695753358895E-2</v>
      </c>
      <c r="IW104" s="46">
        <f t="shared" si="1100"/>
        <v>0.10399515225479461</v>
      </c>
      <c r="IX104" s="46">
        <f t="shared" si="1101"/>
        <v>-0.26450534379883295</v>
      </c>
      <c r="IY104" s="46">
        <f t="shared" si="1102"/>
        <v>2.3990544981713047E-2</v>
      </c>
      <c r="IZ104" s="46">
        <f t="shared" si="1103"/>
        <v>7.2475497190853666E-3</v>
      </c>
      <c r="JA104" s="46">
        <f t="shared" si="1104"/>
        <v>2.49145004433311E-2</v>
      </c>
      <c r="JB104" s="46">
        <f t="shared" si="1104"/>
        <v>-1.0747588319502954E-3</v>
      </c>
      <c r="JC104" s="46">
        <f t="shared" si="1104"/>
        <v>-2.6713053830220601E-2</v>
      </c>
      <c r="JD104" s="46">
        <f t="shared" si="1104"/>
        <v>-5.6843360722909853E-2</v>
      </c>
      <c r="JE104" s="46">
        <f t="shared" si="1104"/>
        <v>-2.8395404213915731E-2</v>
      </c>
      <c r="JF104" s="46">
        <f t="shared" si="1104"/>
        <v>1.8611844718898318E-2</v>
      </c>
      <c r="JG104" s="46">
        <f t="shared" si="1104"/>
        <v>4.9962826719660569E-2</v>
      </c>
      <c r="JH104" s="46">
        <f t="shared" si="1104"/>
        <v>-5.6140417241966278E-2</v>
      </c>
      <c r="JI104" s="46">
        <f t="shared" si="1104"/>
        <v>-4.9980923311713221E-2</v>
      </c>
      <c r="JJ104" s="46">
        <f t="shared" si="1104"/>
        <v>0.37122730901180323</v>
      </c>
      <c r="JK104" s="46">
        <f t="shared" si="1104"/>
        <v>-3.2463437995684297E-2</v>
      </c>
      <c r="JL104" s="46">
        <f t="shared" si="1104"/>
        <v>4.785515881826008E-2</v>
      </c>
      <c r="JM104" s="46">
        <f t="shared" si="1104"/>
        <v>5.6509425217907694E-2</v>
      </c>
      <c r="JN104" s="46">
        <f t="shared" si="1104"/>
        <v>6.9826314475052165E-2</v>
      </c>
      <c r="JO104" s="46">
        <f t="shared" si="1104"/>
        <v>0.11570573112161653</v>
      </c>
      <c r="JP104" s="46">
        <f t="shared" si="1104"/>
        <v>7.4219496266643592E-2</v>
      </c>
      <c r="JQ104" s="46">
        <f t="shared" si="1104"/>
        <v>1.4000564343063626E-2</v>
      </c>
      <c r="JR104" s="46">
        <f t="shared" si="1105"/>
        <v>1.1817332960490257E-2</v>
      </c>
      <c r="JS104" s="46">
        <f t="shared" si="1105"/>
        <v>6.8189502350364029E-2</v>
      </c>
      <c r="JT104" s="46">
        <f t="shared" si="1105"/>
        <v>9.2542302235545826E-2</v>
      </c>
      <c r="JU104" s="46">
        <f t="shared" si="1106"/>
        <v>-4.6964518031885838E-2</v>
      </c>
      <c r="JV104" s="46">
        <f t="shared" si="1107"/>
        <v>-1.9550900332403143E-2</v>
      </c>
      <c r="JW104" s="46">
        <f t="shared" si="1108"/>
        <v>3.3808995486922289E-2</v>
      </c>
      <c r="JX104" s="46">
        <f t="shared" si="1108"/>
        <v>2.651270816784046E-2</v>
      </c>
      <c r="JY104" s="46">
        <f t="shared" si="1108"/>
        <v>1.5630076329245624E-2</v>
      </c>
      <c r="JZ104" s="46">
        <f t="shared" si="1108"/>
        <v>4.2342188892198873E-2</v>
      </c>
      <c r="KA104" s="46">
        <f t="shared" si="1108"/>
        <v>5.1433277284290702E-2</v>
      </c>
      <c r="KB104" s="46">
        <f t="shared" si="1108"/>
        <v>0.11990603250763265</v>
      </c>
      <c r="KC104" s="46">
        <f t="shared" si="1108"/>
        <v>0.13875791681461247</v>
      </c>
      <c r="KD104" s="46">
        <f t="shared" si="1108"/>
        <v>0.1114718780884163</v>
      </c>
      <c r="KE104" s="46">
        <f t="shared" si="1108"/>
        <v>3.2114613252530511E-2</v>
      </c>
      <c r="KF104" s="46">
        <f t="shared" si="1109"/>
        <v>5.7325518351487803E-2</v>
      </c>
      <c r="KG104" s="46">
        <f t="shared" si="1110"/>
        <v>0.13500168835635296</v>
      </c>
      <c r="KH104" s="46">
        <f t="shared" si="1110"/>
        <v>0.1282019322073078</v>
      </c>
      <c r="KI104" s="46">
        <f t="shared" si="1110"/>
        <v>2.0564449808546215E-2</v>
      </c>
      <c r="KJ104" s="46">
        <f t="shared" si="1110"/>
        <v>-5.0205158380173254E-3</v>
      </c>
      <c r="KK104" s="46">
        <f t="shared" si="1110"/>
        <v>5.0107643180146155E-3</v>
      </c>
      <c r="KL104" s="46">
        <f t="shared" si="1110"/>
        <v>-4.0459398349879439E-2</v>
      </c>
      <c r="KM104" s="46">
        <f t="shared" si="1110"/>
        <v>-2.173059009855971E-2</v>
      </c>
      <c r="KN104" s="46">
        <f t="shared" si="1110"/>
        <v>-3.3916121320366033E-2</v>
      </c>
      <c r="KO104" s="46">
        <f t="shared" si="1110"/>
        <v>5.8011558514071027E-2</v>
      </c>
      <c r="KP104" s="46">
        <f t="shared" si="1110"/>
        <v>3.3502928534453025E-2</v>
      </c>
      <c r="KQ104" s="46">
        <f t="shared" si="1110"/>
        <v>4.358996415232208E-2</v>
      </c>
      <c r="KR104" s="46">
        <f t="shared" si="1110"/>
        <v>9.7524284273976747E-2</v>
      </c>
      <c r="KS104" s="46">
        <f t="shared" si="1110"/>
        <v>6.284448398742204E-2</v>
      </c>
      <c r="KT104" s="46">
        <f t="shared" si="1110"/>
        <v>5.9305742758026359E-2</v>
      </c>
      <c r="KU104" s="46">
        <f t="shared" si="1110"/>
        <v>8.8692295789279285E-2</v>
      </c>
      <c r="KV104" s="46">
        <f t="shared" si="1110"/>
        <v>8.0146146531127282E-2</v>
      </c>
      <c r="KW104" s="46">
        <f t="shared" si="1110"/>
        <v>5.4146338047089904E-2</v>
      </c>
      <c r="KX104" s="46">
        <f t="shared" si="1110"/>
        <v>7.3749052659575653E-2</v>
      </c>
      <c r="KY104" s="46">
        <f t="shared" si="1110"/>
        <v>1.6966211540305753E-3</v>
      </c>
      <c r="KZ104" s="46">
        <f t="shared" si="1110"/>
        <v>3.8212801838836352E-2</v>
      </c>
      <c r="LA104" s="46">
        <f t="shared" si="1110"/>
        <v>-1.8100546100535242E-2</v>
      </c>
      <c r="LB104" s="46">
        <f t="shared" si="1110"/>
        <v>5.6165508159262689E-3</v>
      </c>
      <c r="LC104" s="46">
        <f t="shared" si="1110"/>
        <v>-5.0239470115569951E-2</v>
      </c>
      <c r="LD104" s="46">
        <f t="shared" si="1110"/>
        <v>-3.2767130701198077E-2</v>
      </c>
      <c r="LE104" s="46">
        <f t="shared" si="1110"/>
        <v>-5.605872537704959E-2</v>
      </c>
      <c r="LF104" s="46">
        <f t="shared" si="1110"/>
        <v>-5.8958201779586439E-2</v>
      </c>
      <c r="LG104" s="46">
        <f t="shared" si="1110"/>
        <v>-5.7477650452487761E-2</v>
      </c>
      <c r="LH104" s="46">
        <f t="shared" si="1110"/>
        <v>-2.8606686111734447E-2</v>
      </c>
      <c r="LI104" s="46">
        <f t="shared" si="1111"/>
        <v>8.105956649046675E-3</v>
      </c>
      <c r="LJ104" s="46">
        <f t="shared" si="1112"/>
        <v>2.6627127329849953E-2</v>
      </c>
      <c r="LK104" s="46">
        <f t="shared" si="1112"/>
        <v>1.5135937892983176E-2</v>
      </c>
      <c r="LL104" s="46">
        <f t="shared" si="1112"/>
        <v>-1.7767864418097745E-2</v>
      </c>
      <c r="LM104" s="46">
        <f t="shared" si="1112"/>
        <v>-8.3478168611996417E-2</v>
      </c>
      <c r="LN104" s="46">
        <f t="shared" si="1112"/>
        <v>-4.5262074701800548E-2</v>
      </c>
      <c r="LO104" s="46">
        <f t="shared" si="1112"/>
        <v>2.551105801639042E-2</v>
      </c>
      <c r="LP104" s="46">
        <f t="shared" si="1112"/>
        <v>-6.3505022292612567E-2</v>
      </c>
      <c r="LQ104" s="46">
        <f t="shared" si="1112"/>
        <v>4.4921816827997008E-2</v>
      </c>
      <c r="LR104" s="46">
        <f t="shared" si="1112"/>
        <v>3.2150528822967761E-2</v>
      </c>
      <c r="LS104" s="46">
        <f t="shared" si="1112"/>
        <v>7.2629185398621843E-2</v>
      </c>
      <c r="LT104" s="46">
        <f t="shared" si="1112"/>
        <v>-1.5332752552006501E-2</v>
      </c>
      <c r="LU104" s="46">
        <f t="shared" si="1113"/>
        <v>-4.3958572107287819E-2</v>
      </c>
      <c r="LV104" s="46">
        <f t="shared" si="1114"/>
        <v>-4.7763338171155523E-2</v>
      </c>
      <c r="LW104" s="46">
        <f t="shared" si="1114"/>
        <v>-2.6669812814550165E-2</v>
      </c>
      <c r="LX104" s="46">
        <f t="shared" si="1115"/>
        <v>-8.9238430918687661E-2</v>
      </c>
      <c r="LY104" s="46">
        <f t="shared" si="1116"/>
        <v>-3.5390452574356468E-3</v>
      </c>
      <c r="LZ104" s="46">
        <f t="shared" si="1116"/>
        <v>2.8975780245384719E-2</v>
      </c>
      <c r="MA104" s="46">
        <f t="shared" si="1116"/>
        <v>5.0821952472146048E-2</v>
      </c>
      <c r="MB104" s="46">
        <f t="shared" si="1116"/>
        <v>7.7190024038125804E-2</v>
      </c>
      <c r="MC104" s="46">
        <f t="shared" si="1116"/>
        <v>-2.9522635445689782E-2</v>
      </c>
      <c r="MD104" s="46">
        <f t="shared" si="1116"/>
        <v>-2.8094358936981534E-2</v>
      </c>
      <c r="ME104" s="46">
        <f t="shared" si="1116"/>
        <v>-8.6943266180372514E-2</v>
      </c>
      <c r="MF104" s="46">
        <f t="shared" si="1116"/>
        <v>-3.4930556396606249E-4</v>
      </c>
      <c r="MG104" s="46">
        <f t="shared" si="1116"/>
        <v>-2.4955741675518506E-2</v>
      </c>
      <c r="MH104" s="46">
        <f t="shared" si="1116"/>
        <v>-9.9101736995159673E-3</v>
      </c>
      <c r="MI104" s="46">
        <f t="shared" si="1116"/>
        <v>2.9847175571058093E-2</v>
      </c>
      <c r="MJ104" s="46">
        <f t="shared" si="1116"/>
        <v>6.116168093910801E-2</v>
      </c>
      <c r="MK104" s="46">
        <f t="shared" si="1116"/>
        <v>-1.6356381250960395E-2</v>
      </c>
      <c r="ML104" s="46">
        <f t="shared" si="1116"/>
        <v>-6.2566712785569689E-2</v>
      </c>
    </row>
    <row r="105" spans="1:350" s="106" customFormat="1" x14ac:dyDescent="0.35">
      <c r="A105" s="105" t="str">
        <f>Month!$A$25</f>
        <v>Veículo Leve</v>
      </c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 t="str">
        <f t="shared" si="850"/>
        <v/>
      </c>
      <c r="O105" s="47" t="str">
        <f t="shared" si="851"/>
        <v/>
      </c>
      <c r="P105" s="47" t="str">
        <f t="shared" si="852"/>
        <v/>
      </c>
      <c r="Q105" s="47" t="str">
        <f t="shared" si="853"/>
        <v/>
      </c>
      <c r="R105" s="47" t="str">
        <f t="shared" si="854"/>
        <v/>
      </c>
      <c r="S105" s="47" t="str">
        <f t="shared" si="855"/>
        <v/>
      </c>
      <c r="T105" s="47" t="str">
        <f t="shared" si="856"/>
        <v/>
      </c>
      <c r="U105" s="47" t="str">
        <f t="shared" si="857"/>
        <v/>
      </c>
      <c r="V105" s="47" t="str">
        <f t="shared" si="858"/>
        <v/>
      </c>
      <c r="W105" s="47" t="str">
        <f t="shared" si="859"/>
        <v/>
      </c>
      <c r="X105" s="47" t="str">
        <f t="shared" si="860"/>
        <v/>
      </c>
      <c r="Y105" s="47" t="str">
        <f t="shared" si="861"/>
        <v/>
      </c>
      <c r="Z105" s="47" t="str">
        <f t="shared" si="862"/>
        <v/>
      </c>
      <c r="AA105" s="47" t="str">
        <f t="shared" si="863"/>
        <v/>
      </c>
      <c r="AB105" s="47" t="str">
        <f t="shared" si="864"/>
        <v/>
      </c>
      <c r="AC105" s="47" t="str">
        <f t="shared" si="865"/>
        <v/>
      </c>
      <c r="AD105" s="47" t="str">
        <f t="shared" si="866"/>
        <v/>
      </c>
      <c r="AE105" s="47" t="str">
        <f t="shared" si="867"/>
        <v/>
      </c>
      <c r="AF105" s="47" t="str">
        <f t="shared" si="868"/>
        <v/>
      </c>
      <c r="AG105" s="47" t="str">
        <f t="shared" si="869"/>
        <v/>
      </c>
      <c r="AH105" s="47" t="str">
        <f t="shared" si="870"/>
        <v/>
      </c>
      <c r="AI105" s="47" t="str">
        <f t="shared" si="871"/>
        <v/>
      </c>
      <c r="AJ105" s="47" t="str">
        <f t="shared" si="872"/>
        <v/>
      </c>
      <c r="AK105" s="47" t="str">
        <f t="shared" si="873"/>
        <v/>
      </c>
      <c r="AL105" s="47" t="str">
        <f t="shared" si="874"/>
        <v/>
      </c>
      <c r="AM105" s="47" t="str">
        <f t="shared" si="875"/>
        <v/>
      </c>
      <c r="AN105" s="47" t="str">
        <f t="shared" si="876"/>
        <v/>
      </c>
      <c r="AO105" s="47" t="str">
        <f t="shared" si="877"/>
        <v/>
      </c>
      <c r="AP105" s="47" t="str">
        <f t="shared" si="878"/>
        <v/>
      </c>
      <c r="AQ105" s="47" t="str">
        <f t="shared" si="879"/>
        <v/>
      </c>
      <c r="AR105" s="47" t="str">
        <f t="shared" si="880"/>
        <v/>
      </c>
      <c r="AS105" s="47" t="str">
        <f t="shared" si="881"/>
        <v/>
      </c>
      <c r="AT105" s="47" t="str">
        <f t="shared" si="882"/>
        <v/>
      </c>
      <c r="AU105" s="47" t="str">
        <f t="shared" si="883"/>
        <v/>
      </c>
      <c r="AV105" s="47" t="str">
        <f t="shared" si="884"/>
        <v/>
      </c>
      <c r="AW105" s="47" t="str">
        <f t="shared" si="885"/>
        <v/>
      </c>
      <c r="AX105" s="47" t="str">
        <f t="shared" si="886"/>
        <v/>
      </c>
      <c r="AY105" s="47" t="str">
        <f t="shared" si="887"/>
        <v/>
      </c>
      <c r="AZ105" s="47" t="str">
        <f t="shared" si="888"/>
        <v/>
      </c>
      <c r="BA105" s="47" t="str">
        <f t="shared" si="889"/>
        <v/>
      </c>
      <c r="BB105" s="47" t="str">
        <f t="shared" si="890"/>
        <v/>
      </c>
      <c r="BC105" s="47" t="str">
        <f t="shared" si="891"/>
        <v/>
      </c>
      <c r="BD105" s="47" t="str">
        <f t="shared" si="892"/>
        <v/>
      </c>
      <c r="BE105" s="47" t="str">
        <f t="shared" si="893"/>
        <v/>
      </c>
      <c r="BF105" s="47" t="str">
        <f t="shared" si="894"/>
        <v/>
      </c>
      <c r="BG105" s="47" t="str">
        <f t="shared" si="895"/>
        <v/>
      </c>
      <c r="BH105" s="47" t="str">
        <f t="shared" si="896"/>
        <v/>
      </c>
      <c r="BI105" s="47" t="str">
        <f t="shared" si="897"/>
        <v/>
      </c>
      <c r="BJ105" s="47" t="str">
        <f t="shared" si="898"/>
        <v/>
      </c>
      <c r="BK105" s="47" t="str">
        <f t="shared" si="899"/>
        <v/>
      </c>
      <c r="BL105" s="47" t="str">
        <f t="shared" si="900"/>
        <v/>
      </c>
      <c r="BM105" s="47" t="str">
        <f t="shared" si="901"/>
        <v/>
      </c>
      <c r="BN105" s="47" t="str">
        <f t="shared" si="902"/>
        <v/>
      </c>
      <c r="BO105" s="47" t="str">
        <f t="shared" si="903"/>
        <v/>
      </c>
      <c r="BP105" s="47" t="str">
        <f t="shared" si="904"/>
        <v/>
      </c>
      <c r="BQ105" s="47" t="str">
        <f t="shared" si="905"/>
        <v/>
      </c>
      <c r="BR105" s="47" t="str">
        <f t="shared" si="906"/>
        <v/>
      </c>
      <c r="BS105" s="47" t="str">
        <f t="shared" si="907"/>
        <v/>
      </c>
      <c r="BT105" s="47" t="str">
        <f t="shared" si="908"/>
        <v/>
      </c>
      <c r="BU105" s="47" t="str">
        <f t="shared" si="909"/>
        <v/>
      </c>
      <c r="BV105" s="47" t="str">
        <f t="shared" si="910"/>
        <v/>
      </c>
      <c r="BW105" s="47" t="str">
        <f t="shared" si="911"/>
        <v/>
      </c>
      <c r="BX105" s="47" t="str">
        <f t="shared" si="912"/>
        <v/>
      </c>
      <c r="BY105" s="47" t="str">
        <f t="shared" si="913"/>
        <v/>
      </c>
      <c r="BZ105" s="47" t="str">
        <f t="shared" si="914"/>
        <v/>
      </c>
      <c r="CA105" s="47" t="str">
        <f t="shared" si="915"/>
        <v/>
      </c>
      <c r="CB105" s="47" t="str">
        <f t="shared" si="916"/>
        <v/>
      </c>
      <c r="CC105" s="47" t="str">
        <f t="shared" si="917"/>
        <v/>
      </c>
      <c r="CD105" s="47" t="str">
        <f t="shared" si="918"/>
        <v/>
      </c>
      <c r="CE105" s="47" t="str">
        <f t="shared" si="919"/>
        <v/>
      </c>
      <c r="CF105" s="47" t="str">
        <f t="shared" si="920"/>
        <v/>
      </c>
      <c r="CG105" s="47" t="str">
        <f t="shared" si="921"/>
        <v/>
      </c>
      <c r="CH105" s="47" t="str">
        <f t="shared" si="922"/>
        <v/>
      </c>
      <c r="CI105" s="47" t="str">
        <f t="shared" si="923"/>
        <v/>
      </c>
      <c r="CJ105" s="47" t="str">
        <f t="shared" si="924"/>
        <v/>
      </c>
      <c r="CK105" s="47" t="str">
        <f t="shared" si="925"/>
        <v/>
      </c>
      <c r="CL105" s="47" t="str">
        <f t="shared" si="926"/>
        <v/>
      </c>
      <c r="CM105" s="47" t="str">
        <f t="shared" si="927"/>
        <v/>
      </c>
      <c r="CN105" s="47" t="str">
        <f t="shared" si="928"/>
        <v/>
      </c>
      <c r="CO105" s="47" t="str">
        <f t="shared" si="929"/>
        <v/>
      </c>
      <c r="CP105" s="47" t="str">
        <f t="shared" si="930"/>
        <v/>
      </c>
      <c r="CQ105" s="47" t="str">
        <f t="shared" si="931"/>
        <v/>
      </c>
      <c r="CR105" s="47" t="str">
        <f t="shared" si="932"/>
        <v/>
      </c>
      <c r="CS105" s="47" t="str">
        <f t="shared" si="933"/>
        <v/>
      </c>
      <c r="CT105" s="47" t="str">
        <f t="shared" si="934"/>
        <v/>
      </c>
      <c r="CU105" s="47" t="str">
        <f t="shared" si="935"/>
        <v/>
      </c>
      <c r="CV105" s="47" t="str">
        <f t="shared" si="936"/>
        <v/>
      </c>
      <c r="CW105" s="47" t="str">
        <f t="shared" si="937"/>
        <v/>
      </c>
      <c r="CX105" s="47" t="str">
        <f t="shared" si="938"/>
        <v/>
      </c>
      <c r="CY105" s="47" t="str">
        <f t="shared" si="939"/>
        <v/>
      </c>
      <c r="CZ105" s="47" t="str">
        <f t="shared" si="940"/>
        <v/>
      </c>
      <c r="DA105" s="47" t="str">
        <f t="shared" si="941"/>
        <v/>
      </c>
      <c r="DB105" s="47" t="str">
        <f t="shared" si="942"/>
        <v/>
      </c>
      <c r="DC105" s="47" t="str">
        <f t="shared" si="943"/>
        <v/>
      </c>
      <c r="DD105" s="47" t="str">
        <f t="shared" si="944"/>
        <v/>
      </c>
      <c r="DE105" s="47" t="str">
        <f t="shared" si="945"/>
        <v/>
      </c>
      <c r="DF105" s="47" t="str">
        <f t="shared" si="946"/>
        <v/>
      </c>
      <c r="DG105" s="47" t="str">
        <f t="shared" si="947"/>
        <v/>
      </c>
      <c r="DH105" s="47" t="str">
        <f t="shared" si="948"/>
        <v/>
      </c>
      <c r="DI105" s="47" t="str">
        <f t="shared" si="949"/>
        <v/>
      </c>
      <c r="DJ105" s="47" t="str">
        <f t="shared" si="950"/>
        <v/>
      </c>
      <c r="DK105" s="47" t="str">
        <f t="shared" si="951"/>
        <v/>
      </c>
      <c r="DL105" s="47" t="str">
        <f t="shared" si="952"/>
        <v/>
      </c>
      <c r="DM105" s="47" t="str">
        <f t="shared" si="953"/>
        <v/>
      </c>
      <c r="DN105" s="47" t="str">
        <f t="shared" si="954"/>
        <v/>
      </c>
      <c r="DO105" s="47" t="str">
        <f t="shared" si="955"/>
        <v/>
      </c>
      <c r="DP105" s="47" t="str">
        <f t="shared" si="956"/>
        <v/>
      </c>
      <c r="DQ105" s="47" t="str">
        <f t="shared" si="957"/>
        <v/>
      </c>
      <c r="DR105" s="47" t="str">
        <f t="shared" si="958"/>
        <v/>
      </c>
      <c r="DS105" s="47" t="str">
        <f t="shared" si="959"/>
        <v/>
      </c>
      <c r="DT105" s="47" t="str">
        <f t="shared" si="960"/>
        <v/>
      </c>
      <c r="DU105" s="47" t="str">
        <f t="shared" si="961"/>
        <v/>
      </c>
      <c r="DV105" s="47" t="str">
        <f t="shared" si="962"/>
        <v/>
      </c>
      <c r="DW105" s="47" t="str">
        <f t="shared" si="963"/>
        <v/>
      </c>
      <c r="DX105" s="47" t="str">
        <f t="shared" si="964"/>
        <v/>
      </c>
      <c r="DY105" s="47" t="str">
        <f t="shared" si="965"/>
        <v/>
      </c>
      <c r="DZ105" s="47" t="str">
        <f t="shared" si="966"/>
        <v/>
      </c>
      <c r="EA105" s="47" t="str">
        <f t="shared" si="967"/>
        <v/>
      </c>
      <c r="EB105" s="47" t="str">
        <f t="shared" si="968"/>
        <v/>
      </c>
      <c r="EC105" s="47" t="str">
        <f t="shared" si="969"/>
        <v/>
      </c>
      <c r="ED105" s="47" t="str">
        <f t="shared" si="970"/>
        <v/>
      </c>
      <c r="EE105" s="47" t="str">
        <f t="shared" si="971"/>
        <v/>
      </c>
      <c r="EF105" s="47" t="str">
        <f t="shared" si="972"/>
        <v/>
      </c>
      <c r="EG105" s="47" t="str">
        <f t="shared" si="973"/>
        <v/>
      </c>
      <c r="EH105" s="47" t="str">
        <f t="shared" si="974"/>
        <v/>
      </c>
      <c r="EI105" s="47" t="str">
        <f t="shared" si="975"/>
        <v/>
      </c>
      <c r="EJ105" s="47" t="str">
        <f t="shared" si="976"/>
        <v/>
      </c>
      <c r="EK105" s="47" t="str">
        <f t="shared" si="977"/>
        <v/>
      </c>
      <c r="EL105" s="47" t="str">
        <f t="shared" si="978"/>
        <v/>
      </c>
      <c r="EM105" s="47" t="str">
        <f t="shared" si="979"/>
        <v/>
      </c>
      <c r="EN105" s="47" t="str">
        <f t="shared" si="980"/>
        <v/>
      </c>
      <c r="EO105" s="47" t="str">
        <f t="shared" si="981"/>
        <v/>
      </c>
      <c r="EP105" s="47" t="str">
        <f t="shared" si="982"/>
        <v/>
      </c>
      <c r="EQ105" s="47" t="str">
        <f t="shared" si="983"/>
        <v/>
      </c>
      <c r="ER105" s="47" t="str">
        <f t="shared" si="984"/>
        <v/>
      </c>
      <c r="ES105" s="47" t="str">
        <f t="shared" si="985"/>
        <v/>
      </c>
      <c r="ET105" s="47" t="str">
        <f t="shared" si="986"/>
        <v/>
      </c>
      <c r="EU105" s="47" t="str">
        <f t="shared" si="987"/>
        <v/>
      </c>
      <c r="EV105" s="47" t="str">
        <f t="shared" si="988"/>
        <v/>
      </c>
      <c r="EW105" s="47" t="str">
        <f t="shared" si="989"/>
        <v/>
      </c>
      <c r="EX105" s="47" t="str">
        <f t="shared" si="990"/>
        <v/>
      </c>
      <c r="EY105" s="47" t="str">
        <f t="shared" si="991"/>
        <v/>
      </c>
      <c r="EZ105" s="47" t="str">
        <f t="shared" si="992"/>
        <v/>
      </c>
      <c r="FA105" s="47" t="str">
        <f t="shared" si="993"/>
        <v/>
      </c>
      <c r="FB105" s="47" t="str">
        <f t="shared" si="994"/>
        <v/>
      </c>
      <c r="FC105" s="47" t="str">
        <f t="shared" si="995"/>
        <v/>
      </c>
      <c r="FD105" s="47" t="str">
        <f t="shared" si="996"/>
        <v/>
      </c>
      <c r="FE105" s="47" t="str">
        <f t="shared" si="997"/>
        <v/>
      </c>
      <c r="FF105" s="47" t="str">
        <f t="shared" si="998"/>
        <v/>
      </c>
      <c r="FG105" s="47" t="str">
        <f t="shared" si="999"/>
        <v/>
      </c>
      <c r="FH105" s="47" t="str">
        <f t="shared" si="1000"/>
        <v/>
      </c>
      <c r="FI105" s="47" t="str">
        <f t="shared" si="1001"/>
        <v/>
      </c>
      <c r="FJ105" s="47" t="str">
        <f t="shared" si="1002"/>
        <v/>
      </c>
      <c r="FK105" s="47" t="str">
        <f t="shared" si="1003"/>
        <v/>
      </c>
      <c r="FL105" s="47" t="str">
        <f t="shared" si="1004"/>
        <v/>
      </c>
      <c r="FM105" s="47" t="str">
        <f t="shared" si="1005"/>
        <v/>
      </c>
      <c r="FN105" s="47" t="str">
        <f t="shared" si="1006"/>
        <v/>
      </c>
      <c r="FO105" s="47" t="str">
        <f t="shared" si="1007"/>
        <v/>
      </c>
      <c r="FP105" s="47" t="str">
        <f t="shared" si="1008"/>
        <v/>
      </c>
      <c r="FQ105" s="47" t="str">
        <f t="shared" si="1009"/>
        <v/>
      </c>
      <c r="FR105" s="47" t="str">
        <f t="shared" si="1010"/>
        <v/>
      </c>
      <c r="FS105" s="47" t="str">
        <f t="shared" si="1011"/>
        <v/>
      </c>
      <c r="FT105" s="47" t="str">
        <f t="shared" si="1012"/>
        <v/>
      </c>
      <c r="FU105" s="47" t="str">
        <f t="shared" si="1013"/>
        <v/>
      </c>
      <c r="FV105" s="47" t="str">
        <f t="shared" si="1014"/>
        <v/>
      </c>
      <c r="FW105" s="47" t="str">
        <f t="shared" si="1015"/>
        <v/>
      </c>
      <c r="FX105" s="47" t="str">
        <f t="shared" si="1016"/>
        <v/>
      </c>
      <c r="FY105" s="47" t="str">
        <f t="shared" si="1017"/>
        <v/>
      </c>
      <c r="FZ105" s="47" t="str">
        <f t="shared" si="1018"/>
        <v/>
      </c>
      <c r="GA105" s="47" t="str">
        <f t="shared" si="1019"/>
        <v/>
      </c>
      <c r="GB105" s="47" t="str">
        <f t="shared" si="1020"/>
        <v/>
      </c>
      <c r="GC105" s="47" t="str">
        <f t="shared" si="1021"/>
        <v/>
      </c>
      <c r="GD105" s="47" t="str">
        <f t="shared" si="1022"/>
        <v/>
      </c>
      <c r="GE105" s="47" t="str">
        <f t="shared" si="1023"/>
        <v/>
      </c>
      <c r="GF105" s="47" t="str">
        <f t="shared" si="1024"/>
        <v/>
      </c>
      <c r="GG105" s="47" t="str">
        <f t="shared" si="1025"/>
        <v/>
      </c>
      <c r="GH105" s="47" t="str">
        <f t="shared" si="1026"/>
        <v/>
      </c>
      <c r="GI105" s="47" t="str">
        <f t="shared" si="1027"/>
        <v/>
      </c>
      <c r="GJ105" s="47" t="str">
        <f t="shared" si="1028"/>
        <v/>
      </c>
      <c r="GK105" s="47" t="str">
        <f t="shared" si="1029"/>
        <v/>
      </c>
      <c r="GL105" s="47" t="str">
        <f t="shared" si="1030"/>
        <v/>
      </c>
      <c r="GM105" s="47" t="str">
        <f t="shared" si="1031"/>
        <v/>
      </c>
      <c r="GN105" s="47" t="str">
        <f t="shared" si="1032"/>
        <v/>
      </c>
      <c r="GO105" s="47" t="str">
        <f t="shared" si="1033"/>
        <v/>
      </c>
      <c r="GP105" s="47" t="str">
        <f t="shared" si="1034"/>
        <v/>
      </c>
      <c r="GQ105" s="47" t="str">
        <f t="shared" si="1035"/>
        <v/>
      </c>
      <c r="GR105" s="47" t="str">
        <f t="shared" si="1036"/>
        <v/>
      </c>
      <c r="GS105" s="47" t="str">
        <f t="shared" si="1037"/>
        <v/>
      </c>
      <c r="GT105" s="47" t="str">
        <f t="shared" si="1038"/>
        <v/>
      </c>
      <c r="GU105" s="47" t="str">
        <f t="shared" si="1039"/>
        <v/>
      </c>
      <c r="GV105" s="47" t="str">
        <f t="shared" si="1040"/>
        <v/>
      </c>
      <c r="GW105" s="47" t="str">
        <f t="shared" si="1041"/>
        <v/>
      </c>
      <c r="GX105" s="47" t="str">
        <f t="shared" si="1042"/>
        <v/>
      </c>
      <c r="GY105" s="47" t="str">
        <f t="shared" si="1043"/>
        <v/>
      </c>
      <c r="GZ105" s="47" t="str">
        <f t="shared" si="1044"/>
        <v/>
      </c>
      <c r="HA105" s="47" t="str">
        <f t="shared" si="1045"/>
        <v/>
      </c>
      <c r="HB105" s="47" t="str">
        <f t="shared" si="1046"/>
        <v/>
      </c>
      <c r="HC105" s="47" t="str">
        <f t="shared" si="1047"/>
        <v/>
      </c>
      <c r="HD105" s="47" t="str">
        <f t="shared" si="1048"/>
        <v/>
      </c>
      <c r="HE105" s="47" t="str">
        <f t="shared" si="1049"/>
        <v/>
      </c>
      <c r="HF105" s="47" t="str">
        <f t="shared" si="1050"/>
        <v/>
      </c>
      <c r="HG105" s="47" t="str">
        <f t="shared" si="1051"/>
        <v/>
      </c>
      <c r="HH105" s="47" t="str">
        <f t="shared" si="1052"/>
        <v/>
      </c>
      <c r="HI105" s="47" t="str">
        <f t="shared" si="1053"/>
        <v/>
      </c>
      <c r="HJ105" s="47">
        <f t="shared" si="1054"/>
        <v>3.8623966942148868E-2</v>
      </c>
      <c r="HK105" s="47">
        <f t="shared" si="1055"/>
        <v>3.780827702702716E-2</v>
      </c>
      <c r="HL105" s="47">
        <f t="shared" si="1056"/>
        <v>2.7371715610510217E-2</v>
      </c>
      <c r="HM105" s="47">
        <f t="shared" si="1057"/>
        <v>2.4005255255255209E-2</v>
      </c>
      <c r="HN105" s="47">
        <f t="shared" si="1058"/>
        <v>4.5623824451410666E-2</v>
      </c>
      <c r="HO105" s="47">
        <f t="shared" si="1059"/>
        <v>5.2034677419354747E-2</v>
      </c>
      <c r="HP105" s="47">
        <f t="shared" si="1060"/>
        <v>7.4559907834101491E-2</v>
      </c>
      <c r="HQ105" s="47">
        <f t="shared" si="1061"/>
        <v>3.8485074626866123E-3</v>
      </c>
      <c r="HR105" s="47">
        <f t="shared" si="1062"/>
        <v>3.1298904538341166E-2</v>
      </c>
      <c r="HS105" s="157">
        <f t="shared" si="1063"/>
        <v>2.2069852941176471E-2</v>
      </c>
      <c r="HT105" s="47">
        <f t="shared" si="1064"/>
        <v>-3.2061068702290085E-2</v>
      </c>
      <c r="HU105" s="47">
        <f t="shared" si="1065"/>
        <v>-3.6662452591656125E-2</v>
      </c>
      <c r="HV105" s="47">
        <f t="shared" si="1066"/>
        <v>-5.5754262699243218E-2</v>
      </c>
      <c r="HW105" s="47">
        <f t="shared" si="1067"/>
        <v>1.890922999922684E-2</v>
      </c>
      <c r="HX105" s="47">
        <f t="shared" si="1068"/>
        <v>4.9502827927085935E-3</v>
      </c>
      <c r="HY105" s="47">
        <f t="shared" si="1069"/>
        <v>-6.0100075148004861E-2</v>
      </c>
      <c r="HZ105" s="47">
        <f t="shared" si="1070"/>
        <v>-3.314006127943292E-2</v>
      </c>
      <c r="IA105" s="47">
        <f t="shared" si="1071"/>
        <v>-7.0924774802743951E-2</v>
      </c>
      <c r="IB105" s="47">
        <f t="shared" si="1072"/>
        <v>-9.3468765478954552E-3</v>
      </c>
      <c r="IC105" s="47">
        <f t="shared" si="1073"/>
        <v>-3.803050498938032E-2</v>
      </c>
      <c r="ID105" s="47">
        <f t="shared" si="1074"/>
        <v>-4.1823975720789108E-2</v>
      </c>
      <c r="IE105" s="47">
        <f t="shared" si="1075"/>
        <v>-4.3175793066981161E-2</v>
      </c>
      <c r="IF105" s="47">
        <f t="shared" si="1076"/>
        <v>-4.7318611987381409E-3</v>
      </c>
      <c r="IG105" s="47">
        <f t="shared" si="1077"/>
        <v>-1.1811023622047223E-2</v>
      </c>
      <c r="IH105" s="47">
        <f t="shared" si="838"/>
        <v>-2.3383426966292142E-2</v>
      </c>
      <c r="II105" s="47">
        <f t="shared" si="1086"/>
        <v>-3.6917731629392936E-2</v>
      </c>
      <c r="IJ105" s="47">
        <f t="shared" si="1087"/>
        <v>-1.293038922155676E-2</v>
      </c>
      <c r="IK105" s="47">
        <f t="shared" si="1088"/>
        <v>2.4929797191887593E-2</v>
      </c>
      <c r="IL105" s="47">
        <f t="shared" si="1089"/>
        <v>1.0464341085271389E-2</v>
      </c>
      <c r="IM105" s="47">
        <f t="shared" si="1090"/>
        <v>4.9150990099009917E-2</v>
      </c>
      <c r="IN105" s="47">
        <f t="shared" si="1091"/>
        <v>8.2417027417027722E-3</v>
      </c>
      <c r="IO105" s="47">
        <f t="shared" si="1092"/>
        <v>1.7712519319939002E-3</v>
      </c>
      <c r="IP105" s="47">
        <f t="shared" si="1093"/>
        <v>3.7573760210820373E-2</v>
      </c>
      <c r="IQ105" s="47">
        <f t="shared" si="1094"/>
        <v>5.0706766917292256E-3</v>
      </c>
      <c r="IR105" s="47">
        <f t="shared" si="1095"/>
        <v>9.5404120443740581E-3</v>
      </c>
      <c r="IS105" s="47">
        <f t="shared" si="1096"/>
        <v>1.156308100929615E-2</v>
      </c>
      <c r="IT105" s="47">
        <f t="shared" si="1097"/>
        <v>9.1896035239755758E-3</v>
      </c>
      <c r="IU105" s="47">
        <f t="shared" si="1098"/>
        <v>-1.7758643996951595E-2</v>
      </c>
      <c r="IV105" s="47">
        <f t="shared" si="1099"/>
        <v>1.1787901192439554E-2</v>
      </c>
      <c r="IW105" s="47">
        <f t="shared" si="1100"/>
        <v>-1.5913726445249354E-2</v>
      </c>
      <c r="IX105" s="47">
        <f t="shared" si="1101"/>
        <v>-7.9779884756336683E-2</v>
      </c>
      <c r="IY105" s="47">
        <f t="shared" si="1102"/>
        <v>-6.2517153977245554E-2</v>
      </c>
      <c r="IZ105" s="47">
        <f t="shared" si="1103"/>
        <v>-3.3094488927118082E-2</v>
      </c>
      <c r="JA105" s="47">
        <f t="shared" si="1104"/>
        <v>-5.3583606162811437E-3</v>
      </c>
      <c r="JB105" s="47">
        <f t="shared" si="1104"/>
        <v>-2.8662311010915653E-2</v>
      </c>
      <c r="JC105" s="47">
        <f t="shared" si="1104"/>
        <v>-1.6342695385204609E-2</v>
      </c>
      <c r="JD105" s="47">
        <f t="shared" si="1104"/>
        <v>-3.3147310916454509E-2</v>
      </c>
      <c r="JE105" s="47">
        <f t="shared" si="1104"/>
        <v>-2.668020643108171E-2</v>
      </c>
      <c r="JF105" s="47">
        <f t="shared" si="1104"/>
        <v>-2.2401427307225941E-3</v>
      </c>
      <c r="JG105" s="47">
        <f t="shared" si="1104"/>
        <v>-1.6746512480094733E-2</v>
      </c>
      <c r="JH105" s="47">
        <f t="shared" si="1104"/>
        <v>-9.1623134747839119E-3</v>
      </c>
      <c r="JI105" s="47">
        <f t="shared" si="1104"/>
        <v>1.9078921928772363E-3</v>
      </c>
      <c r="JJ105" s="47">
        <f t="shared" si="1104"/>
        <v>6.7093453471679387E-2</v>
      </c>
      <c r="JK105" s="47">
        <f t="shared" si="1104"/>
        <v>4.806237186219664E-2</v>
      </c>
      <c r="JL105" s="47">
        <f t="shared" si="1104"/>
        <v>1.9813110949276957E-2</v>
      </c>
      <c r="JM105" s="47">
        <f t="shared" si="1104"/>
        <v>2.0031085527081105E-2</v>
      </c>
      <c r="JN105" s="47">
        <f t="shared" si="1104"/>
        <v>2.1621345569112771E-2</v>
      </c>
      <c r="JO105" s="47">
        <f t="shared" si="1104"/>
        <v>4.5912306505903944E-2</v>
      </c>
      <c r="JP105" s="47">
        <f t="shared" si="1104"/>
        <v>7.6269129386130396E-2</v>
      </c>
      <c r="JQ105" s="47">
        <f t="shared" si="1104"/>
        <v>2.7326576155827453E-2</v>
      </c>
      <c r="JR105" s="47">
        <f t="shared" si="1105"/>
        <v>1.8307722849769226E-2</v>
      </c>
      <c r="JS105" s="47">
        <f t="shared" si="1105"/>
        <v>6.515149433420464E-2</v>
      </c>
      <c r="JT105" s="47">
        <f t="shared" si="1105"/>
        <v>-0.16261473701727258</v>
      </c>
      <c r="JU105" s="47">
        <f t="shared" si="1106"/>
        <v>-0.34615061014251447</v>
      </c>
      <c r="JV105" s="47">
        <f t="shared" si="1107"/>
        <v>-0.24556147142349327</v>
      </c>
      <c r="JW105" s="47">
        <f t="shared" si="1108"/>
        <v>-0.17540520422292838</v>
      </c>
      <c r="JX105" s="47">
        <f t="shared" si="1108"/>
        <v>-0.20629530743925573</v>
      </c>
      <c r="JY105" s="47">
        <f t="shared" si="1108"/>
        <v>-0.13233316073246615</v>
      </c>
      <c r="JZ105" s="47">
        <f t="shared" si="1108"/>
        <v>-6.4258022639582135E-2</v>
      </c>
      <c r="KA105" s="47">
        <f t="shared" si="1108"/>
        <v>-3.8892055948367754E-2</v>
      </c>
      <c r="KB105" s="47">
        <f t="shared" si="1108"/>
        <v>-4.9959344013009832E-2</v>
      </c>
      <c r="KC105" s="47">
        <f t="shared" si="1108"/>
        <v>-6.3441712926249116E-2</v>
      </c>
      <c r="KD105" s="47">
        <f t="shared" si="1108"/>
        <v>-9.7740843983940895E-2</v>
      </c>
      <c r="KE105" s="47">
        <f t="shared" si="1108"/>
        <v>-8.6625878847439108E-2</v>
      </c>
      <c r="KF105" s="47">
        <f t="shared" si="1109"/>
        <v>-0.12846807899474377</v>
      </c>
      <c r="KG105" s="47">
        <f t="shared" si="1110"/>
        <v>0.23107099388128294</v>
      </c>
      <c r="KH105" s="47">
        <f t="shared" si="1110"/>
        <v>0.18401213665123684</v>
      </c>
      <c r="KI105" s="47">
        <f t="shared" si="1110"/>
        <v>4.7065492553075794E-2</v>
      </c>
      <c r="KJ105" s="47">
        <f t="shared" si="1110"/>
        <v>7.5548399307660441E-2</v>
      </c>
      <c r="KK105" s="47">
        <f t="shared" si="1110"/>
        <v>3.1382872445957055E-2</v>
      </c>
      <c r="KL105" s="47">
        <f t="shared" si="1110"/>
        <v>-4.1621224013445812E-2</v>
      </c>
      <c r="KM105" s="47">
        <f t="shared" si="1110"/>
        <v>-8.0108580770944848E-2</v>
      </c>
      <c r="KN105" s="47">
        <f t="shared" si="1110"/>
        <v>-6.9777947859667733E-2</v>
      </c>
      <c r="KO105" s="47">
        <f t="shared" si="1110"/>
        <v>-3.5584110446304829E-2</v>
      </c>
      <c r="KP105" s="47">
        <f t="shared" si="1110"/>
        <v>-7.3336758383925171E-2</v>
      </c>
      <c r="KQ105" s="47">
        <f t="shared" si="1110"/>
        <v>-5.7869177158431984E-2</v>
      </c>
      <c r="KR105" s="47">
        <f t="shared" si="1110"/>
        <v>0.22942169626227793</v>
      </c>
      <c r="KS105" s="47">
        <f t="shared" si="1110"/>
        <v>0.12405651285424812</v>
      </c>
      <c r="KT105" s="47">
        <f t="shared" si="1110"/>
        <v>4.3791790023306465E-3</v>
      </c>
      <c r="KU105" s="47">
        <f t="shared" si="1110"/>
        <v>3.0637463938474996E-2</v>
      </c>
      <c r="KV105" s="47">
        <f t="shared" si="1110"/>
        <v>8.4643575795135373E-2</v>
      </c>
      <c r="KW105" s="47">
        <f t="shared" si="1110"/>
        <v>2.3623044087059286E-2</v>
      </c>
      <c r="KX105" s="47">
        <f t="shared" si="1110"/>
        <v>2.7161641481425525E-2</v>
      </c>
      <c r="KY105" s="47">
        <f t="shared" si="1110"/>
        <v>1.8106004219114347E-2</v>
      </c>
      <c r="KZ105" s="47">
        <f t="shared" si="1110"/>
        <v>4.9102239004059633E-3</v>
      </c>
      <c r="LA105" s="47">
        <f t="shared" si="1110"/>
        <v>2.2036773502378537E-3</v>
      </c>
      <c r="LB105" s="47">
        <f t="shared" si="1110"/>
        <v>0.10868077339873339</v>
      </c>
      <c r="LC105" s="47">
        <f t="shared" si="1110"/>
        <v>5.086149473153645E-2</v>
      </c>
      <c r="LD105" s="47">
        <f t="shared" si="1110"/>
        <v>5.3621920191806671E-2</v>
      </c>
      <c r="LE105" s="47">
        <f t="shared" si="1110"/>
        <v>4.2713795050905334E-2</v>
      </c>
      <c r="LF105" s="47">
        <f t="shared" si="1110"/>
        <v>7.3476190642056904E-2</v>
      </c>
      <c r="LG105" s="47">
        <f t="shared" si="1110"/>
        <v>5.4411874494608048E-2</v>
      </c>
      <c r="LH105" s="47">
        <f t="shared" si="1110"/>
        <v>4.1815975847182774E-2</v>
      </c>
      <c r="LI105" s="47">
        <f t="shared" si="1111"/>
        <v>2.8265685658482642E-2</v>
      </c>
      <c r="LJ105" s="47">
        <f t="shared" si="1112"/>
        <v>1.2996695514816636E-2</v>
      </c>
      <c r="LK105" s="47">
        <f t="shared" si="1112"/>
        <v>1.1895856726256149E-2</v>
      </c>
      <c r="LL105" s="47">
        <f t="shared" si="1112"/>
        <v>1.2500530835152457E-2</v>
      </c>
      <c r="LM105" s="47">
        <f t="shared" si="1112"/>
        <v>2.6893627883972426E-2</v>
      </c>
      <c r="LN105" s="47">
        <f t="shared" si="1112"/>
        <v>3.2969743187036826E-3</v>
      </c>
      <c r="LO105" s="47">
        <f t="shared" si="1112"/>
        <v>4.0232580116575267E-2</v>
      </c>
      <c r="LP105" s="47">
        <f t="shared" si="1112"/>
        <v>1.4939190270443214E-2</v>
      </c>
      <c r="LQ105" s="47">
        <f t="shared" si="1112"/>
        <v>3.8363924656492632E-3</v>
      </c>
      <c r="LR105" s="47">
        <f t="shared" si="1112"/>
        <v>2.522733725410653E-2</v>
      </c>
      <c r="LS105" s="47">
        <f t="shared" si="1112"/>
        <v>5.576521811825752E-2</v>
      </c>
      <c r="LT105" s="47">
        <f t="shared" si="1112"/>
        <v>9.4378090139537463E-3</v>
      </c>
      <c r="LU105" s="47">
        <f t="shared" si="1113"/>
        <v>1.5392315143687441E-2</v>
      </c>
      <c r="LV105" s="47">
        <f t="shared" si="1114"/>
        <v>8.2697824916988516E-3</v>
      </c>
      <c r="LW105" s="47">
        <f t="shared" si="1114"/>
        <v>-2.4616887906782181E-2</v>
      </c>
      <c r="LX105" s="47">
        <f t="shared" si="1115"/>
        <v>-9.4983004895530243E-3</v>
      </c>
      <c r="LY105" s="47">
        <f t="shared" si="1116"/>
        <v>-1.4149031283942515E-2</v>
      </c>
      <c r="LZ105" s="47">
        <f t="shared" si="1116"/>
        <v>8.4393021740705176E-3</v>
      </c>
      <c r="MA105" s="47">
        <f t="shared" si="1116"/>
        <v>-2.8525736069235252E-2</v>
      </c>
      <c r="MB105" s="47">
        <f t="shared" si="1116"/>
        <v>1.1664436948105372E-2</v>
      </c>
      <c r="MC105" s="47">
        <f t="shared" si="1116"/>
        <v>3.3003485933601695E-2</v>
      </c>
      <c r="MD105" s="47">
        <f t="shared" si="1116"/>
        <v>7.6987045129617293E-4</v>
      </c>
      <c r="ME105" s="47">
        <f t="shared" si="1116"/>
        <v>-1.1081708918290967E-2</v>
      </c>
      <c r="MF105" s="47">
        <f t="shared" si="1116"/>
        <v>1.4616481327318409E-2</v>
      </c>
      <c r="MG105" s="47">
        <f t="shared" si="1116"/>
        <v>4.7973237255419576E-2</v>
      </c>
      <c r="MH105" s="47">
        <f t="shared" si="1116"/>
        <v>5.4697404785317927E-2</v>
      </c>
      <c r="MI105" s="47">
        <f t="shared" si="1116"/>
        <v>0.10815763627434927</v>
      </c>
      <c r="MJ105" s="47">
        <f t="shared" si="1116"/>
        <v>0.10557637503863959</v>
      </c>
      <c r="MK105" s="47">
        <f t="shared" si="1116"/>
        <v>7.2632297560895287E-2</v>
      </c>
      <c r="ML105" s="47">
        <f t="shared" si="1116"/>
        <v>4.4428309934139598E-2</v>
      </c>
    </row>
    <row r="106" spans="1:350" s="106" customFormat="1" x14ac:dyDescent="0.35">
      <c r="A106" s="20" t="str">
        <f>Month!$A$26</f>
        <v>Concebra</v>
      </c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  <c r="BP106" s="46"/>
      <c r="BQ106" s="46"/>
      <c r="BR106" s="46"/>
      <c r="BS106" s="46"/>
      <c r="BT106" s="46"/>
      <c r="BU106" s="46"/>
      <c r="BV106" s="46"/>
      <c r="BW106" s="46"/>
      <c r="BX106" s="46"/>
      <c r="BY106" s="46"/>
      <c r="BZ106" s="46"/>
      <c r="CA106" s="46"/>
      <c r="CB106" s="46"/>
      <c r="CC106" s="46"/>
      <c r="CD106" s="46"/>
      <c r="CE106" s="46"/>
      <c r="CF106" s="46"/>
      <c r="CG106" s="46"/>
      <c r="CH106" s="46"/>
      <c r="CI106" s="46"/>
      <c r="CJ106" s="46"/>
      <c r="CK106" s="46"/>
      <c r="CL106" s="46"/>
      <c r="CM106" s="46"/>
      <c r="CN106" s="46"/>
      <c r="CO106" s="46"/>
      <c r="CP106" s="46"/>
      <c r="CQ106" s="46"/>
      <c r="CR106" s="46"/>
      <c r="CS106" s="46"/>
      <c r="CT106" s="46"/>
      <c r="CU106" s="46"/>
      <c r="CV106" s="46"/>
      <c r="CW106" s="46"/>
      <c r="CX106" s="46"/>
      <c r="CY106" s="46"/>
      <c r="CZ106" s="46"/>
      <c r="DA106" s="46"/>
      <c r="DB106" s="46"/>
      <c r="DC106" s="46"/>
      <c r="DD106" s="46"/>
      <c r="DE106" s="46"/>
      <c r="DF106" s="46"/>
      <c r="DG106" s="46"/>
      <c r="DH106" s="46"/>
      <c r="DI106" s="46"/>
      <c r="DJ106" s="46"/>
      <c r="DK106" s="46"/>
      <c r="DL106" s="46"/>
      <c r="DM106" s="46"/>
      <c r="DN106" s="46"/>
      <c r="DO106" s="46"/>
      <c r="DP106" s="46"/>
      <c r="DQ106" s="46"/>
      <c r="DR106" s="46"/>
      <c r="DS106" s="46"/>
      <c r="DT106" s="46"/>
      <c r="DU106" s="46"/>
      <c r="DV106" s="46"/>
      <c r="DW106" s="46"/>
      <c r="DX106" s="46"/>
      <c r="DY106" s="46"/>
      <c r="DZ106" s="46"/>
      <c r="EA106" s="46"/>
      <c r="EB106" s="46"/>
      <c r="EC106" s="46"/>
      <c r="ED106" s="46"/>
      <c r="EE106" s="46"/>
      <c r="EF106" s="46"/>
      <c r="EG106" s="46"/>
      <c r="EH106" s="46"/>
      <c r="EI106" s="46"/>
      <c r="EJ106" s="46"/>
      <c r="EK106" s="46"/>
      <c r="EL106" s="46"/>
      <c r="EM106" s="46"/>
      <c r="EN106" s="46"/>
      <c r="EO106" s="46"/>
      <c r="EP106" s="46"/>
      <c r="EQ106" s="46"/>
      <c r="ER106" s="46"/>
      <c r="ES106" s="46"/>
      <c r="ET106" s="46"/>
      <c r="EU106" s="46"/>
      <c r="EV106" s="46"/>
      <c r="EW106" s="46"/>
      <c r="EX106" s="46"/>
      <c r="EY106" s="46"/>
      <c r="EZ106" s="46"/>
      <c r="FA106" s="46"/>
      <c r="FB106" s="46"/>
      <c r="FC106" s="46"/>
      <c r="FD106" s="46"/>
      <c r="FE106" s="46"/>
      <c r="FF106" s="46"/>
      <c r="FG106" s="46"/>
      <c r="FH106" s="46"/>
      <c r="FI106" s="46"/>
      <c r="FJ106" s="46"/>
      <c r="FK106" s="46"/>
      <c r="FL106" s="46"/>
      <c r="FM106" s="46"/>
      <c r="FN106" s="46"/>
      <c r="FO106" s="46"/>
      <c r="FP106" s="46"/>
      <c r="FQ106" s="46"/>
      <c r="FR106" s="46"/>
      <c r="FS106" s="46"/>
      <c r="FT106" s="46"/>
      <c r="FU106" s="46"/>
      <c r="FV106" s="46"/>
      <c r="FW106" s="46"/>
      <c r="FX106" s="46"/>
      <c r="FY106" s="46"/>
      <c r="FZ106" s="46"/>
      <c r="GA106" s="46"/>
      <c r="GB106" s="46"/>
      <c r="GC106" s="46"/>
      <c r="GD106" s="46"/>
      <c r="GE106" s="46"/>
      <c r="GF106" s="46"/>
      <c r="GG106" s="46"/>
      <c r="GH106" s="46"/>
      <c r="GI106" s="46"/>
      <c r="GJ106" s="46"/>
      <c r="GK106" s="46"/>
      <c r="GL106" s="46"/>
      <c r="GM106" s="46"/>
      <c r="GN106" s="46"/>
      <c r="GO106" s="46"/>
      <c r="GP106" s="46"/>
      <c r="GQ106" s="46"/>
      <c r="GR106" s="46"/>
      <c r="GS106" s="46"/>
      <c r="GT106" s="46"/>
      <c r="GU106" s="46"/>
      <c r="GV106" s="46"/>
      <c r="GW106" s="46"/>
      <c r="GX106" s="46"/>
      <c r="GY106" s="46"/>
      <c r="GZ106" s="46"/>
      <c r="HA106" s="46"/>
      <c r="HB106" s="46"/>
      <c r="HC106" s="46"/>
      <c r="HD106" s="46"/>
      <c r="HE106" s="46"/>
      <c r="HF106" s="46"/>
      <c r="HG106" s="46"/>
      <c r="HH106" s="46"/>
      <c r="HI106" s="46"/>
      <c r="HJ106" s="46"/>
      <c r="HK106" s="46"/>
      <c r="HL106" s="46"/>
      <c r="HM106" s="46"/>
      <c r="HN106" s="46"/>
      <c r="HO106" s="46">
        <v>0</v>
      </c>
      <c r="HP106" s="46">
        <f>HP107+HP108</f>
        <v>0</v>
      </c>
      <c r="HQ106" s="46"/>
      <c r="HR106" s="46"/>
      <c r="HS106" s="156"/>
      <c r="HT106" s="46"/>
      <c r="HU106" s="46"/>
      <c r="HV106" s="46"/>
      <c r="HW106" s="45" t="str">
        <f t="shared" ref="HW106:IG106" si="1117">IF(HK26&lt;=0,"",IF(HW26&lt;=0,"",(HW26/HK26-1)))</f>
        <v/>
      </c>
      <c r="HX106" s="45" t="str">
        <f t="shared" si="1117"/>
        <v/>
      </c>
      <c r="HY106" s="45" t="str">
        <f t="shared" si="1117"/>
        <v/>
      </c>
      <c r="HZ106" s="45" t="str">
        <f t="shared" si="1117"/>
        <v/>
      </c>
      <c r="IA106" s="45"/>
      <c r="IB106" s="45">
        <f t="shared" si="1117"/>
        <v>-2.7256288966108766E-3</v>
      </c>
      <c r="IC106" s="45">
        <f t="shared" si="1117"/>
        <v>-1.1303057751834822E-2</v>
      </c>
      <c r="ID106" s="45">
        <f t="shared" si="1117"/>
        <v>-2.9178791193764542E-2</v>
      </c>
      <c r="IE106" s="45">
        <f t="shared" si="1117"/>
        <v>-4.4510560966248836E-2</v>
      </c>
      <c r="IF106" s="45">
        <f t="shared" si="1117"/>
        <v>-2.6524822695035422E-2</v>
      </c>
      <c r="IG106" s="45">
        <f t="shared" si="1117"/>
        <v>3.2688640697358107E-3</v>
      </c>
      <c r="IH106" s="45">
        <f t="shared" si="838"/>
        <v>9.599498820754615E-3</v>
      </c>
      <c r="II106" s="45">
        <f t="shared" si="1086"/>
        <v>-3.060342971393426E-2</v>
      </c>
      <c r="IJ106" s="45">
        <f t="shared" si="1087"/>
        <v>-1.5905426247896814E-2</v>
      </c>
      <c r="IK106" s="45">
        <f t="shared" si="1088"/>
        <v>-3.2335890014471902E-2</v>
      </c>
      <c r="IL106" s="45">
        <f t="shared" si="1089"/>
        <v>1.8793830479694407E-2</v>
      </c>
      <c r="IM106" s="45">
        <f t="shared" si="1090"/>
        <v>1.0187877046825555E-2</v>
      </c>
      <c r="IN106" s="45">
        <f t="shared" si="1091"/>
        <v>2.0012503290338657E-3</v>
      </c>
      <c r="IO106" s="45">
        <f t="shared" si="1092"/>
        <v>1.744367831785909E-2</v>
      </c>
      <c r="IP106" s="45">
        <f t="shared" si="1093"/>
        <v>1.249750778756975E-2</v>
      </c>
      <c r="IQ106" s="45">
        <f t="shared" si="1094"/>
        <v>2.4979401263389045E-2</v>
      </c>
      <c r="IR106" s="45">
        <f t="shared" si="1095"/>
        <v>3.692896692408576E-2</v>
      </c>
      <c r="IS106" s="45">
        <f t="shared" si="1096"/>
        <v>-9.6754004887320555E-3</v>
      </c>
      <c r="IT106" s="45">
        <f t="shared" si="1097"/>
        <v>2.0908443314567426E-2</v>
      </c>
      <c r="IU106" s="45">
        <f t="shared" si="1098"/>
        <v>-1.9601725618201948E-2</v>
      </c>
      <c r="IV106" s="45">
        <f t="shared" si="1099"/>
        <v>2.8354809122239644E-3</v>
      </c>
      <c r="IW106" s="45">
        <f t="shared" si="1100"/>
        <v>3.3594409321745289E-2</v>
      </c>
      <c r="IX106" s="45">
        <f t="shared" si="1101"/>
        <v>-0.21573780496612704</v>
      </c>
      <c r="IY106" s="45">
        <f t="shared" si="1102"/>
        <v>3.1536935967494628E-2</v>
      </c>
      <c r="IZ106" s="45">
        <f t="shared" si="1103"/>
        <v>8.8537044518988139E-3</v>
      </c>
      <c r="JA106" s="45">
        <f t="shared" si="1104"/>
        <v>1.3999839388663116E-2</v>
      </c>
      <c r="JB106" s="45">
        <f t="shared" si="1104"/>
        <v>1.6032073063170005E-2</v>
      </c>
      <c r="JC106" s="45">
        <f t="shared" si="1104"/>
        <v>-7.6020515254694443E-3</v>
      </c>
      <c r="JD106" s="45">
        <f t="shared" si="1104"/>
        <v>-2.8123949835335393E-2</v>
      </c>
      <c r="JE106" s="45">
        <f t="shared" si="1104"/>
        <v>-9.96911332302719E-3</v>
      </c>
      <c r="JF106" s="45">
        <f t="shared" si="1104"/>
        <v>8.9987918901111019E-3</v>
      </c>
      <c r="JG106" s="45">
        <f t="shared" si="1104"/>
        <v>3.3124946951326617E-2</v>
      </c>
      <c r="JH106" s="45">
        <f t="shared" si="1104"/>
        <v>-2.3038550956469672E-2</v>
      </c>
      <c r="JI106" s="45">
        <f t="shared" si="1104"/>
        <v>-8.8147627253772898E-3</v>
      </c>
      <c r="JJ106" s="45">
        <f t="shared" si="1104"/>
        <v>0.26271684454553323</v>
      </c>
      <c r="JK106" s="45">
        <f t="shared" si="1104"/>
        <v>-3.610791587551565E-2</v>
      </c>
      <c r="JL106" s="45">
        <f t="shared" si="1104"/>
        <v>1.3677809543192199E-2</v>
      </c>
      <c r="JM106" s="45">
        <f t="shared" si="1104"/>
        <v>1.6555552191293677E-2</v>
      </c>
      <c r="JN106" s="45">
        <f t="shared" si="1104"/>
        <v>2.8956450940808676E-2</v>
      </c>
      <c r="JO106" s="45">
        <f t="shared" si="1104"/>
        <v>6.2832315249198301E-2</v>
      </c>
      <c r="JP106" s="45">
        <f t="shared" si="1104"/>
        <v>5.6517998786550949E-2</v>
      </c>
      <c r="JQ106" s="45">
        <f t="shared" si="1104"/>
        <v>2.2337897945017948E-2</v>
      </c>
      <c r="JR106" s="45">
        <f t="shared" si="1105"/>
        <v>2.1597392013039673E-3</v>
      </c>
      <c r="JS106" s="45">
        <f t="shared" si="1105"/>
        <v>4.4906135669197544E-2</v>
      </c>
      <c r="JT106" s="45">
        <f t="shared" si="1105"/>
        <v>-3.0620576523082921E-2</v>
      </c>
      <c r="JU106" s="45">
        <f t="shared" si="1106"/>
        <v>-0.20547133218627389</v>
      </c>
      <c r="JV106" s="45">
        <f t="shared" si="1107"/>
        <v>-9.360924820943306E-2</v>
      </c>
      <c r="JW106" s="45">
        <f t="shared" si="1108"/>
        <v>-3.5350384725922557E-2</v>
      </c>
      <c r="JX106" s="45">
        <f t="shared" si="1108"/>
        <v>-4.2664017199550819E-2</v>
      </c>
      <c r="JY106" s="45">
        <f t="shared" si="1108"/>
        <v>5.1967617171300162E-5</v>
      </c>
      <c r="JZ106" s="45">
        <f t="shared" si="1108"/>
        <v>5.2499833194882939E-2</v>
      </c>
      <c r="KA106" s="45">
        <f t="shared" si="1108"/>
        <v>5.0175151167151988E-2</v>
      </c>
      <c r="KB106" s="45">
        <f t="shared" si="1108"/>
        <v>8.3874593876736236E-2</v>
      </c>
      <c r="KC106" s="45">
        <f t="shared" si="1108"/>
        <v>7.7325568767072639E-2</v>
      </c>
      <c r="KD106" s="45">
        <f t="shared" si="1108"/>
        <v>8.2405845424378343E-2</v>
      </c>
      <c r="KE106" s="45">
        <f t="shared" si="1108"/>
        <v>4.1146261892601732E-2</v>
      </c>
      <c r="KF106" s="45">
        <f t="shared" si="1109"/>
        <v>9.032752648576281E-2</v>
      </c>
      <c r="KG106" s="45">
        <f t="shared" si="1110"/>
        <v>0.34571567918374901</v>
      </c>
      <c r="KH106" s="45">
        <f t="shared" si="1110"/>
        <v>0.2314550611809294</v>
      </c>
      <c r="KI106" s="45">
        <f t="shared" si="1110"/>
        <v>0.14428387595482861</v>
      </c>
      <c r="KJ106" s="45">
        <f t="shared" si="1110"/>
        <v>0.11705037922110417</v>
      </c>
      <c r="KK106" s="45">
        <f t="shared" si="1110"/>
        <v>9.5640062239389589E-2</v>
      </c>
      <c r="KL106" s="45">
        <f t="shared" si="1110"/>
        <v>1.6487787676965127E-2</v>
      </c>
      <c r="KM106" s="45">
        <f t="shared" si="1110"/>
        <v>1.3513158177569373E-4</v>
      </c>
      <c r="KN106" s="45">
        <f t="shared" si="1110"/>
        <v>-2.7603193634037293E-2</v>
      </c>
      <c r="KO106" s="45">
        <f t="shared" si="1110"/>
        <v>2.8157936396948635E-3</v>
      </c>
      <c r="KP106" s="45">
        <f t="shared" si="1110"/>
        <v>-7.5924578378774754E-2</v>
      </c>
      <c r="KQ106" s="45">
        <f t="shared" si="1110"/>
        <v>-1.6934862485645796E-2</v>
      </c>
      <c r="KR106" s="45">
        <f t="shared" si="1110"/>
        <v>9.4052165455547732E-2</v>
      </c>
      <c r="KS106" s="45">
        <f t="shared" si="1110"/>
        <v>1.9868044704704824E-2</v>
      </c>
      <c r="KT106" s="45">
        <f t="shared" si="1110"/>
        <v>-1.2862362464470811E-2</v>
      </c>
      <c r="KU106" s="45">
        <f t="shared" si="1110"/>
        <v>-1.0772469094337267E-2</v>
      </c>
      <c r="KV106" s="45">
        <f t="shared" si="1110"/>
        <v>-1.1579040874634017E-2</v>
      </c>
      <c r="KW106" s="45">
        <f t="shared" si="1110"/>
        <v>-3.5684456060344538E-2</v>
      </c>
      <c r="KX106" s="45">
        <f t="shared" si="1110"/>
        <v>-9.8783398076704998E-3</v>
      </c>
      <c r="KY106" s="45">
        <f t="shared" si="1110"/>
        <v>-4.3994924227742094E-2</v>
      </c>
      <c r="KZ106" s="45">
        <f t="shared" si="1110"/>
        <v>-2.6323108655301297E-2</v>
      </c>
      <c r="LA106" s="45">
        <f t="shared" si="1110"/>
        <v>-2.6141132027643454E-2</v>
      </c>
      <c r="LB106" s="45">
        <f t="shared" si="1110"/>
        <v>5.806551168470242E-2</v>
      </c>
      <c r="LC106" s="45">
        <f t="shared" si="1110"/>
        <v>1.6091585477552295E-2</v>
      </c>
      <c r="LD106" s="45">
        <f t="shared" si="1110"/>
        <v>3.5013291355028286E-3</v>
      </c>
      <c r="LE106" s="45">
        <f t="shared" si="1110"/>
        <v>-1.1451833563133063E-3</v>
      </c>
      <c r="LF106" s="45">
        <f t="shared" si="1110"/>
        <v>2.0823053214045206E-2</v>
      </c>
      <c r="LG106" s="45">
        <f t="shared" si="1110"/>
        <v>3.2850826251534571E-2</v>
      </c>
      <c r="LH106" s="45">
        <f t="shared" si="1110"/>
        <v>4.2874333052340896E-2</v>
      </c>
      <c r="LI106" s="45">
        <f t="shared" si="1111"/>
        <v>5.3777440306311819E-2</v>
      </c>
      <c r="LJ106" s="45">
        <f t="shared" si="1112"/>
        <v>3.4870788054623514E-2</v>
      </c>
      <c r="LK106" s="45">
        <f t="shared" si="1112"/>
        <v>6.5332011286147074E-2</v>
      </c>
      <c r="LL106" s="45">
        <f t="shared" si="1112"/>
        <v>6.495259169258949E-2</v>
      </c>
      <c r="LM106" s="45">
        <f t="shared" si="1112"/>
        <v>3.1951642227331822E-2</v>
      </c>
      <c r="LN106" s="45">
        <f t="shared" si="1112"/>
        <v>5.7175736709093483E-2</v>
      </c>
      <c r="LO106" s="45">
        <f t="shared" si="1112"/>
        <v>6.8224611463939766E-2</v>
      </c>
      <c r="LP106" s="45">
        <f t="shared" si="1112"/>
        <v>-3.6196386640119371E-4</v>
      </c>
      <c r="LQ106" s="45">
        <f t="shared" si="1112"/>
        <v>4.7726205681710487E-2</v>
      </c>
      <c r="LR106" s="45">
        <f t="shared" si="1112"/>
        <v>1.3721316091169777E-2</v>
      </c>
      <c r="LS106" s="45">
        <f t="shared" si="1112"/>
        <v>3.296857475086834E-2</v>
      </c>
      <c r="LT106" s="45">
        <f t="shared" si="1112"/>
        <v>2.9892941458238731E-2</v>
      </c>
      <c r="LU106" s="45">
        <f t="shared" si="1113"/>
        <v>1.2269646333520567E-2</v>
      </c>
      <c r="LV106" s="45">
        <f t="shared" si="1114"/>
        <v>3.5144225455683742E-2</v>
      </c>
      <c r="LW106" s="45">
        <f t="shared" si="1114"/>
        <v>4.0348906763920445E-2</v>
      </c>
      <c r="LX106" s="45">
        <f t="shared" si="1115"/>
        <v>8.1250709853650793E-3</v>
      </c>
      <c r="LY106" s="45">
        <f t="shared" si="1116"/>
        <v>2.6366729524133881E-2</v>
      </c>
      <c r="LZ106" s="45">
        <f t="shared" si="1116"/>
        <v>1.3021611204127037E-2</v>
      </c>
      <c r="MA106" s="45">
        <f t="shared" si="1116"/>
        <v>3.0101335821346442E-2</v>
      </c>
      <c r="MB106" s="45">
        <f t="shared" si="1116"/>
        <v>-5.516967993914712E-2</v>
      </c>
      <c r="MC106" s="45">
        <f t="shared" si="1116"/>
        <v>-0.24592551533413243</v>
      </c>
      <c r="MD106" s="45">
        <f t="shared" si="1116"/>
        <v>-0.23866877911042417</v>
      </c>
      <c r="ME106" s="45">
        <f t="shared" si="1116"/>
        <v>-0.25357278607007616</v>
      </c>
      <c r="MF106" s="45">
        <f t="shared" si="1116"/>
        <v>-0.23701711041940965</v>
      </c>
      <c r="MG106" s="45">
        <f t="shared" si="1116"/>
        <v>-0.25070068035068704</v>
      </c>
      <c r="MH106" s="45">
        <f t="shared" si="1116"/>
        <v>-0.25954682731452083</v>
      </c>
      <c r="MI106" s="45">
        <f t="shared" si="1116"/>
        <v>-0.24808161277215235</v>
      </c>
      <c r="MJ106" s="45">
        <f t="shared" si="1116"/>
        <v>-0.25213172511928239</v>
      </c>
      <c r="MK106" s="45">
        <f t="shared" si="1116"/>
        <v>-0.26309459190427653</v>
      </c>
      <c r="ML106" s="45">
        <f t="shared" si="1116"/>
        <v>-0.27948274808681728</v>
      </c>
    </row>
    <row r="107" spans="1:350" s="106" customFormat="1" x14ac:dyDescent="0.35">
      <c r="A107" s="103" t="str">
        <f>Month!$A$27</f>
        <v>Veículo Pesado</v>
      </c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BY107" s="46"/>
      <c r="BZ107" s="46"/>
      <c r="CA107" s="46"/>
      <c r="CB107" s="46"/>
      <c r="CC107" s="46"/>
      <c r="CD107" s="46"/>
      <c r="CE107" s="46"/>
      <c r="CF107" s="46"/>
      <c r="CG107" s="46"/>
      <c r="CH107" s="46"/>
      <c r="CI107" s="46"/>
      <c r="CJ107" s="46"/>
      <c r="CK107" s="46"/>
      <c r="CL107" s="46"/>
      <c r="CM107" s="46"/>
      <c r="CN107" s="46"/>
      <c r="CO107" s="46"/>
      <c r="CP107" s="46"/>
      <c r="CQ107" s="46"/>
      <c r="CR107" s="46"/>
      <c r="CS107" s="46"/>
      <c r="CT107" s="46"/>
      <c r="CU107" s="46"/>
      <c r="CV107" s="46"/>
      <c r="CW107" s="46"/>
      <c r="CX107" s="46"/>
      <c r="CY107" s="46"/>
      <c r="CZ107" s="46"/>
      <c r="DA107" s="46"/>
      <c r="DB107" s="46"/>
      <c r="DC107" s="46"/>
      <c r="DD107" s="46"/>
      <c r="DE107" s="46"/>
      <c r="DF107" s="46"/>
      <c r="DG107" s="46"/>
      <c r="DH107" s="46"/>
      <c r="DI107" s="46"/>
      <c r="DJ107" s="46"/>
      <c r="DK107" s="46"/>
      <c r="DL107" s="46"/>
      <c r="DM107" s="46"/>
      <c r="DN107" s="46"/>
      <c r="DO107" s="46"/>
      <c r="DP107" s="46"/>
      <c r="DQ107" s="46"/>
      <c r="DR107" s="46"/>
      <c r="DS107" s="46"/>
      <c r="DT107" s="46"/>
      <c r="DU107" s="46"/>
      <c r="DV107" s="46"/>
      <c r="DW107" s="46"/>
      <c r="DX107" s="46"/>
      <c r="DY107" s="46"/>
      <c r="DZ107" s="46"/>
      <c r="EA107" s="46"/>
      <c r="EB107" s="46"/>
      <c r="EC107" s="46"/>
      <c r="ED107" s="46"/>
      <c r="EE107" s="46"/>
      <c r="EF107" s="46"/>
      <c r="EG107" s="46"/>
      <c r="EH107" s="46"/>
      <c r="EI107" s="46"/>
      <c r="EJ107" s="46"/>
      <c r="EK107" s="46"/>
      <c r="EL107" s="46"/>
      <c r="EM107" s="46"/>
      <c r="EN107" s="46"/>
      <c r="EO107" s="46"/>
      <c r="EP107" s="46"/>
      <c r="EQ107" s="46"/>
      <c r="ER107" s="46"/>
      <c r="ES107" s="46"/>
      <c r="ET107" s="46"/>
      <c r="EU107" s="46"/>
      <c r="EV107" s="46"/>
      <c r="EW107" s="46"/>
      <c r="EX107" s="46"/>
      <c r="EY107" s="46"/>
      <c r="EZ107" s="46"/>
      <c r="FA107" s="46"/>
      <c r="FB107" s="46"/>
      <c r="FC107" s="46"/>
      <c r="FD107" s="46"/>
      <c r="FE107" s="46"/>
      <c r="FF107" s="46"/>
      <c r="FG107" s="46"/>
      <c r="FH107" s="46"/>
      <c r="FI107" s="46"/>
      <c r="FJ107" s="46"/>
      <c r="FK107" s="46"/>
      <c r="FL107" s="46"/>
      <c r="FM107" s="46"/>
      <c r="FN107" s="46"/>
      <c r="FO107" s="46"/>
      <c r="FP107" s="46"/>
      <c r="FQ107" s="46"/>
      <c r="FR107" s="46"/>
      <c r="FS107" s="46"/>
      <c r="FT107" s="46"/>
      <c r="FU107" s="46"/>
      <c r="FV107" s="46"/>
      <c r="FW107" s="46"/>
      <c r="FX107" s="46"/>
      <c r="FY107" s="46"/>
      <c r="FZ107" s="46"/>
      <c r="GA107" s="46"/>
      <c r="GB107" s="46"/>
      <c r="GC107" s="46"/>
      <c r="GD107" s="46"/>
      <c r="GE107" s="46"/>
      <c r="GF107" s="46"/>
      <c r="GG107" s="46"/>
      <c r="GH107" s="46"/>
      <c r="GI107" s="46"/>
      <c r="GJ107" s="46"/>
      <c r="GK107" s="46"/>
      <c r="GL107" s="46"/>
      <c r="GM107" s="46"/>
      <c r="GN107" s="46"/>
      <c r="GO107" s="46"/>
      <c r="GP107" s="46"/>
      <c r="GQ107" s="46"/>
      <c r="GR107" s="46"/>
      <c r="GS107" s="46"/>
      <c r="GT107" s="46"/>
      <c r="GU107" s="46"/>
      <c r="GV107" s="46"/>
      <c r="GW107" s="46"/>
      <c r="GX107" s="46"/>
      <c r="GY107" s="46"/>
      <c r="GZ107" s="46"/>
      <c r="HA107" s="46"/>
      <c r="HB107" s="46"/>
      <c r="HC107" s="46"/>
      <c r="HD107" s="46"/>
      <c r="HE107" s="46"/>
      <c r="HF107" s="46"/>
      <c r="HG107" s="46"/>
      <c r="HH107" s="46"/>
      <c r="HI107" s="46"/>
      <c r="HJ107" s="46"/>
      <c r="HK107" s="46"/>
      <c r="HL107" s="46"/>
      <c r="HM107" s="46"/>
      <c r="HN107" s="46"/>
      <c r="HO107" s="46"/>
      <c r="HP107" s="46"/>
      <c r="HQ107" s="46"/>
      <c r="HR107" s="46"/>
      <c r="HS107" s="156"/>
      <c r="HT107" s="46"/>
      <c r="HU107" s="46"/>
      <c r="HV107" s="46"/>
      <c r="HW107" s="46" t="str">
        <f t="shared" ref="HW107:HZ108" si="1118">IF(HK27&lt;=0,"",IF(HW27&lt;=0,"",(HW27/HK27-1)))</f>
        <v/>
      </c>
      <c r="HX107" s="46" t="str">
        <f t="shared" si="1118"/>
        <v/>
      </c>
      <c r="HY107" s="46" t="str">
        <f t="shared" si="1118"/>
        <v/>
      </c>
      <c r="HZ107" s="46" t="str">
        <f t="shared" si="1118"/>
        <v/>
      </c>
      <c r="IA107" s="46"/>
      <c r="IB107" s="46">
        <f t="shared" ref="IB107:IG108" si="1119">IF(HP27&lt;=0,"",IF(IB27&lt;=0,"",(IB27/HP27-1)))</f>
        <v>-2.2737078575853276E-2</v>
      </c>
      <c r="IC107" s="46">
        <f t="shared" si="1119"/>
        <v>1.3076376024835801E-2</v>
      </c>
      <c r="ID107" s="46">
        <f t="shared" si="1119"/>
        <v>-1.6057665903890017E-2</v>
      </c>
      <c r="IE107" s="46">
        <f t="shared" si="1119"/>
        <v>-3.8415881818352426E-2</v>
      </c>
      <c r="IF107" s="46">
        <f t="shared" si="1119"/>
        <v>-2.9236985975754748E-2</v>
      </c>
      <c r="IG107" s="46">
        <f t="shared" si="1119"/>
        <v>1.7456359102244301E-2</v>
      </c>
      <c r="IH107" s="46">
        <f t="shared" si="838"/>
        <v>1.7637040979241458E-3</v>
      </c>
      <c r="II107" s="46">
        <f t="shared" si="1086"/>
        <v>-2.5119904076738586E-2</v>
      </c>
      <c r="IJ107" s="46">
        <f t="shared" si="1087"/>
        <v>-1.420533396270951E-2</v>
      </c>
      <c r="IK107" s="46">
        <f t="shared" si="1088"/>
        <v>-8.9587908101571911E-2</v>
      </c>
      <c r="IL107" s="46">
        <f t="shared" si="1089"/>
        <v>2.9064632388275058E-2</v>
      </c>
      <c r="IM107" s="46">
        <f t="shared" si="1090"/>
        <v>-1.8654951317976676E-2</v>
      </c>
      <c r="IN107" s="46">
        <f t="shared" si="1091"/>
        <v>-1.9655847145487737E-3</v>
      </c>
      <c r="IO107" s="46">
        <f t="shared" si="1092"/>
        <v>2.0897311342069624E-2</v>
      </c>
      <c r="IP107" s="46">
        <f t="shared" si="1093"/>
        <v>-2.9315126093421018E-4</v>
      </c>
      <c r="IQ107" s="46">
        <f t="shared" si="1094"/>
        <v>3.587425355994478E-2</v>
      </c>
      <c r="IR107" s="46">
        <f t="shared" si="1095"/>
        <v>5.9324559255631737E-2</v>
      </c>
      <c r="IS107" s="46">
        <f t="shared" si="1096"/>
        <v>-1.4698897058823546E-2</v>
      </c>
      <c r="IT107" s="46">
        <f t="shared" si="1097"/>
        <v>4.5674632393957859E-2</v>
      </c>
      <c r="IU107" s="46">
        <f t="shared" si="1098"/>
        <v>-1.8528859097089567E-2</v>
      </c>
      <c r="IV107" s="46">
        <f t="shared" si="1099"/>
        <v>2.2685962403863336E-3</v>
      </c>
      <c r="IW107" s="46">
        <f t="shared" si="1100"/>
        <v>8.8715422862840843E-2</v>
      </c>
      <c r="IX107" s="46">
        <f t="shared" si="1101"/>
        <v>-0.27778266794957795</v>
      </c>
      <c r="IY107" s="46">
        <f t="shared" si="1102"/>
        <v>9.5136074439241991E-2</v>
      </c>
      <c r="IZ107" s="46">
        <f t="shared" si="1103"/>
        <v>4.1507708332450877E-2</v>
      </c>
      <c r="JA107" s="46">
        <f t="shared" si="1104"/>
        <v>1.8056116330696925E-2</v>
      </c>
      <c r="JB107" s="46">
        <f t="shared" si="1104"/>
        <v>1.9661094115453137E-2</v>
      </c>
      <c r="JC107" s="46">
        <f t="shared" si="1104"/>
        <v>-5.4207066989104824E-3</v>
      </c>
      <c r="JD107" s="46">
        <f t="shared" si="1104"/>
        <v>-5.6424321903232544E-2</v>
      </c>
      <c r="JE107" s="46">
        <f t="shared" si="1104"/>
        <v>-1.6328491203482787E-2</v>
      </c>
      <c r="JF107" s="46">
        <f t="shared" si="1104"/>
        <v>9.4436129265635937E-3</v>
      </c>
      <c r="JG107" s="46">
        <f t="shared" si="1104"/>
        <v>6.1513122077186955E-2</v>
      </c>
      <c r="JH107" s="46">
        <f t="shared" si="1104"/>
        <v>-4.6101826499016396E-2</v>
      </c>
      <c r="JI107" s="46">
        <f t="shared" si="1104"/>
        <v>-2.3524299455804587E-2</v>
      </c>
      <c r="JJ107" s="46">
        <f t="shared" si="1104"/>
        <v>0.37494753576891582</v>
      </c>
      <c r="JK107" s="46">
        <f t="shared" si="1104"/>
        <v>-8.1001509527434901E-2</v>
      </c>
      <c r="JL107" s="46">
        <f t="shared" si="1104"/>
        <v>1.0357690143194542E-3</v>
      </c>
      <c r="JM107" s="46">
        <f t="shared" si="1104"/>
        <v>1.4656836945540874E-2</v>
      </c>
      <c r="JN107" s="46">
        <f t="shared" si="1104"/>
        <v>5.1329625537120505E-2</v>
      </c>
      <c r="JO107" s="46">
        <f t="shared" si="1104"/>
        <v>7.9730169546813112E-2</v>
      </c>
      <c r="JP107" s="46">
        <f t="shared" si="1104"/>
        <v>6.7460620621615508E-2</v>
      </c>
      <c r="JQ107" s="46">
        <f t="shared" si="1104"/>
        <v>3.1861192156813267E-2</v>
      </c>
      <c r="JR107" s="46">
        <f t="shared" si="1105"/>
        <v>4.2604576556939389E-3</v>
      </c>
      <c r="JS107" s="46">
        <f t="shared" si="1105"/>
        <v>3.7975535324638043E-2</v>
      </c>
      <c r="JT107" s="46">
        <f t="shared" si="1105"/>
        <v>9.5121393577028979E-2</v>
      </c>
      <c r="JU107" s="46">
        <f t="shared" si="1106"/>
        <v>-7.3068151748838739E-2</v>
      </c>
      <c r="JV107" s="46">
        <f t="shared" si="1107"/>
        <v>1.438571198086569E-2</v>
      </c>
      <c r="JW107" s="46">
        <f t="shared" si="1108"/>
        <v>7.4648388474115146E-2</v>
      </c>
      <c r="JX107" s="46">
        <f t="shared" si="1108"/>
        <v>9.5952722186403383E-2</v>
      </c>
      <c r="JY107" s="46">
        <f t="shared" si="1108"/>
        <v>8.4909615417029904E-2</v>
      </c>
      <c r="JZ107" s="46">
        <f t="shared" si="1108"/>
        <v>0.11749990428678259</v>
      </c>
      <c r="KA107" s="46">
        <f t="shared" si="1108"/>
        <v>9.0961621356431044E-2</v>
      </c>
      <c r="KB107" s="46">
        <f t="shared" si="1108"/>
        <v>0.15807289846698769</v>
      </c>
      <c r="KC107" s="46">
        <f t="shared" si="1108"/>
        <v>0.14977847947077527</v>
      </c>
      <c r="KD107" s="46">
        <f t="shared" si="1108"/>
        <v>0.31157222143636321</v>
      </c>
      <c r="KE107" s="46">
        <f t="shared" si="1108"/>
        <v>0.25571235348925847</v>
      </c>
      <c r="KF107" s="46">
        <f t="shared" si="1109"/>
        <v>0.26523011671591989</v>
      </c>
      <c r="KG107" s="46">
        <f t="shared" si="1110"/>
        <v>0.4540764366579817</v>
      </c>
      <c r="KH107" s="46">
        <f t="shared" si="1110"/>
        <v>0.32840001520554374</v>
      </c>
      <c r="KI107" s="46">
        <f t="shared" si="1110"/>
        <v>0.244815405999254</v>
      </c>
      <c r="KJ107" s="46">
        <f t="shared" si="1110"/>
        <v>0.18772204705784268</v>
      </c>
      <c r="KK107" s="46">
        <f t="shared" si="1110"/>
        <v>0.20359454065544602</v>
      </c>
      <c r="KL107" s="46">
        <f t="shared" si="1110"/>
        <v>0.12237239834843572</v>
      </c>
      <c r="KM107" s="46">
        <f t="shared" si="1110"/>
        <v>0.11496474609283047</v>
      </c>
      <c r="KN107" s="46">
        <f t="shared" si="1110"/>
        <v>8.8533476900594987E-2</v>
      </c>
      <c r="KO107" s="46">
        <f t="shared" si="1110"/>
        <v>0.14170276213823318</v>
      </c>
      <c r="KP107" s="46">
        <f t="shared" si="1110"/>
        <v>-6.6043422829703879E-2</v>
      </c>
      <c r="KQ107" s="46">
        <f t="shared" si="1110"/>
        <v>-1.5680678667425951E-2</v>
      </c>
      <c r="KR107" s="46">
        <f t="shared" si="1110"/>
        <v>4.0760630192387515E-2</v>
      </c>
      <c r="KS107" s="46">
        <f t="shared" si="1110"/>
        <v>-2.8670599186120915E-2</v>
      </c>
      <c r="KT107" s="46">
        <f t="shared" si="1110"/>
        <v>-7.4080554742533833E-3</v>
      </c>
      <c r="KU107" s="46">
        <f t="shared" si="1110"/>
        <v>-1.1741103171504674E-2</v>
      </c>
      <c r="KV107" s="46">
        <f t="shared" si="1110"/>
        <v>-4.1871321509203363E-2</v>
      </c>
      <c r="KW107" s="46">
        <f t="shared" si="1110"/>
        <v>-5.0616826870659604E-2</v>
      </c>
      <c r="KX107" s="46">
        <f t="shared" si="1110"/>
        <v>-2.1331601838589731E-2</v>
      </c>
      <c r="KY107" s="46">
        <f t="shared" si="1110"/>
        <v>-5.7483157739292357E-2</v>
      </c>
      <c r="KZ107" s="46">
        <f t="shared" si="1110"/>
        <v>-2.9560297425245463E-2</v>
      </c>
      <c r="LA107" s="46">
        <f t="shared" si="1110"/>
        <v>-4.3664035203175189E-2</v>
      </c>
      <c r="LB107" s="46">
        <f t="shared" si="1110"/>
        <v>1.3542226048884665E-2</v>
      </c>
      <c r="LC107" s="46">
        <f t="shared" si="1110"/>
        <v>-2.132625560131074E-2</v>
      </c>
      <c r="LD107" s="46">
        <f t="shared" si="1110"/>
        <v>-7.2521634107152178E-3</v>
      </c>
      <c r="LE107" s="46">
        <f t="shared" si="1110"/>
        <v>-3.401869601239671E-2</v>
      </c>
      <c r="LF107" s="46">
        <f t="shared" si="1110"/>
        <v>-4.8970308597144907E-3</v>
      </c>
      <c r="LG107" s="46">
        <f t="shared" si="1110"/>
        <v>4.0807010924959197E-3</v>
      </c>
      <c r="LH107" s="46">
        <f t="shared" si="1110"/>
        <v>3.370868095002022E-2</v>
      </c>
      <c r="LI107" s="46">
        <f t="shared" si="1111"/>
        <v>6.0589933122870088E-2</v>
      </c>
      <c r="LJ107" s="46">
        <f t="shared" si="1112"/>
        <v>3.2088900682848642E-2</v>
      </c>
      <c r="LK107" s="46">
        <f t="shared" si="1112"/>
        <v>7.5015289660731677E-2</v>
      </c>
      <c r="LL107" s="46">
        <f t="shared" si="1112"/>
        <v>5.7857444877527975E-2</v>
      </c>
      <c r="LM107" s="46">
        <f t="shared" si="1112"/>
        <v>1.6072583779053851E-2</v>
      </c>
      <c r="LN107" s="46">
        <f t="shared" si="1112"/>
        <v>7.5379481373941681E-2</v>
      </c>
      <c r="LO107" s="46">
        <f t="shared" si="1112"/>
        <v>9.0290754093578673E-2</v>
      </c>
      <c r="LP107" s="46">
        <f t="shared" si="1112"/>
        <v>-2.4606914835417881E-2</v>
      </c>
      <c r="LQ107" s="46">
        <f t="shared" si="1112"/>
        <v>9.6226410769973292E-2</v>
      </c>
      <c r="LR107" s="46">
        <f t="shared" si="1112"/>
        <v>5.1714525361914454E-3</v>
      </c>
      <c r="LS107" s="46">
        <f t="shared" si="1112"/>
        <v>3.5874540588139547E-2</v>
      </c>
      <c r="LT107" s="46">
        <f t="shared" si="1112"/>
        <v>3.2872714692694371E-2</v>
      </c>
      <c r="LU107" s="46">
        <f t="shared" si="1113"/>
        <v>1.1081375557115969E-3</v>
      </c>
      <c r="LV107" s="46">
        <f t="shared" si="1114"/>
        <v>4.3121085002251869E-2</v>
      </c>
      <c r="LW107" s="46">
        <f t="shared" si="1114"/>
        <v>5.4427854935712228E-2</v>
      </c>
      <c r="LX107" s="46">
        <f t="shared" si="1115"/>
        <v>-2.8490436703637601E-3</v>
      </c>
      <c r="LY107" s="46">
        <f t="shared" si="1116"/>
        <v>3.1701605304916392E-2</v>
      </c>
      <c r="LZ107" s="46">
        <f t="shared" si="1116"/>
        <v>7.8603763410942662E-3</v>
      </c>
      <c r="MA107" s="46">
        <f t="shared" si="1116"/>
        <v>3.7873748180957234E-2</v>
      </c>
      <c r="MB107" s="46">
        <f t="shared" si="1116"/>
        <v>-5.8919039587865374E-2</v>
      </c>
      <c r="MC107" s="46">
        <f t="shared" si="1116"/>
        <v>-0.29503951084400704</v>
      </c>
      <c r="MD107" s="46">
        <f t="shared" si="1116"/>
        <v>-0.26293714233090326</v>
      </c>
      <c r="ME107" s="46">
        <f t="shared" si="1116"/>
        <v>-0.28054287960996283</v>
      </c>
      <c r="MF107" s="46">
        <f t="shared" si="1116"/>
        <v>-0.25689454499720432</v>
      </c>
      <c r="MG107" s="46">
        <f t="shared" si="1116"/>
        <v>-0.28515876656215822</v>
      </c>
      <c r="MH107" s="46">
        <f t="shared" si="1116"/>
        <v>-0.28633955553074097</v>
      </c>
      <c r="MI107" s="46">
        <f t="shared" si="1116"/>
        <v>-0.28621578956081528</v>
      </c>
      <c r="MJ107" s="46">
        <f t="shared" si="1116"/>
        <v>-0.28639611054651792</v>
      </c>
      <c r="MK107" s="46">
        <f t="shared" si="1116"/>
        <v>-0.30228981149531631</v>
      </c>
      <c r="ML107" s="46">
        <f t="shared" si="1116"/>
        <v>-0.32330168081202904</v>
      </c>
    </row>
    <row r="108" spans="1:350" s="106" customFormat="1" x14ac:dyDescent="0.35">
      <c r="A108" s="105" t="str">
        <f>Month!$A$28</f>
        <v>Veículo Leve</v>
      </c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  <c r="BP108" s="46"/>
      <c r="BQ108" s="46"/>
      <c r="BR108" s="46"/>
      <c r="BS108" s="46"/>
      <c r="BT108" s="46"/>
      <c r="BU108" s="46"/>
      <c r="BV108" s="46"/>
      <c r="BW108" s="46"/>
      <c r="BX108" s="46"/>
      <c r="BY108" s="46"/>
      <c r="BZ108" s="46"/>
      <c r="CA108" s="46"/>
      <c r="CB108" s="46"/>
      <c r="CC108" s="46"/>
      <c r="CD108" s="46"/>
      <c r="CE108" s="46"/>
      <c r="CF108" s="46"/>
      <c r="CG108" s="46"/>
      <c r="CH108" s="46"/>
      <c r="CI108" s="46"/>
      <c r="CJ108" s="46"/>
      <c r="CK108" s="46"/>
      <c r="CL108" s="46"/>
      <c r="CM108" s="46"/>
      <c r="CN108" s="46"/>
      <c r="CO108" s="46"/>
      <c r="CP108" s="46"/>
      <c r="CQ108" s="46"/>
      <c r="CR108" s="46"/>
      <c r="CS108" s="46"/>
      <c r="CT108" s="46"/>
      <c r="CU108" s="46"/>
      <c r="CV108" s="46"/>
      <c r="CW108" s="46"/>
      <c r="CX108" s="46"/>
      <c r="CY108" s="46"/>
      <c r="CZ108" s="46"/>
      <c r="DA108" s="46"/>
      <c r="DB108" s="46"/>
      <c r="DC108" s="46"/>
      <c r="DD108" s="46"/>
      <c r="DE108" s="46"/>
      <c r="DF108" s="46"/>
      <c r="DG108" s="46"/>
      <c r="DH108" s="46"/>
      <c r="DI108" s="46"/>
      <c r="DJ108" s="46"/>
      <c r="DK108" s="46"/>
      <c r="DL108" s="46"/>
      <c r="DM108" s="46"/>
      <c r="DN108" s="46"/>
      <c r="DO108" s="46"/>
      <c r="DP108" s="46"/>
      <c r="DQ108" s="46"/>
      <c r="DR108" s="46"/>
      <c r="DS108" s="46"/>
      <c r="DT108" s="46"/>
      <c r="DU108" s="46"/>
      <c r="DV108" s="46"/>
      <c r="DW108" s="46"/>
      <c r="DX108" s="46"/>
      <c r="DY108" s="46"/>
      <c r="DZ108" s="46"/>
      <c r="EA108" s="46"/>
      <c r="EB108" s="46"/>
      <c r="EC108" s="46"/>
      <c r="ED108" s="46"/>
      <c r="EE108" s="46"/>
      <c r="EF108" s="46"/>
      <c r="EG108" s="46"/>
      <c r="EH108" s="46"/>
      <c r="EI108" s="46"/>
      <c r="EJ108" s="46"/>
      <c r="EK108" s="46"/>
      <c r="EL108" s="46"/>
      <c r="EM108" s="46"/>
      <c r="EN108" s="46"/>
      <c r="EO108" s="46"/>
      <c r="EP108" s="46"/>
      <c r="EQ108" s="46"/>
      <c r="ER108" s="46"/>
      <c r="ES108" s="46"/>
      <c r="ET108" s="46"/>
      <c r="EU108" s="46"/>
      <c r="EV108" s="46"/>
      <c r="EW108" s="46"/>
      <c r="EX108" s="46"/>
      <c r="EY108" s="46"/>
      <c r="EZ108" s="46"/>
      <c r="FA108" s="46"/>
      <c r="FB108" s="46"/>
      <c r="FC108" s="46"/>
      <c r="FD108" s="46"/>
      <c r="FE108" s="46"/>
      <c r="FF108" s="46"/>
      <c r="FG108" s="46"/>
      <c r="FH108" s="46"/>
      <c r="FI108" s="46"/>
      <c r="FJ108" s="46"/>
      <c r="FK108" s="46"/>
      <c r="FL108" s="46"/>
      <c r="FM108" s="46"/>
      <c r="FN108" s="46"/>
      <c r="FO108" s="46"/>
      <c r="FP108" s="46"/>
      <c r="FQ108" s="46"/>
      <c r="FR108" s="46"/>
      <c r="FS108" s="46"/>
      <c r="FT108" s="46"/>
      <c r="FU108" s="46"/>
      <c r="FV108" s="46"/>
      <c r="FW108" s="46"/>
      <c r="FX108" s="46"/>
      <c r="FY108" s="46"/>
      <c r="FZ108" s="46"/>
      <c r="GA108" s="46"/>
      <c r="GB108" s="46"/>
      <c r="GC108" s="46"/>
      <c r="GD108" s="46"/>
      <c r="GE108" s="46"/>
      <c r="GF108" s="46"/>
      <c r="GG108" s="46"/>
      <c r="GH108" s="46"/>
      <c r="GI108" s="46"/>
      <c r="GJ108" s="46"/>
      <c r="GK108" s="46"/>
      <c r="GL108" s="46"/>
      <c r="GM108" s="46"/>
      <c r="GN108" s="46"/>
      <c r="GO108" s="46"/>
      <c r="GP108" s="46"/>
      <c r="GQ108" s="46"/>
      <c r="GR108" s="46"/>
      <c r="GS108" s="46"/>
      <c r="GT108" s="46"/>
      <c r="GU108" s="46"/>
      <c r="GV108" s="46"/>
      <c r="GW108" s="46"/>
      <c r="GX108" s="46"/>
      <c r="GY108" s="46"/>
      <c r="GZ108" s="46"/>
      <c r="HA108" s="46"/>
      <c r="HB108" s="46"/>
      <c r="HC108" s="46"/>
      <c r="HD108" s="46"/>
      <c r="HE108" s="46"/>
      <c r="HF108" s="46"/>
      <c r="HG108" s="46"/>
      <c r="HH108" s="46"/>
      <c r="HI108" s="46"/>
      <c r="HJ108" s="46"/>
      <c r="HK108" s="46"/>
      <c r="HL108" s="46"/>
      <c r="HM108" s="46"/>
      <c r="HN108" s="46"/>
      <c r="HO108" s="46"/>
      <c r="HP108" s="46"/>
      <c r="HQ108" s="46"/>
      <c r="HR108" s="46"/>
      <c r="HS108" s="156"/>
      <c r="HT108" s="46"/>
      <c r="HU108" s="46"/>
      <c r="HV108" s="46"/>
      <c r="HW108" s="47" t="str">
        <f t="shared" si="1118"/>
        <v/>
      </c>
      <c r="HX108" s="47" t="str">
        <f t="shared" si="1118"/>
        <v/>
      </c>
      <c r="HY108" s="47" t="str">
        <f t="shared" si="1118"/>
        <v/>
      </c>
      <c r="HZ108" s="47" t="str">
        <f t="shared" si="1118"/>
        <v/>
      </c>
      <c r="IA108" s="47"/>
      <c r="IB108" s="47">
        <f t="shared" si="1119"/>
        <v>2.5302321381593273E-2</v>
      </c>
      <c r="IC108" s="47">
        <f t="shared" si="1119"/>
        <v>-4.6352594839049743E-2</v>
      </c>
      <c r="ID108" s="47">
        <f t="shared" si="1119"/>
        <v>-4.8662079510703449E-2</v>
      </c>
      <c r="IE108" s="47">
        <f t="shared" si="1119"/>
        <v>-5.3431955723374447E-2</v>
      </c>
      <c r="IF108" s="47">
        <f t="shared" si="1119"/>
        <v>-2.2511431586352493E-2</v>
      </c>
      <c r="IG108" s="47">
        <f t="shared" si="1119"/>
        <v>-1.3805522208883536E-2</v>
      </c>
      <c r="IH108" s="47">
        <f t="shared" si="838"/>
        <v>1.9330799735624904E-2</v>
      </c>
      <c r="II108" s="47">
        <f t="shared" si="1086"/>
        <v>-3.8089668970535007E-2</v>
      </c>
      <c r="IJ108" s="47">
        <f t="shared" si="1087"/>
        <v>-1.839360967184811E-2</v>
      </c>
      <c r="IK108" s="47">
        <f t="shared" si="1088"/>
        <v>5.2974774774774636E-2</v>
      </c>
      <c r="IL108" s="47">
        <f t="shared" si="1089"/>
        <v>4.0788296041309735E-3</v>
      </c>
      <c r="IM108" s="47">
        <f t="shared" si="1090"/>
        <v>5.4338058887676954E-2</v>
      </c>
      <c r="IN108" s="47">
        <f t="shared" si="1091"/>
        <v>7.2968653964351482E-3</v>
      </c>
      <c r="IO108" s="47">
        <f t="shared" si="1092"/>
        <v>1.2169082125603969E-2</v>
      </c>
      <c r="IP108" s="47">
        <f t="shared" si="1093"/>
        <v>3.2141010701705275E-2</v>
      </c>
      <c r="IQ108" s="47">
        <f t="shared" si="1094"/>
        <v>8.7785177595627317E-3</v>
      </c>
      <c r="IR108" s="47">
        <f t="shared" si="1095"/>
        <v>4.0165527168047888E-3</v>
      </c>
      <c r="IS108" s="47">
        <f t="shared" si="1096"/>
        <v>-3.4380706025561869E-3</v>
      </c>
      <c r="IT108" s="47">
        <f t="shared" si="1097"/>
        <v>-9.3187053310188617E-3</v>
      </c>
      <c r="IU108" s="47">
        <f t="shared" si="1098"/>
        <v>-2.1086177526191574E-2</v>
      </c>
      <c r="IV108" s="47">
        <f t="shared" si="1099"/>
        <v>3.6686894222419664E-3</v>
      </c>
      <c r="IW108" s="47">
        <f t="shared" si="1100"/>
        <v>-3.7420538294766548E-2</v>
      </c>
      <c r="IX108" s="47">
        <f t="shared" si="1101"/>
        <v>-0.12463398002433446</v>
      </c>
      <c r="IY108" s="47">
        <f t="shared" si="1102"/>
        <v>-5.9075485332792499E-2</v>
      </c>
      <c r="IZ108" s="47">
        <f t="shared" si="1103"/>
        <v>-3.4337641987903789E-2</v>
      </c>
      <c r="JA108" s="47">
        <f t="shared" si="1104"/>
        <v>7.7514279305048728E-3</v>
      </c>
      <c r="JB108" s="47">
        <f t="shared" si="1104"/>
        <v>1.0633871039462894E-2</v>
      </c>
      <c r="JC108" s="47">
        <f t="shared" si="1104"/>
        <v>-1.0932884766530981E-2</v>
      </c>
      <c r="JD108" s="47">
        <f t="shared" si="1104"/>
        <v>1.5757149584862962E-2</v>
      </c>
      <c r="JE108" s="47">
        <f t="shared" si="1104"/>
        <v>-2.1623338303250472E-3</v>
      </c>
      <c r="JF108" s="47">
        <f t="shared" si="1104"/>
        <v>8.4257505886851103E-3</v>
      </c>
      <c r="JG108" s="47">
        <f t="shared" si="1104"/>
        <v>-6.2564382496883564E-3</v>
      </c>
      <c r="JH108" s="47">
        <f t="shared" si="1104"/>
        <v>1.0812621661496102E-2</v>
      </c>
      <c r="JI108" s="47">
        <f t="shared" si="1104"/>
        <v>1.2619539781175249E-2</v>
      </c>
      <c r="JJ108" s="47">
        <f t="shared" si="1104"/>
        <v>0.12675387501833391</v>
      </c>
      <c r="JK108" s="47">
        <f t="shared" si="1104"/>
        <v>3.8336851234813674E-2</v>
      </c>
      <c r="JL108" s="47">
        <f t="shared" si="1104"/>
        <v>3.1712748096957011E-2</v>
      </c>
      <c r="JM108" s="47">
        <f t="shared" si="1104"/>
        <v>1.9510298196584897E-2</v>
      </c>
      <c r="JN108" s="47">
        <f t="shared" si="1104"/>
        <v>-4.6211186079121447E-3</v>
      </c>
      <c r="JO108" s="47">
        <f t="shared" si="1104"/>
        <v>3.6886114278339877E-2</v>
      </c>
      <c r="JP108" s="47">
        <f t="shared" si="1104"/>
        <v>4.0756642168823021E-2</v>
      </c>
      <c r="JQ108" s="47">
        <f t="shared" si="1104"/>
        <v>1.0813063875360074E-2</v>
      </c>
      <c r="JR108" s="47">
        <f t="shared" si="1105"/>
        <v>-5.4924576468251551E-4</v>
      </c>
      <c r="JS108" s="47">
        <f t="shared" si="1105"/>
        <v>5.5176253047567014E-2</v>
      </c>
      <c r="JT108" s="47">
        <f t="shared" si="1105"/>
        <v>-0.20478696697953935</v>
      </c>
      <c r="JU108" s="47">
        <f t="shared" si="1106"/>
        <v>-0.39151886492192411</v>
      </c>
      <c r="JV108" s="47">
        <f t="shared" si="1107"/>
        <v>-0.25325948203871962</v>
      </c>
      <c r="JW108" s="47">
        <f t="shared" si="1108"/>
        <v>-0.19679151008747009</v>
      </c>
      <c r="JX108" s="47">
        <f t="shared" si="1108"/>
        <v>-0.23453264375510419</v>
      </c>
      <c r="JY108" s="47">
        <f t="shared" si="1108"/>
        <v>-0.13137330147190707</v>
      </c>
      <c r="JZ108" s="47">
        <f t="shared" si="1108"/>
        <v>-5.0535447258677424E-2</v>
      </c>
      <c r="KA108" s="47">
        <f t="shared" si="1108"/>
        <v>-1.503910063827707E-2</v>
      </c>
      <c r="KB108" s="47">
        <f t="shared" si="1108"/>
        <v>-2.5740120858960047E-2</v>
      </c>
      <c r="KC108" s="47">
        <f t="shared" si="1108"/>
        <v>-1.2180761194258261E-2</v>
      </c>
      <c r="KD108" s="47">
        <f t="shared" si="1108"/>
        <v>-0.21453818844433681</v>
      </c>
      <c r="KE108" s="47">
        <f t="shared" si="1108"/>
        <v>-0.27162565411221873</v>
      </c>
      <c r="KF108" s="47">
        <f t="shared" si="1109"/>
        <v>-0.24329787231722433</v>
      </c>
      <c r="KG108" s="47">
        <f t="shared" si="1110"/>
        <v>0.11376362879421498</v>
      </c>
      <c r="KH108" s="47">
        <f t="shared" si="1110"/>
        <v>3.6773560200284772E-2</v>
      </c>
      <c r="KI108" s="47">
        <f t="shared" si="1110"/>
        <v>-5.3125024026818068E-2</v>
      </c>
      <c r="KJ108" s="47">
        <f t="shared" si="1110"/>
        <v>-2.3004670982939013E-2</v>
      </c>
      <c r="KK108" s="47">
        <f t="shared" si="1110"/>
        <v>-0.11318803602623462</v>
      </c>
      <c r="KL108" s="47">
        <f t="shared" si="1110"/>
        <v>-0.18106069993065432</v>
      </c>
      <c r="KM108" s="47">
        <f t="shared" si="1110"/>
        <v>-0.20322732712285696</v>
      </c>
      <c r="KN108" s="47">
        <f t="shared" si="1110"/>
        <v>-0.23154456126004253</v>
      </c>
      <c r="KO108" s="47">
        <f t="shared" si="1110"/>
        <v>-0.19689250264043323</v>
      </c>
      <c r="KP108" s="47">
        <f t="shared" si="1110"/>
        <v>-9.7304129272820061E-2</v>
      </c>
      <c r="KQ108" s="47">
        <f t="shared" si="1110"/>
        <v>-2.0086696796416836E-2</v>
      </c>
      <c r="KR108" s="47">
        <f t="shared" si="1110"/>
        <v>0.26401957777849505</v>
      </c>
      <c r="KS108" s="47">
        <f t="shared" si="1110"/>
        <v>0.15551436827387732</v>
      </c>
      <c r="KT108" s="47">
        <f t="shared" si="1110"/>
        <v>-2.6896444591505753E-2</v>
      </c>
      <c r="KU108" s="47">
        <f t="shared" si="1110"/>
        <v>-8.2719136111084612E-3</v>
      </c>
      <c r="KV108" s="47">
        <f t="shared" si="1110"/>
        <v>6.1401610485043667E-2</v>
      </c>
      <c r="KW108" s="47">
        <f t="shared" si="1110"/>
        <v>3.5191215872774073E-3</v>
      </c>
      <c r="KX108" s="47">
        <f t="shared" si="1110"/>
        <v>1.9407341144491941E-2</v>
      </c>
      <c r="KY108" s="47">
        <f t="shared" si="1110"/>
        <v>-1.0567827490653769E-2</v>
      </c>
      <c r="KZ108" s="47">
        <f t="shared" si="1110"/>
        <v>-1.8270676351253567E-2</v>
      </c>
      <c r="LA108" s="47">
        <f t="shared" si="1110"/>
        <v>9.678410985848096E-3</v>
      </c>
      <c r="LB108" s="47">
        <f t="shared" si="1110"/>
        <v>0.15773524059908817</v>
      </c>
      <c r="LC108" s="47">
        <f t="shared" si="1110"/>
        <v>0.11054752416193003</v>
      </c>
      <c r="LD108" s="47">
        <f t="shared" si="1110"/>
        <v>3.1740635423785246E-2</v>
      </c>
      <c r="LE108" s="47">
        <f t="shared" si="1110"/>
        <v>7.6079775554193318E-2</v>
      </c>
      <c r="LF108" s="47">
        <f t="shared" si="1110"/>
        <v>8.8326897528249626E-2</v>
      </c>
      <c r="LG108" s="47">
        <f t="shared" si="1110"/>
        <v>0.10686188596476898</v>
      </c>
      <c r="LH108" s="47">
        <f t="shared" si="1110"/>
        <v>6.280781787231593E-2</v>
      </c>
      <c r="LI108" s="47">
        <f t="shared" si="1111"/>
        <v>3.6856719061979515E-2</v>
      </c>
      <c r="LJ108" s="47">
        <f t="shared" si="1112"/>
        <v>4.169973095057844E-2</v>
      </c>
      <c r="LK108" s="47">
        <f t="shared" si="1112"/>
        <v>4.2472386847721477E-2</v>
      </c>
      <c r="LL108" s="47">
        <f t="shared" si="1112"/>
        <v>8.2398646661800523E-2</v>
      </c>
      <c r="LM108" s="47">
        <f t="shared" si="1112"/>
        <v>6.2696050954065941E-2</v>
      </c>
      <c r="LN108" s="47">
        <f t="shared" si="1112"/>
        <v>2.1500291618879341E-2</v>
      </c>
      <c r="LO108" s="47">
        <f t="shared" si="1112"/>
        <v>1.9136338568779054E-2</v>
      </c>
      <c r="LP108" s="47">
        <f t="shared" si="1112"/>
        <v>6.0900464716630687E-2</v>
      </c>
      <c r="LQ108" s="47">
        <f t="shared" si="1112"/>
        <v>-5.4551128623566814E-2</v>
      </c>
      <c r="LR108" s="47">
        <f t="shared" si="1112"/>
        <v>3.4238793593892591E-2</v>
      </c>
      <c r="LS108" s="47">
        <f t="shared" si="1112"/>
        <v>2.6187156003633749E-2</v>
      </c>
      <c r="LT108" s="47">
        <f t="shared" si="1112"/>
        <v>2.3589953189610879E-2</v>
      </c>
      <c r="LU108" s="47">
        <f t="shared" si="1113"/>
        <v>4.0626919898720359E-2</v>
      </c>
      <c r="LV108" s="47">
        <f t="shared" si="1114"/>
        <v>1.5743389705242139E-2</v>
      </c>
      <c r="LW108" s="47">
        <f t="shared" si="1114"/>
        <v>6.0747352919467978E-3</v>
      </c>
      <c r="LX108" s="47">
        <f t="shared" si="1115"/>
        <v>3.4497203519715081E-2</v>
      </c>
      <c r="LY108" s="47">
        <f t="shared" si="1116"/>
        <v>1.6490722823580661E-2</v>
      </c>
      <c r="LZ108" s="47">
        <f t="shared" si="1116"/>
        <v>2.3670040162881989E-2</v>
      </c>
      <c r="MA108" s="47">
        <f t="shared" si="1116"/>
        <v>1.1603658168110709E-2</v>
      </c>
      <c r="MB108" s="47">
        <f t="shared" si="1116"/>
        <v>-4.6459341436278501E-2</v>
      </c>
      <c r="MC108" s="47">
        <f t="shared" si="1116"/>
        <v>-0.1258364942183019</v>
      </c>
      <c r="MD108" s="47">
        <f t="shared" si="1116"/>
        <v>-0.18206771575630665</v>
      </c>
      <c r="ME108" s="47">
        <f t="shared" si="1116"/>
        <v>-0.19004070294184472</v>
      </c>
      <c r="MF108" s="47">
        <f t="shared" si="1116"/>
        <v>-0.19458990692332045</v>
      </c>
      <c r="MG108" s="47">
        <f t="shared" si="1116"/>
        <v>-0.16648001731363393</v>
      </c>
      <c r="MH108" s="47">
        <f t="shared" si="1116"/>
        <v>-0.19262679350871048</v>
      </c>
      <c r="MI108" s="47">
        <f t="shared" si="1116"/>
        <v>-0.15078499183096128</v>
      </c>
      <c r="MJ108" s="47">
        <f t="shared" si="1116"/>
        <v>-0.17276283777716084</v>
      </c>
      <c r="MK108" s="47">
        <f t="shared" si="1116"/>
        <v>-0.18945000113719268</v>
      </c>
      <c r="ML108" s="47">
        <f t="shared" si="1116"/>
        <v>-0.19047371370566335</v>
      </c>
    </row>
    <row r="109" spans="1:350" s="7" customFormat="1" hidden="1" x14ac:dyDescent="0.35">
      <c r="A109" s="11" t="str">
        <f>Month!$A$29</f>
        <v>Energia Elétrica (MWh)</v>
      </c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 t="str">
        <f t="shared" ref="N109:N126" si="1120">IF(B29&lt;=0,"",IF(N29&lt;=0,"",(N29/B29-1)))</f>
        <v/>
      </c>
      <c r="O109" s="42" t="str">
        <f t="shared" ref="O109:O126" si="1121">IF(C29&lt;=0,"",IF(O29&lt;=0,"",(O29/C29-1)))</f>
        <v/>
      </c>
      <c r="P109" s="42" t="str">
        <f t="shared" ref="P109:P126" si="1122">IF(D29&lt;=0,"",IF(P29&lt;=0,"",(P29/D29-1)))</f>
        <v/>
      </c>
      <c r="Q109" s="42" t="str">
        <f t="shared" ref="Q109:Q126" si="1123">IF(E29&lt;=0,"",IF(Q29&lt;=0,"",(Q29/E29-1)))</f>
        <v/>
      </c>
      <c r="R109" s="42" t="str">
        <f t="shared" ref="R109:R126" si="1124">IF(F29&lt;=0,"",IF(R29&lt;=0,"",(R29/F29-1)))</f>
        <v/>
      </c>
      <c r="S109" s="42" t="str">
        <f t="shared" ref="S109:S126" si="1125">IF(G29&lt;=0,"",IF(S29&lt;=0,"",(S29/G29-1)))</f>
        <v/>
      </c>
      <c r="T109" s="42" t="str">
        <f t="shared" ref="T109:T126" si="1126">IF(H29&lt;=0,"",IF(T29&lt;=0,"",(T29/H29-1)))</f>
        <v/>
      </c>
      <c r="U109" s="42" t="str">
        <f t="shared" ref="U109:U126" si="1127">IF(I29&lt;=0,"",IF(U29&lt;=0,"",(U29/I29-1)))</f>
        <v/>
      </c>
      <c r="V109" s="42" t="str">
        <f t="shared" ref="V109:V126" si="1128">IF(J29&lt;=0,"",IF(V29&lt;=0,"",(V29/J29-1)))</f>
        <v/>
      </c>
      <c r="W109" s="42" t="str">
        <f t="shared" ref="W109:W126" si="1129">IF(K29&lt;=0,"",IF(W29&lt;=0,"",(W29/K29-1)))</f>
        <v/>
      </c>
      <c r="X109" s="42" t="str">
        <f t="shared" ref="X109:X126" si="1130">IF(L29&lt;=0,"",IF(X29&lt;=0,"",(X29/L29-1)))</f>
        <v/>
      </c>
      <c r="Y109" s="42" t="str">
        <f t="shared" ref="Y109:Y126" si="1131">IF(M29&lt;=0,"",IF(Y29&lt;=0,"",(Y29/M29-1)))</f>
        <v/>
      </c>
      <c r="Z109" s="42" t="str">
        <f t="shared" ref="Z109:Z126" si="1132">IF(N29&lt;=0,"",IF(Z29&lt;=0,"",(Z29/N29-1)))</f>
        <v/>
      </c>
      <c r="AA109" s="42" t="str">
        <f t="shared" ref="AA109:AA126" si="1133">IF(O29&lt;=0,"",IF(AA29&lt;=0,"",(AA29/O29-1)))</f>
        <v/>
      </c>
      <c r="AB109" s="42" t="str">
        <f t="shared" ref="AB109:AB126" si="1134">IF(P29&lt;=0,"",IF(AB29&lt;=0,"",(AB29/P29-1)))</f>
        <v/>
      </c>
      <c r="AC109" s="42" t="str">
        <f t="shared" ref="AC109:AC126" si="1135">IF(Q29&lt;=0,"",IF(AC29&lt;=0,"",(AC29/Q29-1)))</f>
        <v/>
      </c>
      <c r="AD109" s="42" t="str">
        <f t="shared" ref="AD109:AD126" si="1136">IF(R29&lt;=0,"",IF(AD29&lt;=0,"",(AD29/R29-1)))</f>
        <v/>
      </c>
      <c r="AE109" s="42" t="str">
        <f t="shared" ref="AE109:AE126" si="1137">IF(S29&lt;=0,"",IF(AE29&lt;=0,"",(AE29/S29-1)))</f>
        <v/>
      </c>
      <c r="AF109" s="42" t="str">
        <f t="shared" ref="AF109:AF126" si="1138">IF(T29&lt;=0,"",IF(AF29&lt;=0,"",(AF29/T29-1)))</f>
        <v/>
      </c>
      <c r="AG109" s="42" t="str">
        <f t="shared" ref="AG109:AG126" si="1139">IF(U29&lt;=0,"",IF(AG29&lt;=0,"",(AG29/U29-1)))</f>
        <v/>
      </c>
      <c r="AH109" s="42" t="str">
        <f t="shared" ref="AH109:AH126" si="1140">IF(V29&lt;=0,"",IF(AH29&lt;=0,"",(AH29/V29-1)))</f>
        <v/>
      </c>
      <c r="AI109" s="42" t="str">
        <f t="shared" ref="AI109:AI126" si="1141">IF(W29&lt;=0,"",IF(AI29&lt;=0,"",(AI29/W29-1)))</f>
        <v/>
      </c>
      <c r="AJ109" s="42" t="str">
        <f t="shared" ref="AJ109:AJ126" si="1142">IF(X29&lt;=0,"",IF(AJ29&lt;=0,"",(AJ29/X29-1)))</f>
        <v/>
      </c>
      <c r="AK109" s="42" t="str">
        <f t="shared" ref="AK109:AK126" si="1143">IF(Y29&lt;=0,"",IF(AK29&lt;=0,"",(AK29/Y29-1)))</f>
        <v/>
      </c>
      <c r="AL109" s="42" t="str">
        <f t="shared" ref="AL109:AL126" si="1144">IF(Z29&lt;=0,"",IF(AL29&lt;=0,"",(AL29/Z29-1)))</f>
        <v/>
      </c>
      <c r="AM109" s="42" t="str">
        <f t="shared" ref="AM109:AM126" si="1145">IF(AA29&lt;=0,"",IF(AM29&lt;=0,"",(AM29/AA29-1)))</f>
        <v/>
      </c>
      <c r="AN109" s="42" t="str">
        <f t="shared" ref="AN109:AN126" si="1146">IF(AB29&lt;=0,"",IF(AN29&lt;=0,"",(AN29/AB29-1)))</f>
        <v/>
      </c>
      <c r="AO109" s="42" t="str">
        <f t="shared" ref="AO109:AO126" si="1147">IF(AC29&lt;=0,"",IF(AO29&lt;=0,"",(AO29/AC29-1)))</f>
        <v/>
      </c>
      <c r="AP109" s="42" t="str">
        <f t="shared" ref="AP109:AP126" si="1148">IF(AD29&lt;=0,"",IF(AP29&lt;=0,"",(AP29/AD29-1)))</f>
        <v/>
      </c>
      <c r="AQ109" s="42" t="str">
        <f t="shared" ref="AQ109:AQ126" si="1149">IF(AE29&lt;=0,"",IF(AQ29&lt;=0,"",(AQ29/AE29-1)))</f>
        <v/>
      </c>
      <c r="AR109" s="42" t="str">
        <f t="shared" ref="AR109:AR126" si="1150">IF(AF29&lt;=0,"",IF(AR29&lt;=0,"",(AR29/AF29-1)))</f>
        <v/>
      </c>
      <c r="AS109" s="42" t="str">
        <f t="shared" ref="AS109:AS126" si="1151">IF(AG29&lt;=0,"",IF(AS29&lt;=0,"",(AS29/AG29-1)))</f>
        <v/>
      </c>
      <c r="AT109" s="42" t="str">
        <f t="shared" ref="AT109:AT126" si="1152">IF(AH29&lt;=0,"",IF(AT29&lt;=0,"",(AT29/AH29-1)))</f>
        <v/>
      </c>
      <c r="AU109" s="42" t="str">
        <f t="shared" ref="AU109:AU126" si="1153">IF(AI29&lt;=0,"",IF(AU29&lt;=0,"",(AU29/AI29-1)))</f>
        <v/>
      </c>
      <c r="AV109" s="42" t="str">
        <f t="shared" ref="AV109:AV126" si="1154">IF(AJ29&lt;=0,"",IF(AV29&lt;=0,"",(AV29/AJ29-1)))</f>
        <v/>
      </c>
      <c r="AW109" s="42" t="str">
        <f t="shared" ref="AW109:AW126" si="1155">IF(AK29&lt;=0,"",IF(AW29&lt;=0,"",(AW29/AK29-1)))</f>
        <v/>
      </c>
      <c r="AX109" s="42" t="str">
        <f t="shared" ref="AX109:AX126" si="1156">IF(AL29&lt;=0,"",IF(AX29&lt;=0,"",(AX29/AL29-1)))</f>
        <v/>
      </c>
      <c r="AY109" s="42" t="str">
        <f t="shared" ref="AY109:AY126" si="1157">IF(AM29&lt;=0,"",IF(AY29&lt;=0,"",(AY29/AM29-1)))</f>
        <v/>
      </c>
      <c r="AZ109" s="42" t="str">
        <f t="shared" ref="AZ109:AZ126" si="1158">IF(AN29&lt;=0,"",IF(AZ29&lt;=0,"",(AZ29/AN29-1)))</f>
        <v/>
      </c>
      <c r="BA109" s="42" t="str">
        <f t="shared" ref="BA109:BA126" si="1159">IF(AO29&lt;=0,"",IF(BA29&lt;=0,"",(BA29/AO29-1)))</f>
        <v/>
      </c>
      <c r="BB109" s="42" t="str">
        <f t="shared" ref="BB109:BB126" si="1160">IF(AP29&lt;=0,"",IF(BB29&lt;=0,"",(BB29/AP29-1)))</f>
        <v/>
      </c>
      <c r="BC109" s="42" t="str">
        <f t="shared" ref="BC109:BC126" si="1161">IF(AQ29&lt;=0,"",IF(BC29&lt;=0,"",(BC29/AQ29-1)))</f>
        <v/>
      </c>
      <c r="BD109" s="42" t="str">
        <f t="shared" ref="BD109:BD126" si="1162">IF(AR29&lt;=0,"",IF(BD29&lt;=0,"",(BD29/AR29-1)))</f>
        <v/>
      </c>
      <c r="BE109" s="42" t="str">
        <f t="shared" ref="BE109:BE126" si="1163">IF(AS29&lt;=0,"",IF(BE29&lt;=0,"",(BE29/AS29-1)))</f>
        <v/>
      </c>
      <c r="BF109" s="42" t="str">
        <f t="shared" ref="BF109:BF126" si="1164">IF(AT29&lt;=0,"",IF(BF29&lt;=0,"",(BF29/AT29-1)))</f>
        <v/>
      </c>
      <c r="BG109" s="42" t="str">
        <f t="shared" ref="BG109:BG126" si="1165">IF(AU29&lt;=0,"",IF(BG29&lt;=0,"",(BG29/AU29-1)))</f>
        <v/>
      </c>
      <c r="BH109" s="42" t="str">
        <f t="shared" ref="BH109:BH126" si="1166">IF(AV29&lt;=0,"",IF(BH29&lt;=0,"",(BH29/AV29-1)))</f>
        <v/>
      </c>
      <c r="BI109" s="42" t="str">
        <f t="shared" ref="BI109:BI126" si="1167">IF(AW29&lt;=0,"",IF(BI29&lt;=0,"",(BI29/AW29-1)))</f>
        <v/>
      </c>
      <c r="BJ109" s="42" t="str">
        <f t="shared" ref="BJ109:BJ126" si="1168">IF(AX29&lt;=0,"",IF(BJ29&lt;=0,"",(BJ29/AX29-1)))</f>
        <v/>
      </c>
      <c r="BK109" s="42" t="str">
        <f t="shared" ref="BK109:BK126" si="1169">IF(AY29&lt;=0,"",IF(BK29&lt;=0,"",(BK29/AY29-1)))</f>
        <v/>
      </c>
      <c r="BL109" s="42" t="str">
        <f t="shared" ref="BL109:BL126" si="1170">IF(AZ29&lt;=0,"",IF(BL29&lt;=0,"",(BL29/AZ29-1)))</f>
        <v/>
      </c>
      <c r="BM109" s="42" t="str">
        <f t="shared" ref="BM109:BM126" si="1171">IF(BA29&lt;=0,"",IF(BM29&lt;=0,"",(BM29/BA29-1)))</f>
        <v/>
      </c>
      <c r="BN109" s="42" t="str">
        <f t="shared" ref="BN109:BN126" si="1172">IF(BB29&lt;=0,"",IF(BN29&lt;=0,"",(BN29/BB29-1)))</f>
        <v/>
      </c>
      <c r="BO109" s="42" t="str">
        <f t="shared" ref="BO109:BO126" si="1173">IF(BC29&lt;=0,"",IF(BO29&lt;=0,"",(BO29/BC29-1)))</f>
        <v/>
      </c>
      <c r="BP109" s="42" t="str">
        <f t="shared" ref="BP109:BP126" si="1174">IF(BD29&lt;=0,"",IF(BP29&lt;=0,"",(BP29/BD29-1)))</f>
        <v/>
      </c>
      <c r="BQ109" s="42" t="str">
        <f t="shared" ref="BQ109:BQ126" si="1175">IF(BE29&lt;=0,"",IF(BQ29&lt;=0,"",(BQ29/BE29-1)))</f>
        <v/>
      </c>
      <c r="BR109" s="42" t="str">
        <f t="shared" ref="BR109:BR126" si="1176">IF(BF29&lt;=0,"",IF(BR29&lt;=0,"",(BR29/BF29-1)))</f>
        <v/>
      </c>
      <c r="BS109" s="42" t="str">
        <f t="shared" ref="BS109:BS126" si="1177">IF(BG29&lt;=0,"",IF(BS29&lt;=0,"",(BS29/BG29-1)))</f>
        <v/>
      </c>
      <c r="BT109" s="42" t="str">
        <f t="shared" ref="BT109:BT126" si="1178">IF(BH29&lt;=0,"",IF(BT29&lt;=0,"",(BT29/BH29-1)))</f>
        <v/>
      </c>
      <c r="BU109" s="42" t="str">
        <f t="shared" ref="BU109:BU126" si="1179">IF(BI29&lt;=0,"",IF(BU29&lt;=0,"",(BU29/BI29-1)))</f>
        <v/>
      </c>
      <c r="BV109" s="42" t="str">
        <f t="shared" ref="BV109:BV126" si="1180">IF(BJ29&lt;=0,"",IF(BV29&lt;=0,"",(BV29/BJ29-1)))</f>
        <v/>
      </c>
      <c r="BW109" s="42" t="str">
        <f t="shared" ref="BW109:BW126" si="1181">IF(BK29&lt;=0,"",IF(BW29&lt;=0,"",(BW29/BK29-1)))</f>
        <v/>
      </c>
      <c r="BX109" s="42" t="str">
        <f t="shared" ref="BX109:BX126" si="1182">IF(BL29&lt;=0,"",IF(BX29&lt;=0,"",(BX29/BL29-1)))</f>
        <v/>
      </c>
      <c r="BY109" s="42" t="str">
        <f t="shared" ref="BY109:BY126" si="1183">IF(BM29&lt;=0,"",IF(BY29&lt;=0,"",(BY29/BM29-1)))</f>
        <v/>
      </c>
      <c r="BZ109" s="42" t="str">
        <f t="shared" ref="BZ109:BZ126" si="1184">IF(BN29&lt;=0,"",IF(BZ29&lt;=0,"",(BZ29/BN29-1)))</f>
        <v/>
      </c>
      <c r="CA109" s="42" t="str">
        <f t="shared" ref="CA109:CA126" si="1185">IF(BO29&lt;=0,"",IF(CA29&lt;=0,"",(CA29/BO29-1)))</f>
        <v/>
      </c>
      <c r="CB109" s="42" t="str">
        <f t="shared" ref="CB109:CB126" si="1186">IF(BP29&lt;=0,"",IF(CB29&lt;=0,"",(CB29/BP29-1)))</f>
        <v/>
      </c>
      <c r="CC109" s="42" t="str">
        <f t="shared" ref="CC109:CC126" si="1187">IF(BQ29&lt;=0,"",IF(CC29&lt;=0,"",(CC29/BQ29-1)))</f>
        <v/>
      </c>
      <c r="CD109" s="42" t="str">
        <f t="shared" ref="CD109:CD126" si="1188">IF(BR29&lt;=0,"",IF(CD29&lt;=0,"",(CD29/BR29-1)))</f>
        <v/>
      </c>
      <c r="CE109" s="42" t="str">
        <f t="shared" ref="CE109:CE126" si="1189">IF(BS29&lt;=0,"",IF(CE29&lt;=0,"",(CE29/BS29-1)))</f>
        <v/>
      </c>
      <c r="CF109" s="42" t="str">
        <f t="shared" ref="CF109:CF126" si="1190">IF(BT29&lt;=0,"",IF(CF29&lt;=0,"",(CF29/BT29-1)))</f>
        <v/>
      </c>
      <c r="CG109" s="42" t="str">
        <f t="shared" ref="CG109:CG126" si="1191">IF(BU29&lt;=0,"",IF(CG29&lt;=0,"",(CG29/BU29-1)))</f>
        <v/>
      </c>
      <c r="CH109" s="42" t="str">
        <f t="shared" ref="CH109:CH126" si="1192">IF(BV29&lt;=0,"",IF(CH29&lt;=0,"",(CH29/BV29-1)))</f>
        <v/>
      </c>
      <c r="CI109" s="42" t="str">
        <f t="shared" ref="CI109:CI126" si="1193">IF(BW29&lt;=0,"",IF(CI29&lt;=0,"",(CI29/BW29-1)))</f>
        <v/>
      </c>
      <c r="CJ109" s="42" t="str">
        <f t="shared" ref="CJ109:CJ126" si="1194">IF(BX29&lt;=0,"",IF(CJ29&lt;=0,"",(CJ29/BX29-1)))</f>
        <v/>
      </c>
      <c r="CK109" s="42" t="str">
        <f t="shared" ref="CK109:CK126" si="1195">IF(BY29&lt;=0,"",IF(CK29&lt;=0,"",(CK29/BY29-1)))</f>
        <v/>
      </c>
      <c r="CL109" s="42" t="str">
        <f t="shared" ref="CL109:CL126" si="1196">IF(BZ29&lt;=0,"",IF(CL29&lt;=0,"",(CL29/BZ29-1)))</f>
        <v/>
      </c>
      <c r="CM109" s="42" t="str">
        <f t="shared" ref="CM109:CM126" si="1197">IF(CA29&lt;=0,"",IF(CM29&lt;=0,"",(CM29/CA29-1)))</f>
        <v/>
      </c>
      <c r="CN109" s="42" t="str">
        <f t="shared" ref="CN109:CN126" si="1198">IF(CB29&lt;=0,"",IF(CN29&lt;=0,"",(CN29/CB29-1)))</f>
        <v/>
      </c>
      <c r="CO109" s="42" t="str">
        <f t="shared" ref="CO109:CO126" si="1199">IF(CC29&lt;=0,"",IF(CO29&lt;=0,"",(CO29/CC29-1)))</f>
        <v/>
      </c>
      <c r="CP109" s="42" t="str">
        <f t="shared" ref="CP109:CP126" si="1200">IF(CD29&lt;=0,"",IF(CP29&lt;=0,"",(CP29/CD29-1)))</f>
        <v/>
      </c>
      <c r="CQ109" s="42" t="str">
        <f t="shared" ref="CQ109:CQ126" si="1201">IF(CE29&lt;=0,"",IF(CQ29&lt;=0,"",(CQ29/CE29-1)))</f>
        <v/>
      </c>
      <c r="CR109" s="42" t="str">
        <f t="shared" ref="CR109:CR126" si="1202">IF(CF29&lt;=0,"",IF(CR29&lt;=0,"",(CR29/CF29-1)))</f>
        <v/>
      </c>
      <c r="CS109" s="42" t="str">
        <f t="shared" ref="CS109:CS126" si="1203">IF(CG29&lt;=0,"",IF(CS29&lt;=0,"",(CS29/CG29-1)))</f>
        <v/>
      </c>
      <c r="CT109" s="42" t="str">
        <f t="shared" ref="CT109:CT126" si="1204">IF(CH29&lt;=0,"",IF(CT29&lt;=0,"",(CT29/CH29-1)))</f>
        <v/>
      </c>
      <c r="CU109" s="42" t="str">
        <f t="shared" ref="CU109:CU126" si="1205">IF(CI29&lt;=0,"",IF(CU29&lt;=0,"",(CU29/CI29-1)))</f>
        <v/>
      </c>
      <c r="CV109" s="42" t="str">
        <f t="shared" ref="CV109:CV126" si="1206">IF(CJ29&lt;=0,"",IF(CV29&lt;=0,"",(CV29/CJ29-1)))</f>
        <v/>
      </c>
      <c r="CW109" s="42" t="str">
        <f t="shared" ref="CW109:CW126" si="1207">IF(CK29&lt;=0,"",IF(CW29&lt;=0,"",(CW29/CK29-1)))</f>
        <v/>
      </c>
      <c r="CX109" s="42" t="str">
        <f t="shared" ref="CX109:CX126" si="1208">IF(CL29&lt;=0,"",IF(CX29&lt;=0,"",(CX29/CL29-1)))</f>
        <v/>
      </c>
      <c r="CY109" s="42" t="str">
        <f t="shared" ref="CY109:CY126" si="1209">IF(CM29&lt;=0,"",IF(CY29&lt;=0,"",(CY29/CM29-1)))</f>
        <v/>
      </c>
      <c r="CZ109" s="42" t="str">
        <f t="shared" ref="CZ109:CZ126" si="1210">IF(CN29&lt;=0,"",IF(CZ29&lt;=0,"",(CZ29/CN29-1)))</f>
        <v/>
      </c>
      <c r="DA109" s="42" t="str">
        <f t="shared" ref="DA109:DA126" si="1211">IF(CO29&lt;=0,"",IF(DA29&lt;=0,"",(DA29/CO29-1)))</f>
        <v/>
      </c>
      <c r="DB109" s="42" t="str">
        <f t="shared" ref="DB109:DB126" si="1212">IF(CP29&lt;=0,"",IF(DB29&lt;=0,"",(DB29/CP29-1)))</f>
        <v/>
      </c>
      <c r="DC109" s="42" t="str">
        <f t="shared" ref="DC109:DC126" si="1213">IF(CQ29&lt;=0,"",IF(DC29&lt;=0,"",(DC29/CQ29-1)))</f>
        <v/>
      </c>
      <c r="DD109" s="42" t="str">
        <f t="shared" ref="DD109:DD126" si="1214">IF(CR29&lt;=0,"",IF(DD29&lt;=0,"",(DD29/CR29-1)))</f>
        <v/>
      </c>
      <c r="DE109" s="42" t="str">
        <f t="shared" ref="DE109:DE126" si="1215">IF(CS29&lt;=0,"",IF(DE29&lt;=0,"",(DE29/CS29-1)))</f>
        <v/>
      </c>
      <c r="DF109" s="42" t="str">
        <f t="shared" ref="DF109:DF126" si="1216">IF(CT29&lt;=0,"",IF(DF29&lt;=0,"",(DF29/CT29-1)))</f>
        <v/>
      </c>
      <c r="DG109" s="42" t="str">
        <f t="shared" ref="DG109:DG126" si="1217">IF(CU29&lt;=0,"",IF(DG29&lt;=0,"",(DG29/CU29-1)))</f>
        <v/>
      </c>
      <c r="DH109" s="42" t="str">
        <f t="shared" ref="DH109:DH126" si="1218">IF(CV29&lt;=0,"",IF(DH29&lt;=0,"",(DH29/CV29-1)))</f>
        <v/>
      </c>
      <c r="DI109" s="42" t="str">
        <f t="shared" ref="DI109:DI126" si="1219">IF(CW29&lt;=0,"",IF(DI29&lt;=0,"",(DI29/CW29-1)))</f>
        <v/>
      </c>
      <c r="DJ109" s="42" t="str">
        <f t="shared" ref="DJ109:DJ126" si="1220">IF(CX29&lt;=0,"",IF(DJ29&lt;=0,"",(DJ29/CX29-1)))</f>
        <v/>
      </c>
      <c r="DK109" s="42" t="str">
        <f t="shared" ref="DK109:DK126" si="1221">IF(CY29&lt;=0,"",IF(DK29&lt;=0,"",(DK29/CY29-1)))</f>
        <v/>
      </c>
      <c r="DL109" s="42" t="str">
        <f t="shared" ref="DL109:DL126" si="1222">IF(CZ29&lt;=0,"",IF(DL29&lt;=0,"",(DL29/CZ29-1)))</f>
        <v/>
      </c>
      <c r="DM109" s="42" t="str">
        <f t="shared" ref="DM109:DM126" si="1223">IF(DA29&lt;=0,"",IF(DM29&lt;=0,"",(DM29/DA29-1)))</f>
        <v/>
      </c>
      <c r="DN109" s="42" t="str">
        <f t="shared" ref="DN109:DN126" si="1224">IF(DB29&lt;=0,"",IF(DN29&lt;=0,"",(DN29/DB29-1)))</f>
        <v/>
      </c>
      <c r="DO109" s="42" t="str">
        <f t="shared" ref="DO109:DO126" si="1225">IF(DC29&lt;=0,"",IF(DO29&lt;=0,"",(DO29/DC29-1)))</f>
        <v/>
      </c>
      <c r="DP109" s="42" t="str">
        <f t="shared" ref="DP109:DP126" si="1226">IF(DD29&lt;=0,"",IF(DP29&lt;=0,"",(DP29/DD29-1)))</f>
        <v/>
      </c>
      <c r="DQ109" s="42" t="str">
        <f t="shared" ref="DQ109:DQ126" si="1227">IF(DE29&lt;=0,"",IF(DQ29&lt;=0,"",(DQ29/DE29-1)))</f>
        <v/>
      </c>
      <c r="DR109" s="42" t="str">
        <f t="shared" ref="DR109:DR126" si="1228">IF(DF29&lt;=0,"",IF(DR29&lt;=0,"",(DR29/DF29-1)))</f>
        <v/>
      </c>
      <c r="DS109" s="42" t="str">
        <f t="shared" ref="DS109:DS126" si="1229">IF(DG29&lt;=0,"",IF(DS29&lt;=0,"",(DS29/DG29-1)))</f>
        <v/>
      </c>
      <c r="DT109" s="42" t="str">
        <f t="shared" ref="DT109:DT126" si="1230">IF(DH29&lt;=0,"",IF(DT29&lt;=0,"",(DT29/DH29-1)))</f>
        <v/>
      </c>
      <c r="DU109" s="42" t="str">
        <f t="shared" ref="DU109:DU126" si="1231">IF(DI29&lt;=0,"",IF(DU29&lt;=0,"",(DU29/DI29-1)))</f>
        <v/>
      </c>
      <c r="DV109" s="42" t="str">
        <f t="shared" ref="DV109:DV126" si="1232">IF(DJ29&lt;=0,"",IF(DV29&lt;=0,"",(DV29/DJ29-1)))</f>
        <v/>
      </c>
      <c r="DW109" s="42" t="str">
        <f t="shared" ref="DW109:DW126" si="1233">IF(DK29&lt;=0,"",IF(DW29&lt;=0,"",(DW29/DK29-1)))</f>
        <v/>
      </c>
      <c r="DX109" s="42" t="str">
        <f t="shared" ref="DX109:DX126" si="1234">IF(DL29&lt;=0,"",IF(DX29&lt;=0,"",(DX29/DL29-1)))</f>
        <v/>
      </c>
      <c r="DY109" s="42" t="str">
        <f t="shared" ref="DY109:DY126" si="1235">IF(DM29&lt;=0,"",IF(DY29&lt;=0,"",(DY29/DM29-1)))</f>
        <v/>
      </c>
      <c r="DZ109" s="42" t="str">
        <f t="shared" ref="DZ109:DZ126" si="1236">IF(DN29&lt;=0,"",IF(DZ29&lt;=0,"",(DZ29/DN29-1)))</f>
        <v/>
      </c>
      <c r="EA109" s="42" t="str">
        <f t="shared" ref="EA109:EA126" si="1237">IF(DO29&lt;=0,"",IF(EA29&lt;=0,"",(EA29/DO29-1)))</f>
        <v/>
      </c>
      <c r="EB109" s="42" t="str">
        <f t="shared" ref="EB109:EB126" si="1238">IF(DP29&lt;=0,"",IF(EB29&lt;=0,"",(EB29/DP29-1)))</f>
        <v/>
      </c>
      <c r="EC109" s="42" t="str">
        <f t="shared" ref="EC109:EC126" si="1239">IF(DQ29&lt;=0,"",IF(EC29&lt;=0,"",(EC29/DQ29-1)))</f>
        <v/>
      </c>
      <c r="ED109" s="42" t="str">
        <f t="shared" ref="ED109:ED126" si="1240">IF(DR29&lt;=0,"",IF(ED29&lt;=0,"",(ED29/DR29-1)))</f>
        <v/>
      </c>
      <c r="EE109" s="42" t="str">
        <f t="shared" ref="EE109:EE126" si="1241">IF(DS29&lt;=0,"",IF(EE29&lt;=0,"",(EE29/DS29-1)))</f>
        <v/>
      </c>
      <c r="EF109" s="42" t="str">
        <f t="shared" ref="EF109:EF126" si="1242">IF(DT29&lt;=0,"",IF(EF29&lt;=0,"",(EF29/DT29-1)))</f>
        <v/>
      </c>
      <c r="EG109" s="42" t="str">
        <f t="shared" ref="EG109:EG126" si="1243">IF(DU29&lt;=0,"",IF(EG29&lt;=0,"",(EG29/DU29-1)))</f>
        <v/>
      </c>
      <c r="EH109" s="42" t="str">
        <f t="shared" ref="EH109:EH126" si="1244">IF(DV29&lt;=0,"",IF(EH29&lt;=0,"",(EH29/DV29-1)))</f>
        <v/>
      </c>
      <c r="EI109" s="42" t="str">
        <f t="shared" ref="EI109:EI126" si="1245">IF(DW29&lt;=0,"",IF(EI29&lt;=0,"",(EI29/DW29-1)))</f>
        <v/>
      </c>
      <c r="EJ109" s="42" t="str">
        <f t="shared" ref="EJ109:EJ126" si="1246">IF(DX29&lt;=0,"",IF(EJ29&lt;=0,"",(EJ29/DX29-1)))</f>
        <v/>
      </c>
      <c r="EK109" s="42" t="str">
        <f t="shared" ref="EK109:EK126" si="1247">IF(DY29&lt;=0,"",IF(EK29&lt;=0,"",(EK29/DY29-1)))</f>
        <v/>
      </c>
      <c r="EL109" s="42" t="str">
        <f t="shared" ref="EL109:EL126" si="1248">IF(DZ29&lt;=0,"",IF(EL29&lt;=0,"",(EL29/DZ29-1)))</f>
        <v/>
      </c>
      <c r="EM109" s="42" t="str">
        <f t="shared" ref="EM109:EM126" si="1249">IF(EA29&lt;=0,"",IF(EM29&lt;=0,"",(EM29/EA29-1)))</f>
        <v/>
      </c>
      <c r="EN109" s="42" t="str">
        <f t="shared" ref="EN109:EN126" si="1250">IF(EB29&lt;=0,"",IF(EN29&lt;=0,"",(EN29/EB29-1)))</f>
        <v/>
      </c>
      <c r="EO109" s="42" t="str">
        <f t="shared" ref="EO109:EO126" si="1251">IF(EC29&lt;=0,"",IF(EO29&lt;=0,"",(EO29/EC29-1)))</f>
        <v/>
      </c>
      <c r="EP109" s="42" t="str">
        <f t="shared" ref="EP109:EP126" si="1252">IF(ED29&lt;=0,"",IF(EP29&lt;=0,"",(EP29/ED29-1)))</f>
        <v/>
      </c>
      <c r="EQ109" s="42" t="str">
        <f t="shared" ref="EQ109:EQ126" si="1253">IF(EE29&lt;=0,"",IF(EQ29&lt;=0,"",(EQ29/EE29-1)))</f>
        <v/>
      </c>
      <c r="ER109" s="42" t="str">
        <f t="shared" ref="ER109:ER126" si="1254">IF(EF29&lt;=0,"",IF(ER29&lt;=0,"",(ER29/EF29-1)))</f>
        <v/>
      </c>
      <c r="ES109" s="42" t="str">
        <f t="shared" ref="ES109:ES126" si="1255">IF(EG29&lt;=0,"",IF(ES29&lt;=0,"",(ES29/EG29-1)))</f>
        <v/>
      </c>
      <c r="ET109" s="42" t="str">
        <f t="shared" ref="ET109:ET126" si="1256">IF(EH29&lt;=0,"",IF(ET29&lt;=0,"",(ET29/EH29-1)))</f>
        <v/>
      </c>
      <c r="EU109" s="42" t="str">
        <f t="shared" ref="EU109:EU126" si="1257">IF(EI29&lt;=0,"",IF(EU29&lt;=0,"",(EU29/EI29-1)))</f>
        <v/>
      </c>
      <c r="EV109" s="42" t="str">
        <f t="shared" ref="EV109:EV126" si="1258">IF(EJ29&lt;=0,"",IF(EV29&lt;=0,"",(EV29/EJ29-1)))</f>
        <v/>
      </c>
      <c r="EW109" s="42" t="str">
        <f t="shared" ref="EW109:EW126" si="1259">IF(EK29&lt;=0,"",IF(EW29&lt;=0,"",(EW29/EK29-1)))</f>
        <v/>
      </c>
      <c r="EX109" s="42" t="str">
        <f t="shared" ref="EX109:EX126" si="1260">IF(EL29&lt;=0,"",IF(EX29&lt;=0,"",(EX29/EL29-1)))</f>
        <v/>
      </c>
      <c r="EY109" s="42" t="str">
        <f t="shared" ref="EY109:EY126" si="1261">IF(EM29&lt;=0,"",IF(EY29&lt;=0,"",(EY29/EM29-1)))</f>
        <v/>
      </c>
      <c r="EZ109" s="42" t="str">
        <f t="shared" ref="EZ109:EZ126" si="1262">IF(EN29&lt;=0,"",IF(EZ29&lt;=0,"",(EZ29/EN29-1)))</f>
        <v/>
      </c>
      <c r="FA109" s="42" t="str">
        <f t="shared" ref="FA109:FA126" si="1263">IF(EO29&lt;=0,"",IF(FA29&lt;=0,"",(FA29/EO29-1)))</f>
        <v/>
      </c>
      <c r="FB109" s="42" t="str">
        <f t="shared" ref="FB109:FB126" si="1264">IF(EP29&lt;=0,"",IF(FB29&lt;=0,"",(FB29/EP29-1)))</f>
        <v/>
      </c>
      <c r="FC109" s="42" t="str">
        <f t="shared" ref="FC109:FC126" si="1265">IF(EQ29&lt;=0,"",IF(FC29&lt;=0,"",(FC29/EQ29-1)))</f>
        <v/>
      </c>
      <c r="FD109" s="42" t="str">
        <f t="shared" ref="FD109:FD126" si="1266">IF(ER29&lt;=0,"",IF(FD29&lt;=0,"",(FD29/ER29-1)))</f>
        <v/>
      </c>
      <c r="FE109" s="42" t="str">
        <f t="shared" ref="FE109:FE126" si="1267">IF(ES29&lt;=0,"",IF(FE29&lt;=0,"",(FE29/ES29-1)))</f>
        <v/>
      </c>
      <c r="FF109" s="42" t="str">
        <f t="shared" ref="FF109:FF126" si="1268">IF(ET29&lt;=0,"",IF(FF29&lt;=0,"",(FF29/ET29-1)))</f>
        <v/>
      </c>
      <c r="FG109" s="42" t="str">
        <f t="shared" ref="FG109:FG126" si="1269">IF(EU29&lt;=0,"",IF(FG29&lt;=0,"",(FG29/EU29-1)))</f>
        <v/>
      </c>
      <c r="FH109" s="42" t="str">
        <f t="shared" ref="FH109:FH126" si="1270">IF(EV29&lt;=0,"",IF(FH29&lt;=0,"",(FH29/EV29-1)))</f>
        <v/>
      </c>
      <c r="FI109" s="42" t="str">
        <f t="shared" ref="FI109:FI126" si="1271">IF(EW29&lt;=0,"",IF(FI29&lt;=0,"",(FI29/EW29-1)))</f>
        <v/>
      </c>
      <c r="FJ109" s="42" t="str">
        <f t="shared" ref="FJ109:FJ126" si="1272">IF(EX29&lt;=0,"",IF(FJ29&lt;=0,"",(FJ29/EX29-1)))</f>
        <v/>
      </c>
      <c r="FK109" s="42" t="str">
        <f t="shared" ref="FK109:FK126" si="1273">IF(EY29&lt;=0,"",IF(FK29&lt;=0,"",(FK29/EY29-1)))</f>
        <v/>
      </c>
      <c r="FL109" s="42" t="str">
        <f t="shared" ref="FL109:FL126" si="1274">IF(EZ29&lt;=0,"",IF(FL29&lt;=0,"",(FL29/EZ29-1)))</f>
        <v/>
      </c>
      <c r="FM109" s="42" t="str">
        <f t="shared" ref="FM109:FM126" si="1275">IF(FA29&lt;=0,"",IF(FM29&lt;=0,"",(FM29/FA29-1)))</f>
        <v/>
      </c>
      <c r="FN109" s="42" t="str">
        <f t="shared" ref="FN109:FN126" si="1276">IF(FB29&lt;=0,"",IF(FN29&lt;=0,"",(FN29/FB29-1)))</f>
        <v/>
      </c>
      <c r="FO109" s="42" t="str">
        <f t="shared" ref="FO109:FO126" si="1277">IF(FC29&lt;=0,"",IF(FO29&lt;=0,"",(FO29/FC29-1)))</f>
        <v/>
      </c>
      <c r="FP109" s="42" t="str">
        <f t="shared" ref="FP109:FP126" si="1278">IF(FD29&lt;=0,"",IF(FP29&lt;=0,"",(FP29/FD29-1)))</f>
        <v/>
      </c>
      <c r="FQ109" s="42" t="str">
        <f t="shared" ref="FQ109:FQ126" si="1279">IF(FE29&lt;=0,"",IF(FQ29&lt;=0,"",(FQ29/FE29-1)))</f>
        <v/>
      </c>
      <c r="FR109" s="42" t="str">
        <f t="shared" ref="FR109:FR126" si="1280">IF(FF29&lt;=0,"",IF(FR29&lt;=0,"",(FR29/FF29-1)))</f>
        <v/>
      </c>
      <c r="FS109" s="42">
        <f t="shared" ref="FS109:FS126" si="1281">IF(FG29&lt;=0,"",IF(FS29&lt;=0,"",(FS29/FG29-1)))</f>
        <v>0.28112449799196781</v>
      </c>
      <c r="FT109" s="42">
        <f t="shared" ref="FT109:FT126" si="1282">IF(FH29&lt;=0,"",IF(FT29&lt;=0,"",(FT29/FH29-1)))</f>
        <v>0.28112449799196781</v>
      </c>
      <c r="FU109" s="42">
        <f t="shared" ref="FU109:FU126" si="1283">IF(FI29&lt;=0,"",IF(FU29&lt;=0,"",(FU29/FI29-1)))</f>
        <v>0.49576814761805266</v>
      </c>
      <c r="FV109" s="42">
        <f t="shared" ref="FV109:FV126" si="1284">IF(FJ29&lt;=0,"",IF(FV29&lt;=0,"",(FV29/FJ29-1)))</f>
        <v>6.2707260679156551E-2</v>
      </c>
      <c r="FW109" s="42">
        <f t="shared" ref="FW109:FW126" si="1285">IF(FK29&lt;=0,"",IF(FW29&lt;=0,"",(FW29/FK29-1)))</f>
        <v>6.1267570027303098E-2</v>
      </c>
      <c r="FX109" s="42">
        <f t="shared" ref="FX109:FX126" si="1286">IF(FL29&lt;=0,"",IF(FX29&lt;=0,"",(FX29/FL29-1)))</f>
        <v>6.4173944131739935E-2</v>
      </c>
      <c r="FY109" s="42">
        <f t="shared" ref="FY109:FY126" si="1287">IF(FM29&lt;=0,"",IF(FY29&lt;=0,"",(FY29/FM29-1)))</f>
        <v>6.2695924764890387E-2</v>
      </c>
      <c r="FZ109" s="42">
        <f t="shared" ref="FZ109:FZ126" si="1288">IF(FN29&lt;=0,"",IF(FZ29&lt;=0,"",(FZ29/FN29-1)))</f>
        <v>6.2695924764890387E-2</v>
      </c>
      <c r="GA109" s="42">
        <f t="shared" ref="GA109:GA126" si="1289">IF(FO29&lt;=0,"",IF(GA29&lt;=0,"",(GA29/FO29-1)))</f>
        <v>0.10059295625724896</v>
      </c>
      <c r="GB109" s="42">
        <f t="shared" ref="GB109:GB126" si="1290">IF(FP29&lt;=0,"",IF(GB29&lt;=0,"",(GB29/FP29-1)))</f>
        <v>6.2695924764890387E-2</v>
      </c>
      <c r="GC109" s="42">
        <f t="shared" ref="GC109:GC126" si="1291">IF(FQ29&lt;=0,"",IF(GC29&lt;=0,"",(GC29/FQ29-1)))</f>
        <v>6.2695924764890387E-2</v>
      </c>
      <c r="GD109" s="42">
        <f t="shared" ref="GD109:GD126" si="1292">IF(FR29&lt;=0,"",IF(GD29&lt;=0,"",(GD29/FR29-1)))</f>
        <v>6.2691711329085908E-2</v>
      </c>
      <c r="GE109" s="42">
        <f t="shared" ref="GE109:GE126" si="1293">IF(FS29&lt;=0,"",IF(GE29&lt;=0,"",(GE29/FS29-1)))</f>
        <v>6.2695924764890387E-2</v>
      </c>
      <c r="GF109" s="42">
        <f t="shared" ref="GF109:GF126" si="1294">IF(FT29&lt;=0,"",IF(GF29&lt;=0,"",(GF29/FT29-1)))</f>
        <v>6.2691711329086353E-2</v>
      </c>
      <c r="GG109" s="42">
        <f t="shared" ref="GG109:GG126" si="1295">IF(FU29&lt;=0,"",IF(GG29&lt;=0,"",(GG29/FU29-1)))</f>
        <v>6.2712778508106748E-2</v>
      </c>
      <c r="GH109" s="42">
        <f t="shared" ref="GH109:GH126" si="1296">IF(FV29&lt;=0,"",IF(GH29&lt;=0,"",(GH29/FV29-1)))</f>
        <v>0</v>
      </c>
      <c r="GI109" s="42">
        <f t="shared" ref="GI109:GI126" si="1297">IF(FW29&lt;=0,"",IF(GI29&lt;=0,"",(GI29/FW29-1)))</f>
        <v>-7.9403835999691808E-6</v>
      </c>
      <c r="GJ109" s="42">
        <f t="shared" ref="GJ109:GJ126" si="1298">IF(FX29&lt;=0,"",IF(GJ29&lt;=0,"",(GJ29/FX29-1)))</f>
        <v>0</v>
      </c>
      <c r="GK109" s="42">
        <f t="shared" ref="GK109:GK126" si="1299">IF(FY29&lt;=0,"",IF(GK29&lt;=0,"",(GK29/FY29-1)))</f>
        <v>0</v>
      </c>
      <c r="GL109" s="42">
        <f t="shared" ref="GL109:GL126" si="1300">IF(FZ29&lt;=0,"",IF(GL29&lt;=0,"",(GL29/FZ29-1)))</f>
        <v>-3.9648555205662461E-6</v>
      </c>
      <c r="GM109" s="42">
        <f t="shared" ref="GM109:GM126" si="1301">IF(GA29&lt;=0,"",IF(GM29&lt;=0,"",(GM29/GA29-1)))</f>
        <v>-3.4441749935458676E-2</v>
      </c>
      <c r="GN109" s="42">
        <f t="shared" ref="GN109:GN126" si="1302">IF(GB29&lt;=0,"",IF(GN29&lt;=0,"",(GN29/GB29-1)))</f>
        <v>1.5859422082709074E-5</v>
      </c>
      <c r="GO109" s="42">
        <f t="shared" ref="GO109:GO126" si="1303">IF(GC29&lt;=0,"",IF(GO29&lt;=0,"",(GO29/GC29-1)))</f>
        <v>0</v>
      </c>
      <c r="GP109" s="42">
        <f t="shared" ref="GP109:GP126" si="1304">IF(GD29&lt;=0,"",IF(GP29&lt;=0,"",(GP29/GD29-1)))</f>
        <v>2.2204460492503131E-16</v>
      </c>
      <c r="GQ109" s="42">
        <f t="shared" ref="GQ109:GQ126" si="1305">IF(GE29&lt;=0,"",IF(GQ29&lt;=0,"",(GQ29/GE29-1)))</f>
        <v>0</v>
      </c>
      <c r="GR109" s="42">
        <f t="shared" ref="GR109:GR126" si="1306">IF(GF29&lt;=0,"",IF(GR29&lt;=0,"",(GR29/GF29-1)))</f>
        <v>3.964871240658141E-6</v>
      </c>
      <c r="GS109" s="42">
        <f t="shared" ref="GS109:GS126" si="1307">IF(GG29&lt;=0,"",IF(GS29&lt;=0,"",(GS29/GG29-1)))</f>
        <v>-1.9823963206766493E-5</v>
      </c>
      <c r="GT109" s="42">
        <f t="shared" ref="GT109:GT126" si="1308">IF(GH29&lt;=0,"",IF(GT29&lt;=0,"",(GT29/GH29-1)))</f>
        <v>0.2959070796460177</v>
      </c>
      <c r="GU109" s="42">
        <f t="shared" ref="GU109:GU126" si="1309">IF(GI29&lt;=0,"",IF(GU29&lt;=0,"",(GU29/GI29-1)))</f>
        <v>0.75958312655086857</v>
      </c>
      <c r="GV109" s="42">
        <f t="shared" ref="GV109:GV126" si="1310">IF(GJ29&lt;=0,"",IF(GV29&lt;=0,"",(GV29/GJ29-1)))</f>
        <v>1.0261594559160931</v>
      </c>
      <c r="GW109" s="42">
        <f t="shared" ref="GW109:GW126" si="1311">IF(GK29&lt;=0,"",IF(GW29&lt;=0,"",(GW29/GK29-1)))</f>
        <v>1.1356892504837126</v>
      </c>
      <c r="GX109" s="42">
        <f t="shared" ref="GX109:GX126" si="1312">IF(GL29&lt;=0,"",IF(GX29&lt;=0,"",(GX29/GL29-1)))</f>
        <v>2.9041492377535039</v>
      </c>
      <c r="GY109" s="42">
        <f t="shared" ref="GY109:GY126" si="1313">IF(GM29&lt;=0,"",IF(GY29&lt;=0,"",(GY29/GM29-1)))</f>
        <v>3.023809419448158</v>
      </c>
      <c r="GZ109" s="42">
        <f t="shared" ref="GZ109:GZ126" si="1314">IF(GN29&lt;=0,"",IF(GZ29&lt;=0,"",(GZ29/GN29-1)))</f>
        <v>2.9788517999721096</v>
      </c>
      <c r="HA109" s="42">
        <f t="shared" ref="HA109:HA126" si="1315">IF(GO29&lt;=0,"",IF(HA29&lt;=0,"",(HA29/GO29-1)))</f>
        <v>0.37469272369714846</v>
      </c>
      <c r="HB109" s="42">
        <f t="shared" ref="HB109:HB126" si="1316">IF(GP29&lt;=0,"",IF(HB29&lt;=0,"",(HB29/GP29-1)))</f>
        <v>0.50738457268600201</v>
      </c>
      <c r="HC109" s="42">
        <f t="shared" ref="HC109:HC126" si="1317">IF(GQ29&lt;=0,"",IF(HC29&lt;=0,"",(HC29/GQ29-1)))</f>
        <v>0.50737463126843663</v>
      </c>
      <c r="HD109" s="42">
        <f t="shared" ref="HD109:HD126" si="1318">IF(GR29&lt;=0,"",IF(HD29&lt;=0,"",(HD29/GR29-1)))</f>
        <v>0.53501760395851172</v>
      </c>
      <c r="HE109" s="42">
        <f t="shared" ref="HE109:HE126" si="1319">IF(GS29&lt;=0,"",IF(HE29&lt;=0,"",(HE29/GS29-1)))</f>
        <v>0.51682096623912144</v>
      </c>
      <c r="HF109" s="42">
        <f t="shared" ref="HF109:HF126" si="1320">IF(GT29&lt;=0,"",IF(HF29&lt;=0,"",(HF29/GT29-1)))</f>
        <v>0.21502151404498804</v>
      </c>
      <c r="HG109" s="42">
        <f t="shared" ref="HG109:HG126" si="1321">IF(GU29&lt;=0,"",IF(HG29&lt;=0,"",(HG29/GU29-1)))</f>
        <v>-0.12537845643565471</v>
      </c>
      <c r="HH109" s="42">
        <f t="shared" ref="HH109:HH126" si="1322">IF(GV29&lt;=0,"",IF(HH29&lt;=0,"",(HH29/GV29-1)))</f>
        <v>-0.20755441870810543</v>
      </c>
      <c r="HI109" s="42">
        <f t="shared" ref="HI109:HI126" si="1323">IF(GW29&lt;=0,"",IF(HI29&lt;=0,"",(HI29/GW29-1)))</f>
        <v>-0.27930679191690411</v>
      </c>
      <c r="HJ109" s="42">
        <f t="shared" ref="HJ109:HJ126" si="1324">IF(GX29&lt;=0,"",IF(HJ29&lt;=0,"",(HJ29/GX29-1)))</f>
        <v>-0.17762025419296523</v>
      </c>
      <c r="HK109" s="42">
        <f t="shared" ref="HK109:HK126" si="1325">IF(GY29&lt;=0,"",IF(HK29&lt;=0,"",(HK29/GY29-1)))</f>
        <v>-0.18950950532237054</v>
      </c>
      <c r="HL109" s="42">
        <f t="shared" ref="HL109:HL126" si="1326">IF(GZ29&lt;=0,"",IF(HL29&lt;=0,"",(HL29/GZ29-1)))</f>
        <v>-0.18172161595905834</v>
      </c>
      <c r="HM109" s="42">
        <f t="shared" ref="HM109:HM126" si="1327">IF(HA29&lt;=0,"",IF(HM29&lt;=0,"",(HM29/HA29-1)))</f>
        <v>0.39161339353569669</v>
      </c>
      <c r="HN109" s="42">
        <f t="shared" ref="HN109:HN126" si="1328">IF(HB29&lt;=0,"",IF(HN29&lt;=0,"",(HN29/HB29-1)))</f>
        <v>0.24026460801977989</v>
      </c>
      <c r="HO109" s="42">
        <f t="shared" ref="HO109:HO126" si="1329">IF(HC29&lt;=0,"",IF(HO29&lt;=0,"",(HO29/HC29-1)))</f>
        <v>0.2266366873233312</v>
      </c>
      <c r="HP109" s="42">
        <f t="shared" ref="HP109:HP126" si="1330">IF(HD29&lt;=0,"",IF(HP29&lt;=0,"",(HP29/HD29-1)))</f>
        <v>0.18974865428922705</v>
      </c>
      <c r="HQ109" s="42">
        <f t="shared" ref="HQ109:HQ126" si="1331">IF(HE29&lt;=0,"",IF(HQ29&lt;=0,"",(HQ29/HE29-1)))</f>
        <v>0.21400284918902668</v>
      </c>
      <c r="HR109" s="42">
        <f t="shared" ref="HR109:HR126" si="1332">IF(HF29&lt;=0,"",IF(HR29&lt;=0,"",(HR29/HF29-1)))</f>
        <v>0.19388303490203862</v>
      </c>
      <c r="HS109" s="152">
        <f t="shared" ref="HS109:HS126" si="1333">IF(HG29&lt;=0,"",IF(HS29&lt;=0,"",(HS29/HG29-1)))</f>
        <v>0.23481825269566836</v>
      </c>
      <c r="HT109" s="42" t="str">
        <f t="shared" ref="HT109:HT126" si="1334">IF(HH29&lt;=0,"",IF(HT29&lt;=0,"",(HT29/HH29-1)))</f>
        <v/>
      </c>
      <c r="HU109" s="42" t="str">
        <f t="shared" ref="HU109:HU126" si="1335">IF(HI29&lt;=0,"",IF(HU29&lt;=0,"",(HU29/HI29-1)))</f>
        <v/>
      </c>
      <c r="HV109" s="42" t="str">
        <f t="shared" ref="HV109:HV126" si="1336">IF(HJ29&lt;=0,"",IF(HV29&lt;=0,"",(HV29/HJ29-1)))</f>
        <v/>
      </c>
      <c r="HW109" s="42"/>
      <c r="HX109" s="42"/>
      <c r="HY109" s="42"/>
      <c r="HZ109" s="42"/>
      <c r="IA109" s="42"/>
      <c r="IB109" s="42"/>
      <c r="IC109" s="42"/>
      <c r="ID109" s="42"/>
      <c r="IE109" s="42"/>
      <c r="IF109" s="42"/>
      <c r="IG109" s="42"/>
      <c r="IH109" s="42" t="e">
        <f t="shared" si="838"/>
        <v>#DIV/0!</v>
      </c>
      <c r="II109" s="42" t="e">
        <f t="shared" si="1086"/>
        <v>#DIV/0!</v>
      </c>
      <c r="IJ109" s="42" t="e">
        <f t="shared" si="1087"/>
        <v>#DIV/0!</v>
      </c>
      <c r="IK109" s="42" t="e">
        <f t="shared" si="1088"/>
        <v>#DIV/0!</v>
      </c>
      <c r="IL109" s="42" t="e">
        <f t="shared" si="1089"/>
        <v>#DIV/0!</v>
      </c>
      <c r="IM109" s="42" t="e">
        <f t="shared" si="1090"/>
        <v>#DIV/0!</v>
      </c>
      <c r="IN109" s="42" t="e">
        <f t="shared" si="1091"/>
        <v>#DIV/0!</v>
      </c>
      <c r="IO109" s="42" t="e">
        <f t="shared" si="1092"/>
        <v>#DIV/0!</v>
      </c>
      <c r="IP109" s="42" t="e">
        <f t="shared" si="1093"/>
        <v>#DIV/0!</v>
      </c>
      <c r="IQ109" s="42" t="e">
        <f t="shared" si="1094"/>
        <v>#DIV/0!</v>
      </c>
      <c r="IR109" s="42" t="e">
        <f t="shared" si="1095"/>
        <v>#DIV/0!</v>
      </c>
      <c r="IS109" s="42" t="e">
        <f t="shared" si="1096"/>
        <v>#DIV/0!</v>
      </c>
      <c r="IT109" s="42" t="e">
        <f t="shared" si="1097"/>
        <v>#DIV/0!</v>
      </c>
      <c r="IU109" s="42" t="e">
        <f t="shared" si="1098"/>
        <v>#DIV/0!</v>
      </c>
      <c r="IV109" s="42" t="e">
        <f t="shared" si="1099"/>
        <v>#DIV/0!</v>
      </c>
      <c r="IW109" s="42" t="e">
        <f t="shared" si="1100"/>
        <v>#DIV/0!</v>
      </c>
      <c r="IX109" s="42" t="e">
        <f t="shared" si="1101"/>
        <v>#DIV/0!</v>
      </c>
      <c r="IY109" s="42" t="e">
        <f t="shared" si="1102"/>
        <v>#DIV/0!</v>
      </c>
      <c r="IZ109" s="42" t="e">
        <f t="shared" si="1103"/>
        <v>#DIV/0!</v>
      </c>
      <c r="JA109" s="42" t="e">
        <f t="shared" si="1104"/>
        <v>#DIV/0!</v>
      </c>
      <c r="JB109" s="42" t="e">
        <f t="shared" si="1104"/>
        <v>#DIV/0!</v>
      </c>
      <c r="JC109" s="42" t="e">
        <f t="shared" si="1104"/>
        <v>#DIV/0!</v>
      </c>
      <c r="JD109" s="42" t="e">
        <f t="shared" si="1104"/>
        <v>#DIV/0!</v>
      </c>
      <c r="JE109" s="42" t="e">
        <f t="shared" si="1104"/>
        <v>#DIV/0!</v>
      </c>
      <c r="JF109" s="42" t="e">
        <f t="shared" si="1104"/>
        <v>#DIV/0!</v>
      </c>
      <c r="JG109" s="42" t="e">
        <f t="shared" si="1104"/>
        <v>#DIV/0!</v>
      </c>
      <c r="JH109" s="42" t="e">
        <f t="shared" si="1104"/>
        <v>#DIV/0!</v>
      </c>
      <c r="JI109" s="42" t="e">
        <f t="shared" si="1104"/>
        <v>#DIV/0!</v>
      </c>
      <c r="JJ109" s="42" t="e">
        <f t="shared" si="1104"/>
        <v>#DIV/0!</v>
      </c>
      <c r="JK109" s="42" t="e">
        <f t="shared" si="1104"/>
        <v>#DIV/0!</v>
      </c>
      <c r="JL109" s="42" t="e">
        <f t="shared" si="1104"/>
        <v>#DIV/0!</v>
      </c>
      <c r="JM109" s="42" t="e">
        <f t="shared" si="1104"/>
        <v>#DIV/0!</v>
      </c>
      <c r="JN109" s="42" t="e">
        <f t="shared" si="1104"/>
        <v>#DIV/0!</v>
      </c>
      <c r="JO109" s="42" t="e">
        <f t="shared" si="1104"/>
        <v>#DIV/0!</v>
      </c>
      <c r="JP109" s="42" t="e">
        <f t="shared" si="1104"/>
        <v>#DIV/0!</v>
      </c>
      <c r="JQ109" s="42" t="e">
        <f t="shared" si="1104"/>
        <v>#DIV/0!</v>
      </c>
      <c r="JR109" s="42" t="e">
        <f t="shared" si="1105"/>
        <v>#DIV/0!</v>
      </c>
      <c r="JS109" s="42" t="e">
        <f t="shared" si="1105"/>
        <v>#DIV/0!</v>
      </c>
      <c r="JT109" s="42" t="e">
        <f t="shared" si="1105"/>
        <v>#DIV/0!</v>
      </c>
      <c r="JU109" s="42" t="e">
        <f t="shared" si="1106"/>
        <v>#DIV/0!</v>
      </c>
      <c r="JV109" s="42" t="e">
        <f t="shared" si="1107"/>
        <v>#DIV/0!</v>
      </c>
      <c r="JW109" s="42" t="e">
        <f t="shared" si="1108"/>
        <v>#DIV/0!</v>
      </c>
      <c r="JX109" s="42" t="e">
        <f t="shared" si="1108"/>
        <v>#DIV/0!</v>
      </c>
      <c r="JY109" s="42" t="e">
        <f t="shared" si="1108"/>
        <v>#DIV/0!</v>
      </c>
      <c r="JZ109" s="42" t="e">
        <f t="shared" si="1108"/>
        <v>#DIV/0!</v>
      </c>
      <c r="KA109" s="42" t="e">
        <f t="shared" si="1108"/>
        <v>#DIV/0!</v>
      </c>
      <c r="KB109" s="42" t="e">
        <f t="shared" si="1108"/>
        <v>#DIV/0!</v>
      </c>
    </row>
    <row r="110" spans="1:350" s="108" customFormat="1" hidden="1" x14ac:dyDescent="0.35">
      <c r="A110" s="103" t="str">
        <f>Month!$A$30</f>
        <v>Rio Verde</v>
      </c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 t="str">
        <f t="shared" si="1120"/>
        <v/>
      </c>
      <c r="O110" s="46" t="str">
        <f t="shared" si="1121"/>
        <v/>
      </c>
      <c r="P110" s="46" t="str">
        <f t="shared" si="1122"/>
        <v/>
      </c>
      <c r="Q110" s="46" t="str">
        <f t="shared" si="1123"/>
        <v/>
      </c>
      <c r="R110" s="46" t="str">
        <f t="shared" si="1124"/>
        <v/>
      </c>
      <c r="S110" s="46" t="str">
        <f t="shared" si="1125"/>
        <v/>
      </c>
      <c r="T110" s="46" t="str">
        <f t="shared" si="1126"/>
        <v/>
      </c>
      <c r="U110" s="46" t="str">
        <f t="shared" si="1127"/>
        <v/>
      </c>
      <c r="V110" s="46" t="str">
        <f t="shared" si="1128"/>
        <v/>
      </c>
      <c r="W110" s="46" t="str">
        <f t="shared" si="1129"/>
        <v/>
      </c>
      <c r="X110" s="46" t="str">
        <f t="shared" si="1130"/>
        <v/>
      </c>
      <c r="Y110" s="46" t="str">
        <f t="shared" si="1131"/>
        <v/>
      </c>
      <c r="Z110" s="46" t="str">
        <f t="shared" si="1132"/>
        <v/>
      </c>
      <c r="AA110" s="46" t="str">
        <f t="shared" si="1133"/>
        <v/>
      </c>
      <c r="AB110" s="46" t="str">
        <f t="shared" si="1134"/>
        <v/>
      </c>
      <c r="AC110" s="46" t="str">
        <f t="shared" si="1135"/>
        <v/>
      </c>
      <c r="AD110" s="46" t="str">
        <f t="shared" si="1136"/>
        <v/>
      </c>
      <c r="AE110" s="46" t="str">
        <f t="shared" si="1137"/>
        <v/>
      </c>
      <c r="AF110" s="46" t="str">
        <f t="shared" si="1138"/>
        <v/>
      </c>
      <c r="AG110" s="46" t="str">
        <f t="shared" si="1139"/>
        <v/>
      </c>
      <c r="AH110" s="46" t="str">
        <f t="shared" si="1140"/>
        <v/>
      </c>
      <c r="AI110" s="46" t="str">
        <f t="shared" si="1141"/>
        <v/>
      </c>
      <c r="AJ110" s="46" t="str">
        <f t="shared" si="1142"/>
        <v/>
      </c>
      <c r="AK110" s="46" t="str">
        <f t="shared" si="1143"/>
        <v/>
      </c>
      <c r="AL110" s="46" t="str">
        <f t="shared" si="1144"/>
        <v/>
      </c>
      <c r="AM110" s="46" t="str">
        <f t="shared" si="1145"/>
        <v/>
      </c>
      <c r="AN110" s="46" t="str">
        <f t="shared" si="1146"/>
        <v/>
      </c>
      <c r="AO110" s="46" t="str">
        <f t="shared" si="1147"/>
        <v/>
      </c>
      <c r="AP110" s="46" t="str">
        <f t="shared" si="1148"/>
        <v/>
      </c>
      <c r="AQ110" s="46" t="str">
        <f t="shared" si="1149"/>
        <v/>
      </c>
      <c r="AR110" s="46" t="str">
        <f t="shared" si="1150"/>
        <v/>
      </c>
      <c r="AS110" s="46" t="str">
        <f t="shared" si="1151"/>
        <v/>
      </c>
      <c r="AT110" s="46" t="str">
        <f t="shared" si="1152"/>
        <v/>
      </c>
      <c r="AU110" s="46" t="str">
        <f t="shared" si="1153"/>
        <v/>
      </c>
      <c r="AV110" s="46" t="str">
        <f t="shared" si="1154"/>
        <v/>
      </c>
      <c r="AW110" s="46" t="str">
        <f t="shared" si="1155"/>
        <v/>
      </c>
      <c r="AX110" s="46" t="str">
        <f t="shared" si="1156"/>
        <v/>
      </c>
      <c r="AY110" s="46" t="str">
        <f t="shared" si="1157"/>
        <v/>
      </c>
      <c r="AZ110" s="46" t="str">
        <f t="shared" si="1158"/>
        <v/>
      </c>
      <c r="BA110" s="46" t="str">
        <f t="shared" si="1159"/>
        <v/>
      </c>
      <c r="BB110" s="46" t="str">
        <f t="shared" si="1160"/>
        <v/>
      </c>
      <c r="BC110" s="46" t="str">
        <f t="shared" si="1161"/>
        <v/>
      </c>
      <c r="BD110" s="46" t="str">
        <f t="shared" si="1162"/>
        <v/>
      </c>
      <c r="BE110" s="46" t="str">
        <f t="shared" si="1163"/>
        <v/>
      </c>
      <c r="BF110" s="46" t="str">
        <f t="shared" si="1164"/>
        <v/>
      </c>
      <c r="BG110" s="46" t="str">
        <f t="shared" si="1165"/>
        <v/>
      </c>
      <c r="BH110" s="46" t="str">
        <f t="shared" si="1166"/>
        <v/>
      </c>
      <c r="BI110" s="46" t="str">
        <f t="shared" si="1167"/>
        <v/>
      </c>
      <c r="BJ110" s="46" t="str">
        <f t="shared" si="1168"/>
        <v/>
      </c>
      <c r="BK110" s="46" t="str">
        <f t="shared" si="1169"/>
        <v/>
      </c>
      <c r="BL110" s="46" t="str">
        <f t="shared" si="1170"/>
        <v/>
      </c>
      <c r="BM110" s="46" t="str">
        <f t="shared" si="1171"/>
        <v/>
      </c>
      <c r="BN110" s="46" t="str">
        <f t="shared" si="1172"/>
        <v/>
      </c>
      <c r="BO110" s="46" t="str">
        <f t="shared" si="1173"/>
        <v/>
      </c>
      <c r="BP110" s="46" t="str">
        <f t="shared" si="1174"/>
        <v/>
      </c>
      <c r="BQ110" s="46" t="str">
        <f t="shared" si="1175"/>
        <v/>
      </c>
      <c r="BR110" s="46" t="str">
        <f t="shared" si="1176"/>
        <v/>
      </c>
      <c r="BS110" s="46" t="str">
        <f t="shared" si="1177"/>
        <v/>
      </c>
      <c r="BT110" s="46" t="str">
        <f t="shared" si="1178"/>
        <v/>
      </c>
      <c r="BU110" s="46" t="str">
        <f t="shared" si="1179"/>
        <v/>
      </c>
      <c r="BV110" s="46" t="str">
        <f t="shared" si="1180"/>
        <v/>
      </c>
      <c r="BW110" s="46" t="str">
        <f t="shared" si="1181"/>
        <v/>
      </c>
      <c r="BX110" s="46" t="str">
        <f t="shared" si="1182"/>
        <v/>
      </c>
      <c r="BY110" s="46" t="str">
        <f t="shared" si="1183"/>
        <v/>
      </c>
      <c r="BZ110" s="46" t="str">
        <f t="shared" si="1184"/>
        <v/>
      </c>
      <c r="CA110" s="46" t="str">
        <f t="shared" si="1185"/>
        <v/>
      </c>
      <c r="CB110" s="46" t="str">
        <f t="shared" si="1186"/>
        <v/>
      </c>
      <c r="CC110" s="46" t="str">
        <f t="shared" si="1187"/>
        <v/>
      </c>
      <c r="CD110" s="46" t="str">
        <f t="shared" si="1188"/>
        <v/>
      </c>
      <c r="CE110" s="46" t="str">
        <f t="shared" si="1189"/>
        <v/>
      </c>
      <c r="CF110" s="46" t="str">
        <f t="shared" si="1190"/>
        <v/>
      </c>
      <c r="CG110" s="46" t="str">
        <f t="shared" si="1191"/>
        <v/>
      </c>
      <c r="CH110" s="46" t="str">
        <f t="shared" si="1192"/>
        <v/>
      </c>
      <c r="CI110" s="46" t="str">
        <f t="shared" si="1193"/>
        <v/>
      </c>
      <c r="CJ110" s="46" t="str">
        <f t="shared" si="1194"/>
        <v/>
      </c>
      <c r="CK110" s="46" t="str">
        <f t="shared" si="1195"/>
        <v/>
      </c>
      <c r="CL110" s="46" t="str">
        <f t="shared" si="1196"/>
        <v/>
      </c>
      <c r="CM110" s="46" t="str">
        <f t="shared" si="1197"/>
        <v/>
      </c>
      <c r="CN110" s="46" t="str">
        <f t="shared" si="1198"/>
        <v/>
      </c>
      <c r="CO110" s="46" t="str">
        <f t="shared" si="1199"/>
        <v/>
      </c>
      <c r="CP110" s="46" t="str">
        <f t="shared" si="1200"/>
        <v/>
      </c>
      <c r="CQ110" s="46" t="str">
        <f t="shared" si="1201"/>
        <v/>
      </c>
      <c r="CR110" s="46" t="str">
        <f t="shared" si="1202"/>
        <v/>
      </c>
      <c r="CS110" s="46" t="str">
        <f t="shared" si="1203"/>
        <v/>
      </c>
      <c r="CT110" s="46" t="str">
        <f t="shared" si="1204"/>
        <v/>
      </c>
      <c r="CU110" s="46" t="str">
        <f t="shared" si="1205"/>
        <v/>
      </c>
      <c r="CV110" s="46" t="str">
        <f t="shared" si="1206"/>
        <v/>
      </c>
      <c r="CW110" s="46" t="str">
        <f t="shared" si="1207"/>
        <v/>
      </c>
      <c r="CX110" s="46" t="str">
        <f t="shared" si="1208"/>
        <v/>
      </c>
      <c r="CY110" s="46" t="str">
        <f t="shared" si="1209"/>
        <v/>
      </c>
      <c r="CZ110" s="46" t="str">
        <f t="shared" si="1210"/>
        <v/>
      </c>
      <c r="DA110" s="46" t="str">
        <f t="shared" si="1211"/>
        <v/>
      </c>
      <c r="DB110" s="46" t="str">
        <f t="shared" si="1212"/>
        <v/>
      </c>
      <c r="DC110" s="46" t="str">
        <f t="shared" si="1213"/>
        <v/>
      </c>
      <c r="DD110" s="46" t="str">
        <f t="shared" si="1214"/>
        <v/>
      </c>
      <c r="DE110" s="46" t="str">
        <f t="shared" si="1215"/>
        <v/>
      </c>
      <c r="DF110" s="46" t="str">
        <f t="shared" si="1216"/>
        <v/>
      </c>
      <c r="DG110" s="46" t="str">
        <f t="shared" si="1217"/>
        <v/>
      </c>
      <c r="DH110" s="46" t="str">
        <f t="shared" si="1218"/>
        <v/>
      </c>
      <c r="DI110" s="46" t="str">
        <f t="shared" si="1219"/>
        <v/>
      </c>
      <c r="DJ110" s="46" t="str">
        <f t="shared" si="1220"/>
        <v/>
      </c>
      <c r="DK110" s="46" t="str">
        <f t="shared" si="1221"/>
        <v/>
      </c>
      <c r="DL110" s="46" t="str">
        <f t="shared" si="1222"/>
        <v/>
      </c>
      <c r="DM110" s="46" t="str">
        <f t="shared" si="1223"/>
        <v/>
      </c>
      <c r="DN110" s="46" t="str">
        <f t="shared" si="1224"/>
        <v/>
      </c>
      <c r="DO110" s="46" t="str">
        <f t="shared" si="1225"/>
        <v/>
      </c>
      <c r="DP110" s="46" t="str">
        <f t="shared" si="1226"/>
        <v/>
      </c>
      <c r="DQ110" s="46" t="str">
        <f t="shared" si="1227"/>
        <v/>
      </c>
      <c r="DR110" s="46" t="str">
        <f t="shared" si="1228"/>
        <v/>
      </c>
      <c r="DS110" s="46" t="str">
        <f t="shared" si="1229"/>
        <v/>
      </c>
      <c r="DT110" s="46" t="str">
        <f t="shared" si="1230"/>
        <v/>
      </c>
      <c r="DU110" s="46" t="str">
        <f t="shared" si="1231"/>
        <v/>
      </c>
      <c r="DV110" s="46" t="str">
        <f t="shared" si="1232"/>
        <v/>
      </c>
      <c r="DW110" s="46" t="str">
        <f t="shared" si="1233"/>
        <v/>
      </c>
      <c r="DX110" s="46" t="str">
        <f t="shared" si="1234"/>
        <v/>
      </c>
      <c r="DY110" s="46" t="str">
        <f t="shared" si="1235"/>
        <v/>
      </c>
      <c r="DZ110" s="46" t="str">
        <f t="shared" si="1236"/>
        <v/>
      </c>
      <c r="EA110" s="46" t="str">
        <f t="shared" si="1237"/>
        <v/>
      </c>
      <c r="EB110" s="46" t="str">
        <f t="shared" si="1238"/>
        <v/>
      </c>
      <c r="EC110" s="46" t="str">
        <f t="shared" si="1239"/>
        <v/>
      </c>
      <c r="ED110" s="46" t="str">
        <f t="shared" si="1240"/>
        <v/>
      </c>
      <c r="EE110" s="46" t="str">
        <f t="shared" si="1241"/>
        <v/>
      </c>
      <c r="EF110" s="46" t="str">
        <f t="shared" si="1242"/>
        <v/>
      </c>
      <c r="EG110" s="46" t="str">
        <f t="shared" si="1243"/>
        <v/>
      </c>
      <c r="EH110" s="46" t="str">
        <f t="shared" si="1244"/>
        <v/>
      </c>
      <c r="EI110" s="46" t="str">
        <f t="shared" si="1245"/>
        <v/>
      </c>
      <c r="EJ110" s="46" t="str">
        <f t="shared" si="1246"/>
        <v/>
      </c>
      <c r="EK110" s="46" t="str">
        <f t="shared" si="1247"/>
        <v/>
      </c>
      <c r="EL110" s="46" t="str">
        <f t="shared" si="1248"/>
        <v/>
      </c>
      <c r="EM110" s="46" t="str">
        <f t="shared" si="1249"/>
        <v/>
      </c>
      <c r="EN110" s="46" t="str">
        <f t="shared" si="1250"/>
        <v/>
      </c>
      <c r="EO110" s="46" t="str">
        <f t="shared" si="1251"/>
        <v/>
      </c>
      <c r="EP110" s="46" t="str">
        <f t="shared" si="1252"/>
        <v/>
      </c>
      <c r="EQ110" s="46" t="str">
        <f t="shared" si="1253"/>
        <v/>
      </c>
      <c r="ER110" s="46" t="str">
        <f t="shared" si="1254"/>
        <v/>
      </c>
      <c r="ES110" s="46" t="str">
        <f t="shared" si="1255"/>
        <v/>
      </c>
      <c r="ET110" s="46" t="str">
        <f t="shared" si="1256"/>
        <v/>
      </c>
      <c r="EU110" s="46" t="str">
        <f t="shared" si="1257"/>
        <v/>
      </c>
      <c r="EV110" s="46" t="str">
        <f t="shared" si="1258"/>
        <v/>
      </c>
      <c r="EW110" s="46" t="str">
        <f t="shared" si="1259"/>
        <v/>
      </c>
      <c r="EX110" s="46" t="str">
        <f t="shared" si="1260"/>
        <v/>
      </c>
      <c r="EY110" s="46" t="str">
        <f t="shared" si="1261"/>
        <v/>
      </c>
      <c r="EZ110" s="46" t="str">
        <f t="shared" si="1262"/>
        <v/>
      </c>
      <c r="FA110" s="46" t="str">
        <f t="shared" si="1263"/>
        <v/>
      </c>
      <c r="FB110" s="46" t="str">
        <f t="shared" si="1264"/>
        <v/>
      </c>
      <c r="FC110" s="46" t="str">
        <f t="shared" si="1265"/>
        <v/>
      </c>
      <c r="FD110" s="46" t="str">
        <f t="shared" si="1266"/>
        <v/>
      </c>
      <c r="FE110" s="46" t="str">
        <f t="shared" si="1267"/>
        <v/>
      </c>
      <c r="FF110" s="46" t="str">
        <f t="shared" si="1268"/>
        <v/>
      </c>
      <c r="FG110" s="46" t="str">
        <f t="shared" si="1269"/>
        <v/>
      </c>
      <c r="FH110" s="46" t="str">
        <f t="shared" si="1270"/>
        <v/>
      </c>
      <c r="FI110" s="46" t="str">
        <f t="shared" si="1271"/>
        <v/>
      </c>
      <c r="FJ110" s="46" t="str">
        <f t="shared" si="1272"/>
        <v/>
      </c>
      <c r="FK110" s="46" t="str">
        <f t="shared" si="1273"/>
        <v/>
      </c>
      <c r="FL110" s="46" t="str">
        <f t="shared" si="1274"/>
        <v/>
      </c>
      <c r="FM110" s="46" t="str">
        <f t="shared" si="1275"/>
        <v/>
      </c>
      <c r="FN110" s="46" t="str">
        <f t="shared" si="1276"/>
        <v/>
      </c>
      <c r="FO110" s="46" t="str">
        <f t="shared" si="1277"/>
        <v/>
      </c>
      <c r="FP110" s="46" t="str">
        <f t="shared" si="1278"/>
        <v/>
      </c>
      <c r="FQ110" s="46" t="str">
        <f t="shared" si="1279"/>
        <v/>
      </c>
      <c r="FR110" s="46" t="str">
        <f t="shared" si="1280"/>
        <v/>
      </c>
      <c r="FS110" s="46">
        <f t="shared" si="1281"/>
        <v>0.28112449799196781</v>
      </c>
      <c r="FT110" s="46">
        <f t="shared" si="1282"/>
        <v>0.28112449799196781</v>
      </c>
      <c r="FU110" s="46">
        <f t="shared" si="1283"/>
        <v>0.49576814761805266</v>
      </c>
      <c r="FV110" s="46">
        <f t="shared" si="1284"/>
        <v>6.2707260679156551E-2</v>
      </c>
      <c r="FW110" s="46">
        <f t="shared" si="1285"/>
        <v>6.1267570027303098E-2</v>
      </c>
      <c r="FX110" s="46">
        <f t="shared" si="1286"/>
        <v>6.4173944131739935E-2</v>
      </c>
      <c r="FY110" s="46">
        <f t="shared" si="1287"/>
        <v>6.2695924764890387E-2</v>
      </c>
      <c r="FZ110" s="46">
        <f t="shared" si="1288"/>
        <v>6.2695924764890387E-2</v>
      </c>
      <c r="GA110" s="46">
        <f t="shared" si="1289"/>
        <v>0.10059295625724896</v>
      </c>
      <c r="GB110" s="46">
        <f t="shared" si="1290"/>
        <v>6.2695924764890387E-2</v>
      </c>
      <c r="GC110" s="46">
        <f t="shared" si="1291"/>
        <v>6.2695924764890387E-2</v>
      </c>
      <c r="GD110" s="46">
        <f t="shared" si="1292"/>
        <v>6.2691711329085908E-2</v>
      </c>
      <c r="GE110" s="46">
        <f t="shared" si="1293"/>
        <v>6.2695924764890387E-2</v>
      </c>
      <c r="GF110" s="46">
        <f t="shared" si="1294"/>
        <v>6.2691711329086353E-2</v>
      </c>
      <c r="GG110" s="46">
        <f t="shared" si="1295"/>
        <v>6.2712778508106748E-2</v>
      </c>
      <c r="GH110" s="46">
        <f t="shared" si="1296"/>
        <v>0</v>
      </c>
      <c r="GI110" s="46">
        <f t="shared" si="1297"/>
        <v>-7.9403835999691808E-6</v>
      </c>
      <c r="GJ110" s="46">
        <f t="shared" si="1298"/>
        <v>0</v>
      </c>
      <c r="GK110" s="46">
        <f t="shared" si="1299"/>
        <v>0</v>
      </c>
      <c r="GL110" s="46">
        <f t="shared" si="1300"/>
        <v>-3.9648555205662461E-6</v>
      </c>
      <c r="GM110" s="46">
        <f t="shared" si="1301"/>
        <v>-3.4441749935458676E-2</v>
      </c>
      <c r="GN110" s="46">
        <f t="shared" si="1302"/>
        <v>1.5859422082709074E-5</v>
      </c>
      <c r="GO110" s="46">
        <f t="shared" si="1303"/>
        <v>0</v>
      </c>
      <c r="GP110" s="46">
        <f t="shared" si="1304"/>
        <v>2.2204460492503131E-16</v>
      </c>
      <c r="GQ110" s="46">
        <f t="shared" si="1305"/>
        <v>0</v>
      </c>
      <c r="GR110" s="46">
        <f t="shared" si="1306"/>
        <v>3.964871240658141E-6</v>
      </c>
      <c r="GS110" s="46">
        <f t="shared" si="1307"/>
        <v>-1.9823963206766493E-5</v>
      </c>
      <c r="GT110" s="46">
        <f t="shared" si="1308"/>
        <v>0</v>
      </c>
      <c r="GU110" s="46">
        <f t="shared" si="1309"/>
        <v>0</v>
      </c>
      <c r="GV110" s="46">
        <f t="shared" si="1310"/>
        <v>0</v>
      </c>
      <c r="GW110" s="46">
        <f t="shared" si="1311"/>
        <v>-3.9648555205662461E-6</v>
      </c>
      <c r="GX110" s="46">
        <f t="shared" si="1312"/>
        <v>0</v>
      </c>
      <c r="GY110" s="46">
        <f t="shared" si="1313"/>
        <v>8.7663547303495903E-6</v>
      </c>
      <c r="GZ110" s="46">
        <f t="shared" si="1314"/>
        <v>-1.5855249521967707E-5</v>
      </c>
      <c r="HA110" s="46">
        <f t="shared" si="1315"/>
        <v>0</v>
      </c>
      <c r="HB110" s="46">
        <f t="shared" si="1316"/>
        <v>0</v>
      </c>
      <c r="HC110" s="46">
        <f t="shared" si="1317"/>
        <v>0</v>
      </c>
      <c r="HD110" s="46">
        <f t="shared" si="1318"/>
        <v>0</v>
      </c>
      <c r="HE110" s="46">
        <f t="shared" si="1319"/>
        <v>0</v>
      </c>
      <c r="HF110" s="46">
        <f t="shared" si="1320"/>
        <v>0</v>
      </c>
      <c r="HG110" s="46">
        <f t="shared" si="1321"/>
        <v>7.9404466499788384E-6</v>
      </c>
      <c r="HH110" s="46">
        <f t="shared" si="1322"/>
        <v>0</v>
      </c>
      <c r="HI110" s="46">
        <f t="shared" si="1323"/>
        <v>0</v>
      </c>
      <c r="HJ110" s="46">
        <f t="shared" si="1324"/>
        <v>0</v>
      </c>
      <c r="HK110" s="46">
        <f t="shared" si="1325"/>
        <v>-8.7662778819330711E-6</v>
      </c>
      <c r="HL110" s="46">
        <f t="shared" si="1326"/>
        <v>-3.9687766106855094E-6</v>
      </c>
      <c r="HM110" s="46">
        <f t="shared" si="1327"/>
        <v>-2.048508685681405E-5</v>
      </c>
      <c r="HN110" s="46">
        <f t="shared" si="1328"/>
        <v>0</v>
      </c>
      <c r="HO110" s="46">
        <f t="shared" si="1329"/>
        <v>0</v>
      </c>
      <c r="HP110" s="46">
        <f t="shared" si="1330"/>
        <v>0</v>
      </c>
      <c r="HQ110" s="46">
        <f t="shared" si="1331"/>
        <v>0</v>
      </c>
      <c r="HR110" s="46">
        <f t="shared" si="1332"/>
        <v>0</v>
      </c>
      <c r="HS110" s="156">
        <f t="shared" si="1333"/>
        <v>-7.9403835998581584E-6</v>
      </c>
      <c r="HT110" s="162" t="str">
        <f t="shared" si="1334"/>
        <v/>
      </c>
      <c r="HU110" s="162" t="str">
        <f t="shared" si="1335"/>
        <v/>
      </c>
      <c r="HV110" s="162" t="str">
        <f t="shared" si="1336"/>
        <v/>
      </c>
      <c r="HW110" s="162"/>
      <c r="HX110" s="162"/>
      <c r="HY110" s="162"/>
      <c r="HZ110" s="162"/>
      <c r="IA110" s="162"/>
      <c r="IB110" s="162"/>
      <c r="IC110" s="162"/>
      <c r="ID110" s="162"/>
      <c r="IE110" s="162"/>
      <c r="IF110" s="162"/>
      <c r="IG110" s="162"/>
      <c r="IH110" s="162" t="e">
        <f t="shared" si="838"/>
        <v>#DIV/0!</v>
      </c>
      <c r="II110" s="162" t="e">
        <f t="shared" si="1086"/>
        <v>#DIV/0!</v>
      </c>
      <c r="IJ110" s="162" t="e">
        <f t="shared" si="1087"/>
        <v>#DIV/0!</v>
      </c>
      <c r="IK110" s="162" t="e">
        <f t="shared" si="1088"/>
        <v>#DIV/0!</v>
      </c>
      <c r="IL110" s="162" t="e">
        <f t="shared" si="1089"/>
        <v>#DIV/0!</v>
      </c>
      <c r="IM110" s="162" t="e">
        <f t="shared" si="1090"/>
        <v>#DIV/0!</v>
      </c>
      <c r="IN110" s="162" t="e">
        <f t="shared" si="1091"/>
        <v>#DIV/0!</v>
      </c>
      <c r="IO110" s="162" t="e">
        <f t="shared" si="1092"/>
        <v>#DIV/0!</v>
      </c>
      <c r="IP110" s="162" t="e">
        <f t="shared" si="1093"/>
        <v>#DIV/0!</v>
      </c>
      <c r="IQ110" s="162" t="e">
        <f t="shared" si="1094"/>
        <v>#DIV/0!</v>
      </c>
      <c r="IR110" s="162" t="e">
        <f t="shared" si="1095"/>
        <v>#DIV/0!</v>
      </c>
      <c r="IS110" s="162" t="e">
        <f t="shared" si="1096"/>
        <v>#DIV/0!</v>
      </c>
      <c r="IT110" s="162" t="e">
        <f t="shared" si="1097"/>
        <v>#DIV/0!</v>
      </c>
      <c r="IU110" s="162" t="e">
        <f t="shared" si="1098"/>
        <v>#DIV/0!</v>
      </c>
      <c r="IV110" s="162" t="e">
        <f t="shared" si="1099"/>
        <v>#DIV/0!</v>
      </c>
      <c r="IW110" s="162" t="e">
        <f t="shared" si="1100"/>
        <v>#DIV/0!</v>
      </c>
      <c r="IX110" s="162" t="e">
        <f t="shared" si="1101"/>
        <v>#DIV/0!</v>
      </c>
      <c r="IY110" s="162" t="e">
        <f t="shared" si="1102"/>
        <v>#DIV/0!</v>
      </c>
      <c r="IZ110" s="162" t="e">
        <f t="shared" si="1103"/>
        <v>#DIV/0!</v>
      </c>
      <c r="JA110" s="162" t="e">
        <f t="shared" si="1104"/>
        <v>#DIV/0!</v>
      </c>
      <c r="JB110" s="162" t="e">
        <f t="shared" si="1104"/>
        <v>#DIV/0!</v>
      </c>
      <c r="JC110" s="162" t="e">
        <f t="shared" si="1104"/>
        <v>#DIV/0!</v>
      </c>
      <c r="JD110" s="162" t="e">
        <f t="shared" si="1104"/>
        <v>#DIV/0!</v>
      </c>
      <c r="JE110" s="162" t="e">
        <f t="shared" si="1104"/>
        <v>#DIV/0!</v>
      </c>
      <c r="JF110" s="162" t="e">
        <f t="shared" si="1104"/>
        <v>#DIV/0!</v>
      </c>
      <c r="JG110" s="162" t="e">
        <f t="shared" si="1104"/>
        <v>#DIV/0!</v>
      </c>
      <c r="JH110" s="162" t="e">
        <f t="shared" si="1104"/>
        <v>#DIV/0!</v>
      </c>
      <c r="JI110" s="162" t="e">
        <f t="shared" si="1104"/>
        <v>#DIV/0!</v>
      </c>
      <c r="JJ110" s="162" t="e">
        <f t="shared" si="1104"/>
        <v>#DIV/0!</v>
      </c>
      <c r="JK110" s="162" t="e">
        <f t="shared" si="1104"/>
        <v>#DIV/0!</v>
      </c>
      <c r="JL110" s="162" t="e">
        <f t="shared" si="1104"/>
        <v>#DIV/0!</v>
      </c>
      <c r="JM110" s="162" t="e">
        <f t="shared" si="1104"/>
        <v>#DIV/0!</v>
      </c>
      <c r="JN110" s="162" t="e">
        <f t="shared" si="1104"/>
        <v>#DIV/0!</v>
      </c>
      <c r="JO110" s="162" t="e">
        <f t="shared" si="1104"/>
        <v>#DIV/0!</v>
      </c>
      <c r="JP110" s="162" t="e">
        <f t="shared" si="1104"/>
        <v>#DIV/0!</v>
      </c>
      <c r="JQ110" s="162" t="e">
        <f t="shared" si="1104"/>
        <v>#DIV/0!</v>
      </c>
      <c r="JR110" s="162" t="e">
        <f t="shared" si="1105"/>
        <v>#DIV/0!</v>
      </c>
      <c r="JS110" s="162" t="e">
        <f t="shared" si="1105"/>
        <v>#DIV/0!</v>
      </c>
      <c r="JT110" s="162" t="e">
        <f t="shared" si="1105"/>
        <v>#DIV/0!</v>
      </c>
      <c r="JU110" s="162" t="e">
        <f t="shared" si="1106"/>
        <v>#DIV/0!</v>
      </c>
      <c r="JV110" s="162" t="e">
        <f t="shared" si="1107"/>
        <v>#DIV/0!</v>
      </c>
      <c r="JW110" s="162" t="e">
        <f t="shared" si="1108"/>
        <v>#DIV/0!</v>
      </c>
      <c r="JX110" s="162" t="e">
        <f t="shared" si="1108"/>
        <v>#DIV/0!</v>
      </c>
      <c r="JY110" s="162" t="e">
        <f t="shared" si="1108"/>
        <v>#DIV/0!</v>
      </c>
      <c r="JZ110" s="162" t="e">
        <f t="shared" si="1108"/>
        <v>#DIV/0!</v>
      </c>
      <c r="KA110" s="162" t="e">
        <f t="shared" si="1108"/>
        <v>#DIV/0!</v>
      </c>
      <c r="KB110" s="162" t="e">
        <f t="shared" si="1108"/>
        <v>#DIV/0!</v>
      </c>
    </row>
    <row r="111" spans="1:350" s="111" customFormat="1" hidden="1" x14ac:dyDescent="0.35">
      <c r="A111" s="103" t="str">
        <f>Month!$A$31</f>
        <v>Rio Canoas</v>
      </c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 t="str">
        <f t="shared" si="1120"/>
        <v/>
      </c>
      <c r="O111" s="46" t="str">
        <f t="shared" si="1121"/>
        <v/>
      </c>
      <c r="P111" s="46" t="str">
        <f t="shared" si="1122"/>
        <v/>
      </c>
      <c r="Q111" s="46" t="str">
        <f t="shared" si="1123"/>
        <v/>
      </c>
      <c r="R111" s="46" t="str">
        <f t="shared" si="1124"/>
        <v/>
      </c>
      <c r="S111" s="46" t="str">
        <f t="shared" si="1125"/>
        <v/>
      </c>
      <c r="T111" s="46" t="str">
        <f t="shared" si="1126"/>
        <v/>
      </c>
      <c r="U111" s="46" t="str">
        <f t="shared" si="1127"/>
        <v/>
      </c>
      <c r="V111" s="46" t="str">
        <f t="shared" si="1128"/>
        <v/>
      </c>
      <c r="W111" s="46" t="str">
        <f t="shared" si="1129"/>
        <v/>
      </c>
      <c r="X111" s="46" t="str">
        <f t="shared" si="1130"/>
        <v/>
      </c>
      <c r="Y111" s="46" t="str">
        <f t="shared" si="1131"/>
        <v/>
      </c>
      <c r="Z111" s="46" t="str">
        <f t="shared" si="1132"/>
        <v/>
      </c>
      <c r="AA111" s="46" t="str">
        <f t="shared" si="1133"/>
        <v/>
      </c>
      <c r="AB111" s="46" t="str">
        <f t="shared" si="1134"/>
        <v/>
      </c>
      <c r="AC111" s="46" t="str">
        <f t="shared" si="1135"/>
        <v/>
      </c>
      <c r="AD111" s="46" t="str">
        <f t="shared" si="1136"/>
        <v/>
      </c>
      <c r="AE111" s="46" t="str">
        <f t="shared" si="1137"/>
        <v/>
      </c>
      <c r="AF111" s="46" t="str">
        <f t="shared" si="1138"/>
        <v/>
      </c>
      <c r="AG111" s="46" t="str">
        <f t="shared" si="1139"/>
        <v/>
      </c>
      <c r="AH111" s="46" t="str">
        <f t="shared" si="1140"/>
        <v/>
      </c>
      <c r="AI111" s="46" t="str">
        <f t="shared" si="1141"/>
        <v/>
      </c>
      <c r="AJ111" s="46" t="str">
        <f t="shared" si="1142"/>
        <v/>
      </c>
      <c r="AK111" s="46" t="str">
        <f t="shared" si="1143"/>
        <v/>
      </c>
      <c r="AL111" s="46" t="str">
        <f t="shared" si="1144"/>
        <v/>
      </c>
      <c r="AM111" s="46" t="str">
        <f t="shared" si="1145"/>
        <v/>
      </c>
      <c r="AN111" s="46" t="str">
        <f t="shared" si="1146"/>
        <v/>
      </c>
      <c r="AO111" s="46" t="str">
        <f t="shared" si="1147"/>
        <v/>
      </c>
      <c r="AP111" s="46" t="str">
        <f t="shared" si="1148"/>
        <v/>
      </c>
      <c r="AQ111" s="46" t="str">
        <f t="shared" si="1149"/>
        <v/>
      </c>
      <c r="AR111" s="46" t="str">
        <f t="shared" si="1150"/>
        <v/>
      </c>
      <c r="AS111" s="46" t="str">
        <f t="shared" si="1151"/>
        <v/>
      </c>
      <c r="AT111" s="46" t="str">
        <f t="shared" si="1152"/>
        <v/>
      </c>
      <c r="AU111" s="46" t="str">
        <f t="shared" si="1153"/>
        <v/>
      </c>
      <c r="AV111" s="46" t="str">
        <f t="shared" si="1154"/>
        <v/>
      </c>
      <c r="AW111" s="46" t="str">
        <f t="shared" si="1155"/>
        <v/>
      </c>
      <c r="AX111" s="46" t="str">
        <f t="shared" si="1156"/>
        <v/>
      </c>
      <c r="AY111" s="46" t="str">
        <f t="shared" si="1157"/>
        <v/>
      </c>
      <c r="AZ111" s="46" t="str">
        <f t="shared" si="1158"/>
        <v/>
      </c>
      <c r="BA111" s="46" t="str">
        <f t="shared" si="1159"/>
        <v/>
      </c>
      <c r="BB111" s="46" t="str">
        <f t="shared" si="1160"/>
        <v/>
      </c>
      <c r="BC111" s="46" t="str">
        <f t="shared" si="1161"/>
        <v/>
      </c>
      <c r="BD111" s="46" t="str">
        <f t="shared" si="1162"/>
        <v/>
      </c>
      <c r="BE111" s="46" t="str">
        <f t="shared" si="1163"/>
        <v/>
      </c>
      <c r="BF111" s="46" t="str">
        <f t="shared" si="1164"/>
        <v/>
      </c>
      <c r="BG111" s="46" t="str">
        <f t="shared" si="1165"/>
        <v/>
      </c>
      <c r="BH111" s="46" t="str">
        <f t="shared" si="1166"/>
        <v/>
      </c>
      <c r="BI111" s="46" t="str">
        <f t="shared" si="1167"/>
        <v/>
      </c>
      <c r="BJ111" s="46" t="str">
        <f t="shared" si="1168"/>
        <v/>
      </c>
      <c r="BK111" s="46" t="str">
        <f t="shared" si="1169"/>
        <v/>
      </c>
      <c r="BL111" s="46" t="str">
        <f t="shared" si="1170"/>
        <v/>
      </c>
      <c r="BM111" s="46" t="str">
        <f t="shared" si="1171"/>
        <v/>
      </c>
      <c r="BN111" s="46" t="str">
        <f t="shared" si="1172"/>
        <v/>
      </c>
      <c r="BO111" s="46" t="str">
        <f t="shared" si="1173"/>
        <v/>
      </c>
      <c r="BP111" s="46" t="str">
        <f t="shared" si="1174"/>
        <v/>
      </c>
      <c r="BQ111" s="46" t="str">
        <f t="shared" si="1175"/>
        <v/>
      </c>
      <c r="BR111" s="46" t="str">
        <f t="shared" si="1176"/>
        <v/>
      </c>
      <c r="BS111" s="46" t="str">
        <f t="shared" si="1177"/>
        <v/>
      </c>
      <c r="BT111" s="46" t="str">
        <f t="shared" si="1178"/>
        <v/>
      </c>
      <c r="BU111" s="46" t="str">
        <f t="shared" si="1179"/>
        <v/>
      </c>
      <c r="BV111" s="46" t="str">
        <f t="shared" si="1180"/>
        <v/>
      </c>
      <c r="BW111" s="46" t="str">
        <f t="shared" si="1181"/>
        <v/>
      </c>
      <c r="BX111" s="46" t="str">
        <f t="shared" si="1182"/>
        <v/>
      </c>
      <c r="BY111" s="46" t="str">
        <f t="shared" si="1183"/>
        <v/>
      </c>
      <c r="BZ111" s="46" t="str">
        <f t="shared" si="1184"/>
        <v/>
      </c>
      <c r="CA111" s="46" t="str">
        <f t="shared" si="1185"/>
        <v/>
      </c>
      <c r="CB111" s="46" t="str">
        <f t="shared" si="1186"/>
        <v/>
      </c>
      <c r="CC111" s="46" t="str">
        <f t="shared" si="1187"/>
        <v/>
      </c>
      <c r="CD111" s="46" t="str">
        <f t="shared" si="1188"/>
        <v/>
      </c>
      <c r="CE111" s="46" t="str">
        <f t="shared" si="1189"/>
        <v/>
      </c>
      <c r="CF111" s="46" t="str">
        <f t="shared" si="1190"/>
        <v/>
      </c>
      <c r="CG111" s="46" t="str">
        <f t="shared" si="1191"/>
        <v/>
      </c>
      <c r="CH111" s="46" t="str">
        <f t="shared" si="1192"/>
        <v/>
      </c>
      <c r="CI111" s="46" t="str">
        <f t="shared" si="1193"/>
        <v/>
      </c>
      <c r="CJ111" s="46" t="str">
        <f t="shared" si="1194"/>
        <v/>
      </c>
      <c r="CK111" s="46" t="str">
        <f t="shared" si="1195"/>
        <v/>
      </c>
      <c r="CL111" s="46" t="str">
        <f t="shared" si="1196"/>
        <v/>
      </c>
      <c r="CM111" s="46" t="str">
        <f t="shared" si="1197"/>
        <v/>
      </c>
      <c r="CN111" s="46" t="str">
        <f t="shared" si="1198"/>
        <v/>
      </c>
      <c r="CO111" s="46" t="str">
        <f t="shared" si="1199"/>
        <v/>
      </c>
      <c r="CP111" s="46" t="str">
        <f t="shared" si="1200"/>
        <v/>
      </c>
      <c r="CQ111" s="46" t="str">
        <f t="shared" si="1201"/>
        <v/>
      </c>
      <c r="CR111" s="46" t="str">
        <f t="shared" si="1202"/>
        <v/>
      </c>
      <c r="CS111" s="46" t="str">
        <f t="shared" si="1203"/>
        <v/>
      </c>
      <c r="CT111" s="46" t="str">
        <f t="shared" si="1204"/>
        <v/>
      </c>
      <c r="CU111" s="46" t="str">
        <f t="shared" si="1205"/>
        <v/>
      </c>
      <c r="CV111" s="46" t="str">
        <f t="shared" si="1206"/>
        <v/>
      </c>
      <c r="CW111" s="46" t="str">
        <f t="shared" si="1207"/>
        <v/>
      </c>
      <c r="CX111" s="46" t="str">
        <f t="shared" si="1208"/>
        <v/>
      </c>
      <c r="CY111" s="46" t="str">
        <f t="shared" si="1209"/>
        <v/>
      </c>
      <c r="CZ111" s="46" t="str">
        <f t="shared" si="1210"/>
        <v/>
      </c>
      <c r="DA111" s="46" t="str">
        <f t="shared" si="1211"/>
        <v/>
      </c>
      <c r="DB111" s="46" t="str">
        <f t="shared" si="1212"/>
        <v/>
      </c>
      <c r="DC111" s="46" t="str">
        <f t="shared" si="1213"/>
        <v/>
      </c>
      <c r="DD111" s="46" t="str">
        <f t="shared" si="1214"/>
        <v/>
      </c>
      <c r="DE111" s="46" t="str">
        <f t="shared" si="1215"/>
        <v/>
      </c>
      <c r="DF111" s="46" t="str">
        <f t="shared" si="1216"/>
        <v/>
      </c>
      <c r="DG111" s="46" t="str">
        <f t="shared" si="1217"/>
        <v/>
      </c>
      <c r="DH111" s="46" t="str">
        <f t="shared" si="1218"/>
        <v/>
      </c>
      <c r="DI111" s="46" t="str">
        <f t="shared" si="1219"/>
        <v/>
      </c>
      <c r="DJ111" s="46" t="str">
        <f t="shared" si="1220"/>
        <v/>
      </c>
      <c r="DK111" s="46" t="str">
        <f t="shared" si="1221"/>
        <v/>
      </c>
      <c r="DL111" s="46" t="str">
        <f t="shared" si="1222"/>
        <v/>
      </c>
      <c r="DM111" s="46" t="str">
        <f t="shared" si="1223"/>
        <v/>
      </c>
      <c r="DN111" s="46" t="str">
        <f t="shared" si="1224"/>
        <v/>
      </c>
      <c r="DO111" s="46" t="str">
        <f t="shared" si="1225"/>
        <v/>
      </c>
      <c r="DP111" s="46" t="str">
        <f t="shared" si="1226"/>
        <v/>
      </c>
      <c r="DQ111" s="46" t="str">
        <f t="shared" si="1227"/>
        <v/>
      </c>
      <c r="DR111" s="46" t="str">
        <f t="shared" si="1228"/>
        <v/>
      </c>
      <c r="DS111" s="46" t="str">
        <f t="shared" si="1229"/>
        <v/>
      </c>
      <c r="DT111" s="46" t="str">
        <f t="shared" si="1230"/>
        <v/>
      </c>
      <c r="DU111" s="46" t="str">
        <f t="shared" si="1231"/>
        <v/>
      </c>
      <c r="DV111" s="46" t="str">
        <f t="shared" si="1232"/>
        <v/>
      </c>
      <c r="DW111" s="46" t="str">
        <f t="shared" si="1233"/>
        <v/>
      </c>
      <c r="DX111" s="46" t="str">
        <f t="shared" si="1234"/>
        <v/>
      </c>
      <c r="DY111" s="46" t="str">
        <f t="shared" si="1235"/>
        <v/>
      </c>
      <c r="DZ111" s="46" t="str">
        <f t="shared" si="1236"/>
        <v/>
      </c>
      <c r="EA111" s="46" t="str">
        <f t="shared" si="1237"/>
        <v/>
      </c>
      <c r="EB111" s="46" t="str">
        <f t="shared" si="1238"/>
        <v/>
      </c>
      <c r="EC111" s="46" t="str">
        <f t="shared" si="1239"/>
        <v/>
      </c>
      <c r="ED111" s="46" t="str">
        <f t="shared" si="1240"/>
        <v/>
      </c>
      <c r="EE111" s="46" t="str">
        <f t="shared" si="1241"/>
        <v/>
      </c>
      <c r="EF111" s="46" t="str">
        <f t="shared" si="1242"/>
        <v/>
      </c>
      <c r="EG111" s="46" t="str">
        <f t="shared" si="1243"/>
        <v/>
      </c>
      <c r="EH111" s="46" t="str">
        <f t="shared" si="1244"/>
        <v/>
      </c>
      <c r="EI111" s="46" t="str">
        <f t="shared" si="1245"/>
        <v/>
      </c>
      <c r="EJ111" s="46" t="str">
        <f t="shared" si="1246"/>
        <v/>
      </c>
      <c r="EK111" s="46" t="str">
        <f t="shared" si="1247"/>
        <v/>
      </c>
      <c r="EL111" s="46" t="str">
        <f t="shared" si="1248"/>
        <v/>
      </c>
      <c r="EM111" s="46" t="str">
        <f t="shared" si="1249"/>
        <v/>
      </c>
      <c r="EN111" s="46" t="str">
        <f t="shared" si="1250"/>
        <v/>
      </c>
      <c r="EO111" s="46" t="str">
        <f t="shared" si="1251"/>
        <v/>
      </c>
      <c r="EP111" s="46" t="str">
        <f t="shared" si="1252"/>
        <v/>
      </c>
      <c r="EQ111" s="46" t="str">
        <f t="shared" si="1253"/>
        <v/>
      </c>
      <c r="ER111" s="46" t="str">
        <f t="shared" si="1254"/>
        <v/>
      </c>
      <c r="ES111" s="46" t="str">
        <f t="shared" si="1255"/>
        <v/>
      </c>
      <c r="ET111" s="46" t="str">
        <f t="shared" si="1256"/>
        <v/>
      </c>
      <c r="EU111" s="46" t="str">
        <f t="shared" si="1257"/>
        <v/>
      </c>
      <c r="EV111" s="46" t="str">
        <f t="shared" si="1258"/>
        <v/>
      </c>
      <c r="EW111" s="46" t="str">
        <f t="shared" si="1259"/>
        <v/>
      </c>
      <c r="EX111" s="46" t="str">
        <f t="shared" si="1260"/>
        <v/>
      </c>
      <c r="EY111" s="46" t="str">
        <f t="shared" si="1261"/>
        <v/>
      </c>
      <c r="EZ111" s="46" t="str">
        <f t="shared" si="1262"/>
        <v/>
      </c>
      <c r="FA111" s="46" t="str">
        <f t="shared" si="1263"/>
        <v/>
      </c>
      <c r="FB111" s="46" t="str">
        <f t="shared" si="1264"/>
        <v/>
      </c>
      <c r="FC111" s="46" t="str">
        <f t="shared" si="1265"/>
        <v/>
      </c>
      <c r="FD111" s="46" t="str">
        <f t="shared" si="1266"/>
        <v/>
      </c>
      <c r="FE111" s="46" t="str">
        <f t="shared" si="1267"/>
        <v/>
      </c>
      <c r="FF111" s="46" t="str">
        <f t="shared" si="1268"/>
        <v/>
      </c>
      <c r="FG111" s="46" t="str">
        <f t="shared" si="1269"/>
        <v/>
      </c>
      <c r="FH111" s="46" t="str">
        <f t="shared" si="1270"/>
        <v/>
      </c>
      <c r="FI111" s="46" t="str">
        <f t="shared" si="1271"/>
        <v/>
      </c>
      <c r="FJ111" s="46" t="str">
        <f t="shared" si="1272"/>
        <v/>
      </c>
      <c r="FK111" s="46" t="str">
        <f t="shared" si="1273"/>
        <v/>
      </c>
      <c r="FL111" s="46" t="str">
        <f t="shared" si="1274"/>
        <v/>
      </c>
      <c r="FM111" s="46" t="str">
        <f t="shared" si="1275"/>
        <v/>
      </c>
      <c r="FN111" s="46" t="str">
        <f t="shared" si="1276"/>
        <v/>
      </c>
      <c r="FO111" s="46" t="str">
        <f t="shared" si="1277"/>
        <v/>
      </c>
      <c r="FP111" s="46" t="str">
        <f t="shared" si="1278"/>
        <v/>
      </c>
      <c r="FQ111" s="46" t="str">
        <f t="shared" si="1279"/>
        <v/>
      </c>
      <c r="FR111" s="46" t="str">
        <f t="shared" si="1280"/>
        <v/>
      </c>
      <c r="FS111" s="46" t="str">
        <f t="shared" si="1281"/>
        <v/>
      </c>
      <c r="FT111" s="46" t="str">
        <f t="shared" si="1282"/>
        <v/>
      </c>
      <c r="FU111" s="46" t="str">
        <f t="shared" si="1283"/>
        <v/>
      </c>
      <c r="FV111" s="46" t="str">
        <f t="shared" si="1284"/>
        <v/>
      </c>
      <c r="FW111" s="46" t="str">
        <f t="shared" si="1285"/>
        <v/>
      </c>
      <c r="FX111" s="46" t="str">
        <f t="shared" si="1286"/>
        <v/>
      </c>
      <c r="FY111" s="46" t="str">
        <f t="shared" si="1287"/>
        <v/>
      </c>
      <c r="FZ111" s="46" t="str">
        <f t="shared" si="1288"/>
        <v/>
      </c>
      <c r="GA111" s="46" t="str">
        <f t="shared" si="1289"/>
        <v/>
      </c>
      <c r="GB111" s="46" t="str">
        <f t="shared" si="1290"/>
        <v/>
      </c>
      <c r="GC111" s="46" t="str">
        <f t="shared" si="1291"/>
        <v/>
      </c>
      <c r="GD111" s="46" t="str">
        <f t="shared" si="1292"/>
        <v/>
      </c>
      <c r="GE111" s="46" t="str">
        <f t="shared" si="1293"/>
        <v/>
      </c>
      <c r="GF111" s="46" t="str">
        <f t="shared" si="1294"/>
        <v/>
      </c>
      <c r="GG111" s="46" t="str">
        <f t="shared" si="1295"/>
        <v/>
      </c>
      <c r="GH111" s="46" t="str">
        <f t="shared" si="1296"/>
        <v/>
      </c>
      <c r="GI111" s="46" t="str">
        <f t="shared" si="1297"/>
        <v/>
      </c>
      <c r="GJ111" s="46" t="str">
        <f t="shared" si="1298"/>
        <v/>
      </c>
      <c r="GK111" s="46" t="str">
        <f t="shared" si="1299"/>
        <v/>
      </c>
      <c r="GL111" s="46" t="str">
        <f t="shared" si="1300"/>
        <v/>
      </c>
      <c r="GM111" s="46" t="str">
        <f t="shared" si="1301"/>
        <v/>
      </c>
      <c r="GN111" s="46" t="str">
        <f t="shared" si="1302"/>
        <v/>
      </c>
      <c r="GO111" s="46" t="str">
        <f t="shared" si="1303"/>
        <v/>
      </c>
      <c r="GP111" s="46" t="str">
        <f t="shared" si="1304"/>
        <v/>
      </c>
      <c r="GQ111" s="46" t="str">
        <f t="shared" si="1305"/>
        <v/>
      </c>
      <c r="GR111" s="46" t="str">
        <f t="shared" si="1306"/>
        <v/>
      </c>
      <c r="GS111" s="46" t="str">
        <f t="shared" si="1307"/>
        <v/>
      </c>
      <c r="GT111" s="46" t="str">
        <f t="shared" si="1308"/>
        <v/>
      </c>
      <c r="GU111" s="46" t="str">
        <f t="shared" si="1309"/>
        <v/>
      </c>
      <c r="GV111" s="46" t="str">
        <f t="shared" si="1310"/>
        <v/>
      </c>
      <c r="GW111" s="46" t="str">
        <f t="shared" si="1311"/>
        <v/>
      </c>
      <c r="GX111" s="46" t="str">
        <f t="shared" si="1312"/>
        <v/>
      </c>
      <c r="GY111" s="46" t="str">
        <f t="shared" si="1313"/>
        <v/>
      </c>
      <c r="GZ111" s="46" t="str">
        <f t="shared" si="1314"/>
        <v/>
      </c>
      <c r="HA111" s="46" t="str">
        <f t="shared" si="1315"/>
        <v/>
      </c>
      <c r="HB111" s="46" t="str">
        <f t="shared" si="1316"/>
        <v/>
      </c>
      <c r="HC111" s="46" t="str">
        <f t="shared" si="1317"/>
        <v/>
      </c>
      <c r="HD111" s="46" t="str">
        <f t="shared" si="1318"/>
        <v/>
      </c>
      <c r="HE111" s="46" t="str">
        <f t="shared" si="1319"/>
        <v/>
      </c>
      <c r="HF111" s="46">
        <f t="shared" si="1320"/>
        <v>0.94167365870543462</v>
      </c>
      <c r="HG111" s="46">
        <f t="shared" si="1321"/>
        <v>-0.29045110286431108</v>
      </c>
      <c r="HH111" s="46">
        <f t="shared" si="1322"/>
        <v>-0.40981773900544982</v>
      </c>
      <c r="HI111" s="46">
        <f t="shared" si="1323"/>
        <v>-0.52524088814411396</v>
      </c>
      <c r="HJ111" s="46">
        <f t="shared" si="1324"/>
        <v>0</v>
      </c>
      <c r="HK111" s="46">
        <f t="shared" si="1325"/>
        <v>0</v>
      </c>
      <c r="HL111" s="46">
        <f t="shared" si="1326"/>
        <v>0</v>
      </c>
      <c r="HM111" s="46">
        <f t="shared" si="1327"/>
        <v>1.4368268547373027</v>
      </c>
      <c r="HN111" s="46">
        <f t="shared" si="1328"/>
        <v>0.71380010940064076</v>
      </c>
      <c r="HO111" s="46">
        <f t="shared" si="1329"/>
        <v>0.67332178617571059</v>
      </c>
      <c r="HP111" s="46">
        <f t="shared" si="1330"/>
        <v>0.54440736623684605</v>
      </c>
      <c r="HQ111" s="46">
        <f t="shared" si="1331"/>
        <v>0.62807825086306091</v>
      </c>
      <c r="HR111" s="46">
        <f t="shared" si="1332"/>
        <v>0.53133208849167013</v>
      </c>
      <c r="HS111" s="156">
        <f t="shared" si="1333"/>
        <v>0.67052305621999775</v>
      </c>
      <c r="HT111" s="162" t="str">
        <f t="shared" si="1334"/>
        <v/>
      </c>
      <c r="HU111" s="162" t="str">
        <f t="shared" si="1335"/>
        <v/>
      </c>
      <c r="HV111" s="162" t="str">
        <f t="shared" si="1336"/>
        <v/>
      </c>
      <c r="HW111" s="162"/>
      <c r="HX111" s="162"/>
      <c r="HY111" s="162"/>
      <c r="HZ111" s="162"/>
      <c r="IA111" s="162"/>
      <c r="IB111" s="162"/>
      <c r="IC111" s="162"/>
      <c r="ID111" s="162"/>
      <c r="IE111" s="162"/>
      <c r="IF111" s="162"/>
      <c r="IG111" s="162"/>
      <c r="IH111" s="162" t="e">
        <f t="shared" si="838"/>
        <v>#DIV/0!</v>
      </c>
      <c r="II111" s="162" t="e">
        <f t="shared" si="1086"/>
        <v>#DIV/0!</v>
      </c>
      <c r="IJ111" s="162" t="e">
        <f t="shared" si="1087"/>
        <v>#DIV/0!</v>
      </c>
      <c r="IK111" s="162" t="e">
        <f t="shared" si="1088"/>
        <v>#DIV/0!</v>
      </c>
      <c r="IL111" s="162" t="e">
        <f t="shared" si="1089"/>
        <v>#DIV/0!</v>
      </c>
      <c r="IM111" s="162" t="e">
        <f t="shared" si="1090"/>
        <v>#DIV/0!</v>
      </c>
      <c r="IN111" s="162" t="e">
        <f t="shared" si="1091"/>
        <v>#DIV/0!</v>
      </c>
      <c r="IO111" s="162" t="e">
        <f t="shared" si="1092"/>
        <v>#DIV/0!</v>
      </c>
      <c r="IP111" s="162" t="e">
        <f t="shared" si="1093"/>
        <v>#DIV/0!</v>
      </c>
      <c r="IQ111" s="162" t="e">
        <f t="shared" si="1094"/>
        <v>#DIV/0!</v>
      </c>
      <c r="IR111" s="162" t="e">
        <f t="shared" si="1095"/>
        <v>#DIV/0!</v>
      </c>
      <c r="IS111" s="162" t="e">
        <f t="shared" si="1096"/>
        <v>#DIV/0!</v>
      </c>
      <c r="IT111" s="162" t="e">
        <f t="shared" si="1097"/>
        <v>#DIV/0!</v>
      </c>
      <c r="IU111" s="162" t="e">
        <f t="shared" si="1098"/>
        <v>#DIV/0!</v>
      </c>
      <c r="IV111" s="162" t="e">
        <f t="shared" si="1099"/>
        <v>#DIV/0!</v>
      </c>
      <c r="IW111" s="162" t="e">
        <f t="shared" si="1100"/>
        <v>#DIV/0!</v>
      </c>
      <c r="IX111" s="162" t="e">
        <f t="shared" si="1101"/>
        <v>#DIV/0!</v>
      </c>
      <c r="IY111" s="162" t="e">
        <f t="shared" si="1102"/>
        <v>#DIV/0!</v>
      </c>
      <c r="IZ111" s="162" t="e">
        <f t="shared" si="1103"/>
        <v>#DIV/0!</v>
      </c>
      <c r="JA111" s="162" t="e">
        <f t="shared" si="1104"/>
        <v>#DIV/0!</v>
      </c>
      <c r="JB111" s="162" t="e">
        <f t="shared" si="1104"/>
        <v>#DIV/0!</v>
      </c>
      <c r="JC111" s="162" t="e">
        <f t="shared" si="1104"/>
        <v>#DIV/0!</v>
      </c>
      <c r="JD111" s="162" t="e">
        <f t="shared" si="1104"/>
        <v>#DIV/0!</v>
      </c>
      <c r="JE111" s="162" t="e">
        <f t="shared" si="1104"/>
        <v>#DIV/0!</v>
      </c>
      <c r="JF111" s="162" t="e">
        <f t="shared" si="1104"/>
        <v>#DIV/0!</v>
      </c>
      <c r="JG111" s="162" t="e">
        <f t="shared" si="1104"/>
        <v>#DIV/0!</v>
      </c>
      <c r="JH111" s="162" t="e">
        <f t="shared" si="1104"/>
        <v>#DIV/0!</v>
      </c>
      <c r="JI111" s="162" t="e">
        <f t="shared" si="1104"/>
        <v>#DIV/0!</v>
      </c>
      <c r="JJ111" s="162" t="e">
        <f t="shared" si="1104"/>
        <v>#DIV/0!</v>
      </c>
      <c r="JK111" s="162" t="e">
        <f t="shared" si="1104"/>
        <v>#DIV/0!</v>
      </c>
      <c r="JL111" s="162" t="e">
        <f t="shared" si="1104"/>
        <v>#DIV/0!</v>
      </c>
      <c r="JM111" s="162" t="e">
        <f t="shared" si="1104"/>
        <v>#DIV/0!</v>
      </c>
      <c r="JN111" s="162" t="e">
        <f t="shared" si="1104"/>
        <v>#DIV/0!</v>
      </c>
      <c r="JO111" s="162" t="e">
        <f t="shared" si="1104"/>
        <v>#DIV/0!</v>
      </c>
      <c r="JP111" s="162" t="e">
        <f t="shared" si="1104"/>
        <v>#DIV/0!</v>
      </c>
      <c r="JQ111" s="162" t="e">
        <f t="shared" si="1104"/>
        <v>#DIV/0!</v>
      </c>
      <c r="JR111" s="162" t="e">
        <f t="shared" si="1105"/>
        <v>#DIV/0!</v>
      </c>
      <c r="JS111" s="162" t="e">
        <f t="shared" si="1105"/>
        <v>#DIV/0!</v>
      </c>
      <c r="JT111" s="162" t="e">
        <f t="shared" si="1105"/>
        <v>#DIV/0!</v>
      </c>
      <c r="JU111" s="162" t="e">
        <f t="shared" si="1106"/>
        <v>#DIV/0!</v>
      </c>
      <c r="JV111" s="162" t="e">
        <f t="shared" si="1107"/>
        <v>#DIV/0!</v>
      </c>
      <c r="JW111" s="162" t="e">
        <f t="shared" si="1108"/>
        <v>#DIV/0!</v>
      </c>
      <c r="JX111" s="162" t="e">
        <f t="shared" si="1108"/>
        <v>#DIV/0!</v>
      </c>
      <c r="JY111" s="162" t="e">
        <f t="shared" si="1108"/>
        <v>#DIV/0!</v>
      </c>
      <c r="JZ111" s="162" t="e">
        <f t="shared" si="1108"/>
        <v>#DIV/0!</v>
      </c>
      <c r="KA111" s="162" t="e">
        <f t="shared" si="1108"/>
        <v>#DIV/0!</v>
      </c>
      <c r="KB111" s="162" t="e">
        <f t="shared" si="1108"/>
        <v>#DIV/0!</v>
      </c>
    </row>
    <row r="112" spans="1:350" s="130" customFormat="1" hidden="1" x14ac:dyDescent="0.35">
      <c r="A112" s="74" t="str">
        <f>Month!$A$32</f>
        <v>Mercado Regulado</v>
      </c>
      <c r="B112" s="129"/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 t="str">
        <f t="shared" si="1120"/>
        <v/>
      </c>
      <c r="O112" s="129" t="str">
        <f t="shared" si="1121"/>
        <v/>
      </c>
      <c r="P112" s="129" t="str">
        <f t="shared" si="1122"/>
        <v/>
      </c>
      <c r="Q112" s="129" t="str">
        <f t="shared" si="1123"/>
        <v/>
      </c>
      <c r="R112" s="129" t="str">
        <f t="shared" si="1124"/>
        <v/>
      </c>
      <c r="S112" s="129" t="str">
        <f t="shared" si="1125"/>
        <v/>
      </c>
      <c r="T112" s="129" t="str">
        <f t="shared" si="1126"/>
        <v/>
      </c>
      <c r="U112" s="129" t="str">
        <f t="shared" si="1127"/>
        <v/>
      </c>
      <c r="V112" s="129" t="str">
        <f t="shared" si="1128"/>
        <v/>
      </c>
      <c r="W112" s="129" t="str">
        <f t="shared" si="1129"/>
        <v/>
      </c>
      <c r="X112" s="129" t="str">
        <f t="shared" si="1130"/>
        <v/>
      </c>
      <c r="Y112" s="129" t="str">
        <f t="shared" si="1131"/>
        <v/>
      </c>
      <c r="Z112" s="129" t="str">
        <f t="shared" si="1132"/>
        <v/>
      </c>
      <c r="AA112" s="129" t="str">
        <f t="shared" si="1133"/>
        <v/>
      </c>
      <c r="AB112" s="129" t="str">
        <f t="shared" si="1134"/>
        <v/>
      </c>
      <c r="AC112" s="129" t="str">
        <f t="shared" si="1135"/>
        <v/>
      </c>
      <c r="AD112" s="129" t="str">
        <f t="shared" si="1136"/>
        <v/>
      </c>
      <c r="AE112" s="129" t="str">
        <f t="shared" si="1137"/>
        <v/>
      </c>
      <c r="AF112" s="129" t="str">
        <f t="shared" si="1138"/>
        <v/>
      </c>
      <c r="AG112" s="129" t="str">
        <f t="shared" si="1139"/>
        <v/>
      </c>
      <c r="AH112" s="129" t="str">
        <f t="shared" si="1140"/>
        <v/>
      </c>
      <c r="AI112" s="129" t="str">
        <f t="shared" si="1141"/>
        <v/>
      </c>
      <c r="AJ112" s="129" t="str">
        <f t="shared" si="1142"/>
        <v/>
      </c>
      <c r="AK112" s="129" t="str">
        <f t="shared" si="1143"/>
        <v/>
      </c>
      <c r="AL112" s="129" t="str">
        <f t="shared" si="1144"/>
        <v/>
      </c>
      <c r="AM112" s="129" t="str">
        <f t="shared" si="1145"/>
        <v/>
      </c>
      <c r="AN112" s="129" t="str">
        <f t="shared" si="1146"/>
        <v/>
      </c>
      <c r="AO112" s="129" t="str">
        <f t="shared" si="1147"/>
        <v/>
      </c>
      <c r="AP112" s="129" t="str">
        <f t="shared" si="1148"/>
        <v/>
      </c>
      <c r="AQ112" s="129" t="str">
        <f t="shared" si="1149"/>
        <v/>
      </c>
      <c r="AR112" s="129" t="str">
        <f t="shared" si="1150"/>
        <v/>
      </c>
      <c r="AS112" s="129" t="str">
        <f t="shared" si="1151"/>
        <v/>
      </c>
      <c r="AT112" s="129" t="str">
        <f t="shared" si="1152"/>
        <v/>
      </c>
      <c r="AU112" s="129" t="str">
        <f t="shared" si="1153"/>
        <v/>
      </c>
      <c r="AV112" s="129" t="str">
        <f t="shared" si="1154"/>
        <v/>
      </c>
      <c r="AW112" s="129" t="str">
        <f t="shared" si="1155"/>
        <v/>
      </c>
      <c r="AX112" s="129" t="str">
        <f t="shared" si="1156"/>
        <v/>
      </c>
      <c r="AY112" s="129" t="str">
        <f t="shared" si="1157"/>
        <v/>
      </c>
      <c r="AZ112" s="129" t="str">
        <f t="shared" si="1158"/>
        <v/>
      </c>
      <c r="BA112" s="129" t="str">
        <f t="shared" si="1159"/>
        <v/>
      </c>
      <c r="BB112" s="129" t="str">
        <f t="shared" si="1160"/>
        <v/>
      </c>
      <c r="BC112" s="129" t="str">
        <f t="shared" si="1161"/>
        <v/>
      </c>
      <c r="BD112" s="129" t="str">
        <f t="shared" si="1162"/>
        <v/>
      </c>
      <c r="BE112" s="129" t="str">
        <f t="shared" si="1163"/>
        <v/>
      </c>
      <c r="BF112" s="129" t="str">
        <f t="shared" si="1164"/>
        <v/>
      </c>
      <c r="BG112" s="129" t="str">
        <f t="shared" si="1165"/>
        <v/>
      </c>
      <c r="BH112" s="129" t="str">
        <f t="shared" si="1166"/>
        <v/>
      </c>
      <c r="BI112" s="129" t="str">
        <f t="shared" si="1167"/>
        <v/>
      </c>
      <c r="BJ112" s="129" t="str">
        <f t="shared" si="1168"/>
        <v/>
      </c>
      <c r="BK112" s="129" t="str">
        <f t="shared" si="1169"/>
        <v/>
      </c>
      <c r="BL112" s="129" t="str">
        <f t="shared" si="1170"/>
        <v/>
      </c>
      <c r="BM112" s="129" t="str">
        <f t="shared" si="1171"/>
        <v/>
      </c>
      <c r="BN112" s="129" t="str">
        <f t="shared" si="1172"/>
        <v/>
      </c>
      <c r="BO112" s="129" t="str">
        <f t="shared" si="1173"/>
        <v/>
      </c>
      <c r="BP112" s="129" t="str">
        <f t="shared" si="1174"/>
        <v/>
      </c>
      <c r="BQ112" s="129" t="str">
        <f t="shared" si="1175"/>
        <v/>
      </c>
      <c r="BR112" s="129" t="str">
        <f t="shared" si="1176"/>
        <v/>
      </c>
      <c r="BS112" s="129" t="str">
        <f t="shared" si="1177"/>
        <v/>
      </c>
      <c r="BT112" s="129" t="str">
        <f t="shared" si="1178"/>
        <v/>
      </c>
      <c r="BU112" s="129" t="str">
        <f t="shared" si="1179"/>
        <v/>
      </c>
      <c r="BV112" s="129" t="str">
        <f t="shared" si="1180"/>
        <v/>
      </c>
      <c r="BW112" s="129" t="str">
        <f t="shared" si="1181"/>
        <v/>
      </c>
      <c r="BX112" s="129" t="str">
        <f t="shared" si="1182"/>
        <v/>
      </c>
      <c r="BY112" s="129" t="str">
        <f t="shared" si="1183"/>
        <v/>
      </c>
      <c r="BZ112" s="129" t="str">
        <f t="shared" si="1184"/>
        <v/>
      </c>
      <c r="CA112" s="129" t="str">
        <f t="shared" si="1185"/>
        <v/>
      </c>
      <c r="CB112" s="129" t="str">
        <f t="shared" si="1186"/>
        <v/>
      </c>
      <c r="CC112" s="129" t="str">
        <f t="shared" si="1187"/>
        <v/>
      </c>
      <c r="CD112" s="129" t="str">
        <f t="shared" si="1188"/>
        <v/>
      </c>
      <c r="CE112" s="129" t="str">
        <f t="shared" si="1189"/>
        <v/>
      </c>
      <c r="CF112" s="129" t="str">
        <f t="shared" si="1190"/>
        <v/>
      </c>
      <c r="CG112" s="129" t="str">
        <f t="shared" si="1191"/>
        <v/>
      </c>
      <c r="CH112" s="129" t="str">
        <f t="shared" si="1192"/>
        <v/>
      </c>
      <c r="CI112" s="129" t="str">
        <f t="shared" si="1193"/>
        <v/>
      </c>
      <c r="CJ112" s="129" t="str">
        <f t="shared" si="1194"/>
        <v/>
      </c>
      <c r="CK112" s="129" t="str">
        <f t="shared" si="1195"/>
        <v/>
      </c>
      <c r="CL112" s="129" t="str">
        <f t="shared" si="1196"/>
        <v/>
      </c>
      <c r="CM112" s="129" t="str">
        <f t="shared" si="1197"/>
        <v/>
      </c>
      <c r="CN112" s="129" t="str">
        <f t="shared" si="1198"/>
        <v/>
      </c>
      <c r="CO112" s="129" t="str">
        <f t="shared" si="1199"/>
        <v/>
      </c>
      <c r="CP112" s="129" t="str">
        <f t="shared" si="1200"/>
        <v/>
      </c>
      <c r="CQ112" s="129" t="str">
        <f t="shared" si="1201"/>
        <v/>
      </c>
      <c r="CR112" s="129" t="str">
        <f t="shared" si="1202"/>
        <v/>
      </c>
      <c r="CS112" s="129" t="str">
        <f t="shared" si="1203"/>
        <v/>
      </c>
      <c r="CT112" s="129" t="str">
        <f t="shared" si="1204"/>
        <v/>
      </c>
      <c r="CU112" s="129" t="str">
        <f t="shared" si="1205"/>
        <v/>
      </c>
      <c r="CV112" s="129" t="str">
        <f t="shared" si="1206"/>
        <v/>
      </c>
      <c r="CW112" s="129" t="str">
        <f t="shared" si="1207"/>
        <v/>
      </c>
      <c r="CX112" s="129" t="str">
        <f t="shared" si="1208"/>
        <v/>
      </c>
      <c r="CY112" s="129" t="str">
        <f t="shared" si="1209"/>
        <v/>
      </c>
      <c r="CZ112" s="129" t="str">
        <f t="shared" si="1210"/>
        <v/>
      </c>
      <c r="DA112" s="129" t="str">
        <f t="shared" si="1211"/>
        <v/>
      </c>
      <c r="DB112" s="129" t="str">
        <f t="shared" si="1212"/>
        <v/>
      </c>
      <c r="DC112" s="129" t="str">
        <f t="shared" si="1213"/>
        <v/>
      </c>
      <c r="DD112" s="129" t="str">
        <f t="shared" si="1214"/>
        <v/>
      </c>
      <c r="DE112" s="129" t="str">
        <f t="shared" si="1215"/>
        <v/>
      </c>
      <c r="DF112" s="129" t="str">
        <f t="shared" si="1216"/>
        <v/>
      </c>
      <c r="DG112" s="129" t="str">
        <f t="shared" si="1217"/>
        <v/>
      </c>
      <c r="DH112" s="129" t="str">
        <f t="shared" si="1218"/>
        <v/>
      </c>
      <c r="DI112" s="129" t="str">
        <f t="shared" si="1219"/>
        <v/>
      </c>
      <c r="DJ112" s="129" t="str">
        <f t="shared" si="1220"/>
        <v/>
      </c>
      <c r="DK112" s="129" t="str">
        <f t="shared" si="1221"/>
        <v/>
      </c>
      <c r="DL112" s="129" t="str">
        <f t="shared" si="1222"/>
        <v/>
      </c>
      <c r="DM112" s="129" t="str">
        <f t="shared" si="1223"/>
        <v/>
      </c>
      <c r="DN112" s="129" t="str">
        <f t="shared" si="1224"/>
        <v/>
      </c>
      <c r="DO112" s="129" t="str">
        <f t="shared" si="1225"/>
        <v/>
      </c>
      <c r="DP112" s="129" t="str">
        <f t="shared" si="1226"/>
        <v/>
      </c>
      <c r="DQ112" s="129" t="str">
        <f t="shared" si="1227"/>
        <v/>
      </c>
      <c r="DR112" s="129" t="str">
        <f t="shared" si="1228"/>
        <v/>
      </c>
      <c r="DS112" s="129" t="str">
        <f t="shared" si="1229"/>
        <v/>
      </c>
      <c r="DT112" s="129" t="str">
        <f t="shared" si="1230"/>
        <v/>
      </c>
      <c r="DU112" s="129" t="str">
        <f t="shared" si="1231"/>
        <v/>
      </c>
      <c r="DV112" s="129" t="str">
        <f t="shared" si="1232"/>
        <v/>
      </c>
      <c r="DW112" s="129" t="str">
        <f t="shared" si="1233"/>
        <v/>
      </c>
      <c r="DX112" s="129" t="str">
        <f t="shared" si="1234"/>
        <v/>
      </c>
      <c r="DY112" s="129" t="str">
        <f t="shared" si="1235"/>
        <v/>
      </c>
      <c r="DZ112" s="129" t="str">
        <f t="shared" si="1236"/>
        <v/>
      </c>
      <c r="EA112" s="129" t="str">
        <f t="shared" si="1237"/>
        <v/>
      </c>
      <c r="EB112" s="129" t="str">
        <f t="shared" si="1238"/>
        <v/>
      </c>
      <c r="EC112" s="129" t="str">
        <f t="shared" si="1239"/>
        <v/>
      </c>
      <c r="ED112" s="129" t="str">
        <f t="shared" si="1240"/>
        <v/>
      </c>
      <c r="EE112" s="129" t="str">
        <f t="shared" si="1241"/>
        <v/>
      </c>
      <c r="EF112" s="129" t="str">
        <f t="shared" si="1242"/>
        <v/>
      </c>
      <c r="EG112" s="129" t="str">
        <f t="shared" si="1243"/>
        <v/>
      </c>
      <c r="EH112" s="129" t="str">
        <f t="shared" si="1244"/>
        <v/>
      </c>
      <c r="EI112" s="129" t="str">
        <f t="shared" si="1245"/>
        <v/>
      </c>
      <c r="EJ112" s="129" t="str">
        <f t="shared" si="1246"/>
        <v/>
      </c>
      <c r="EK112" s="129" t="str">
        <f t="shared" si="1247"/>
        <v/>
      </c>
      <c r="EL112" s="129" t="str">
        <f t="shared" si="1248"/>
        <v/>
      </c>
      <c r="EM112" s="129" t="str">
        <f t="shared" si="1249"/>
        <v/>
      </c>
      <c r="EN112" s="129" t="str">
        <f t="shared" si="1250"/>
        <v/>
      </c>
      <c r="EO112" s="129" t="str">
        <f t="shared" si="1251"/>
        <v/>
      </c>
      <c r="EP112" s="129" t="str">
        <f t="shared" si="1252"/>
        <v/>
      </c>
      <c r="EQ112" s="129" t="str">
        <f t="shared" si="1253"/>
        <v/>
      </c>
      <c r="ER112" s="129" t="str">
        <f t="shared" si="1254"/>
        <v/>
      </c>
      <c r="ES112" s="129" t="str">
        <f t="shared" si="1255"/>
        <v/>
      </c>
      <c r="ET112" s="129" t="str">
        <f t="shared" si="1256"/>
        <v/>
      </c>
      <c r="EU112" s="129" t="str">
        <f t="shared" si="1257"/>
        <v/>
      </c>
      <c r="EV112" s="129" t="str">
        <f t="shared" si="1258"/>
        <v/>
      </c>
      <c r="EW112" s="129" t="str">
        <f t="shared" si="1259"/>
        <v/>
      </c>
      <c r="EX112" s="129" t="str">
        <f t="shared" si="1260"/>
        <v/>
      </c>
      <c r="EY112" s="129" t="str">
        <f t="shared" si="1261"/>
        <v/>
      </c>
      <c r="EZ112" s="129" t="str">
        <f t="shared" si="1262"/>
        <v/>
      </c>
      <c r="FA112" s="129" t="str">
        <f t="shared" si="1263"/>
        <v/>
      </c>
      <c r="FB112" s="129" t="str">
        <f t="shared" si="1264"/>
        <v/>
      </c>
      <c r="FC112" s="129" t="str">
        <f t="shared" si="1265"/>
        <v/>
      </c>
      <c r="FD112" s="129" t="str">
        <f t="shared" si="1266"/>
        <v/>
      </c>
      <c r="FE112" s="129" t="str">
        <f t="shared" si="1267"/>
        <v/>
      </c>
      <c r="FF112" s="129" t="str">
        <f t="shared" si="1268"/>
        <v/>
      </c>
      <c r="FG112" s="129" t="str">
        <f t="shared" si="1269"/>
        <v/>
      </c>
      <c r="FH112" s="129" t="str">
        <f t="shared" si="1270"/>
        <v/>
      </c>
      <c r="FI112" s="129" t="str">
        <f t="shared" si="1271"/>
        <v/>
      </c>
      <c r="FJ112" s="129" t="str">
        <f t="shared" si="1272"/>
        <v/>
      </c>
      <c r="FK112" s="129" t="str">
        <f t="shared" si="1273"/>
        <v/>
      </c>
      <c r="FL112" s="129" t="str">
        <f t="shared" si="1274"/>
        <v/>
      </c>
      <c r="FM112" s="129" t="str">
        <f t="shared" si="1275"/>
        <v/>
      </c>
      <c r="FN112" s="129" t="str">
        <f t="shared" si="1276"/>
        <v/>
      </c>
      <c r="FO112" s="129" t="str">
        <f t="shared" si="1277"/>
        <v/>
      </c>
      <c r="FP112" s="129" t="str">
        <f t="shared" si="1278"/>
        <v/>
      </c>
      <c r="FQ112" s="129" t="str">
        <f t="shared" si="1279"/>
        <v/>
      </c>
      <c r="FR112" s="129" t="str">
        <f t="shared" si="1280"/>
        <v/>
      </c>
      <c r="FS112" s="129" t="str">
        <f t="shared" si="1281"/>
        <v/>
      </c>
      <c r="FT112" s="129" t="str">
        <f t="shared" si="1282"/>
        <v/>
      </c>
      <c r="FU112" s="129" t="str">
        <f t="shared" si="1283"/>
        <v/>
      </c>
      <c r="FV112" s="129" t="str">
        <f t="shared" si="1284"/>
        <v/>
      </c>
      <c r="FW112" s="129" t="str">
        <f t="shared" si="1285"/>
        <v/>
      </c>
      <c r="FX112" s="129" t="str">
        <f t="shared" si="1286"/>
        <v/>
      </c>
      <c r="FY112" s="129" t="str">
        <f t="shared" si="1287"/>
        <v/>
      </c>
      <c r="FZ112" s="129" t="str">
        <f t="shared" si="1288"/>
        <v/>
      </c>
      <c r="GA112" s="129" t="str">
        <f t="shared" si="1289"/>
        <v/>
      </c>
      <c r="GB112" s="129" t="str">
        <f t="shared" si="1290"/>
        <v/>
      </c>
      <c r="GC112" s="129" t="str">
        <f t="shared" si="1291"/>
        <v/>
      </c>
      <c r="GD112" s="129" t="str">
        <f t="shared" si="1292"/>
        <v/>
      </c>
      <c r="GE112" s="129" t="str">
        <f t="shared" si="1293"/>
        <v/>
      </c>
      <c r="GF112" s="129" t="str">
        <f t="shared" si="1294"/>
        <v/>
      </c>
      <c r="GG112" s="129" t="str">
        <f t="shared" si="1295"/>
        <v/>
      </c>
      <c r="GH112" s="129" t="str">
        <f t="shared" si="1296"/>
        <v/>
      </c>
      <c r="GI112" s="129" t="str">
        <f t="shared" si="1297"/>
        <v/>
      </c>
      <c r="GJ112" s="129" t="str">
        <f t="shared" si="1298"/>
        <v/>
      </c>
      <c r="GK112" s="129" t="str">
        <f t="shared" si="1299"/>
        <v/>
      </c>
      <c r="GL112" s="129" t="str">
        <f t="shared" si="1300"/>
        <v/>
      </c>
      <c r="GM112" s="129" t="str">
        <f t="shared" si="1301"/>
        <v/>
      </c>
      <c r="GN112" s="129" t="str">
        <f t="shared" si="1302"/>
        <v/>
      </c>
      <c r="GO112" s="129" t="str">
        <f t="shared" si="1303"/>
        <v/>
      </c>
      <c r="GP112" s="129" t="str">
        <f t="shared" si="1304"/>
        <v/>
      </c>
      <c r="GQ112" s="129" t="str">
        <f t="shared" si="1305"/>
        <v/>
      </c>
      <c r="GR112" s="129" t="str">
        <f t="shared" si="1306"/>
        <v/>
      </c>
      <c r="GS112" s="129" t="str">
        <f t="shared" si="1307"/>
        <v/>
      </c>
      <c r="GT112" s="129" t="str">
        <f t="shared" si="1308"/>
        <v/>
      </c>
      <c r="GU112" s="129" t="str">
        <f t="shared" si="1309"/>
        <v/>
      </c>
      <c r="GV112" s="129" t="str">
        <f t="shared" si="1310"/>
        <v/>
      </c>
      <c r="GW112" s="129" t="str">
        <f t="shared" si="1311"/>
        <v/>
      </c>
      <c r="GX112" s="129" t="str">
        <f t="shared" si="1312"/>
        <v/>
      </c>
      <c r="GY112" s="129" t="str">
        <f t="shared" si="1313"/>
        <v/>
      </c>
      <c r="GZ112" s="129" t="str">
        <f t="shared" si="1314"/>
        <v/>
      </c>
      <c r="HA112" s="129" t="str">
        <f t="shared" si="1315"/>
        <v/>
      </c>
      <c r="HB112" s="129" t="str">
        <f t="shared" si="1316"/>
        <v/>
      </c>
      <c r="HC112" s="129" t="str">
        <f t="shared" si="1317"/>
        <v/>
      </c>
      <c r="HD112" s="129" t="str">
        <f t="shared" si="1318"/>
        <v/>
      </c>
      <c r="HE112" s="129" t="str">
        <f t="shared" si="1319"/>
        <v/>
      </c>
      <c r="HF112" s="129" t="str">
        <f t="shared" si="1320"/>
        <v/>
      </c>
      <c r="HG112" s="129" t="str">
        <f t="shared" si="1321"/>
        <v/>
      </c>
      <c r="HH112" s="129" t="str">
        <f t="shared" si="1322"/>
        <v/>
      </c>
      <c r="HI112" s="129" t="str">
        <f t="shared" si="1323"/>
        <v/>
      </c>
      <c r="HJ112" s="129" t="str">
        <f t="shared" si="1324"/>
        <v/>
      </c>
      <c r="HK112" s="129" t="str">
        <f t="shared" si="1325"/>
        <v/>
      </c>
      <c r="HL112" s="129" t="str">
        <f t="shared" si="1326"/>
        <v/>
      </c>
      <c r="HM112" s="129" t="str">
        <f t="shared" si="1327"/>
        <v/>
      </c>
      <c r="HN112" s="129" t="str">
        <f t="shared" si="1328"/>
        <v/>
      </c>
      <c r="HO112" s="129" t="str">
        <f t="shared" si="1329"/>
        <v/>
      </c>
      <c r="HP112" s="129" t="str">
        <f t="shared" si="1330"/>
        <v/>
      </c>
      <c r="HQ112" s="129" t="str">
        <f t="shared" si="1331"/>
        <v/>
      </c>
      <c r="HR112" s="129" t="str">
        <f t="shared" si="1332"/>
        <v/>
      </c>
      <c r="HS112" s="158" t="str">
        <f t="shared" si="1333"/>
        <v/>
      </c>
      <c r="HT112" s="163" t="str">
        <f t="shared" si="1334"/>
        <v/>
      </c>
      <c r="HU112" s="163" t="str">
        <f t="shared" si="1335"/>
        <v/>
      </c>
      <c r="HV112" s="163" t="str">
        <f t="shared" si="1336"/>
        <v/>
      </c>
      <c r="HW112" s="163"/>
      <c r="HX112" s="163"/>
      <c r="HY112" s="163"/>
      <c r="HZ112" s="163"/>
      <c r="IA112" s="163"/>
      <c r="IB112" s="163"/>
      <c r="IC112" s="163"/>
      <c r="ID112" s="163"/>
      <c r="IE112" s="163"/>
      <c r="IF112" s="163"/>
      <c r="IG112" s="163"/>
      <c r="IH112" s="163" t="e">
        <f t="shared" si="838"/>
        <v>#DIV/0!</v>
      </c>
      <c r="II112" s="163" t="e">
        <f t="shared" si="1086"/>
        <v>#DIV/0!</v>
      </c>
      <c r="IJ112" s="163" t="e">
        <f t="shared" si="1087"/>
        <v>#DIV/0!</v>
      </c>
      <c r="IK112" s="163" t="e">
        <f t="shared" si="1088"/>
        <v>#DIV/0!</v>
      </c>
      <c r="IL112" s="163" t="e">
        <f t="shared" si="1089"/>
        <v>#DIV/0!</v>
      </c>
      <c r="IM112" s="163" t="e">
        <f t="shared" si="1090"/>
        <v>#DIV/0!</v>
      </c>
      <c r="IN112" s="163" t="e">
        <f t="shared" si="1091"/>
        <v>#DIV/0!</v>
      </c>
      <c r="IO112" s="163" t="e">
        <f t="shared" si="1092"/>
        <v>#DIV/0!</v>
      </c>
      <c r="IP112" s="163" t="e">
        <f t="shared" si="1093"/>
        <v>#DIV/0!</v>
      </c>
      <c r="IQ112" s="163" t="e">
        <f t="shared" si="1094"/>
        <v>#DIV/0!</v>
      </c>
      <c r="IR112" s="163" t="e">
        <f t="shared" si="1095"/>
        <v>#DIV/0!</v>
      </c>
      <c r="IS112" s="163" t="e">
        <f t="shared" si="1096"/>
        <v>#DIV/0!</v>
      </c>
      <c r="IT112" s="163" t="e">
        <f t="shared" si="1097"/>
        <v>#DIV/0!</v>
      </c>
      <c r="IU112" s="163" t="e">
        <f t="shared" si="1098"/>
        <v>#DIV/0!</v>
      </c>
      <c r="IV112" s="163" t="e">
        <f t="shared" si="1099"/>
        <v>#DIV/0!</v>
      </c>
      <c r="IW112" s="163" t="e">
        <f t="shared" si="1100"/>
        <v>#DIV/0!</v>
      </c>
      <c r="IX112" s="163" t="e">
        <f t="shared" si="1101"/>
        <v>#DIV/0!</v>
      </c>
      <c r="IY112" s="163" t="e">
        <f t="shared" si="1102"/>
        <v>#DIV/0!</v>
      </c>
      <c r="IZ112" s="163" t="e">
        <f t="shared" si="1103"/>
        <v>#DIV/0!</v>
      </c>
      <c r="JA112" s="163" t="e">
        <f t="shared" si="1104"/>
        <v>#DIV/0!</v>
      </c>
      <c r="JB112" s="163" t="e">
        <f t="shared" si="1104"/>
        <v>#DIV/0!</v>
      </c>
      <c r="JC112" s="163" t="e">
        <f t="shared" si="1104"/>
        <v>#DIV/0!</v>
      </c>
      <c r="JD112" s="163" t="e">
        <f t="shared" si="1104"/>
        <v>#DIV/0!</v>
      </c>
      <c r="JE112" s="163" t="e">
        <f t="shared" si="1104"/>
        <v>#DIV/0!</v>
      </c>
      <c r="JF112" s="163" t="e">
        <f t="shared" si="1104"/>
        <v>#DIV/0!</v>
      </c>
      <c r="JG112" s="163" t="e">
        <f t="shared" si="1104"/>
        <v>#DIV/0!</v>
      </c>
      <c r="JH112" s="163" t="e">
        <f t="shared" si="1104"/>
        <v>#DIV/0!</v>
      </c>
      <c r="JI112" s="163" t="e">
        <f t="shared" si="1104"/>
        <v>#DIV/0!</v>
      </c>
      <c r="JJ112" s="163" t="e">
        <f t="shared" si="1104"/>
        <v>#DIV/0!</v>
      </c>
      <c r="JK112" s="163" t="e">
        <f t="shared" si="1104"/>
        <v>#DIV/0!</v>
      </c>
      <c r="JL112" s="163" t="e">
        <f t="shared" si="1104"/>
        <v>#DIV/0!</v>
      </c>
      <c r="JM112" s="163" t="e">
        <f t="shared" si="1104"/>
        <v>#DIV/0!</v>
      </c>
      <c r="JN112" s="163" t="e">
        <f t="shared" si="1104"/>
        <v>#DIV/0!</v>
      </c>
      <c r="JO112" s="163" t="e">
        <f t="shared" si="1104"/>
        <v>#DIV/0!</v>
      </c>
      <c r="JP112" s="163" t="e">
        <f t="shared" si="1104"/>
        <v>#DIV/0!</v>
      </c>
      <c r="JQ112" s="163" t="e">
        <f t="shared" si="1104"/>
        <v>#DIV/0!</v>
      </c>
      <c r="JR112" s="163" t="e">
        <f t="shared" si="1105"/>
        <v>#DIV/0!</v>
      </c>
      <c r="JS112" s="163" t="e">
        <f t="shared" si="1105"/>
        <v>#DIV/0!</v>
      </c>
      <c r="JT112" s="163" t="e">
        <f t="shared" si="1105"/>
        <v>#DIV/0!</v>
      </c>
      <c r="JU112" s="163" t="e">
        <f t="shared" si="1106"/>
        <v>#DIV/0!</v>
      </c>
      <c r="JV112" s="163" t="e">
        <f t="shared" si="1107"/>
        <v>#DIV/0!</v>
      </c>
      <c r="JW112" s="163" t="e">
        <f t="shared" si="1108"/>
        <v>#DIV/0!</v>
      </c>
      <c r="JX112" s="163" t="e">
        <f t="shared" si="1108"/>
        <v>#DIV/0!</v>
      </c>
      <c r="JY112" s="163" t="e">
        <f t="shared" si="1108"/>
        <v>#DIV/0!</v>
      </c>
      <c r="JZ112" s="163" t="e">
        <f t="shared" si="1108"/>
        <v>#DIV/0!</v>
      </c>
      <c r="KA112" s="163" t="e">
        <f t="shared" si="1108"/>
        <v>#DIV/0!</v>
      </c>
      <c r="KB112" s="163" t="e">
        <f t="shared" si="1108"/>
        <v>#DIV/0!</v>
      </c>
    </row>
    <row r="113" spans="1:350" s="130" customFormat="1" hidden="1" x14ac:dyDescent="0.35">
      <c r="A113" s="74" t="str">
        <f>Month!$A$33</f>
        <v>Mercado Livre</v>
      </c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 t="str">
        <f t="shared" si="1120"/>
        <v/>
      </c>
      <c r="O113" s="129" t="str">
        <f t="shared" si="1121"/>
        <v/>
      </c>
      <c r="P113" s="129" t="str">
        <f t="shared" si="1122"/>
        <v/>
      </c>
      <c r="Q113" s="129" t="str">
        <f t="shared" si="1123"/>
        <v/>
      </c>
      <c r="R113" s="129" t="str">
        <f t="shared" si="1124"/>
        <v/>
      </c>
      <c r="S113" s="129" t="str">
        <f t="shared" si="1125"/>
        <v/>
      </c>
      <c r="T113" s="129" t="str">
        <f t="shared" si="1126"/>
        <v/>
      </c>
      <c r="U113" s="129" t="str">
        <f t="shared" si="1127"/>
        <v/>
      </c>
      <c r="V113" s="129" t="str">
        <f t="shared" si="1128"/>
        <v/>
      </c>
      <c r="W113" s="129" t="str">
        <f t="shared" si="1129"/>
        <v/>
      </c>
      <c r="X113" s="129" t="str">
        <f t="shared" si="1130"/>
        <v/>
      </c>
      <c r="Y113" s="129" t="str">
        <f t="shared" si="1131"/>
        <v/>
      </c>
      <c r="Z113" s="129" t="str">
        <f t="shared" si="1132"/>
        <v/>
      </c>
      <c r="AA113" s="129" t="str">
        <f t="shared" si="1133"/>
        <v/>
      </c>
      <c r="AB113" s="129" t="str">
        <f t="shared" si="1134"/>
        <v/>
      </c>
      <c r="AC113" s="129" t="str">
        <f t="shared" si="1135"/>
        <v/>
      </c>
      <c r="AD113" s="129" t="str">
        <f t="shared" si="1136"/>
        <v/>
      </c>
      <c r="AE113" s="129" t="str">
        <f t="shared" si="1137"/>
        <v/>
      </c>
      <c r="AF113" s="129" t="str">
        <f t="shared" si="1138"/>
        <v/>
      </c>
      <c r="AG113" s="129" t="str">
        <f t="shared" si="1139"/>
        <v/>
      </c>
      <c r="AH113" s="129" t="str">
        <f t="shared" si="1140"/>
        <v/>
      </c>
      <c r="AI113" s="129" t="str">
        <f t="shared" si="1141"/>
        <v/>
      </c>
      <c r="AJ113" s="129" t="str">
        <f t="shared" si="1142"/>
        <v/>
      </c>
      <c r="AK113" s="129" t="str">
        <f t="shared" si="1143"/>
        <v/>
      </c>
      <c r="AL113" s="129" t="str">
        <f t="shared" si="1144"/>
        <v/>
      </c>
      <c r="AM113" s="129" t="str">
        <f t="shared" si="1145"/>
        <v/>
      </c>
      <c r="AN113" s="129" t="str">
        <f t="shared" si="1146"/>
        <v/>
      </c>
      <c r="AO113" s="129" t="str">
        <f t="shared" si="1147"/>
        <v/>
      </c>
      <c r="AP113" s="129" t="str">
        <f t="shared" si="1148"/>
        <v/>
      </c>
      <c r="AQ113" s="129" t="str">
        <f t="shared" si="1149"/>
        <v/>
      </c>
      <c r="AR113" s="129" t="str">
        <f t="shared" si="1150"/>
        <v/>
      </c>
      <c r="AS113" s="129" t="str">
        <f t="shared" si="1151"/>
        <v/>
      </c>
      <c r="AT113" s="129" t="str">
        <f t="shared" si="1152"/>
        <v/>
      </c>
      <c r="AU113" s="129" t="str">
        <f t="shared" si="1153"/>
        <v/>
      </c>
      <c r="AV113" s="129" t="str">
        <f t="shared" si="1154"/>
        <v/>
      </c>
      <c r="AW113" s="129" t="str">
        <f t="shared" si="1155"/>
        <v/>
      </c>
      <c r="AX113" s="129" t="str">
        <f t="shared" si="1156"/>
        <v/>
      </c>
      <c r="AY113" s="129" t="str">
        <f t="shared" si="1157"/>
        <v/>
      </c>
      <c r="AZ113" s="129" t="str">
        <f t="shared" si="1158"/>
        <v/>
      </c>
      <c r="BA113" s="129" t="str">
        <f t="shared" si="1159"/>
        <v/>
      </c>
      <c r="BB113" s="129" t="str">
        <f t="shared" si="1160"/>
        <v/>
      </c>
      <c r="BC113" s="129" t="str">
        <f t="shared" si="1161"/>
        <v/>
      </c>
      <c r="BD113" s="129" t="str">
        <f t="shared" si="1162"/>
        <v/>
      </c>
      <c r="BE113" s="129" t="str">
        <f t="shared" si="1163"/>
        <v/>
      </c>
      <c r="BF113" s="129" t="str">
        <f t="shared" si="1164"/>
        <v/>
      </c>
      <c r="BG113" s="129" t="str">
        <f t="shared" si="1165"/>
        <v/>
      </c>
      <c r="BH113" s="129" t="str">
        <f t="shared" si="1166"/>
        <v/>
      </c>
      <c r="BI113" s="129" t="str">
        <f t="shared" si="1167"/>
        <v/>
      </c>
      <c r="BJ113" s="129" t="str">
        <f t="shared" si="1168"/>
        <v/>
      </c>
      <c r="BK113" s="129" t="str">
        <f t="shared" si="1169"/>
        <v/>
      </c>
      <c r="BL113" s="129" t="str">
        <f t="shared" si="1170"/>
        <v/>
      </c>
      <c r="BM113" s="129" t="str">
        <f t="shared" si="1171"/>
        <v/>
      </c>
      <c r="BN113" s="129" t="str">
        <f t="shared" si="1172"/>
        <v/>
      </c>
      <c r="BO113" s="129" t="str">
        <f t="shared" si="1173"/>
        <v/>
      </c>
      <c r="BP113" s="129" t="str">
        <f t="shared" si="1174"/>
        <v/>
      </c>
      <c r="BQ113" s="129" t="str">
        <f t="shared" si="1175"/>
        <v/>
      </c>
      <c r="BR113" s="129" t="str">
        <f t="shared" si="1176"/>
        <v/>
      </c>
      <c r="BS113" s="129" t="str">
        <f t="shared" si="1177"/>
        <v/>
      </c>
      <c r="BT113" s="129" t="str">
        <f t="shared" si="1178"/>
        <v/>
      </c>
      <c r="BU113" s="129" t="str">
        <f t="shared" si="1179"/>
        <v/>
      </c>
      <c r="BV113" s="129" t="str">
        <f t="shared" si="1180"/>
        <v/>
      </c>
      <c r="BW113" s="129" t="str">
        <f t="shared" si="1181"/>
        <v/>
      </c>
      <c r="BX113" s="129" t="str">
        <f t="shared" si="1182"/>
        <v/>
      </c>
      <c r="BY113" s="129" t="str">
        <f t="shared" si="1183"/>
        <v/>
      </c>
      <c r="BZ113" s="129" t="str">
        <f t="shared" si="1184"/>
        <v/>
      </c>
      <c r="CA113" s="129" t="str">
        <f t="shared" si="1185"/>
        <v/>
      </c>
      <c r="CB113" s="129" t="str">
        <f t="shared" si="1186"/>
        <v/>
      </c>
      <c r="CC113" s="129" t="str">
        <f t="shared" si="1187"/>
        <v/>
      </c>
      <c r="CD113" s="129" t="str">
        <f t="shared" si="1188"/>
        <v/>
      </c>
      <c r="CE113" s="129" t="str">
        <f t="shared" si="1189"/>
        <v/>
      </c>
      <c r="CF113" s="129" t="str">
        <f t="shared" si="1190"/>
        <v/>
      </c>
      <c r="CG113" s="129" t="str">
        <f t="shared" si="1191"/>
        <v/>
      </c>
      <c r="CH113" s="129" t="str">
        <f t="shared" si="1192"/>
        <v/>
      </c>
      <c r="CI113" s="129" t="str">
        <f t="shared" si="1193"/>
        <v/>
      </c>
      <c r="CJ113" s="129" t="str">
        <f t="shared" si="1194"/>
        <v/>
      </c>
      <c r="CK113" s="129" t="str">
        <f t="shared" si="1195"/>
        <v/>
      </c>
      <c r="CL113" s="129" t="str">
        <f t="shared" si="1196"/>
        <v/>
      </c>
      <c r="CM113" s="129" t="str">
        <f t="shared" si="1197"/>
        <v/>
      </c>
      <c r="CN113" s="129" t="str">
        <f t="shared" si="1198"/>
        <v/>
      </c>
      <c r="CO113" s="129" t="str">
        <f t="shared" si="1199"/>
        <v/>
      </c>
      <c r="CP113" s="129" t="str">
        <f t="shared" si="1200"/>
        <v/>
      </c>
      <c r="CQ113" s="129" t="str">
        <f t="shared" si="1201"/>
        <v/>
      </c>
      <c r="CR113" s="129" t="str">
        <f t="shared" si="1202"/>
        <v/>
      </c>
      <c r="CS113" s="129" t="str">
        <f t="shared" si="1203"/>
        <v/>
      </c>
      <c r="CT113" s="129" t="str">
        <f t="shared" si="1204"/>
        <v/>
      </c>
      <c r="CU113" s="129" t="str">
        <f t="shared" si="1205"/>
        <v/>
      </c>
      <c r="CV113" s="129" t="str">
        <f t="shared" si="1206"/>
        <v/>
      </c>
      <c r="CW113" s="129" t="str">
        <f t="shared" si="1207"/>
        <v/>
      </c>
      <c r="CX113" s="129" t="str">
        <f t="shared" si="1208"/>
        <v/>
      </c>
      <c r="CY113" s="129" t="str">
        <f t="shared" si="1209"/>
        <v/>
      </c>
      <c r="CZ113" s="129" t="str">
        <f t="shared" si="1210"/>
        <v/>
      </c>
      <c r="DA113" s="129" t="str">
        <f t="shared" si="1211"/>
        <v/>
      </c>
      <c r="DB113" s="129" t="str">
        <f t="shared" si="1212"/>
        <v/>
      </c>
      <c r="DC113" s="129" t="str">
        <f t="shared" si="1213"/>
        <v/>
      </c>
      <c r="DD113" s="129" t="str">
        <f t="shared" si="1214"/>
        <v/>
      </c>
      <c r="DE113" s="129" t="str">
        <f t="shared" si="1215"/>
        <v/>
      </c>
      <c r="DF113" s="129" t="str">
        <f t="shared" si="1216"/>
        <v/>
      </c>
      <c r="DG113" s="129" t="str">
        <f t="shared" si="1217"/>
        <v/>
      </c>
      <c r="DH113" s="129" t="str">
        <f t="shared" si="1218"/>
        <v/>
      </c>
      <c r="DI113" s="129" t="str">
        <f t="shared" si="1219"/>
        <v/>
      </c>
      <c r="DJ113" s="129" t="str">
        <f t="shared" si="1220"/>
        <v/>
      </c>
      <c r="DK113" s="129" t="str">
        <f t="shared" si="1221"/>
        <v/>
      </c>
      <c r="DL113" s="129" t="str">
        <f t="shared" si="1222"/>
        <v/>
      </c>
      <c r="DM113" s="129" t="str">
        <f t="shared" si="1223"/>
        <v/>
      </c>
      <c r="DN113" s="129" t="str">
        <f t="shared" si="1224"/>
        <v/>
      </c>
      <c r="DO113" s="129" t="str">
        <f t="shared" si="1225"/>
        <v/>
      </c>
      <c r="DP113" s="129" t="str">
        <f t="shared" si="1226"/>
        <v/>
      </c>
      <c r="DQ113" s="129" t="str">
        <f t="shared" si="1227"/>
        <v/>
      </c>
      <c r="DR113" s="129" t="str">
        <f t="shared" si="1228"/>
        <v/>
      </c>
      <c r="DS113" s="129" t="str">
        <f t="shared" si="1229"/>
        <v/>
      </c>
      <c r="DT113" s="129" t="str">
        <f t="shared" si="1230"/>
        <v/>
      </c>
      <c r="DU113" s="129" t="str">
        <f t="shared" si="1231"/>
        <v/>
      </c>
      <c r="DV113" s="129" t="str">
        <f t="shared" si="1232"/>
        <v/>
      </c>
      <c r="DW113" s="129" t="str">
        <f t="shared" si="1233"/>
        <v/>
      </c>
      <c r="DX113" s="129" t="str">
        <f t="shared" si="1234"/>
        <v/>
      </c>
      <c r="DY113" s="129" t="str">
        <f t="shared" si="1235"/>
        <v/>
      </c>
      <c r="DZ113" s="129" t="str">
        <f t="shared" si="1236"/>
        <v/>
      </c>
      <c r="EA113" s="129" t="str">
        <f t="shared" si="1237"/>
        <v/>
      </c>
      <c r="EB113" s="129" t="str">
        <f t="shared" si="1238"/>
        <v/>
      </c>
      <c r="EC113" s="129" t="str">
        <f t="shared" si="1239"/>
        <v/>
      </c>
      <c r="ED113" s="129" t="str">
        <f t="shared" si="1240"/>
        <v/>
      </c>
      <c r="EE113" s="129" t="str">
        <f t="shared" si="1241"/>
        <v/>
      </c>
      <c r="EF113" s="129" t="str">
        <f t="shared" si="1242"/>
        <v/>
      </c>
      <c r="EG113" s="129" t="str">
        <f t="shared" si="1243"/>
        <v/>
      </c>
      <c r="EH113" s="129" t="str">
        <f t="shared" si="1244"/>
        <v/>
      </c>
      <c r="EI113" s="129" t="str">
        <f t="shared" si="1245"/>
        <v/>
      </c>
      <c r="EJ113" s="129" t="str">
        <f t="shared" si="1246"/>
        <v/>
      </c>
      <c r="EK113" s="129" t="str">
        <f t="shared" si="1247"/>
        <v/>
      </c>
      <c r="EL113" s="129" t="str">
        <f t="shared" si="1248"/>
        <v/>
      </c>
      <c r="EM113" s="129" t="str">
        <f t="shared" si="1249"/>
        <v/>
      </c>
      <c r="EN113" s="129" t="str">
        <f t="shared" si="1250"/>
        <v/>
      </c>
      <c r="EO113" s="129" t="str">
        <f t="shared" si="1251"/>
        <v/>
      </c>
      <c r="EP113" s="129" t="str">
        <f t="shared" si="1252"/>
        <v/>
      </c>
      <c r="EQ113" s="129" t="str">
        <f t="shared" si="1253"/>
        <v/>
      </c>
      <c r="ER113" s="129" t="str">
        <f t="shared" si="1254"/>
        <v/>
      </c>
      <c r="ES113" s="129" t="str">
        <f t="shared" si="1255"/>
        <v/>
      </c>
      <c r="ET113" s="129" t="str">
        <f t="shared" si="1256"/>
        <v/>
      </c>
      <c r="EU113" s="129" t="str">
        <f t="shared" si="1257"/>
        <v/>
      </c>
      <c r="EV113" s="129" t="str">
        <f t="shared" si="1258"/>
        <v/>
      </c>
      <c r="EW113" s="129" t="str">
        <f t="shared" si="1259"/>
        <v/>
      </c>
      <c r="EX113" s="129" t="str">
        <f t="shared" si="1260"/>
        <v/>
      </c>
      <c r="EY113" s="129" t="str">
        <f t="shared" si="1261"/>
        <v/>
      </c>
      <c r="EZ113" s="129" t="str">
        <f t="shared" si="1262"/>
        <v/>
      </c>
      <c r="FA113" s="129" t="str">
        <f t="shared" si="1263"/>
        <v/>
      </c>
      <c r="FB113" s="129" t="str">
        <f t="shared" si="1264"/>
        <v/>
      </c>
      <c r="FC113" s="129" t="str">
        <f t="shared" si="1265"/>
        <v/>
      </c>
      <c r="FD113" s="129" t="str">
        <f t="shared" si="1266"/>
        <v/>
      </c>
      <c r="FE113" s="129" t="str">
        <f t="shared" si="1267"/>
        <v/>
      </c>
      <c r="FF113" s="129" t="str">
        <f t="shared" si="1268"/>
        <v/>
      </c>
      <c r="FG113" s="129" t="str">
        <f t="shared" si="1269"/>
        <v/>
      </c>
      <c r="FH113" s="129" t="str">
        <f t="shared" si="1270"/>
        <v/>
      </c>
      <c r="FI113" s="129" t="str">
        <f t="shared" si="1271"/>
        <v/>
      </c>
      <c r="FJ113" s="129" t="str">
        <f t="shared" si="1272"/>
        <v/>
      </c>
      <c r="FK113" s="129" t="str">
        <f t="shared" si="1273"/>
        <v/>
      </c>
      <c r="FL113" s="129" t="str">
        <f t="shared" si="1274"/>
        <v/>
      </c>
      <c r="FM113" s="129" t="str">
        <f t="shared" si="1275"/>
        <v/>
      </c>
      <c r="FN113" s="129" t="str">
        <f t="shared" si="1276"/>
        <v/>
      </c>
      <c r="FO113" s="129" t="str">
        <f t="shared" si="1277"/>
        <v/>
      </c>
      <c r="FP113" s="129" t="str">
        <f t="shared" si="1278"/>
        <v/>
      </c>
      <c r="FQ113" s="129" t="str">
        <f t="shared" si="1279"/>
        <v/>
      </c>
      <c r="FR113" s="129" t="str">
        <f t="shared" si="1280"/>
        <v/>
      </c>
      <c r="FS113" s="129" t="str">
        <f t="shared" si="1281"/>
        <v/>
      </c>
      <c r="FT113" s="129" t="str">
        <f t="shared" si="1282"/>
        <v/>
      </c>
      <c r="FU113" s="129" t="str">
        <f t="shared" si="1283"/>
        <v/>
      </c>
      <c r="FV113" s="129" t="str">
        <f t="shared" si="1284"/>
        <v/>
      </c>
      <c r="FW113" s="129" t="str">
        <f t="shared" si="1285"/>
        <v/>
      </c>
      <c r="FX113" s="129" t="str">
        <f t="shared" si="1286"/>
        <v/>
      </c>
      <c r="FY113" s="129" t="str">
        <f t="shared" si="1287"/>
        <v/>
      </c>
      <c r="FZ113" s="129" t="str">
        <f t="shared" si="1288"/>
        <v/>
      </c>
      <c r="GA113" s="129" t="str">
        <f t="shared" si="1289"/>
        <v/>
      </c>
      <c r="GB113" s="129" t="str">
        <f t="shared" si="1290"/>
        <v/>
      </c>
      <c r="GC113" s="129" t="str">
        <f t="shared" si="1291"/>
        <v/>
      </c>
      <c r="GD113" s="129" t="str">
        <f t="shared" si="1292"/>
        <v/>
      </c>
      <c r="GE113" s="129" t="str">
        <f t="shared" si="1293"/>
        <v/>
      </c>
      <c r="GF113" s="129" t="str">
        <f t="shared" si="1294"/>
        <v/>
      </c>
      <c r="GG113" s="129" t="str">
        <f t="shared" si="1295"/>
        <v/>
      </c>
      <c r="GH113" s="129" t="str">
        <f t="shared" si="1296"/>
        <v/>
      </c>
      <c r="GI113" s="129" t="str">
        <f t="shared" si="1297"/>
        <v/>
      </c>
      <c r="GJ113" s="129" t="str">
        <f t="shared" si="1298"/>
        <v/>
      </c>
      <c r="GK113" s="129" t="str">
        <f t="shared" si="1299"/>
        <v/>
      </c>
      <c r="GL113" s="129" t="str">
        <f t="shared" si="1300"/>
        <v/>
      </c>
      <c r="GM113" s="129" t="str">
        <f t="shared" si="1301"/>
        <v/>
      </c>
      <c r="GN113" s="129" t="str">
        <f t="shared" si="1302"/>
        <v/>
      </c>
      <c r="GO113" s="129" t="str">
        <f t="shared" si="1303"/>
        <v/>
      </c>
      <c r="GP113" s="129" t="str">
        <f t="shared" si="1304"/>
        <v/>
      </c>
      <c r="GQ113" s="129" t="str">
        <f t="shared" si="1305"/>
        <v/>
      </c>
      <c r="GR113" s="129" t="str">
        <f t="shared" si="1306"/>
        <v/>
      </c>
      <c r="GS113" s="129" t="str">
        <f t="shared" si="1307"/>
        <v/>
      </c>
      <c r="GT113" s="129" t="str">
        <f t="shared" si="1308"/>
        <v/>
      </c>
      <c r="GU113" s="129" t="str">
        <f t="shared" si="1309"/>
        <v/>
      </c>
      <c r="GV113" s="129" t="str">
        <f t="shared" si="1310"/>
        <v/>
      </c>
      <c r="GW113" s="129" t="str">
        <f t="shared" si="1311"/>
        <v/>
      </c>
      <c r="GX113" s="129" t="str">
        <f t="shared" si="1312"/>
        <v/>
      </c>
      <c r="GY113" s="129" t="str">
        <f t="shared" si="1313"/>
        <v/>
      </c>
      <c r="GZ113" s="129" t="str">
        <f t="shared" si="1314"/>
        <v/>
      </c>
      <c r="HA113" s="129" t="str">
        <f t="shared" si="1315"/>
        <v/>
      </c>
      <c r="HB113" s="129" t="str">
        <f t="shared" si="1316"/>
        <v/>
      </c>
      <c r="HC113" s="129" t="str">
        <f t="shared" si="1317"/>
        <v/>
      </c>
      <c r="HD113" s="129" t="str">
        <f t="shared" si="1318"/>
        <v/>
      </c>
      <c r="HE113" s="129" t="str">
        <f t="shared" si="1319"/>
        <v/>
      </c>
      <c r="HF113" s="129">
        <f t="shared" si="1320"/>
        <v>0.94167365870543462</v>
      </c>
      <c r="HG113" s="129">
        <f t="shared" si="1321"/>
        <v>-0.29045110286431108</v>
      </c>
      <c r="HH113" s="129">
        <f t="shared" si="1322"/>
        <v>-0.40981773900544982</v>
      </c>
      <c r="HI113" s="129">
        <f t="shared" si="1323"/>
        <v>-0.52524088814411396</v>
      </c>
      <c r="HJ113" s="129">
        <f t="shared" si="1324"/>
        <v>-0.70641801183967912</v>
      </c>
      <c r="HK113" s="129">
        <f t="shared" si="1325"/>
        <v>-0.74766655938204063</v>
      </c>
      <c r="HL113" s="129">
        <f t="shared" si="1326"/>
        <v>-0.74327952641283601</v>
      </c>
      <c r="HM113" s="129">
        <f t="shared" si="1327"/>
        <v>-0.92127275709365264</v>
      </c>
      <c r="HN113" s="129">
        <f t="shared" si="1328"/>
        <v>-0.94186137375947487</v>
      </c>
      <c r="HO113" s="129">
        <f t="shared" si="1329"/>
        <v>-0.94186046511627908</v>
      </c>
      <c r="HP113" s="129">
        <f t="shared" si="1330"/>
        <v>-0.94486438417074259</v>
      </c>
      <c r="HQ113" s="129">
        <f t="shared" si="1331"/>
        <v>-0.94292289988492517</v>
      </c>
      <c r="HR113" s="129">
        <f t="shared" si="1332"/>
        <v>-0.94865848178281709</v>
      </c>
      <c r="HS113" s="158">
        <f t="shared" si="1333"/>
        <v>-0.94526739584295194</v>
      </c>
      <c r="HT113" s="163" t="str">
        <f t="shared" si="1334"/>
        <v/>
      </c>
      <c r="HU113" s="163" t="str">
        <f t="shared" si="1335"/>
        <v/>
      </c>
      <c r="HV113" s="163" t="str">
        <f t="shared" si="1336"/>
        <v/>
      </c>
      <c r="HW113" s="163"/>
      <c r="HX113" s="163"/>
      <c r="HY113" s="163"/>
      <c r="HZ113" s="163"/>
      <c r="IA113" s="163"/>
      <c r="IB113" s="163"/>
      <c r="IC113" s="163"/>
      <c r="ID113" s="163"/>
      <c r="IE113" s="163"/>
      <c r="IF113" s="163"/>
      <c r="IG113" s="163"/>
      <c r="IH113" s="163" t="e">
        <f t="shared" si="838"/>
        <v>#DIV/0!</v>
      </c>
      <c r="II113" s="163" t="e">
        <f t="shared" si="1086"/>
        <v>#DIV/0!</v>
      </c>
      <c r="IJ113" s="163" t="e">
        <f t="shared" si="1087"/>
        <v>#DIV/0!</v>
      </c>
      <c r="IK113" s="163" t="e">
        <f t="shared" si="1088"/>
        <v>#DIV/0!</v>
      </c>
      <c r="IL113" s="163" t="e">
        <f t="shared" si="1089"/>
        <v>#DIV/0!</v>
      </c>
      <c r="IM113" s="163" t="e">
        <f t="shared" si="1090"/>
        <v>#DIV/0!</v>
      </c>
      <c r="IN113" s="163" t="e">
        <f t="shared" si="1091"/>
        <v>#DIV/0!</v>
      </c>
      <c r="IO113" s="163" t="e">
        <f t="shared" si="1092"/>
        <v>#DIV/0!</v>
      </c>
      <c r="IP113" s="163" t="e">
        <f t="shared" si="1093"/>
        <v>#DIV/0!</v>
      </c>
      <c r="IQ113" s="163" t="e">
        <f t="shared" si="1094"/>
        <v>#DIV/0!</v>
      </c>
      <c r="IR113" s="163" t="e">
        <f t="shared" si="1095"/>
        <v>#DIV/0!</v>
      </c>
      <c r="IS113" s="163" t="e">
        <f t="shared" si="1096"/>
        <v>#DIV/0!</v>
      </c>
      <c r="IT113" s="163" t="e">
        <f t="shared" si="1097"/>
        <v>#DIV/0!</v>
      </c>
      <c r="IU113" s="163" t="e">
        <f t="shared" si="1098"/>
        <v>#DIV/0!</v>
      </c>
      <c r="IV113" s="163" t="e">
        <f t="shared" si="1099"/>
        <v>#DIV/0!</v>
      </c>
      <c r="IW113" s="163" t="e">
        <f t="shared" si="1100"/>
        <v>#DIV/0!</v>
      </c>
      <c r="IX113" s="163" t="e">
        <f t="shared" si="1101"/>
        <v>#DIV/0!</v>
      </c>
      <c r="IY113" s="163" t="e">
        <f t="shared" si="1102"/>
        <v>#DIV/0!</v>
      </c>
      <c r="IZ113" s="163" t="e">
        <f t="shared" si="1103"/>
        <v>#DIV/0!</v>
      </c>
      <c r="JA113" s="163" t="e">
        <f t="shared" si="1104"/>
        <v>#DIV/0!</v>
      </c>
      <c r="JB113" s="163" t="e">
        <f t="shared" si="1104"/>
        <v>#DIV/0!</v>
      </c>
      <c r="JC113" s="163" t="e">
        <f t="shared" si="1104"/>
        <v>#DIV/0!</v>
      </c>
      <c r="JD113" s="163" t="e">
        <f t="shared" si="1104"/>
        <v>#DIV/0!</v>
      </c>
      <c r="JE113" s="163" t="e">
        <f t="shared" si="1104"/>
        <v>#DIV/0!</v>
      </c>
      <c r="JF113" s="163" t="e">
        <f t="shared" si="1104"/>
        <v>#DIV/0!</v>
      </c>
      <c r="JG113" s="163" t="e">
        <f t="shared" si="1104"/>
        <v>#DIV/0!</v>
      </c>
      <c r="JH113" s="163" t="e">
        <f t="shared" si="1104"/>
        <v>#DIV/0!</v>
      </c>
      <c r="JI113" s="163" t="e">
        <f t="shared" si="1104"/>
        <v>#DIV/0!</v>
      </c>
      <c r="JJ113" s="163" t="e">
        <f t="shared" si="1104"/>
        <v>#DIV/0!</v>
      </c>
      <c r="JK113" s="163" t="e">
        <f t="shared" si="1104"/>
        <v>#DIV/0!</v>
      </c>
      <c r="JL113" s="163" t="e">
        <f t="shared" si="1104"/>
        <v>#DIV/0!</v>
      </c>
      <c r="JM113" s="163" t="e">
        <f t="shared" si="1104"/>
        <v>#DIV/0!</v>
      </c>
      <c r="JN113" s="163" t="e">
        <f t="shared" si="1104"/>
        <v>#DIV/0!</v>
      </c>
      <c r="JO113" s="163" t="e">
        <f t="shared" si="1104"/>
        <v>#DIV/0!</v>
      </c>
      <c r="JP113" s="163" t="e">
        <f t="shared" si="1104"/>
        <v>#DIV/0!</v>
      </c>
      <c r="JQ113" s="163" t="e">
        <f t="shared" si="1104"/>
        <v>#DIV/0!</v>
      </c>
      <c r="JR113" s="163" t="e">
        <f t="shared" si="1105"/>
        <v>#DIV/0!</v>
      </c>
      <c r="JS113" s="163" t="e">
        <f t="shared" si="1105"/>
        <v>#DIV/0!</v>
      </c>
      <c r="JT113" s="163" t="e">
        <f t="shared" si="1105"/>
        <v>#DIV/0!</v>
      </c>
      <c r="JU113" s="163" t="e">
        <f t="shared" si="1106"/>
        <v>#DIV/0!</v>
      </c>
      <c r="JV113" s="163" t="e">
        <f t="shared" si="1107"/>
        <v>#DIV/0!</v>
      </c>
      <c r="JW113" s="163" t="e">
        <f t="shared" si="1108"/>
        <v>#DIV/0!</v>
      </c>
      <c r="JX113" s="163" t="e">
        <f t="shared" si="1108"/>
        <v>#DIV/0!</v>
      </c>
      <c r="JY113" s="163" t="e">
        <f t="shared" si="1108"/>
        <v>#DIV/0!</v>
      </c>
      <c r="JZ113" s="163" t="e">
        <f t="shared" si="1108"/>
        <v>#DIV/0!</v>
      </c>
      <c r="KA113" s="163" t="e">
        <f t="shared" si="1108"/>
        <v>#DIV/0!</v>
      </c>
      <c r="KB113" s="163" t="e">
        <f t="shared" si="1108"/>
        <v>#DIV/0!</v>
      </c>
    </row>
    <row r="114" spans="1:350" s="111" customFormat="1" hidden="1" x14ac:dyDescent="0.35">
      <c r="A114" s="103" t="str">
        <f>Month!$A$34</f>
        <v>Adicionais / Mercado Livre</v>
      </c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 t="str">
        <f t="shared" si="1120"/>
        <v/>
      </c>
      <c r="O114" s="46" t="str">
        <f t="shared" si="1121"/>
        <v/>
      </c>
      <c r="P114" s="46" t="str">
        <f t="shared" si="1122"/>
        <v/>
      </c>
      <c r="Q114" s="46" t="str">
        <f t="shared" si="1123"/>
        <v/>
      </c>
      <c r="R114" s="46" t="str">
        <f t="shared" si="1124"/>
        <v/>
      </c>
      <c r="S114" s="46" t="str">
        <f t="shared" si="1125"/>
        <v/>
      </c>
      <c r="T114" s="46" t="str">
        <f t="shared" si="1126"/>
        <v/>
      </c>
      <c r="U114" s="46" t="str">
        <f t="shared" si="1127"/>
        <v/>
      </c>
      <c r="V114" s="46" t="str">
        <f t="shared" si="1128"/>
        <v/>
      </c>
      <c r="W114" s="46" t="str">
        <f t="shared" si="1129"/>
        <v/>
      </c>
      <c r="X114" s="46" t="str">
        <f t="shared" si="1130"/>
        <v/>
      </c>
      <c r="Y114" s="46" t="str">
        <f t="shared" si="1131"/>
        <v/>
      </c>
      <c r="Z114" s="46" t="str">
        <f t="shared" si="1132"/>
        <v/>
      </c>
      <c r="AA114" s="46" t="str">
        <f t="shared" si="1133"/>
        <v/>
      </c>
      <c r="AB114" s="46" t="str">
        <f t="shared" si="1134"/>
        <v/>
      </c>
      <c r="AC114" s="46" t="str">
        <f t="shared" si="1135"/>
        <v/>
      </c>
      <c r="AD114" s="46" t="str">
        <f t="shared" si="1136"/>
        <v/>
      </c>
      <c r="AE114" s="46" t="str">
        <f t="shared" si="1137"/>
        <v/>
      </c>
      <c r="AF114" s="46" t="str">
        <f t="shared" si="1138"/>
        <v/>
      </c>
      <c r="AG114" s="46" t="str">
        <f t="shared" si="1139"/>
        <v/>
      </c>
      <c r="AH114" s="46" t="str">
        <f t="shared" si="1140"/>
        <v/>
      </c>
      <c r="AI114" s="46" t="str">
        <f t="shared" si="1141"/>
        <v/>
      </c>
      <c r="AJ114" s="46" t="str">
        <f t="shared" si="1142"/>
        <v/>
      </c>
      <c r="AK114" s="46" t="str">
        <f t="shared" si="1143"/>
        <v/>
      </c>
      <c r="AL114" s="46" t="str">
        <f t="shared" si="1144"/>
        <v/>
      </c>
      <c r="AM114" s="46" t="str">
        <f t="shared" si="1145"/>
        <v/>
      </c>
      <c r="AN114" s="46" t="str">
        <f t="shared" si="1146"/>
        <v/>
      </c>
      <c r="AO114" s="46" t="str">
        <f t="shared" si="1147"/>
        <v/>
      </c>
      <c r="AP114" s="46" t="str">
        <f t="shared" si="1148"/>
        <v/>
      </c>
      <c r="AQ114" s="46" t="str">
        <f t="shared" si="1149"/>
        <v/>
      </c>
      <c r="AR114" s="46" t="str">
        <f t="shared" si="1150"/>
        <v/>
      </c>
      <c r="AS114" s="46" t="str">
        <f t="shared" si="1151"/>
        <v/>
      </c>
      <c r="AT114" s="46" t="str">
        <f t="shared" si="1152"/>
        <v/>
      </c>
      <c r="AU114" s="46" t="str">
        <f t="shared" si="1153"/>
        <v/>
      </c>
      <c r="AV114" s="46" t="str">
        <f t="shared" si="1154"/>
        <v/>
      </c>
      <c r="AW114" s="46" t="str">
        <f t="shared" si="1155"/>
        <v/>
      </c>
      <c r="AX114" s="46" t="str">
        <f t="shared" si="1156"/>
        <v/>
      </c>
      <c r="AY114" s="46" t="str">
        <f t="shared" si="1157"/>
        <v/>
      </c>
      <c r="AZ114" s="46" t="str">
        <f t="shared" si="1158"/>
        <v/>
      </c>
      <c r="BA114" s="46" t="str">
        <f t="shared" si="1159"/>
        <v/>
      </c>
      <c r="BB114" s="46" t="str">
        <f t="shared" si="1160"/>
        <v/>
      </c>
      <c r="BC114" s="46" t="str">
        <f t="shared" si="1161"/>
        <v/>
      </c>
      <c r="BD114" s="46" t="str">
        <f t="shared" si="1162"/>
        <v/>
      </c>
      <c r="BE114" s="46" t="str">
        <f t="shared" si="1163"/>
        <v/>
      </c>
      <c r="BF114" s="46" t="str">
        <f t="shared" si="1164"/>
        <v/>
      </c>
      <c r="BG114" s="46" t="str">
        <f t="shared" si="1165"/>
        <v/>
      </c>
      <c r="BH114" s="46" t="str">
        <f t="shared" si="1166"/>
        <v/>
      </c>
      <c r="BI114" s="46" t="str">
        <f t="shared" si="1167"/>
        <v/>
      </c>
      <c r="BJ114" s="46" t="str">
        <f t="shared" si="1168"/>
        <v/>
      </c>
      <c r="BK114" s="46" t="str">
        <f t="shared" si="1169"/>
        <v/>
      </c>
      <c r="BL114" s="46" t="str">
        <f t="shared" si="1170"/>
        <v/>
      </c>
      <c r="BM114" s="46" t="str">
        <f t="shared" si="1171"/>
        <v/>
      </c>
      <c r="BN114" s="46" t="str">
        <f t="shared" si="1172"/>
        <v/>
      </c>
      <c r="BO114" s="46" t="str">
        <f t="shared" si="1173"/>
        <v/>
      </c>
      <c r="BP114" s="46" t="str">
        <f t="shared" si="1174"/>
        <v/>
      </c>
      <c r="BQ114" s="46" t="str">
        <f t="shared" si="1175"/>
        <v/>
      </c>
      <c r="BR114" s="46" t="str">
        <f t="shared" si="1176"/>
        <v/>
      </c>
      <c r="BS114" s="46" t="str">
        <f t="shared" si="1177"/>
        <v/>
      </c>
      <c r="BT114" s="46" t="str">
        <f t="shared" si="1178"/>
        <v/>
      </c>
      <c r="BU114" s="46" t="str">
        <f t="shared" si="1179"/>
        <v/>
      </c>
      <c r="BV114" s="46" t="str">
        <f t="shared" si="1180"/>
        <v/>
      </c>
      <c r="BW114" s="46" t="str">
        <f t="shared" si="1181"/>
        <v/>
      </c>
      <c r="BX114" s="46" t="str">
        <f t="shared" si="1182"/>
        <v/>
      </c>
      <c r="BY114" s="46" t="str">
        <f t="shared" si="1183"/>
        <v/>
      </c>
      <c r="BZ114" s="46" t="str">
        <f t="shared" si="1184"/>
        <v/>
      </c>
      <c r="CA114" s="46" t="str">
        <f t="shared" si="1185"/>
        <v/>
      </c>
      <c r="CB114" s="46" t="str">
        <f t="shared" si="1186"/>
        <v/>
      </c>
      <c r="CC114" s="46" t="str">
        <f t="shared" si="1187"/>
        <v/>
      </c>
      <c r="CD114" s="46" t="str">
        <f t="shared" si="1188"/>
        <v/>
      </c>
      <c r="CE114" s="46" t="str">
        <f t="shared" si="1189"/>
        <v/>
      </c>
      <c r="CF114" s="46" t="str">
        <f t="shared" si="1190"/>
        <v/>
      </c>
      <c r="CG114" s="46" t="str">
        <f t="shared" si="1191"/>
        <v/>
      </c>
      <c r="CH114" s="46" t="str">
        <f t="shared" si="1192"/>
        <v/>
      </c>
      <c r="CI114" s="46" t="str">
        <f t="shared" si="1193"/>
        <v/>
      </c>
      <c r="CJ114" s="46" t="str">
        <f t="shared" si="1194"/>
        <v/>
      </c>
      <c r="CK114" s="46" t="str">
        <f t="shared" si="1195"/>
        <v/>
      </c>
      <c r="CL114" s="46" t="str">
        <f t="shared" si="1196"/>
        <v/>
      </c>
      <c r="CM114" s="46" t="str">
        <f t="shared" si="1197"/>
        <v/>
      </c>
      <c r="CN114" s="46" t="str">
        <f t="shared" si="1198"/>
        <v/>
      </c>
      <c r="CO114" s="46" t="str">
        <f t="shared" si="1199"/>
        <v/>
      </c>
      <c r="CP114" s="46" t="str">
        <f t="shared" si="1200"/>
        <v/>
      </c>
      <c r="CQ114" s="46" t="str">
        <f t="shared" si="1201"/>
        <v/>
      </c>
      <c r="CR114" s="46" t="str">
        <f t="shared" si="1202"/>
        <v/>
      </c>
      <c r="CS114" s="46" t="str">
        <f t="shared" si="1203"/>
        <v/>
      </c>
      <c r="CT114" s="46" t="str">
        <f t="shared" si="1204"/>
        <v/>
      </c>
      <c r="CU114" s="46" t="str">
        <f t="shared" si="1205"/>
        <v/>
      </c>
      <c r="CV114" s="46" t="str">
        <f t="shared" si="1206"/>
        <v/>
      </c>
      <c r="CW114" s="46" t="str">
        <f t="shared" si="1207"/>
        <v/>
      </c>
      <c r="CX114" s="46" t="str">
        <f t="shared" si="1208"/>
        <v/>
      </c>
      <c r="CY114" s="46" t="str">
        <f t="shared" si="1209"/>
        <v/>
      </c>
      <c r="CZ114" s="46" t="str">
        <f t="shared" si="1210"/>
        <v/>
      </c>
      <c r="DA114" s="46" t="str">
        <f t="shared" si="1211"/>
        <v/>
      </c>
      <c r="DB114" s="46" t="str">
        <f t="shared" si="1212"/>
        <v/>
      </c>
      <c r="DC114" s="46" t="str">
        <f t="shared" si="1213"/>
        <v/>
      </c>
      <c r="DD114" s="46" t="str">
        <f t="shared" si="1214"/>
        <v/>
      </c>
      <c r="DE114" s="46" t="str">
        <f t="shared" si="1215"/>
        <v/>
      </c>
      <c r="DF114" s="46" t="str">
        <f t="shared" si="1216"/>
        <v/>
      </c>
      <c r="DG114" s="46" t="str">
        <f t="shared" si="1217"/>
        <v/>
      </c>
      <c r="DH114" s="46" t="str">
        <f t="shared" si="1218"/>
        <v/>
      </c>
      <c r="DI114" s="46" t="str">
        <f t="shared" si="1219"/>
        <v/>
      </c>
      <c r="DJ114" s="46" t="str">
        <f t="shared" si="1220"/>
        <v/>
      </c>
      <c r="DK114" s="46" t="str">
        <f t="shared" si="1221"/>
        <v/>
      </c>
      <c r="DL114" s="46" t="str">
        <f t="shared" si="1222"/>
        <v/>
      </c>
      <c r="DM114" s="46" t="str">
        <f t="shared" si="1223"/>
        <v/>
      </c>
      <c r="DN114" s="46" t="str">
        <f t="shared" si="1224"/>
        <v/>
      </c>
      <c r="DO114" s="46" t="str">
        <f t="shared" si="1225"/>
        <v/>
      </c>
      <c r="DP114" s="46" t="str">
        <f t="shared" si="1226"/>
        <v/>
      </c>
      <c r="DQ114" s="46" t="str">
        <f t="shared" si="1227"/>
        <v/>
      </c>
      <c r="DR114" s="46" t="str">
        <f t="shared" si="1228"/>
        <v/>
      </c>
      <c r="DS114" s="46" t="str">
        <f t="shared" si="1229"/>
        <v/>
      </c>
      <c r="DT114" s="46" t="str">
        <f t="shared" si="1230"/>
        <v/>
      </c>
      <c r="DU114" s="46" t="str">
        <f t="shared" si="1231"/>
        <v/>
      </c>
      <c r="DV114" s="46" t="str">
        <f t="shared" si="1232"/>
        <v/>
      </c>
      <c r="DW114" s="46" t="str">
        <f t="shared" si="1233"/>
        <v/>
      </c>
      <c r="DX114" s="46" t="str">
        <f t="shared" si="1234"/>
        <v/>
      </c>
      <c r="DY114" s="46" t="str">
        <f t="shared" si="1235"/>
        <v/>
      </c>
      <c r="DZ114" s="46" t="str">
        <f t="shared" si="1236"/>
        <v/>
      </c>
      <c r="EA114" s="46" t="str">
        <f t="shared" si="1237"/>
        <v/>
      </c>
      <c r="EB114" s="46" t="str">
        <f t="shared" si="1238"/>
        <v/>
      </c>
      <c r="EC114" s="46" t="str">
        <f t="shared" si="1239"/>
        <v/>
      </c>
      <c r="ED114" s="46" t="str">
        <f t="shared" si="1240"/>
        <v/>
      </c>
      <c r="EE114" s="46" t="str">
        <f t="shared" si="1241"/>
        <v/>
      </c>
      <c r="EF114" s="46" t="str">
        <f t="shared" si="1242"/>
        <v/>
      </c>
      <c r="EG114" s="46" t="str">
        <f t="shared" si="1243"/>
        <v/>
      </c>
      <c r="EH114" s="46" t="str">
        <f t="shared" si="1244"/>
        <v/>
      </c>
      <c r="EI114" s="46" t="str">
        <f t="shared" si="1245"/>
        <v/>
      </c>
      <c r="EJ114" s="46" t="str">
        <f t="shared" si="1246"/>
        <v/>
      </c>
      <c r="EK114" s="46" t="str">
        <f t="shared" si="1247"/>
        <v/>
      </c>
      <c r="EL114" s="46" t="str">
        <f t="shared" si="1248"/>
        <v/>
      </c>
      <c r="EM114" s="46" t="str">
        <f t="shared" si="1249"/>
        <v/>
      </c>
      <c r="EN114" s="46" t="str">
        <f t="shared" si="1250"/>
        <v/>
      </c>
      <c r="EO114" s="46" t="str">
        <f t="shared" si="1251"/>
        <v/>
      </c>
      <c r="EP114" s="46" t="str">
        <f t="shared" si="1252"/>
        <v/>
      </c>
      <c r="EQ114" s="46" t="str">
        <f t="shared" si="1253"/>
        <v/>
      </c>
      <c r="ER114" s="46" t="str">
        <f t="shared" si="1254"/>
        <v/>
      </c>
      <c r="ES114" s="46" t="str">
        <f t="shared" si="1255"/>
        <v/>
      </c>
      <c r="ET114" s="46" t="str">
        <f t="shared" si="1256"/>
        <v/>
      </c>
      <c r="EU114" s="46" t="str">
        <f t="shared" si="1257"/>
        <v/>
      </c>
      <c r="EV114" s="46" t="str">
        <f t="shared" si="1258"/>
        <v/>
      </c>
      <c r="EW114" s="46" t="str">
        <f t="shared" si="1259"/>
        <v/>
      </c>
      <c r="EX114" s="46" t="str">
        <f t="shared" si="1260"/>
        <v/>
      </c>
      <c r="EY114" s="46" t="str">
        <f t="shared" si="1261"/>
        <v/>
      </c>
      <c r="EZ114" s="46" t="str">
        <f t="shared" si="1262"/>
        <v/>
      </c>
      <c r="FA114" s="46" t="str">
        <f t="shared" si="1263"/>
        <v/>
      </c>
      <c r="FB114" s="46" t="str">
        <f t="shared" si="1264"/>
        <v/>
      </c>
      <c r="FC114" s="46" t="str">
        <f t="shared" si="1265"/>
        <v/>
      </c>
      <c r="FD114" s="46" t="str">
        <f t="shared" si="1266"/>
        <v/>
      </c>
      <c r="FE114" s="46" t="str">
        <f t="shared" si="1267"/>
        <v/>
      </c>
      <c r="FF114" s="46" t="str">
        <f t="shared" si="1268"/>
        <v/>
      </c>
      <c r="FG114" s="46" t="str">
        <f t="shared" si="1269"/>
        <v/>
      </c>
      <c r="FH114" s="46" t="str">
        <f t="shared" si="1270"/>
        <v/>
      </c>
      <c r="FI114" s="46" t="str">
        <f t="shared" si="1271"/>
        <v/>
      </c>
      <c r="FJ114" s="46" t="str">
        <f t="shared" si="1272"/>
        <v/>
      </c>
      <c r="FK114" s="46" t="str">
        <f t="shared" si="1273"/>
        <v/>
      </c>
      <c r="FL114" s="46" t="str">
        <f t="shared" si="1274"/>
        <v/>
      </c>
      <c r="FM114" s="46" t="str">
        <f t="shared" si="1275"/>
        <v/>
      </c>
      <c r="FN114" s="46" t="str">
        <f t="shared" si="1276"/>
        <v/>
      </c>
      <c r="FO114" s="46" t="str">
        <f t="shared" si="1277"/>
        <v/>
      </c>
      <c r="FP114" s="46" t="str">
        <f t="shared" si="1278"/>
        <v/>
      </c>
      <c r="FQ114" s="46" t="str">
        <f t="shared" si="1279"/>
        <v/>
      </c>
      <c r="FR114" s="46" t="str">
        <f t="shared" si="1280"/>
        <v/>
      </c>
      <c r="FS114" s="46" t="str">
        <f t="shared" si="1281"/>
        <v/>
      </c>
      <c r="FT114" s="46" t="str">
        <f t="shared" si="1282"/>
        <v/>
      </c>
      <c r="FU114" s="46" t="str">
        <f t="shared" si="1283"/>
        <v/>
      </c>
      <c r="FV114" s="46" t="str">
        <f t="shared" si="1284"/>
        <v/>
      </c>
      <c r="FW114" s="46" t="str">
        <f t="shared" si="1285"/>
        <v/>
      </c>
      <c r="FX114" s="46" t="str">
        <f t="shared" si="1286"/>
        <v/>
      </c>
      <c r="FY114" s="46" t="str">
        <f t="shared" si="1287"/>
        <v/>
      </c>
      <c r="FZ114" s="46" t="str">
        <f t="shared" si="1288"/>
        <v/>
      </c>
      <c r="GA114" s="46" t="str">
        <f t="shared" si="1289"/>
        <v/>
      </c>
      <c r="GB114" s="46" t="str">
        <f t="shared" si="1290"/>
        <v/>
      </c>
      <c r="GC114" s="46" t="str">
        <f t="shared" si="1291"/>
        <v/>
      </c>
      <c r="GD114" s="46" t="str">
        <f t="shared" si="1292"/>
        <v/>
      </c>
      <c r="GE114" s="46" t="str">
        <f t="shared" si="1293"/>
        <v/>
      </c>
      <c r="GF114" s="46" t="str">
        <f t="shared" si="1294"/>
        <v/>
      </c>
      <c r="GG114" s="46" t="str">
        <f t="shared" si="1295"/>
        <v/>
      </c>
      <c r="GH114" s="46" t="str">
        <f t="shared" si="1296"/>
        <v/>
      </c>
      <c r="GI114" s="46" t="str">
        <f t="shared" si="1297"/>
        <v/>
      </c>
      <c r="GJ114" s="46" t="str">
        <f t="shared" si="1298"/>
        <v/>
      </c>
      <c r="GK114" s="46" t="str">
        <f t="shared" si="1299"/>
        <v/>
      </c>
      <c r="GL114" s="46" t="str">
        <f t="shared" si="1300"/>
        <v/>
      </c>
      <c r="GM114" s="46" t="str">
        <f t="shared" si="1301"/>
        <v/>
      </c>
      <c r="GN114" s="46" t="str">
        <f t="shared" si="1302"/>
        <v/>
      </c>
      <c r="GO114" s="46" t="str">
        <f t="shared" si="1303"/>
        <v/>
      </c>
      <c r="GP114" s="46" t="str">
        <f t="shared" si="1304"/>
        <v/>
      </c>
      <c r="GQ114" s="46" t="str">
        <f t="shared" si="1305"/>
        <v/>
      </c>
      <c r="GR114" s="46" t="str">
        <f t="shared" si="1306"/>
        <v/>
      </c>
      <c r="GS114" s="46" t="str">
        <f t="shared" si="1307"/>
        <v/>
      </c>
      <c r="GT114" s="46" t="str">
        <f t="shared" si="1308"/>
        <v/>
      </c>
      <c r="GU114" s="46" t="str">
        <f t="shared" si="1309"/>
        <v/>
      </c>
      <c r="GV114" s="46" t="str">
        <f t="shared" si="1310"/>
        <v/>
      </c>
      <c r="GW114" s="46" t="str">
        <f t="shared" si="1311"/>
        <v/>
      </c>
      <c r="GX114" s="46" t="str">
        <f t="shared" si="1312"/>
        <v/>
      </c>
      <c r="GY114" s="46" t="str">
        <f t="shared" si="1313"/>
        <v/>
      </c>
      <c r="GZ114" s="46" t="str">
        <f t="shared" si="1314"/>
        <v/>
      </c>
      <c r="HA114" s="46" t="str">
        <f t="shared" si="1315"/>
        <v/>
      </c>
      <c r="HB114" s="46" t="str">
        <f t="shared" si="1316"/>
        <v/>
      </c>
      <c r="HC114" s="46" t="str">
        <f t="shared" si="1317"/>
        <v/>
      </c>
      <c r="HD114" s="46" t="str">
        <f t="shared" si="1318"/>
        <v/>
      </c>
      <c r="HE114" s="46" t="str">
        <f t="shared" si="1319"/>
        <v/>
      </c>
      <c r="HF114" s="46" t="str">
        <f t="shared" si="1320"/>
        <v/>
      </c>
      <c r="HG114" s="46" t="str">
        <f t="shared" si="1321"/>
        <v/>
      </c>
      <c r="HH114" s="46" t="str">
        <f t="shared" si="1322"/>
        <v/>
      </c>
      <c r="HI114" s="46" t="str">
        <f t="shared" si="1323"/>
        <v/>
      </c>
      <c r="HJ114" s="46">
        <f t="shared" si="1324"/>
        <v>-0.41314310010865973</v>
      </c>
      <c r="HK114" s="46">
        <f t="shared" si="1325"/>
        <v>-0.42407400636220705</v>
      </c>
      <c r="HL114" s="46">
        <f t="shared" si="1326"/>
        <v>-0.41240388964269559</v>
      </c>
      <c r="HM114" s="46" t="str">
        <f t="shared" si="1327"/>
        <v/>
      </c>
      <c r="HN114" s="46" t="str">
        <f t="shared" si="1328"/>
        <v/>
      </c>
      <c r="HO114" s="46" t="str">
        <f t="shared" si="1329"/>
        <v/>
      </c>
      <c r="HP114" s="46" t="str">
        <f t="shared" si="1330"/>
        <v/>
      </c>
      <c r="HQ114" s="46" t="str">
        <f t="shared" si="1331"/>
        <v/>
      </c>
      <c r="HR114" s="46" t="str">
        <f t="shared" si="1332"/>
        <v/>
      </c>
      <c r="HS114" s="156" t="str">
        <f t="shared" si="1333"/>
        <v/>
      </c>
      <c r="HT114" s="162" t="str">
        <f t="shared" si="1334"/>
        <v/>
      </c>
      <c r="HU114" s="162" t="str">
        <f t="shared" si="1335"/>
        <v/>
      </c>
      <c r="HV114" s="162" t="str">
        <f t="shared" si="1336"/>
        <v/>
      </c>
      <c r="HW114" s="162"/>
      <c r="HX114" s="162"/>
      <c r="HY114" s="162"/>
      <c r="HZ114" s="162"/>
      <c r="IA114" s="162"/>
      <c r="IB114" s="162"/>
      <c r="IC114" s="162"/>
      <c r="ID114" s="162"/>
      <c r="IE114" s="162"/>
      <c r="IF114" s="162"/>
      <c r="IG114" s="162"/>
      <c r="IH114" s="162" t="e">
        <f t="shared" si="838"/>
        <v>#DIV/0!</v>
      </c>
      <c r="II114" s="162" t="e">
        <f t="shared" si="1086"/>
        <v>#DIV/0!</v>
      </c>
      <c r="IJ114" s="162" t="e">
        <f t="shared" si="1087"/>
        <v>#DIV/0!</v>
      </c>
      <c r="IK114" s="162" t="e">
        <f t="shared" si="1088"/>
        <v>#DIV/0!</v>
      </c>
      <c r="IL114" s="162" t="e">
        <f t="shared" si="1089"/>
        <v>#DIV/0!</v>
      </c>
      <c r="IM114" s="162" t="e">
        <f t="shared" si="1090"/>
        <v>#DIV/0!</v>
      </c>
      <c r="IN114" s="162" t="e">
        <f t="shared" si="1091"/>
        <v>#DIV/0!</v>
      </c>
      <c r="IO114" s="162" t="e">
        <f t="shared" si="1092"/>
        <v>#DIV/0!</v>
      </c>
      <c r="IP114" s="162" t="e">
        <f t="shared" si="1093"/>
        <v>#DIV/0!</v>
      </c>
      <c r="IQ114" s="162" t="e">
        <f t="shared" si="1094"/>
        <v>#DIV/0!</v>
      </c>
      <c r="IR114" s="162" t="e">
        <f t="shared" si="1095"/>
        <v>#DIV/0!</v>
      </c>
      <c r="IS114" s="162" t="e">
        <f t="shared" si="1096"/>
        <v>#DIV/0!</v>
      </c>
      <c r="IT114" s="162" t="e">
        <f t="shared" si="1097"/>
        <v>#DIV/0!</v>
      </c>
      <c r="IU114" s="162" t="e">
        <f t="shared" si="1098"/>
        <v>#DIV/0!</v>
      </c>
      <c r="IV114" s="162" t="e">
        <f t="shared" si="1099"/>
        <v>#DIV/0!</v>
      </c>
      <c r="IW114" s="162" t="e">
        <f t="shared" si="1100"/>
        <v>#DIV/0!</v>
      </c>
      <c r="IX114" s="162" t="e">
        <f t="shared" si="1101"/>
        <v>#DIV/0!</v>
      </c>
      <c r="IY114" s="162" t="e">
        <f t="shared" si="1102"/>
        <v>#DIV/0!</v>
      </c>
      <c r="IZ114" s="162" t="e">
        <f t="shared" si="1103"/>
        <v>#DIV/0!</v>
      </c>
      <c r="JA114" s="162" t="e">
        <f t="shared" si="1104"/>
        <v>#DIV/0!</v>
      </c>
      <c r="JB114" s="162" t="e">
        <f t="shared" si="1104"/>
        <v>#DIV/0!</v>
      </c>
      <c r="JC114" s="162" t="e">
        <f t="shared" si="1104"/>
        <v>#DIV/0!</v>
      </c>
      <c r="JD114" s="162" t="e">
        <f t="shared" si="1104"/>
        <v>#DIV/0!</v>
      </c>
      <c r="JE114" s="162" t="e">
        <f t="shared" si="1104"/>
        <v>#DIV/0!</v>
      </c>
      <c r="JF114" s="162" t="e">
        <f t="shared" si="1104"/>
        <v>#DIV/0!</v>
      </c>
      <c r="JG114" s="162" t="e">
        <f t="shared" si="1104"/>
        <v>#DIV/0!</v>
      </c>
      <c r="JH114" s="162" t="e">
        <f t="shared" si="1104"/>
        <v>#DIV/0!</v>
      </c>
      <c r="JI114" s="162" t="e">
        <f t="shared" si="1104"/>
        <v>#DIV/0!</v>
      </c>
      <c r="JJ114" s="162" t="e">
        <f t="shared" si="1104"/>
        <v>#DIV/0!</v>
      </c>
      <c r="JK114" s="162" t="e">
        <f t="shared" si="1104"/>
        <v>#DIV/0!</v>
      </c>
      <c r="JL114" s="162" t="e">
        <f t="shared" si="1104"/>
        <v>#DIV/0!</v>
      </c>
      <c r="JM114" s="162" t="e">
        <f t="shared" si="1104"/>
        <v>#DIV/0!</v>
      </c>
      <c r="JN114" s="162" t="e">
        <f t="shared" si="1104"/>
        <v>#DIV/0!</v>
      </c>
      <c r="JO114" s="162" t="e">
        <f t="shared" si="1104"/>
        <v>#DIV/0!</v>
      </c>
      <c r="JP114" s="162" t="e">
        <f t="shared" si="1104"/>
        <v>#DIV/0!</v>
      </c>
      <c r="JQ114" s="162" t="e">
        <f t="shared" si="1104"/>
        <v>#DIV/0!</v>
      </c>
      <c r="JR114" s="162" t="e">
        <f t="shared" si="1105"/>
        <v>#DIV/0!</v>
      </c>
      <c r="JS114" s="162" t="e">
        <f t="shared" si="1105"/>
        <v>#DIV/0!</v>
      </c>
      <c r="JT114" s="162" t="e">
        <f t="shared" si="1105"/>
        <v>#DIV/0!</v>
      </c>
      <c r="JU114" s="162" t="e">
        <f t="shared" si="1106"/>
        <v>#DIV/0!</v>
      </c>
      <c r="JV114" s="162" t="e">
        <f t="shared" si="1107"/>
        <v>#DIV/0!</v>
      </c>
      <c r="JW114" s="162" t="e">
        <f t="shared" si="1108"/>
        <v>#DIV/0!</v>
      </c>
      <c r="JX114" s="162" t="e">
        <f t="shared" si="1108"/>
        <v>#DIV/0!</v>
      </c>
      <c r="JY114" s="162" t="e">
        <f t="shared" si="1108"/>
        <v>#DIV/0!</v>
      </c>
      <c r="JZ114" s="162" t="e">
        <f t="shared" si="1108"/>
        <v>#DIV/0!</v>
      </c>
      <c r="KA114" s="162" t="e">
        <f t="shared" si="1108"/>
        <v>#DIV/0!</v>
      </c>
      <c r="KB114" s="162" t="e">
        <f t="shared" si="1108"/>
        <v>#DIV/0!</v>
      </c>
    </row>
    <row r="115" spans="1:350" s="7" customFormat="1" x14ac:dyDescent="0.35">
      <c r="A115" s="11" t="str">
        <f>Month!$A$35</f>
        <v>Portos (TEUs)</v>
      </c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 t="str">
        <f t="shared" si="1120"/>
        <v/>
      </c>
      <c r="O115" s="42" t="str">
        <f t="shared" si="1121"/>
        <v/>
      </c>
      <c r="P115" s="42" t="str">
        <f t="shared" si="1122"/>
        <v/>
      </c>
      <c r="Q115" s="42" t="str">
        <f t="shared" si="1123"/>
        <v/>
      </c>
      <c r="R115" s="42" t="str">
        <f t="shared" si="1124"/>
        <v/>
      </c>
      <c r="S115" s="42" t="str">
        <f t="shared" si="1125"/>
        <v/>
      </c>
      <c r="T115" s="42" t="str">
        <f t="shared" si="1126"/>
        <v/>
      </c>
      <c r="U115" s="42" t="str">
        <f t="shared" si="1127"/>
        <v/>
      </c>
      <c r="V115" s="42" t="str">
        <f t="shared" si="1128"/>
        <v/>
      </c>
      <c r="W115" s="42" t="str">
        <f t="shared" si="1129"/>
        <v/>
      </c>
      <c r="X115" s="42" t="str">
        <f t="shared" si="1130"/>
        <v/>
      </c>
      <c r="Y115" s="42" t="str">
        <f t="shared" si="1131"/>
        <v/>
      </c>
      <c r="Z115" s="42" t="str">
        <f t="shared" si="1132"/>
        <v/>
      </c>
      <c r="AA115" s="42" t="str">
        <f t="shared" si="1133"/>
        <v/>
      </c>
      <c r="AB115" s="42" t="str">
        <f t="shared" si="1134"/>
        <v/>
      </c>
      <c r="AC115" s="42" t="str">
        <f t="shared" si="1135"/>
        <v/>
      </c>
      <c r="AD115" s="42" t="str">
        <f t="shared" si="1136"/>
        <v/>
      </c>
      <c r="AE115" s="42" t="str">
        <f t="shared" si="1137"/>
        <v/>
      </c>
      <c r="AF115" s="42" t="str">
        <f t="shared" si="1138"/>
        <v/>
      </c>
      <c r="AG115" s="42" t="str">
        <f t="shared" si="1139"/>
        <v/>
      </c>
      <c r="AH115" s="42" t="str">
        <f t="shared" si="1140"/>
        <v/>
      </c>
      <c r="AI115" s="42" t="str">
        <f t="shared" si="1141"/>
        <v/>
      </c>
      <c r="AJ115" s="42" t="str">
        <f t="shared" si="1142"/>
        <v/>
      </c>
      <c r="AK115" s="42" t="str">
        <f t="shared" si="1143"/>
        <v/>
      </c>
      <c r="AL115" s="42" t="str">
        <f t="shared" si="1144"/>
        <v/>
      </c>
      <c r="AM115" s="42" t="str">
        <f t="shared" si="1145"/>
        <v/>
      </c>
      <c r="AN115" s="42" t="str">
        <f t="shared" si="1146"/>
        <v/>
      </c>
      <c r="AO115" s="42" t="str">
        <f t="shared" si="1147"/>
        <v/>
      </c>
      <c r="AP115" s="42" t="str">
        <f t="shared" si="1148"/>
        <v/>
      </c>
      <c r="AQ115" s="42" t="str">
        <f t="shared" si="1149"/>
        <v/>
      </c>
      <c r="AR115" s="42" t="str">
        <f t="shared" si="1150"/>
        <v/>
      </c>
      <c r="AS115" s="42" t="str">
        <f t="shared" si="1151"/>
        <v/>
      </c>
      <c r="AT115" s="42" t="str">
        <f t="shared" si="1152"/>
        <v/>
      </c>
      <c r="AU115" s="42" t="str">
        <f t="shared" si="1153"/>
        <v/>
      </c>
      <c r="AV115" s="42" t="str">
        <f t="shared" si="1154"/>
        <v/>
      </c>
      <c r="AW115" s="42" t="str">
        <f t="shared" si="1155"/>
        <v/>
      </c>
      <c r="AX115" s="42" t="str">
        <f t="shared" si="1156"/>
        <v/>
      </c>
      <c r="AY115" s="42" t="str">
        <f t="shared" si="1157"/>
        <v/>
      </c>
      <c r="AZ115" s="42" t="str">
        <f t="shared" si="1158"/>
        <v/>
      </c>
      <c r="BA115" s="42" t="str">
        <f t="shared" si="1159"/>
        <v/>
      </c>
      <c r="BB115" s="42" t="str">
        <f t="shared" si="1160"/>
        <v/>
      </c>
      <c r="BC115" s="42" t="str">
        <f t="shared" si="1161"/>
        <v/>
      </c>
      <c r="BD115" s="42" t="str">
        <f t="shared" si="1162"/>
        <v/>
      </c>
      <c r="BE115" s="42" t="str">
        <f t="shared" si="1163"/>
        <v/>
      </c>
      <c r="BF115" s="42" t="str">
        <f t="shared" si="1164"/>
        <v/>
      </c>
      <c r="BG115" s="42" t="str">
        <f t="shared" si="1165"/>
        <v/>
      </c>
      <c r="BH115" s="42" t="str">
        <f t="shared" si="1166"/>
        <v/>
      </c>
      <c r="BI115" s="42" t="str">
        <f t="shared" si="1167"/>
        <v/>
      </c>
      <c r="BJ115" s="42" t="str">
        <f t="shared" si="1168"/>
        <v/>
      </c>
      <c r="BK115" s="42" t="str">
        <f t="shared" si="1169"/>
        <v/>
      </c>
      <c r="BL115" s="42" t="str">
        <f t="shared" si="1170"/>
        <v/>
      </c>
      <c r="BM115" s="42" t="str">
        <f t="shared" si="1171"/>
        <v/>
      </c>
      <c r="BN115" s="42" t="str">
        <f t="shared" si="1172"/>
        <v/>
      </c>
      <c r="BO115" s="42" t="str">
        <f t="shared" si="1173"/>
        <v/>
      </c>
      <c r="BP115" s="42" t="str">
        <f t="shared" si="1174"/>
        <v/>
      </c>
      <c r="BQ115" s="42" t="str">
        <f t="shared" si="1175"/>
        <v/>
      </c>
      <c r="BR115" s="42" t="str">
        <f t="shared" si="1176"/>
        <v/>
      </c>
      <c r="BS115" s="42" t="str">
        <f t="shared" si="1177"/>
        <v/>
      </c>
      <c r="BT115" s="42" t="str">
        <f t="shared" si="1178"/>
        <v/>
      </c>
      <c r="BU115" s="42" t="str">
        <f t="shared" si="1179"/>
        <v/>
      </c>
      <c r="BV115" s="42" t="str">
        <f t="shared" si="1180"/>
        <v/>
      </c>
      <c r="BW115" s="42" t="str">
        <f t="shared" si="1181"/>
        <v/>
      </c>
      <c r="BX115" s="42" t="str">
        <f t="shared" si="1182"/>
        <v/>
      </c>
      <c r="BY115" s="42" t="str">
        <f t="shared" si="1183"/>
        <v/>
      </c>
      <c r="BZ115" s="42" t="str">
        <f t="shared" si="1184"/>
        <v/>
      </c>
      <c r="CA115" s="42" t="str">
        <f t="shared" si="1185"/>
        <v/>
      </c>
      <c r="CB115" s="42" t="str">
        <f t="shared" si="1186"/>
        <v/>
      </c>
      <c r="CC115" s="42" t="str">
        <f t="shared" si="1187"/>
        <v/>
      </c>
      <c r="CD115" s="42" t="str">
        <f t="shared" si="1188"/>
        <v/>
      </c>
      <c r="CE115" s="42" t="str">
        <f t="shared" si="1189"/>
        <v/>
      </c>
      <c r="CF115" s="42" t="str">
        <f t="shared" si="1190"/>
        <v/>
      </c>
      <c r="CG115" s="42" t="str">
        <f t="shared" si="1191"/>
        <v/>
      </c>
      <c r="CH115" s="42" t="str">
        <f t="shared" si="1192"/>
        <v/>
      </c>
      <c r="CI115" s="42" t="str">
        <f t="shared" si="1193"/>
        <v/>
      </c>
      <c r="CJ115" s="42" t="str">
        <f t="shared" si="1194"/>
        <v/>
      </c>
      <c r="CK115" s="42" t="str">
        <f t="shared" si="1195"/>
        <v/>
      </c>
      <c r="CL115" s="42" t="str">
        <f t="shared" si="1196"/>
        <v/>
      </c>
      <c r="CM115" s="42" t="str">
        <f t="shared" si="1197"/>
        <v/>
      </c>
      <c r="CN115" s="42" t="str">
        <f t="shared" si="1198"/>
        <v/>
      </c>
      <c r="CO115" s="42" t="str">
        <f t="shared" si="1199"/>
        <v/>
      </c>
      <c r="CP115" s="42" t="str">
        <f t="shared" si="1200"/>
        <v/>
      </c>
      <c r="CQ115" s="42" t="str">
        <f t="shared" si="1201"/>
        <v/>
      </c>
      <c r="CR115" s="42" t="str">
        <f t="shared" si="1202"/>
        <v/>
      </c>
      <c r="CS115" s="42" t="str">
        <f t="shared" si="1203"/>
        <v/>
      </c>
      <c r="CT115" s="42" t="str">
        <f t="shared" si="1204"/>
        <v/>
      </c>
      <c r="CU115" s="42" t="str">
        <f t="shared" si="1205"/>
        <v/>
      </c>
      <c r="CV115" s="42" t="str">
        <f t="shared" si="1206"/>
        <v/>
      </c>
      <c r="CW115" s="42" t="str">
        <f t="shared" si="1207"/>
        <v/>
      </c>
      <c r="CX115" s="42" t="str">
        <f t="shared" si="1208"/>
        <v/>
      </c>
      <c r="CY115" s="42" t="str">
        <f t="shared" si="1209"/>
        <v/>
      </c>
      <c r="CZ115" s="42" t="str">
        <f t="shared" si="1210"/>
        <v/>
      </c>
      <c r="DA115" s="42" t="str">
        <f t="shared" si="1211"/>
        <v/>
      </c>
      <c r="DB115" s="42" t="str">
        <f t="shared" si="1212"/>
        <v/>
      </c>
      <c r="DC115" s="42" t="str">
        <f t="shared" si="1213"/>
        <v/>
      </c>
      <c r="DD115" s="42" t="str">
        <f t="shared" si="1214"/>
        <v/>
      </c>
      <c r="DE115" s="42" t="str">
        <f t="shared" si="1215"/>
        <v/>
      </c>
      <c r="DF115" s="42" t="str">
        <f t="shared" si="1216"/>
        <v/>
      </c>
      <c r="DG115" s="42" t="str">
        <f t="shared" si="1217"/>
        <v/>
      </c>
      <c r="DH115" s="42" t="str">
        <f t="shared" si="1218"/>
        <v/>
      </c>
      <c r="DI115" s="42" t="str">
        <f t="shared" si="1219"/>
        <v/>
      </c>
      <c r="DJ115" s="42" t="str">
        <f t="shared" si="1220"/>
        <v/>
      </c>
      <c r="DK115" s="42" t="str">
        <f t="shared" si="1221"/>
        <v/>
      </c>
      <c r="DL115" s="42" t="str">
        <f t="shared" si="1222"/>
        <v/>
      </c>
      <c r="DM115" s="42" t="str">
        <f t="shared" si="1223"/>
        <v/>
      </c>
      <c r="DN115" s="42" t="str">
        <f t="shared" si="1224"/>
        <v/>
      </c>
      <c r="DO115" s="42" t="str">
        <f t="shared" si="1225"/>
        <v/>
      </c>
      <c r="DP115" s="42" t="str">
        <f t="shared" si="1226"/>
        <v/>
      </c>
      <c r="DQ115" s="42" t="str">
        <f t="shared" si="1227"/>
        <v/>
      </c>
      <c r="DR115" s="42" t="str">
        <f t="shared" si="1228"/>
        <v/>
      </c>
      <c r="DS115" s="42" t="str">
        <f t="shared" si="1229"/>
        <v/>
      </c>
      <c r="DT115" s="42" t="str">
        <f t="shared" si="1230"/>
        <v/>
      </c>
      <c r="DU115" s="42" t="str">
        <f t="shared" si="1231"/>
        <v/>
      </c>
      <c r="DV115" s="42" t="str">
        <f t="shared" si="1232"/>
        <v/>
      </c>
      <c r="DW115" s="42" t="str">
        <f t="shared" si="1233"/>
        <v/>
      </c>
      <c r="DX115" s="42" t="str">
        <f t="shared" si="1234"/>
        <v/>
      </c>
      <c r="DY115" s="42" t="str">
        <f t="shared" si="1235"/>
        <v/>
      </c>
      <c r="DZ115" s="42" t="str">
        <f t="shared" si="1236"/>
        <v/>
      </c>
      <c r="EA115" s="42" t="str">
        <f t="shared" si="1237"/>
        <v/>
      </c>
      <c r="EB115" s="42" t="str">
        <f t="shared" si="1238"/>
        <v/>
      </c>
      <c r="EC115" s="42" t="str">
        <f t="shared" si="1239"/>
        <v/>
      </c>
      <c r="ED115" s="42" t="str">
        <f t="shared" si="1240"/>
        <v/>
      </c>
      <c r="EE115" s="42" t="str">
        <f t="shared" si="1241"/>
        <v/>
      </c>
      <c r="EF115" s="42" t="str">
        <f t="shared" si="1242"/>
        <v/>
      </c>
      <c r="EG115" s="42" t="str">
        <f t="shared" si="1243"/>
        <v/>
      </c>
      <c r="EH115" s="42" t="str">
        <f t="shared" si="1244"/>
        <v/>
      </c>
      <c r="EI115" s="42" t="str">
        <f t="shared" si="1245"/>
        <v/>
      </c>
      <c r="EJ115" s="42" t="str">
        <f t="shared" si="1246"/>
        <v/>
      </c>
      <c r="EK115" s="42" t="str">
        <f t="shared" si="1247"/>
        <v/>
      </c>
      <c r="EL115" s="42" t="str">
        <f t="shared" si="1248"/>
        <v/>
      </c>
      <c r="EM115" s="42" t="str">
        <f t="shared" si="1249"/>
        <v/>
      </c>
      <c r="EN115" s="42" t="str">
        <f t="shared" si="1250"/>
        <v/>
      </c>
      <c r="EO115" s="42" t="str">
        <f t="shared" si="1251"/>
        <v/>
      </c>
      <c r="EP115" s="42" t="str">
        <f t="shared" si="1252"/>
        <v/>
      </c>
      <c r="EQ115" s="42" t="str">
        <f t="shared" si="1253"/>
        <v/>
      </c>
      <c r="ER115" s="42" t="str">
        <f t="shared" si="1254"/>
        <v/>
      </c>
      <c r="ES115" s="42" t="str">
        <f t="shared" si="1255"/>
        <v/>
      </c>
      <c r="ET115" s="42" t="str">
        <f t="shared" si="1256"/>
        <v/>
      </c>
      <c r="EU115" s="42" t="str">
        <f t="shared" si="1257"/>
        <v/>
      </c>
      <c r="EV115" s="42" t="str">
        <f t="shared" si="1258"/>
        <v/>
      </c>
      <c r="EW115" s="42" t="str">
        <f t="shared" si="1259"/>
        <v/>
      </c>
      <c r="EX115" s="42" t="str">
        <f t="shared" si="1260"/>
        <v/>
      </c>
      <c r="EY115" s="42" t="str">
        <f t="shared" si="1261"/>
        <v/>
      </c>
      <c r="EZ115" s="42" t="str">
        <f t="shared" si="1262"/>
        <v/>
      </c>
      <c r="FA115" s="42" t="str">
        <f t="shared" si="1263"/>
        <v/>
      </c>
      <c r="FB115" s="42" t="str">
        <f t="shared" si="1264"/>
        <v/>
      </c>
      <c r="FC115" s="42" t="str">
        <f t="shared" si="1265"/>
        <v/>
      </c>
      <c r="FD115" s="42" t="str">
        <f t="shared" si="1266"/>
        <v/>
      </c>
      <c r="FE115" s="42" t="str">
        <f t="shared" si="1267"/>
        <v/>
      </c>
      <c r="FF115" s="42" t="str">
        <f t="shared" si="1268"/>
        <v/>
      </c>
      <c r="FG115" s="42" t="str">
        <f t="shared" si="1269"/>
        <v/>
      </c>
      <c r="FH115" s="42" t="str">
        <f t="shared" si="1270"/>
        <v/>
      </c>
      <c r="FI115" s="42" t="str">
        <f t="shared" si="1271"/>
        <v/>
      </c>
      <c r="FJ115" s="42" t="str">
        <f t="shared" si="1272"/>
        <v/>
      </c>
      <c r="FK115" s="42" t="str">
        <f t="shared" si="1273"/>
        <v/>
      </c>
      <c r="FL115" s="42" t="str">
        <f t="shared" si="1274"/>
        <v/>
      </c>
      <c r="FM115" s="42" t="str">
        <f t="shared" si="1275"/>
        <v/>
      </c>
      <c r="FN115" s="42" t="str">
        <f t="shared" si="1276"/>
        <v/>
      </c>
      <c r="FO115" s="42" t="str">
        <f t="shared" si="1277"/>
        <v/>
      </c>
      <c r="FP115" s="42" t="str">
        <f t="shared" si="1278"/>
        <v/>
      </c>
      <c r="FQ115" s="42" t="str">
        <f t="shared" si="1279"/>
        <v/>
      </c>
      <c r="FR115" s="42" t="str">
        <f t="shared" si="1280"/>
        <v/>
      </c>
      <c r="FS115" s="42" t="str">
        <f t="shared" si="1281"/>
        <v/>
      </c>
      <c r="FT115" s="42" t="str">
        <f t="shared" si="1282"/>
        <v/>
      </c>
      <c r="FU115" s="42" t="str">
        <f t="shared" si="1283"/>
        <v/>
      </c>
      <c r="FV115" s="42" t="str">
        <f t="shared" si="1284"/>
        <v/>
      </c>
      <c r="FW115" s="42" t="str">
        <f t="shared" si="1285"/>
        <v/>
      </c>
      <c r="FX115" s="42" t="str">
        <f t="shared" si="1286"/>
        <v/>
      </c>
      <c r="FY115" s="42" t="str">
        <f t="shared" si="1287"/>
        <v/>
      </c>
      <c r="FZ115" s="42" t="str">
        <f t="shared" si="1288"/>
        <v/>
      </c>
      <c r="GA115" s="42" t="str">
        <f t="shared" si="1289"/>
        <v/>
      </c>
      <c r="GB115" s="42" t="str">
        <f t="shared" si="1290"/>
        <v/>
      </c>
      <c r="GC115" s="42" t="str">
        <f t="shared" si="1291"/>
        <v/>
      </c>
      <c r="GD115" s="42" t="str">
        <f t="shared" si="1292"/>
        <v/>
      </c>
      <c r="GE115" s="42" t="str">
        <f t="shared" si="1293"/>
        <v/>
      </c>
      <c r="GF115" s="42" t="str">
        <f t="shared" si="1294"/>
        <v/>
      </c>
      <c r="GG115" s="42" t="str">
        <f t="shared" si="1295"/>
        <v/>
      </c>
      <c r="GH115" s="42" t="str">
        <f t="shared" si="1296"/>
        <v/>
      </c>
      <c r="GI115" s="42" t="str">
        <f t="shared" si="1297"/>
        <v/>
      </c>
      <c r="GJ115" s="42" t="str">
        <f t="shared" si="1298"/>
        <v/>
      </c>
      <c r="GK115" s="42" t="str">
        <f t="shared" si="1299"/>
        <v/>
      </c>
      <c r="GL115" s="42" t="str">
        <f t="shared" si="1300"/>
        <v/>
      </c>
      <c r="GM115" s="42" t="str">
        <f t="shared" si="1301"/>
        <v/>
      </c>
      <c r="GN115" s="42" t="str">
        <f t="shared" si="1302"/>
        <v/>
      </c>
      <c r="GO115" s="42" t="str">
        <f t="shared" si="1303"/>
        <v/>
      </c>
      <c r="GP115" s="42" t="str">
        <f t="shared" si="1304"/>
        <v/>
      </c>
      <c r="GQ115" s="42" t="str">
        <f t="shared" si="1305"/>
        <v/>
      </c>
      <c r="GR115" s="42" t="str">
        <f t="shared" si="1306"/>
        <v/>
      </c>
      <c r="GS115" s="42" t="str">
        <f t="shared" si="1307"/>
        <v/>
      </c>
      <c r="GT115" s="42" t="str">
        <f t="shared" si="1308"/>
        <v/>
      </c>
      <c r="GU115" s="42" t="str">
        <f t="shared" si="1309"/>
        <v/>
      </c>
      <c r="GV115" s="42" t="str">
        <f t="shared" si="1310"/>
        <v/>
      </c>
      <c r="GW115" s="42" t="str">
        <f t="shared" si="1311"/>
        <v/>
      </c>
      <c r="GX115" s="42" t="str">
        <f t="shared" si="1312"/>
        <v/>
      </c>
      <c r="GY115" s="42" t="str">
        <f t="shared" si="1313"/>
        <v/>
      </c>
      <c r="GZ115" s="42" t="str">
        <f t="shared" si="1314"/>
        <v/>
      </c>
      <c r="HA115" s="42" t="str">
        <f t="shared" si="1315"/>
        <v/>
      </c>
      <c r="HB115" s="42" t="str">
        <f t="shared" si="1316"/>
        <v/>
      </c>
      <c r="HC115" s="42" t="str">
        <f t="shared" si="1317"/>
        <v/>
      </c>
      <c r="HD115" s="42" t="str">
        <f t="shared" si="1318"/>
        <v/>
      </c>
      <c r="HE115" s="42" t="str">
        <f t="shared" si="1319"/>
        <v/>
      </c>
      <c r="HF115" s="42" t="str">
        <f t="shared" si="1320"/>
        <v/>
      </c>
      <c r="HG115" s="42" t="str">
        <f t="shared" si="1321"/>
        <v/>
      </c>
      <c r="HH115" s="42" t="str">
        <f t="shared" si="1322"/>
        <v/>
      </c>
      <c r="HI115" s="42" t="str">
        <f t="shared" si="1323"/>
        <v/>
      </c>
      <c r="HJ115" s="42" t="str">
        <f t="shared" si="1324"/>
        <v/>
      </c>
      <c r="HK115" s="42" t="str">
        <f t="shared" si="1325"/>
        <v/>
      </c>
      <c r="HL115" s="42" t="str">
        <f t="shared" si="1326"/>
        <v/>
      </c>
      <c r="HM115" s="42" t="str">
        <f t="shared" si="1327"/>
        <v/>
      </c>
      <c r="HN115" s="42" t="str">
        <f t="shared" si="1328"/>
        <v/>
      </c>
      <c r="HO115" s="42" t="str">
        <f t="shared" si="1329"/>
        <v/>
      </c>
      <c r="HP115" s="42" t="str">
        <f t="shared" si="1330"/>
        <v/>
      </c>
      <c r="HQ115" s="42" t="str">
        <f t="shared" si="1331"/>
        <v/>
      </c>
      <c r="HR115" s="42" t="str">
        <f t="shared" si="1332"/>
        <v/>
      </c>
      <c r="HS115" s="152" t="str">
        <f t="shared" si="1333"/>
        <v/>
      </c>
      <c r="HT115" s="42" t="str">
        <f t="shared" si="1334"/>
        <v/>
      </c>
      <c r="HU115" s="42" t="str">
        <f t="shared" si="1335"/>
        <v/>
      </c>
      <c r="HV115" s="42" t="str">
        <f t="shared" si="1336"/>
        <v/>
      </c>
      <c r="HW115" s="42"/>
      <c r="HX115" s="42"/>
      <c r="HY115" s="42"/>
      <c r="HZ115" s="42"/>
      <c r="IA115" s="42"/>
      <c r="IB115" s="42"/>
      <c r="IC115" s="42"/>
      <c r="ID115" s="42"/>
      <c r="IE115" s="42"/>
      <c r="IF115" s="42"/>
      <c r="IG115" s="42"/>
      <c r="IH115" s="42"/>
      <c r="II115" s="42"/>
      <c r="IJ115" s="42"/>
      <c r="IK115" s="42"/>
      <c r="IL115" s="42"/>
      <c r="IM115" s="42"/>
      <c r="IN115" s="42"/>
      <c r="IO115" s="42"/>
      <c r="IP115" s="42"/>
      <c r="IQ115" s="42"/>
      <c r="IR115" s="42"/>
      <c r="IS115" s="42"/>
      <c r="IT115" s="42"/>
      <c r="IU115" s="42"/>
      <c r="IV115" s="42"/>
      <c r="IW115" s="42"/>
      <c r="IX115" s="42"/>
      <c r="IY115" s="42"/>
      <c r="IZ115" s="42"/>
      <c r="JA115" s="42"/>
      <c r="JB115" s="42"/>
      <c r="JC115" s="42"/>
      <c r="JD115" s="42"/>
      <c r="JE115" s="42"/>
      <c r="JF115" s="42"/>
      <c r="JG115" s="42"/>
      <c r="JH115" s="42"/>
      <c r="JI115" s="42"/>
      <c r="JJ115" s="42"/>
      <c r="JK115" s="42"/>
      <c r="JL115" s="42"/>
      <c r="JM115" s="42"/>
      <c r="JN115" s="42"/>
      <c r="JO115" s="42"/>
      <c r="JP115" s="42"/>
      <c r="JQ115" s="42"/>
      <c r="JR115" s="42"/>
      <c r="JS115" s="42"/>
      <c r="JT115" s="42"/>
      <c r="JU115" s="42"/>
      <c r="JV115" s="42"/>
      <c r="JW115" s="42"/>
      <c r="JX115" s="42"/>
      <c r="JY115" s="42"/>
      <c r="JZ115" s="42"/>
      <c r="KA115" s="42"/>
      <c r="KB115" s="42"/>
      <c r="KC115" s="42"/>
      <c r="KD115" s="42"/>
      <c r="KE115" s="42"/>
      <c r="KF115" s="42"/>
      <c r="KG115" s="42"/>
      <c r="KH115" s="42"/>
      <c r="KI115" s="42"/>
      <c r="KJ115" s="42"/>
      <c r="KK115" s="42"/>
      <c r="KL115" s="42"/>
      <c r="KM115" s="42"/>
      <c r="KN115" s="42"/>
      <c r="KO115" s="42"/>
      <c r="KP115" s="42"/>
      <c r="KQ115" s="42"/>
      <c r="KR115" s="42"/>
      <c r="KS115" s="42"/>
      <c r="KT115" s="42"/>
      <c r="KU115" s="42"/>
      <c r="KV115" s="42"/>
      <c r="KW115" s="42"/>
      <c r="KX115" s="42"/>
      <c r="KY115" s="42"/>
      <c r="KZ115" s="42"/>
      <c r="LA115" s="42"/>
      <c r="LB115" s="42"/>
      <c r="LC115" s="42"/>
      <c r="LD115" s="42"/>
      <c r="LE115" s="42"/>
      <c r="LF115" s="42"/>
      <c r="LG115" s="42"/>
      <c r="LH115" s="42"/>
      <c r="LI115" s="42"/>
      <c r="LJ115" s="42"/>
      <c r="LK115" s="42"/>
      <c r="LL115" s="42"/>
      <c r="LM115" s="42"/>
      <c r="LN115" s="42"/>
      <c r="LO115" s="42"/>
      <c r="LP115" s="42"/>
      <c r="LQ115" s="42"/>
      <c r="LR115" s="42"/>
      <c r="LS115" s="42"/>
      <c r="LT115" s="42"/>
      <c r="LU115" s="42"/>
      <c r="LV115" s="42"/>
      <c r="LW115" s="42"/>
      <c r="LX115" s="42"/>
      <c r="LY115" s="42"/>
      <c r="LZ115" s="42"/>
      <c r="MA115" s="42"/>
      <c r="MB115" s="42"/>
      <c r="MC115" s="42"/>
      <c r="MD115" s="42"/>
      <c r="ME115" s="42"/>
      <c r="MF115" s="42"/>
      <c r="MG115" s="42"/>
      <c r="MH115" s="42"/>
      <c r="MI115" s="42"/>
      <c r="MJ115" s="42"/>
      <c r="MK115" s="42"/>
      <c r="ML115" s="42"/>
    </row>
    <row r="116" spans="1:350" s="106" customFormat="1" x14ac:dyDescent="0.35">
      <c r="A116" s="101" t="str">
        <f>Month!$A$36</f>
        <v>Portonave</v>
      </c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 t="str">
        <f t="shared" si="1120"/>
        <v/>
      </c>
      <c r="O116" s="43" t="str">
        <f t="shared" si="1121"/>
        <v/>
      </c>
      <c r="P116" s="43" t="str">
        <f t="shared" si="1122"/>
        <v/>
      </c>
      <c r="Q116" s="43" t="str">
        <f t="shared" si="1123"/>
        <v/>
      </c>
      <c r="R116" s="43" t="str">
        <f t="shared" si="1124"/>
        <v/>
      </c>
      <c r="S116" s="43" t="str">
        <f t="shared" si="1125"/>
        <v/>
      </c>
      <c r="T116" s="43" t="str">
        <f t="shared" si="1126"/>
        <v/>
      </c>
      <c r="U116" s="43" t="str">
        <f t="shared" si="1127"/>
        <v/>
      </c>
      <c r="V116" s="43" t="str">
        <f t="shared" si="1128"/>
        <v/>
      </c>
      <c r="W116" s="43" t="str">
        <f t="shared" si="1129"/>
        <v/>
      </c>
      <c r="X116" s="43" t="str">
        <f t="shared" si="1130"/>
        <v/>
      </c>
      <c r="Y116" s="43" t="str">
        <f t="shared" si="1131"/>
        <v/>
      </c>
      <c r="Z116" s="43" t="str">
        <f t="shared" si="1132"/>
        <v/>
      </c>
      <c r="AA116" s="43" t="str">
        <f t="shared" si="1133"/>
        <v/>
      </c>
      <c r="AB116" s="43" t="str">
        <f t="shared" si="1134"/>
        <v/>
      </c>
      <c r="AC116" s="43" t="str">
        <f t="shared" si="1135"/>
        <v/>
      </c>
      <c r="AD116" s="43" t="str">
        <f t="shared" si="1136"/>
        <v/>
      </c>
      <c r="AE116" s="43" t="str">
        <f t="shared" si="1137"/>
        <v/>
      </c>
      <c r="AF116" s="43" t="str">
        <f t="shared" si="1138"/>
        <v/>
      </c>
      <c r="AG116" s="43" t="str">
        <f t="shared" si="1139"/>
        <v/>
      </c>
      <c r="AH116" s="43" t="str">
        <f t="shared" si="1140"/>
        <v/>
      </c>
      <c r="AI116" s="43" t="str">
        <f t="shared" si="1141"/>
        <v/>
      </c>
      <c r="AJ116" s="43" t="str">
        <f t="shared" si="1142"/>
        <v/>
      </c>
      <c r="AK116" s="43" t="str">
        <f t="shared" si="1143"/>
        <v/>
      </c>
      <c r="AL116" s="43" t="str">
        <f t="shared" si="1144"/>
        <v/>
      </c>
      <c r="AM116" s="43" t="str">
        <f t="shared" si="1145"/>
        <v/>
      </c>
      <c r="AN116" s="43" t="str">
        <f t="shared" si="1146"/>
        <v/>
      </c>
      <c r="AO116" s="43" t="str">
        <f t="shared" si="1147"/>
        <v/>
      </c>
      <c r="AP116" s="43" t="str">
        <f t="shared" si="1148"/>
        <v/>
      </c>
      <c r="AQ116" s="43" t="str">
        <f t="shared" si="1149"/>
        <v/>
      </c>
      <c r="AR116" s="43" t="str">
        <f t="shared" si="1150"/>
        <v/>
      </c>
      <c r="AS116" s="43" t="str">
        <f t="shared" si="1151"/>
        <v/>
      </c>
      <c r="AT116" s="43" t="str">
        <f t="shared" si="1152"/>
        <v/>
      </c>
      <c r="AU116" s="43" t="str">
        <f t="shared" si="1153"/>
        <v/>
      </c>
      <c r="AV116" s="43" t="str">
        <f t="shared" si="1154"/>
        <v/>
      </c>
      <c r="AW116" s="43" t="str">
        <f t="shared" si="1155"/>
        <v/>
      </c>
      <c r="AX116" s="43" t="str">
        <f t="shared" si="1156"/>
        <v/>
      </c>
      <c r="AY116" s="43" t="str">
        <f t="shared" si="1157"/>
        <v/>
      </c>
      <c r="AZ116" s="43" t="str">
        <f t="shared" si="1158"/>
        <v/>
      </c>
      <c r="BA116" s="43" t="str">
        <f t="shared" si="1159"/>
        <v/>
      </c>
      <c r="BB116" s="43" t="str">
        <f t="shared" si="1160"/>
        <v/>
      </c>
      <c r="BC116" s="43" t="str">
        <f t="shared" si="1161"/>
        <v/>
      </c>
      <c r="BD116" s="43" t="str">
        <f t="shared" si="1162"/>
        <v/>
      </c>
      <c r="BE116" s="43" t="str">
        <f t="shared" si="1163"/>
        <v/>
      </c>
      <c r="BF116" s="43" t="str">
        <f t="shared" si="1164"/>
        <v/>
      </c>
      <c r="BG116" s="43" t="str">
        <f t="shared" si="1165"/>
        <v/>
      </c>
      <c r="BH116" s="43" t="str">
        <f t="shared" si="1166"/>
        <v/>
      </c>
      <c r="BI116" s="43" t="str">
        <f t="shared" si="1167"/>
        <v/>
      </c>
      <c r="BJ116" s="43" t="str">
        <f t="shared" si="1168"/>
        <v/>
      </c>
      <c r="BK116" s="43" t="str">
        <f t="shared" si="1169"/>
        <v/>
      </c>
      <c r="BL116" s="43" t="str">
        <f t="shared" si="1170"/>
        <v/>
      </c>
      <c r="BM116" s="43" t="str">
        <f t="shared" si="1171"/>
        <v/>
      </c>
      <c r="BN116" s="43" t="str">
        <f t="shared" si="1172"/>
        <v/>
      </c>
      <c r="BO116" s="43" t="str">
        <f t="shared" si="1173"/>
        <v/>
      </c>
      <c r="BP116" s="43" t="str">
        <f t="shared" si="1174"/>
        <v/>
      </c>
      <c r="BQ116" s="43" t="str">
        <f t="shared" si="1175"/>
        <v/>
      </c>
      <c r="BR116" s="43" t="str">
        <f t="shared" si="1176"/>
        <v/>
      </c>
      <c r="BS116" s="43" t="str">
        <f t="shared" si="1177"/>
        <v/>
      </c>
      <c r="BT116" s="43" t="str">
        <f t="shared" si="1178"/>
        <v/>
      </c>
      <c r="BU116" s="43" t="str">
        <f t="shared" si="1179"/>
        <v/>
      </c>
      <c r="BV116" s="43" t="str">
        <f t="shared" si="1180"/>
        <v/>
      </c>
      <c r="BW116" s="43" t="str">
        <f t="shared" si="1181"/>
        <v/>
      </c>
      <c r="BX116" s="43" t="str">
        <f t="shared" si="1182"/>
        <v/>
      </c>
      <c r="BY116" s="43" t="str">
        <f t="shared" si="1183"/>
        <v/>
      </c>
      <c r="BZ116" s="43" t="str">
        <f t="shared" si="1184"/>
        <v/>
      </c>
      <c r="CA116" s="43" t="str">
        <f t="shared" si="1185"/>
        <v/>
      </c>
      <c r="CB116" s="43" t="str">
        <f t="shared" si="1186"/>
        <v/>
      </c>
      <c r="CC116" s="43" t="str">
        <f t="shared" si="1187"/>
        <v/>
      </c>
      <c r="CD116" s="43" t="str">
        <f t="shared" si="1188"/>
        <v/>
      </c>
      <c r="CE116" s="43" t="str">
        <f t="shared" si="1189"/>
        <v/>
      </c>
      <c r="CF116" s="43" t="str">
        <f t="shared" si="1190"/>
        <v/>
      </c>
      <c r="CG116" s="43" t="str">
        <f t="shared" si="1191"/>
        <v/>
      </c>
      <c r="CH116" s="43" t="str">
        <f t="shared" si="1192"/>
        <v/>
      </c>
      <c r="CI116" s="43" t="str">
        <f t="shared" si="1193"/>
        <v/>
      </c>
      <c r="CJ116" s="43" t="str">
        <f t="shared" si="1194"/>
        <v/>
      </c>
      <c r="CK116" s="43" t="str">
        <f t="shared" si="1195"/>
        <v/>
      </c>
      <c r="CL116" s="43" t="str">
        <f t="shared" si="1196"/>
        <v/>
      </c>
      <c r="CM116" s="43" t="str">
        <f t="shared" si="1197"/>
        <v/>
      </c>
      <c r="CN116" s="43" t="str">
        <f t="shared" si="1198"/>
        <v/>
      </c>
      <c r="CO116" s="43" t="str">
        <f t="shared" si="1199"/>
        <v/>
      </c>
      <c r="CP116" s="43" t="str">
        <f t="shared" si="1200"/>
        <v/>
      </c>
      <c r="CQ116" s="43" t="str">
        <f t="shared" si="1201"/>
        <v/>
      </c>
      <c r="CR116" s="43" t="str">
        <f t="shared" si="1202"/>
        <v/>
      </c>
      <c r="CS116" s="43" t="str">
        <f t="shared" si="1203"/>
        <v/>
      </c>
      <c r="CT116" s="43" t="str">
        <f t="shared" si="1204"/>
        <v/>
      </c>
      <c r="CU116" s="43" t="str">
        <f t="shared" si="1205"/>
        <v/>
      </c>
      <c r="CV116" s="43" t="str">
        <f t="shared" si="1206"/>
        <v/>
      </c>
      <c r="CW116" s="43" t="str">
        <f t="shared" si="1207"/>
        <v/>
      </c>
      <c r="CX116" s="43" t="str">
        <f t="shared" si="1208"/>
        <v/>
      </c>
      <c r="CY116" s="43" t="str">
        <f t="shared" si="1209"/>
        <v/>
      </c>
      <c r="CZ116" s="43" t="str">
        <f t="shared" si="1210"/>
        <v/>
      </c>
      <c r="DA116" s="43" t="str">
        <f t="shared" si="1211"/>
        <v/>
      </c>
      <c r="DB116" s="43" t="str">
        <f t="shared" si="1212"/>
        <v/>
      </c>
      <c r="DC116" s="43" t="str">
        <f t="shared" si="1213"/>
        <v/>
      </c>
      <c r="DD116" s="43" t="str">
        <f t="shared" si="1214"/>
        <v/>
      </c>
      <c r="DE116" s="43" t="str">
        <f t="shared" si="1215"/>
        <v/>
      </c>
      <c r="DF116" s="43" t="str">
        <f t="shared" si="1216"/>
        <v/>
      </c>
      <c r="DG116" s="43" t="str">
        <f t="shared" si="1217"/>
        <v/>
      </c>
      <c r="DH116" s="43" t="str">
        <f t="shared" si="1218"/>
        <v/>
      </c>
      <c r="DI116" s="43" t="str">
        <f t="shared" si="1219"/>
        <v/>
      </c>
      <c r="DJ116" s="43" t="str">
        <f t="shared" si="1220"/>
        <v/>
      </c>
      <c r="DK116" s="43" t="str">
        <f t="shared" si="1221"/>
        <v/>
      </c>
      <c r="DL116" s="43" t="str">
        <f t="shared" si="1222"/>
        <v/>
      </c>
      <c r="DM116" s="43" t="str">
        <f t="shared" si="1223"/>
        <v/>
      </c>
      <c r="DN116" s="43" t="str">
        <f t="shared" si="1224"/>
        <v/>
      </c>
      <c r="DO116" s="43" t="str">
        <f t="shared" si="1225"/>
        <v/>
      </c>
      <c r="DP116" s="43" t="str">
        <f t="shared" si="1226"/>
        <v/>
      </c>
      <c r="DQ116" s="43" t="str">
        <f t="shared" si="1227"/>
        <v/>
      </c>
      <c r="DR116" s="43" t="str">
        <f t="shared" si="1228"/>
        <v/>
      </c>
      <c r="DS116" s="43" t="str">
        <f t="shared" si="1229"/>
        <v/>
      </c>
      <c r="DT116" s="43" t="str">
        <f t="shared" si="1230"/>
        <v/>
      </c>
      <c r="DU116" s="43" t="str">
        <f t="shared" si="1231"/>
        <v/>
      </c>
      <c r="DV116" s="43" t="str">
        <f t="shared" si="1232"/>
        <v/>
      </c>
      <c r="DW116" s="43" t="str">
        <f t="shared" si="1233"/>
        <v/>
      </c>
      <c r="DX116" s="43" t="str">
        <f t="shared" si="1234"/>
        <v/>
      </c>
      <c r="DY116" s="43" t="str">
        <f t="shared" si="1235"/>
        <v/>
      </c>
      <c r="DZ116" s="43" t="str">
        <f t="shared" si="1236"/>
        <v/>
      </c>
      <c r="EA116" s="43" t="str">
        <f t="shared" si="1237"/>
        <v/>
      </c>
      <c r="EB116" s="43" t="str">
        <f t="shared" si="1238"/>
        <v/>
      </c>
      <c r="EC116" s="43" t="str">
        <f t="shared" si="1239"/>
        <v/>
      </c>
      <c r="ED116" s="43" t="str">
        <f t="shared" si="1240"/>
        <v/>
      </c>
      <c r="EE116" s="43" t="str">
        <f t="shared" si="1241"/>
        <v/>
      </c>
      <c r="EF116" s="43" t="str">
        <f t="shared" si="1242"/>
        <v/>
      </c>
      <c r="EG116" s="43" t="str">
        <f t="shared" si="1243"/>
        <v/>
      </c>
      <c r="EH116" s="43" t="str">
        <f t="shared" si="1244"/>
        <v/>
      </c>
      <c r="EI116" s="43" t="str">
        <f t="shared" si="1245"/>
        <v/>
      </c>
      <c r="EJ116" s="43" t="str">
        <f t="shared" si="1246"/>
        <v/>
      </c>
      <c r="EK116" s="43" t="str">
        <f t="shared" si="1247"/>
        <v/>
      </c>
      <c r="EL116" s="43" t="str">
        <f t="shared" si="1248"/>
        <v/>
      </c>
      <c r="EM116" s="43" t="str">
        <f t="shared" si="1249"/>
        <v/>
      </c>
      <c r="EN116" s="43">
        <f t="shared" si="1250"/>
        <v>4.7281156258521957</v>
      </c>
      <c r="EO116" s="43">
        <f t="shared" si="1251"/>
        <v>-0.46630790828263924</v>
      </c>
      <c r="EP116" s="43">
        <f t="shared" si="1252"/>
        <v>0.94868514570007112</v>
      </c>
      <c r="EQ116" s="43">
        <f t="shared" si="1253"/>
        <v>0.61863496932515338</v>
      </c>
      <c r="ER116" s="43">
        <f t="shared" si="1254"/>
        <v>1.447385963241596</v>
      </c>
      <c r="ES116" s="43">
        <f t="shared" si="1255"/>
        <v>0.76819012797074948</v>
      </c>
      <c r="ET116" s="43">
        <f t="shared" si="1256"/>
        <v>1.0305250978015317</v>
      </c>
      <c r="EU116" s="43">
        <f t="shared" si="1257"/>
        <v>0.60439321444106131</v>
      </c>
      <c r="EV116" s="43">
        <f t="shared" si="1258"/>
        <v>0.65539935355738144</v>
      </c>
      <c r="EW116" s="43">
        <f t="shared" si="1259"/>
        <v>3.4877497621313092E-2</v>
      </c>
      <c r="EX116" s="43">
        <f t="shared" si="1260"/>
        <v>0.2023006881212206</v>
      </c>
      <c r="EY116" s="43">
        <f t="shared" si="1261"/>
        <v>0.27861931959274888</v>
      </c>
      <c r="EZ116" s="43">
        <f t="shared" si="1262"/>
        <v>1.1111164008569387</v>
      </c>
      <c r="FA116" s="43">
        <f t="shared" si="1263"/>
        <v>9.4761069706269172</v>
      </c>
      <c r="FB116" s="43">
        <f t="shared" si="1264"/>
        <v>1.7540301991392515</v>
      </c>
      <c r="FC116" s="43">
        <f t="shared" si="1265"/>
        <v>1.0632491590467619</v>
      </c>
      <c r="FD116" s="43">
        <f t="shared" si="1266"/>
        <v>1.1119066147859922</v>
      </c>
      <c r="FE116" s="43">
        <f t="shared" si="1267"/>
        <v>0.79557485525227456</v>
      </c>
      <c r="FF116" s="43">
        <f t="shared" si="1268"/>
        <v>0.50558992727667418</v>
      </c>
      <c r="FG116" s="43">
        <f t="shared" si="1269"/>
        <v>5.0020333468889788E-2</v>
      </c>
      <c r="FH116" s="43">
        <f t="shared" si="1270"/>
        <v>0.16031899127243632</v>
      </c>
      <c r="FI116" s="43">
        <f t="shared" si="1271"/>
        <v>0.48481540008619461</v>
      </c>
      <c r="FJ116" s="43">
        <f t="shared" si="1272"/>
        <v>0.51816736522618867</v>
      </c>
      <c r="FK116" s="43">
        <f t="shared" si="1273"/>
        <v>4.6863468634686267E-2</v>
      </c>
      <c r="FL116" s="43">
        <f t="shared" si="1274"/>
        <v>0.13054753743460212</v>
      </c>
      <c r="FM116" s="43">
        <f t="shared" si="1275"/>
        <v>7.4824238366253848E-2</v>
      </c>
      <c r="FN116" s="43">
        <f t="shared" si="1276"/>
        <v>0.13698847834723882</v>
      </c>
      <c r="FO116" s="43">
        <f t="shared" si="1277"/>
        <v>-0.12863670807596039</v>
      </c>
      <c r="FP116" s="43">
        <f t="shared" si="1278"/>
        <v>-0.20123074655464657</v>
      </c>
      <c r="FQ116" s="43">
        <f t="shared" si="1279"/>
        <v>-6.7554183845037641E-2</v>
      </c>
      <c r="FR116" s="43">
        <f t="shared" si="1280"/>
        <v>-0.1273880758416841</v>
      </c>
      <c r="FS116" s="43">
        <f t="shared" si="1281"/>
        <v>0.24714691453653503</v>
      </c>
      <c r="FT116" s="43">
        <f t="shared" si="1282"/>
        <v>2.7430865298840423E-2</v>
      </c>
      <c r="FU116" s="43">
        <f t="shared" si="1283"/>
        <v>-0.15255713152344275</v>
      </c>
      <c r="FV116" s="43">
        <f t="shared" si="1284"/>
        <v>-0.17246434759429563</v>
      </c>
      <c r="FW116" s="43">
        <f t="shared" si="1285"/>
        <v>-0.15735673339146239</v>
      </c>
      <c r="FX116" s="43">
        <f t="shared" si="1286"/>
        <v>0.1652205134342648</v>
      </c>
      <c r="FY116" s="43">
        <f t="shared" si="1287"/>
        <v>-0.18322691169599747</v>
      </c>
      <c r="FZ116" s="43">
        <f t="shared" si="1288"/>
        <v>5.0667412118247324E-2</v>
      </c>
      <c r="GA116" s="43">
        <f t="shared" si="1289"/>
        <v>0.32289772577542353</v>
      </c>
      <c r="GB116" s="43">
        <f t="shared" si="1290"/>
        <v>2.4519075517829947E-2</v>
      </c>
      <c r="GC116" s="43">
        <f t="shared" si="1291"/>
        <v>9.8631558146428322E-2</v>
      </c>
      <c r="GD116" s="43">
        <f t="shared" si="1292"/>
        <v>-4.8000660938532724E-2</v>
      </c>
      <c r="GE116" s="43">
        <f t="shared" si="1293"/>
        <v>3.9501469918429954E-2</v>
      </c>
      <c r="GF116" s="43">
        <f t="shared" si="1294"/>
        <v>0.12962487913649201</v>
      </c>
      <c r="GG116" s="43">
        <f t="shared" si="1295"/>
        <v>0.37762301632606454</v>
      </c>
      <c r="GH116" s="43">
        <f t="shared" si="1296"/>
        <v>0.39359915330280937</v>
      </c>
      <c r="GI116" s="43">
        <f t="shared" si="1297"/>
        <v>0.24772682239492738</v>
      </c>
      <c r="GJ116" s="43">
        <f t="shared" si="1298"/>
        <v>-0.16343125171185979</v>
      </c>
      <c r="GK116" s="43">
        <f t="shared" si="1299"/>
        <v>0.33084660120125853</v>
      </c>
      <c r="GL116" s="43">
        <f t="shared" si="1300"/>
        <v>9.6048955700412497E-2</v>
      </c>
      <c r="GM116" s="43">
        <f t="shared" si="1301"/>
        <v>-4.7131474103585647E-2</v>
      </c>
      <c r="GN116" s="43">
        <f t="shared" si="1302"/>
        <v>0.23286129184771598</v>
      </c>
      <c r="GO116" s="43">
        <f t="shared" si="1303"/>
        <v>0.22081075612114121</v>
      </c>
      <c r="GP116" s="43">
        <f t="shared" si="1304"/>
        <v>0.3655948971621974</v>
      </c>
      <c r="GQ116" s="43">
        <f t="shared" si="1305"/>
        <v>0.27928699462258511</v>
      </c>
      <c r="GR116" s="43">
        <f t="shared" si="1306"/>
        <v>0.19929776752960904</v>
      </c>
      <c r="GS116" s="43">
        <f t="shared" si="1307"/>
        <v>9.9530936635009004E-2</v>
      </c>
      <c r="GT116" s="43">
        <f t="shared" si="1308"/>
        <v>-0.12291563480270762</v>
      </c>
      <c r="GU116" s="43">
        <f t="shared" si="1309"/>
        <v>0.18079155859051044</v>
      </c>
      <c r="GV116" s="43">
        <f t="shared" si="1310"/>
        <v>0.21443041601014956</v>
      </c>
      <c r="GW116" s="43">
        <f t="shared" si="1311"/>
        <v>3.7000555187420625E-2</v>
      </c>
      <c r="GX116" s="43">
        <f t="shared" si="1312"/>
        <v>6.3033539669053784E-2</v>
      </c>
      <c r="GY116" s="43">
        <f t="shared" si="1313"/>
        <v>8.9225237278922842E-2</v>
      </c>
      <c r="GZ116" s="43">
        <f t="shared" si="1314"/>
        <v>6.8407596785975189E-2</v>
      </c>
      <c r="HA116" s="43">
        <f t="shared" si="1315"/>
        <v>7.8713764779549944E-2</v>
      </c>
      <c r="HB116" s="43">
        <f t="shared" si="1316"/>
        <v>-4.9187359992374002E-2</v>
      </c>
      <c r="HC116" s="43">
        <f t="shared" si="1317"/>
        <v>-0.2566126445907867</v>
      </c>
      <c r="HD116" s="43">
        <f t="shared" si="1318"/>
        <v>-2.7208506299614021E-2</v>
      </c>
      <c r="HE116" s="43">
        <f t="shared" si="1319"/>
        <v>-4.3594922970243255E-2</v>
      </c>
      <c r="HF116" s="43">
        <f t="shared" si="1320"/>
        <v>0.22482823529411755</v>
      </c>
      <c r="HG116" s="43">
        <f t="shared" si="1321"/>
        <v>-0.10768242203260658</v>
      </c>
      <c r="HH116" s="43">
        <f t="shared" si="1322"/>
        <v>-8.4080339691312567E-3</v>
      </c>
      <c r="HI116" s="43">
        <f t="shared" si="1323"/>
        <v>-2.193323316581175E-2</v>
      </c>
      <c r="HJ116" s="43">
        <f t="shared" si="1324"/>
        <v>-0.16715509039010468</v>
      </c>
      <c r="HK116" s="43">
        <f t="shared" si="1325"/>
        <v>-0.1009750105562166</v>
      </c>
      <c r="HL116" s="43">
        <f t="shared" si="1326"/>
        <v>-2.4493214371175576E-2</v>
      </c>
      <c r="HM116" s="43">
        <f t="shared" si="1327"/>
        <v>-0.22171003209724782</v>
      </c>
      <c r="HN116" s="43">
        <f t="shared" si="1328"/>
        <v>-4.8891339582602278E-2</v>
      </c>
      <c r="HO116" s="43">
        <f t="shared" si="1329"/>
        <v>-5.9748691099476448E-2</v>
      </c>
      <c r="HP116" s="43">
        <f t="shared" si="1330"/>
        <v>-0.13565514246784549</v>
      </c>
      <c r="HQ116" s="43">
        <f t="shared" si="1331"/>
        <v>0.19176937868423538</v>
      </c>
      <c r="HR116" s="43">
        <f t="shared" si="1332"/>
        <v>-9.7281347492661596E-2</v>
      </c>
      <c r="HS116" s="153">
        <f t="shared" si="1333"/>
        <v>2.3663188920335587E-2</v>
      </c>
      <c r="HT116" s="43">
        <f t="shared" si="1334"/>
        <v>0.16814219442981182</v>
      </c>
      <c r="HU116" s="43">
        <f t="shared" si="1335"/>
        <v>0.10811717549838429</v>
      </c>
      <c r="HV116" s="43">
        <f t="shared" si="1336"/>
        <v>0.55140977014120551</v>
      </c>
      <c r="HW116" s="43">
        <f t="shared" ref="HW116:HW126" si="1337">IF(HK36&lt;=0,"",IF(HW36&lt;=0,"",(HW36/HK36-1)))</f>
        <v>0.43278324544736457</v>
      </c>
      <c r="HX116" s="43">
        <f t="shared" ref="HX116:HX126" si="1338">IF(HL36&lt;=0,"",IF(HX36&lt;=0,"",(HX36/HL36-1)))</f>
        <v>0.18392234506684413</v>
      </c>
      <c r="HY116" s="43">
        <f t="shared" ref="HY116:HY126" si="1339">IF(HM36&lt;=0,"",IF(HY36&lt;=0,"",(HY36/HM36-1)))</f>
        <v>0.60375992629316011</v>
      </c>
      <c r="HZ116" s="43">
        <f t="shared" ref="HZ116:HZ126" si="1340">IF(HN36&lt;=0,"",IF(HZ36&lt;=0,"",(HZ36/HN36-1)))</f>
        <v>0.32105901161258577</v>
      </c>
      <c r="IA116" s="43">
        <f t="shared" ref="IA116:IA126" si="1341">IF(HO36&lt;=0,"",IF(IA36&lt;=0,"",(IA36/HO36-1)))</f>
        <v>0.59600864200280634</v>
      </c>
      <c r="IB116" s="43">
        <f t="shared" ref="IB116:IB126" si="1342">IF(HP36&lt;=0,"",IF(IB36&lt;=0,"",(IB36/HP36-1)))</f>
        <v>0.37680807940824912</v>
      </c>
      <c r="IC116" s="43">
        <f t="shared" ref="IC116:IC126" si="1343">IF(HQ36&lt;=0,"",IF(IC36&lt;=0,"",(IC36/HQ36-1)))</f>
        <v>0.13099599275256901</v>
      </c>
      <c r="ID116" s="43">
        <f t="shared" ref="ID116:ID126" si="1344">IF(HR36&lt;=0,"",IF(ID36&lt;=0,"",(ID36/HR36-1)))</f>
        <v>0.39266926573486094</v>
      </c>
      <c r="IE116" s="43">
        <f t="shared" ref="IE116:IE126" si="1345">IF(HS36&lt;=0,"",IF(IE36&lt;=0,"",(IE36/HS36-1)))</f>
        <v>0.40827143932205612</v>
      </c>
      <c r="IF116" s="43">
        <f t="shared" ref="IF116:IF126" si="1346">IF(HT36&lt;=0,"",IF(IF36&lt;=0,"",(IF36/HT36-1)))</f>
        <v>0.16581810776213191</v>
      </c>
      <c r="IG116" s="43">
        <f t="shared" ref="IG116:IG126" si="1347">IF(HU36&lt;=0,"",IF(IG36&lt;=0,"",(IG36/HU36-1)))</f>
        <v>0.19990120466568939</v>
      </c>
      <c r="IH116" s="43">
        <f t="shared" ref="IH116:IH126" si="1348">IH36/HV36-1</f>
        <v>9.8911618727816286E-2</v>
      </c>
      <c r="II116" s="43">
        <f t="shared" ref="II116:II126" si="1349">II36/HW36-1</f>
        <v>6.0897292625869737E-2</v>
      </c>
      <c r="IJ116" s="43">
        <f t="shared" ref="IJ116:IJ126" si="1350">IJ36/HX36-1</f>
        <v>7.1363030930886584E-2</v>
      </c>
      <c r="IK116" s="43">
        <f t="shared" ref="IK116:IK126" si="1351">IK36/HY36-1</f>
        <v>0.15835259680750657</v>
      </c>
      <c r="IL116" s="43">
        <f t="shared" ref="IL116:IL126" si="1352">IL36/HZ36-1</f>
        <v>-0.22941379860630884</v>
      </c>
      <c r="IM116" s="43">
        <f t="shared" ref="IM116:IM126" si="1353">IM36/IA36-1</f>
        <v>-1.8798146700904295E-2</v>
      </c>
      <c r="IN116" s="43">
        <f t="shared" ref="IN116:IN126" si="1354">IN36/IB36-1</f>
        <v>0.10151109098000721</v>
      </c>
      <c r="IO116" s="43">
        <f t="shared" ref="IO116:IO126" si="1355">IO36/IC36-1</f>
        <v>2.1703033279543593E-2</v>
      </c>
      <c r="IP116" s="43">
        <f t="shared" ref="IP116:IP126" si="1356">IP36/ID36-1</f>
        <v>-2.4094176323896099E-2</v>
      </c>
      <c r="IQ116" s="43">
        <f t="shared" ref="IQ116:IQ126" si="1357">IQ36/IE36-1</f>
        <v>-0.12011802699751395</v>
      </c>
      <c r="IR116" s="43"/>
      <c r="IS116" s="43"/>
      <c r="IT116" s="43"/>
      <c r="IU116" s="43"/>
      <c r="IV116" s="43"/>
      <c r="IW116" s="43"/>
      <c r="IX116" s="43"/>
      <c r="IY116" s="43"/>
      <c r="IZ116" s="43"/>
      <c r="JA116" s="43"/>
      <c r="JB116" s="43"/>
      <c r="JC116" s="43"/>
      <c r="JD116" s="43"/>
      <c r="JE116" s="43"/>
      <c r="JF116" s="43"/>
      <c r="JG116" s="43"/>
      <c r="JH116" s="43"/>
      <c r="JI116" s="43"/>
      <c r="JJ116" s="43"/>
      <c r="JK116" s="43"/>
      <c r="JL116" s="43"/>
      <c r="JM116" s="43"/>
      <c r="JN116" s="43"/>
      <c r="JO116" s="43"/>
      <c r="JP116" s="43"/>
      <c r="JQ116" s="43"/>
      <c r="JR116" s="43"/>
      <c r="JS116" s="43"/>
      <c r="JT116" s="43"/>
      <c r="JU116" s="43"/>
      <c r="JV116" s="43"/>
      <c r="JW116" s="43"/>
      <c r="JX116" s="43"/>
      <c r="JY116" s="43"/>
      <c r="JZ116" s="43"/>
      <c r="KA116" s="43"/>
      <c r="KB116" s="43"/>
      <c r="KC116" s="43"/>
      <c r="KD116" s="43"/>
      <c r="KE116" s="43"/>
      <c r="KF116" s="43"/>
      <c r="KG116" s="43"/>
      <c r="KH116" s="43"/>
      <c r="KI116" s="43"/>
      <c r="KJ116" s="43"/>
      <c r="KK116" s="43"/>
      <c r="KL116" s="43"/>
      <c r="KM116" s="43"/>
      <c r="KN116" s="43"/>
      <c r="KO116" s="43"/>
      <c r="KP116" s="43"/>
      <c r="KQ116" s="43"/>
      <c r="KR116" s="43"/>
      <c r="KS116" s="43"/>
      <c r="KT116" s="43"/>
      <c r="KU116" s="43"/>
      <c r="KV116" s="43"/>
      <c r="KW116" s="43"/>
      <c r="KX116" s="43"/>
      <c r="KY116" s="43"/>
      <c r="KZ116" s="43"/>
      <c r="LA116" s="43"/>
      <c r="LB116" s="43"/>
      <c r="LC116" s="43"/>
      <c r="LD116" s="43"/>
      <c r="LE116" s="43"/>
      <c r="LF116" s="43"/>
      <c r="LG116" s="43"/>
      <c r="LH116" s="43"/>
      <c r="LI116" s="43"/>
      <c r="LJ116" s="43"/>
      <c r="LK116" s="43"/>
      <c r="LL116" s="43"/>
      <c r="LM116" s="43"/>
      <c r="LN116" s="43"/>
      <c r="LO116" s="43"/>
      <c r="LP116" s="43"/>
      <c r="LQ116" s="43"/>
      <c r="LR116" s="43"/>
      <c r="LS116" s="43"/>
      <c r="LT116" s="43"/>
      <c r="LU116" s="43"/>
      <c r="LV116" s="43"/>
      <c r="LW116" s="43"/>
      <c r="LX116" s="43"/>
      <c r="LY116" s="43"/>
      <c r="LZ116" s="43"/>
      <c r="MA116" s="43"/>
      <c r="MB116" s="43"/>
      <c r="MC116" s="43"/>
      <c r="MD116" s="43"/>
      <c r="ME116" s="43"/>
      <c r="MF116" s="43"/>
      <c r="MG116" s="43"/>
      <c r="MH116" s="43"/>
      <c r="MI116" s="43"/>
      <c r="MJ116" s="43"/>
      <c r="MK116" s="43"/>
      <c r="ML116" s="43"/>
    </row>
    <row r="117" spans="1:350" s="7" customFormat="1" x14ac:dyDescent="0.35">
      <c r="A117" s="11" t="str">
        <f>Month!$A$37</f>
        <v>Viracopos (WLU)</v>
      </c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 t="str">
        <f t="shared" si="1120"/>
        <v/>
      </c>
      <c r="O117" s="42" t="str">
        <f t="shared" si="1121"/>
        <v/>
      </c>
      <c r="P117" s="42" t="str">
        <f t="shared" si="1122"/>
        <v/>
      </c>
      <c r="Q117" s="42" t="str">
        <f t="shared" si="1123"/>
        <v/>
      </c>
      <c r="R117" s="42" t="str">
        <f t="shared" si="1124"/>
        <v/>
      </c>
      <c r="S117" s="42" t="str">
        <f t="shared" si="1125"/>
        <v/>
      </c>
      <c r="T117" s="42" t="str">
        <f t="shared" si="1126"/>
        <v/>
      </c>
      <c r="U117" s="42" t="str">
        <f t="shared" si="1127"/>
        <v/>
      </c>
      <c r="V117" s="42" t="str">
        <f t="shared" si="1128"/>
        <v/>
      </c>
      <c r="W117" s="42" t="str">
        <f t="shared" si="1129"/>
        <v/>
      </c>
      <c r="X117" s="42" t="str">
        <f t="shared" si="1130"/>
        <v/>
      </c>
      <c r="Y117" s="42" t="str">
        <f t="shared" si="1131"/>
        <v/>
      </c>
      <c r="Z117" s="42" t="str">
        <f t="shared" si="1132"/>
        <v/>
      </c>
      <c r="AA117" s="42" t="str">
        <f t="shared" si="1133"/>
        <v/>
      </c>
      <c r="AB117" s="42" t="str">
        <f t="shared" si="1134"/>
        <v/>
      </c>
      <c r="AC117" s="42" t="str">
        <f t="shared" si="1135"/>
        <v/>
      </c>
      <c r="AD117" s="42" t="str">
        <f t="shared" si="1136"/>
        <v/>
      </c>
      <c r="AE117" s="42" t="str">
        <f t="shared" si="1137"/>
        <v/>
      </c>
      <c r="AF117" s="42" t="str">
        <f t="shared" si="1138"/>
        <v/>
      </c>
      <c r="AG117" s="42" t="str">
        <f t="shared" si="1139"/>
        <v/>
      </c>
      <c r="AH117" s="42" t="str">
        <f t="shared" si="1140"/>
        <v/>
      </c>
      <c r="AI117" s="42" t="str">
        <f t="shared" si="1141"/>
        <v/>
      </c>
      <c r="AJ117" s="42" t="str">
        <f t="shared" si="1142"/>
        <v/>
      </c>
      <c r="AK117" s="42" t="str">
        <f t="shared" si="1143"/>
        <v/>
      </c>
      <c r="AL117" s="42" t="str">
        <f t="shared" si="1144"/>
        <v/>
      </c>
      <c r="AM117" s="42" t="str">
        <f t="shared" si="1145"/>
        <v/>
      </c>
      <c r="AN117" s="42" t="str">
        <f t="shared" si="1146"/>
        <v/>
      </c>
      <c r="AO117" s="42" t="str">
        <f t="shared" si="1147"/>
        <v/>
      </c>
      <c r="AP117" s="42" t="str">
        <f t="shared" si="1148"/>
        <v/>
      </c>
      <c r="AQ117" s="42" t="str">
        <f t="shared" si="1149"/>
        <v/>
      </c>
      <c r="AR117" s="42" t="str">
        <f t="shared" si="1150"/>
        <v/>
      </c>
      <c r="AS117" s="42" t="str">
        <f t="shared" si="1151"/>
        <v/>
      </c>
      <c r="AT117" s="42" t="str">
        <f t="shared" si="1152"/>
        <v/>
      </c>
      <c r="AU117" s="42" t="str">
        <f t="shared" si="1153"/>
        <v/>
      </c>
      <c r="AV117" s="42" t="str">
        <f t="shared" si="1154"/>
        <v/>
      </c>
      <c r="AW117" s="42" t="str">
        <f t="shared" si="1155"/>
        <v/>
      </c>
      <c r="AX117" s="42" t="str">
        <f t="shared" si="1156"/>
        <v/>
      </c>
      <c r="AY117" s="42" t="str">
        <f t="shared" si="1157"/>
        <v/>
      </c>
      <c r="AZ117" s="42" t="str">
        <f t="shared" si="1158"/>
        <v/>
      </c>
      <c r="BA117" s="42" t="str">
        <f t="shared" si="1159"/>
        <v/>
      </c>
      <c r="BB117" s="42" t="str">
        <f t="shared" si="1160"/>
        <v/>
      </c>
      <c r="BC117" s="42" t="str">
        <f t="shared" si="1161"/>
        <v/>
      </c>
      <c r="BD117" s="42" t="str">
        <f t="shared" si="1162"/>
        <v/>
      </c>
      <c r="BE117" s="42" t="str">
        <f t="shared" si="1163"/>
        <v/>
      </c>
      <c r="BF117" s="42" t="str">
        <f t="shared" si="1164"/>
        <v/>
      </c>
      <c r="BG117" s="42" t="str">
        <f t="shared" si="1165"/>
        <v/>
      </c>
      <c r="BH117" s="42" t="str">
        <f t="shared" si="1166"/>
        <v/>
      </c>
      <c r="BI117" s="42" t="str">
        <f t="shared" si="1167"/>
        <v/>
      </c>
      <c r="BJ117" s="42" t="str">
        <f t="shared" si="1168"/>
        <v/>
      </c>
      <c r="BK117" s="42" t="str">
        <f t="shared" si="1169"/>
        <v/>
      </c>
      <c r="BL117" s="42" t="str">
        <f t="shared" si="1170"/>
        <v/>
      </c>
      <c r="BM117" s="42" t="str">
        <f t="shared" si="1171"/>
        <v/>
      </c>
      <c r="BN117" s="42" t="str">
        <f t="shared" si="1172"/>
        <v/>
      </c>
      <c r="BO117" s="42" t="str">
        <f t="shared" si="1173"/>
        <v/>
      </c>
      <c r="BP117" s="42" t="str">
        <f t="shared" si="1174"/>
        <v/>
      </c>
      <c r="BQ117" s="42" t="str">
        <f t="shared" si="1175"/>
        <v/>
      </c>
      <c r="BR117" s="42" t="str">
        <f t="shared" si="1176"/>
        <v/>
      </c>
      <c r="BS117" s="42" t="str">
        <f t="shared" si="1177"/>
        <v/>
      </c>
      <c r="BT117" s="42" t="str">
        <f t="shared" si="1178"/>
        <v/>
      </c>
      <c r="BU117" s="42" t="str">
        <f t="shared" si="1179"/>
        <v/>
      </c>
      <c r="BV117" s="42" t="str">
        <f t="shared" si="1180"/>
        <v/>
      </c>
      <c r="BW117" s="42" t="str">
        <f t="shared" si="1181"/>
        <v/>
      </c>
      <c r="BX117" s="42" t="str">
        <f t="shared" si="1182"/>
        <v/>
      </c>
      <c r="BY117" s="42" t="str">
        <f t="shared" si="1183"/>
        <v/>
      </c>
      <c r="BZ117" s="42" t="str">
        <f t="shared" si="1184"/>
        <v/>
      </c>
      <c r="CA117" s="42" t="str">
        <f t="shared" si="1185"/>
        <v/>
      </c>
      <c r="CB117" s="42" t="str">
        <f t="shared" si="1186"/>
        <v/>
      </c>
      <c r="CC117" s="42" t="str">
        <f t="shared" si="1187"/>
        <v/>
      </c>
      <c r="CD117" s="42" t="str">
        <f t="shared" si="1188"/>
        <v/>
      </c>
      <c r="CE117" s="42" t="str">
        <f t="shared" si="1189"/>
        <v/>
      </c>
      <c r="CF117" s="42" t="str">
        <f t="shared" si="1190"/>
        <v/>
      </c>
      <c r="CG117" s="42" t="str">
        <f t="shared" si="1191"/>
        <v/>
      </c>
      <c r="CH117" s="42" t="str">
        <f t="shared" si="1192"/>
        <v/>
      </c>
      <c r="CI117" s="42" t="str">
        <f t="shared" si="1193"/>
        <v/>
      </c>
      <c r="CJ117" s="42" t="str">
        <f t="shared" si="1194"/>
        <v/>
      </c>
      <c r="CK117" s="42" t="str">
        <f t="shared" si="1195"/>
        <v/>
      </c>
      <c r="CL117" s="42" t="str">
        <f t="shared" si="1196"/>
        <v/>
      </c>
      <c r="CM117" s="42" t="str">
        <f t="shared" si="1197"/>
        <v/>
      </c>
      <c r="CN117" s="42" t="str">
        <f t="shared" si="1198"/>
        <v/>
      </c>
      <c r="CO117" s="42" t="str">
        <f t="shared" si="1199"/>
        <v/>
      </c>
      <c r="CP117" s="42" t="str">
        <f t="shared" si="1200"/>
        <v/>
      </c>
      <c r="CQ117" s="42" t="str">
        <f t="shared" si="1201"/>
        <v/>
      </c>
      <c r="CR117" s="42" t="str">
        <f t="shared" si="1202"/>
        <v/>
      </c>
      <c r="CS117" s="42" t="str">
        <f t="shared" si="1203"/>
        <v/>
      </c>
      <c r="CT117" s="42" t="str">
        <f t="shared" si="1204"/>
        <v/>
      </c>
      <c r="CU117" s="42" t="str">
        <f t="shared" si="1205"/>
        <v/>
      </c>
      <c r="CV117" s="42" t="str">
        <f t="shared" si="1206"/>
        <v/>
      </c>
      <c r="CW117" s="42" t="str">
        <f t="shared" si="1207"/>
        <v/>
      </c>
      <c r="CX117" s="42" t="str">
        <f t="shared" si="1208"/>
        <v/>
      </c>
      <c r="CY117" s="42" t="str">
        <f t="shared" si="1209"/>
        <v/>
      </c>
      <c r="CZ117" s="42" t="str">
        <f t="shared" si="1210"/>
        <v/>
      </c>
      <c r="DA117" s="42" t="str">
        <f t="shared" si="1211"/>
        <v/>
      </c>
      <c r="DB117" s="42" t="str">
        <f t="shared" si="1212"/>
        <v/>
      </c>
      <c r="DC117" s="42" t="str">
        <f t="shared" si="1213"/>
        <v/>
      </c>
      <c r="DD117" s="42" t="str">
        <f t="shared" si="1214"/>
        <v/>
      </c>
      <c r="DE117" s="42" t="str">
        <f t="shared" si="1215"/>
        <v/>
      </c>
      <c r="DF117" s="42" t="str">
        <f t="shared" si="1216"/>
        <v/>
      </c>
      <c r="DG117" s="42" t="str">
        <f t="shared" si="1217"/>
        <v/>
      </c>
      <c r="DH117" s="42" t="str">
        <f t="shared" si="1218"/>
        <v/>
      </c>
      <c r="DI117" s="42" t="str">
        <f t="shared" si="1219"/>
        <v/>
      </c>
      <c r="DJ117" s="42" t="str">
        <f t="shared" si="1220"/>
        <v/>
      </c>
      <c r="DK117" s="42" t="str">
        <f t="shared" si="1221"/>
        <v/>
      </c>
      <c r="DL117" s="42" t="str">
        <f t="shared" si="1222"/>
        <v/>
      </c>
      <c r="DM117" s="42" t="str">
        <f t="shared" si="1223"/>
        <v/>
      </c>
      <c r="DN117" s="42" t="str">
        <f t="shared" si="1224"/>
        <v/>
      </c>
      <c r="DO117" s="42" t="str">
        <f t="shared" si="1225"/>
        <v/>
      </c>
      <c r="DP117" s="42" t="str">
        <f t="shared" si="1226"/>
        <v/>
      </c>
      <c r="DQ117" s="42" t="str">
        <f t="shared" si="1227"/>
        <v/>
      </c>
      <c r="DR117" s="42" t="str">
        <f t="shared" si="1228"/>
        <v/>
      </c>
      <c r="DS117" s="42" t="str">
        <f t="shared" si="1229"/>
        <v/>
      </c>
      <c r="DT117" s="42" t="str">
        <f t="shared" si="1230"/>
        <v/>
      </c>
      <c r="DU117" s="42" t="str">
        <f t="shared" si="1231"/>
        <v/>
      </c>
      <c r="DV117" s="42" t="str">
        <f t="shared" si="1232"/>
        <v/>
      </c>
      <c r="DW117" s="42" t="str">
        <f t="shared" si="1233"/>
        <v/>
      </c>
      <c r="DX117" s="42" t="str">
        <f t="shared" si="1234"/>
        <v/>
      </c>
      <c r="DY117" s="42" t="str">
        <f t="shared" si="1235"/>
        <v/>
      </c>
      <c r="DZ117" s="42" t="str">
        <f t="shared" si="1236"/>
        <v/>
      </c>
      <c r="EA117" s="42" t="str">
        <f t="shared" si="1237"/>
        <v/>
      </c>
      <c r="EB117" s="42" t="str">
        <f t="shared" si="1238"/>
        <v/>
      </c>
      <c r="EC117" s="42" t="str">
        <f t="shared" si="1239"/>
        <v/>
      </c>
      <c r="ED117" s="42" t="str">
        <f t="shared" si="1240"/>
        <v/>
      </c>
      <c r="EE117" s="42" t="str">
        <f t="shared" si="1241"/>
        <v/>
      </c>
      <c r="EF117" s="42" t="str">
        <f t="shared" si="1242"/>
        <v/>
      </c>
      <c r="EG117" s="42" t="str">
        <f t="shared" si="1243"/>
        <v/>
      </c>
      <c r="EH117" s="42" t="str">
        <f t="shared" si="1244"/>
        <v/>
      </c>
      <c r="EI117" s="42" t="str">
        <f t="shared" si="1245"/>
        <v/>
      </c>
      <c r="EJ117" s="42" t="str">
        <f t="shared" si="1246"/>
        <v/>
      </c>
      <c r="EK117" s="42" t="str">
        <f t="shared" si="1247"/>
        <v/>
      </c>
      <c r="EL117" s="42" t="str">
        <f t="shared" si="1248"/>
        <v/>
      </c>
      <c r="EM117" s="42" t="str">
        <f t="shared" si="1249"/>
        <v/>
      </c>
      <c r="EN117" s="42" t="str">
        <f t="shared" si="1250"/>
        <v/>
      </c>
      <c r="EO117" s="42" t="str">
        <f t="shared" si="1251"/>
        <v/>
      </c>
      <c r="EP117" s="42" t="str">
        <f t="shared" si="1252"/>
        <v/>
      </c>
      <c r="EQ117" s="42" t="str">
        <f t="shared" si="1253"/>
        <v/>
      </c>
      <c r="ER117" s="42" t="str">
        <f t="shared" si="1254"/>
        <v/>
      </c>
      <c r="ES117" s="42" t="str">
        <f t="shared" si="1255"/>
        <v/>
      </c>
      <c r="ET117" s="42" t="str">
        <f t="shared" si="1256"/>
        <v/>
      </c>
      <c r="EU117" s="42" t="str">
        <f t="shared" si="1257"/>
        <v/>
      </c>
      <c r="EV117" s="42" t="str">
        <f t="shared" si="1258"/>
        <v/>
      </c>
      <c r="EW117" s="42" t="str">
        <f t="shared" si="1259"/>
        <v/>
      </c>
      <c r="EX117" s="42" t="str">
        <f t="shared" si="1260"/>
        <v/>
      </c>
      <c r="EY117" s="42" t="str">
        <f t="shared" si="1261"/>
        <v/>
      </c>
      <c r="EZ117" s="42" t="str">
        <f t="shared" si="1262"/>
        <v/>
      </c>
      <c r="FA117" s="42" t="str">
        <f t="shared" si="1263"/>
        <v/>
      </c>
      <c r="FB117" s="42" t="str">
        <f t="shared" si="1264"/>
        <v/>
      </c>
      <c r="FC117" s="42" t="str">
        <f t="shared" si="1265"/>
        <v/>
      </c>
      <c r="FD117" s="42" t="str">
        <f t="shared" si="1266"/>
        <v/>
      </c>
      <c r="FE117" s="42" t="str">
        <f t="shared" si="1267"/>
        <v/>
      </c>
      <c r="FF117" s="42" t="str">
        <f t="shared" si="1268"/>
        <v/>
      </c>
      <c r="FG117" s="42" t="str">
        <f t="shared" si="1269"/>
        <v/>
      </c>
      <c r="FH117" s="42" t="str">
        <f t="shared" si="1270"/>
        <v/>
      </c>
      <c r="FI117" s="42" t="str">
        <f t="shared" si="1271"/>
        <v/>
      </c>
      <c r="FJ117" s="42" t="str">
        <f t="shared" si="1272"/>
        <v/>
      </c>
      <c r="FK117" s="42" t="str">
        <f t="shared" si="1273"/>
        <v/>
      </c>
      <c r="FL117" s="42" t="str">
        <f t="shared" si="1274"/>
        <v/>
      </c>
      <c r="FM117" s="42" t="str">
        <f t="shared" si="1275"/>
        <v/>
      </c>
      <c r="FN117" s="42" t="str">
        <f t="shared" si="1276"/>
        <v/>
      </c>
      <c r="FO117" s="42" t="str">
        <f t="shared" si="1277"/>
        <v/>
      </c>
      <c r="FP117" s="42" t="str">
        <f t="shared" si="1278"/>
        <v/>
      </c>
      <c r="FQ117" s="42" t="str">
        <f t="shared" si="1279"/>
        <v/>
      </c>
      <c r="FR117" s="42" t="str">
        <f t="shared" si="1280"/>
        <v/>
      </c>
      <c r="FS117" s="42" t="str">
        <f t="shared" si="1281"/>
        <v/>
      </c>
      <c r="FT117" s="42" t="str">
        <f t="shared" si="1282"/>
        <v/>
      </c>
      <c r="FU117" s="42" t="str">
        <f t="shared" si="1283"/>
        <v/>
      </c>
      <c r="FV117" s="42" t="str">
        <f t="shared" si="1284"/>
        <v/>
      </c>
      <c r="FW117" s="42" t="str">
        <f t="shared" si="1285"/>
        <v/>
      </c>
      <c r="FX117" s="42" t="str">
        <f t="shared" si="1286"/>
        <v/>
      </c>
      <c r="FY117" s="42" t="str">
        <f t="shared" si="1287"/>
        <v/>
      </c>
      <c r="FZ117" s="42">
        <f t="shared" si="1288"/>
        <v>0.18703826143036739</v>
      </c>
      <c r="GA117" s="42">
        <f t="shared" si="1289"/>
        <v>0.14872509286569979</v>
      </c>
      <c r="GB117" s="42">
        <f t="shared" si="1290"/>
        <v>8.9876242246986759E-2</v>
      </c>
      <c r="GC117" s="42">
        <f t="shared" si="1291"/>
        <v>9.0089598400147963E-2</v>
      </c>
      <c r="GD117" s="42">
        <f t="shared" si="1292"/>
        <v>0.12676300343054603</v>
      </c>
      <c r="GE117" s="42">
        <f t="shared" si="1293"/>
        <v>0.10300055497347205</v>
      </c>
      <c r="GF117" s="42">
        <f t="shared" si="1294"/>
        <v>5.8141901230514215E-2</v>
      </c>
      <c r="GG117" s="42">
        <f t="shared" si="1295"/>
        <v>4.6254464572802023E-2</v>
      </c>
      <c r="GH117" s="42">
        <f t="shared" si="1296"/>
        <v>7.6945287869456758E-2</v>
      </c>
      <c r="GI117" s="42">
        <f t="shared" si="1297"/>
        <v>3.348573967771129E-2</v>
      </c>
      <c r="GJ117" s="42">
        <f t="shared" si="1298"/>
        <v>6.1710518201550491E-2</v>
      </c>
      <c r="GK117" s="42">
        <f t="shared" si="1299"/>
        <v>2.2974663864967493E-3</v>
      </c>
      <c r="GL117" s="42">
        <f t="shared" si="1300"/>
        <v>5.2118607596829625E-2</v>
      </c>
      <c r="GM117" s="42">
        <f t="shared" si="1301"/>
        <v>-5.9006388151309208E-3</v>
      </c>
      <c r="GN117" s="42">
        <f t="shared" si="1302"/>
        <v>3.7145180042735593E-2</v>
      </c>
      <c r="GO117" s="42">
        <f t="shared" si="1303"/>
        <v>0.10527482424894541</v>
      </c>
      <c r="GP117" s="42">
        <f t="shared" si="1304"/>
        <v>3.0869943186125903E-2</v>
      </c>
      <c r="GQ117" s="42">
        <f t="shared" si="1305"/>
        <v>-1.2973856130640726E-2</v>
      </c>
      <c r="GR117" s="42">
        <f t="shared" si="1306"/>
        <v>-6.898577742004075E-2</v>
      </c>
      <c r="GS117" s="42">
        <f t="shared" si="1307"/>
        <v>3.6096318747274481E-2</v>
      </c>
      <c r="GT117" s="42">
        <f t="shared" si="1308"/>
        <v>-3.9201277841077187E-2</v>
      </c>
      <c r="GU117" s="42">
        <f t="shared" si="1309"/>
        <v>0.11051530308666968</v>
      </c>
      <c r="GV117" s="42">
        <f t="shared" si="1310"/>
        <v>4.6704056685038298E-2</v>
      </c>
      <c r="GW117" s="42">
        <f t="shared" si="1311"/>
        <v>1.4613879987533052E-2</v>
      </c>
      <c r="GX117" s="42">
        <f t="shared" si="1312"/>
        <v>3.0508596533931343E-3</v>
      </c>
      <c r="GY117" s="42">
        <f t="shared" si="1313"/>
        <v>0.11131728823378695</v>
      </c>
      <c r="GZ117" s="42">
        <f t="shared" si="1314"/>
        <v>4.1401422828598822E-2</v>
      </c>
      <c r="HA117" s="42">
        <f t="shared" si="1315"/>
        <v>-4.1377135155334699E-2</v>
      </c>
      <c r="HB117" s="42">
        <f t="shared" si="1316"/>
        <v>2.5744056173984342E-2</v>
      </c>
      <c r="HC117" s="42">
        <f t="shared" si="1317"/>
        <v>-3.6033115084506573E-2</v>
      </c>
      <c r="HD117" s="42">
        <f t="shared" si="1318"/>
        <v>6.9058996367462377E-2</v>
      </c>
      <c r="HE117" s="42">
        <f t="shared" si="1319"/>
        <v>2.6774716664379472E-2</v>
      </c>
      <c r="HF117" s="42">
        <f t="shared" si="1320"/>
        <v>0.14530736116524423</v>
      </c>
      <c r="HG117" s="42">
        <f t="shared" si="1321"/>
        <v>4.0293405539157279E-2</v>
      </c>
      <c r="HH117" s="42">
        <f t="shared" si="1322"/>
        <v>1.0305408284356998E-2</v>
      </c>
      <c r="HI117" s="42">
        <f t="shared" si="1323"/>
        <v>3.3922323899984175E-3</v>
      </c>
      <c r="HJ117" s="42">
        <f t="shared" si="1324"/>
        <v>9.1402305119078431E-2</v>
      </c>
      <c r="HK117" s="42">
        <f t="shared" si="1325"/>
        <v>4.0262362633022075E-2</v>
      </c>
      <c r="HL117" s="42">
        <f t="shared" si="1326"/>
        <v>6.4030148765087835E-2</v>
      </c>
      <c r="HM117" s="42">
        <f t="shared" si="1327"/>
        <v>4.557287327979731E-2</v>
      </c>
      <c r="HN117" s="42">
        <f t="shared" si="1328"/>
        <v>-3.6541214690820945E-2</v>
      </c>
      <c r="HO117" s="42">
        <f t="shared" si="1329"/>
        <v>5.7095382599130939E-2</v>
      </c>
      <c r="HP117" s="42">
        <f t="shared" si="1330"/>
        <v>5.6323038277922732E-2</v>
      </c>
      <c r="HQ117" s="42">
        <f t="shared" si="1331"/>
        <v>-3.6349452159399331E-2</v>
      </c>
      <c r="HR117" s="42">
        <f t="shared" si="1332"/>
        <v>-4.9039721253023028E-2</v>
      </c>
      <c r="HS117" s="152">
        <f t="shared" si="1333"/>
        <v>-7.0618369339146336E-2</v>
      </c>
      <c r="HT117" s="42">
        <f t="shared" si="1334"/>
        <v>-6.9259051520281001E-2</v>
      </c>
      <c r="HU117" s="42">
        <f t="shared" si="1335"/>
        <v>-1.1018490178780427E-2</v>
      </c>
      <c r="HV117" s="42">
        <f t="shared" si="1336"/>
        <v>-0.10314258664889209</v>
      </c>
      <c r="HW117" s="42">
        <f t="shared" si="1337"/>
        <v>-0.15396656733465164</v>
      </c>
      <c r="HX117" s="42">
        <f t="shared" si="1338"/>
        <v>-0.13881539462895498</v>
      </c>
      <c r="HY117" s="42">
        <f t="shared" si="1339"/>
        <v>-0.15861183645746812</v>
      </c>
      <c r="HZ117" s="42">
        <f t="shared" si="1340"/>
        <v>-0.12313581731137224</v>
      </c>
      <c r="IA117" s="42">
        <f t="shared" si="1341"/>
        <v>-0.10506160990464841</v>
      </c>
      <c r="IB117" s="42">
        <f t="shared" si="1342"/>
        <v>-0.13619808333422123</v>
      </c>
      <c r="IC117" s="42">
        <f t="shared" si="1343"/>
        <v>-4.1903142462798915E-2</v>
      </c>
      <c r="ID117" s="42">
        <f t="shared" si="1344"/>
        <v>-9.4715594723404184E-2</v>
      </c>
      <c r="IE117" s="42">
        <f t="shared" si="1345"/>
        <v>-7.2681465827486247E-2</v>
      </c>
      <c r="IF117" s="42">
        <f t="shared" si="1346"/>
        <v>-4.8198121761378054E-5</v>
      </c>
      <c r="IG117" s="42">
        <f t="shared" si="1347"/>
        <v>2.7731204197589232E-2</v>
      </c>
      <c r="IH117" s="42">
        <f t="shared" si="1348"/>
        <v>4.1153715666659041E-2</v>
      </c>
      <c r="II117" s="42">
        <f t="shared" si="1349"/>
        <v>2.0220346581099946E-2</v>
      </c>
      <c r="IJ117" s="42">
        <f t="shared" si="1350"/>
        <v>6.6011826665837825E-2</v>
      </c>
      <c r="IK117" s="42">
        <f t="shared" si="1351"/>
        <v>5.7196222301394428E-2</v>
      </c>
      <c r="IL117" s="42">
        <f t="shared" si="1352"/>
        <v>8.9452012225354371E-2</v>
      </c>
      <c r="IM117" s="42">
        <f t="shared" si="1353"/>
        <v>6.3425082437845726E-2</v>
      </c>
      <c r="IN117" s="42">
        <f t="shared" si="1354"/>
        <v>2.5808962929336543E-2</v>
      </c>
      <c r="IO117" s="42">
        <f t="shared" si="1355"/>
        <v>9.6657305708243157E-3</v>
      </c>
      <c r="IP117" s="42">
        <f t="shared" si="1356"/>
        <v>3.733193379402211E-2</v>
      </c>
      <c r="IQ117" s="42">
        <f t="shared" si="1357"/>
        <v>5.6062530820074175E-2</v>
      </c>
      <c r="IR117" s="42">
        <f t="shared" ref="IR117:IR126" si="1358">IR37/IF37-1</f>
        <v>-1.4743788268979485E-2</v>
      </c>
      <c r="IS117" s="42">
        <f t="shared" ref="IS117:IS126" si="1359">IS37/IG37-1</f>
        <v>-4.5492438353163522E-2</v>
      </c>
      <c r="IT117" s="42">
        <f t="shared" ref="IT117:IT126" si="1360">IT37/IH37-1</f>
        <v>-6.5959610977816219E-2</v>
      </c>
      <c r="IU117" s="42">
        <f t="shared" ref="IU117:IU126" si="1361">IU37/II37-1</f>
        <v>-2.2638125166589029E-2</v>
      </c>
      <c r="IV117" s="42">
        <f t="shared" ref="IV117:IV126" si="1362">IV37/IJ37-1</f>
        <v>-4.5493260303771432E-2</v>
      </c>
      <c r="IW117" s="42">
        <f t="shared" ref="IW117:IW126" si="1363">IW37/IK37-1</f>
        <v>4.0315127353485192E-2</v>
      </c>
      <c r="IX117" s="42">
        <f t="shared" ref="IX117:IX126" si="1364">IX37/IL37-1</f>
        <v>-4.5086742179537898E-2</v>
      </c>
      <c r="IY117" s="42">
        <f t="shared" ref="IY117:IY126" si="1365">IY37/IM37-1</f>
        <v>2.4560275715059143E-2</v>
      </c>
      <c r="IZ117" s="42">
        <f t="shared" ref="IZ117:IZ126" si="1366">IZ37/IN37-1</f>
        <v>7.8722164062201561E-2</v>
      </c>
      <c r="JA117" s="42">
        <f t="shared" ref="JA117:JT126" si="1367">JA37/IO37-1</f>
        <v>8.4601045730108959E-2</v>
      </c>
      <c r="JB117" s="42">
        <f t="shared" si="1367"/>
        <v>5.8638562592386645E-2</v>
      </c>
      <c r="JC117" s="42">
        <f t="shared" si="1367"/>
        <v>6.56534019967836E-2</v>
      </c>
      <c r="JD117" s="42">
        <f t="shared" si="1367"/>
        <v>3.4450083535765286E-2</v>
      </c>
      <c r="JE117" s="42">
        <f t="shared" si="1367"/>
        <v>6.9456245465096877E-2</v>
      </c>
      <c r="JF117" s="42">
        <f t="shared" si="1367"/>
        <v>8.9888728814448982E-2</v>
      </c>
      <c r="JG117" s="42">
        <f t="shared" si="1367"/>
        <v>0.17372889462922481</v>
      </c>
      <c r="JH117" s="42">
        <f t="shared" si="1367"/>
        <v>0.10871468230747938</v>
      </c>
      <c r="JI117" s="42">
        <f t="shared" si="1367"/>
        <v>0.11926343362736769</v>
      </c>
      <c r="JJ117" s="42">
        <f t="shared" si="1367"/>
        <v>0.23030528164348407</v>
      </c>
      <c r="JK117" s="42">
        <f t="shared" si="1367"/>
        <v>0.14407611256177133</v>
      </c>
      <c r="JL117" s="42">
        <f t="shared" si="1367"/>
        <v>0.10030958893199871</v>
      </c>
      <c r="JM117" s="42">
        <f t="shared" si="1367"/>
        <v>4.7443403053113897E-2</v>
      </c>
      <c r="JN117" s="42">
        <f t="shared" si="1367"/>
        <v>4.3098609900710683E-2</v>
      </c>
      <c r="JO117" s="42">
        <f t="shared" si="1367"/>
        <v>4.7745850672001877E-2</v>
      </c>
      <c r="JP117" s="42">
        <f t="shared" si="1367"/>
        <v>0.1030543824093928</v>
      </c>
      <c r="JQ117" s="42">
        <f t="shared" si="1367"/>
        <v>2.659010821444463E-2</v>
      </c>
      <c r="JR117" s="42">
        <f t="shared" si="1367"/>
        <v>4.6719208138539248E-2</v>
      </c>
      <c r="JS117" s="42">
        <f t="shared" si="1367"/>
        <v>2.4073434309783925E-2</v>
      </c>
      <c r="JT117" s="42">
        <f t="shared" si="1367"/>
        <v>-0.26593490118061713</v>
      </c>
      <c r="JU117" s="42">
        <f t="shared" ref="JU117:JU126" si="1368">JU37/JI37-1</f>
        <v>-0.67001724824369013</v>
      </c>
      <c r="JV117" s="42">
        <f t="shared" ref="JV117:JV126" si="1369">JV37/JJ37-1</f>
        <v>-0.60926050504223839</v>
      </c>
      <c r="JW117" s="42">
        <f t="shared" ref="JW117:KE126" si="1370">JW37/JK37-1</f>
        <v>-0.5019040513339067</v>
      </c>
      <c r="JX117" s="42">
        <f t="shared" si="1370"/>
        <v>-0.49729409796339585</v>
      </c>
      <c r="JY117" s="42">
        <f t="shared" si="1370"/>
        <v>-0.37544644654616355</v>
      </c>
      <c r="JZ117" s="42">
        <f t="shared" si="1370"/>
        <v>-0.2209193430556885</v>
      </c>
      <c r="KA117" s="42">
        <f t="shared" si="1370"/>
        <v>-0.10232082467580639</v>
      </c>
      <c r="KB117" s="42">
        <f t="shared" si="1370"/>
        <v>-4.3679610656997769E-2</v>
      </c>
      <c r="KC117" s="42">
        <f t="shared" si="1370"/>
        <v>8.1687163855912459E-3</v>
      </c>
      <c r="KD117" s="42">
        <f t="shared" si="1370"/>
        <v>-5.0804964666212427E-2</v>
      </c>
      <c r="KE117" s="42">
        <f t="shared" si="1370"/>
        <v>-5.2458973241533702E-2</v>
      </c>
      <c r="KF117" s="42">
        <f t="shared" ref="KF117:KF126" si="1371">KF37/JT37-1</f>
        <v>0.31148419686374318</v>
      </c>
      <c r="KG117" s="42">
        <f t="shared" ref="KG117:LF126" si="1372">KG37/JU37-1</f>
        <v>1.7238993810204284</v>
      </c>
      <c r="KH117" s="42">
        <f t="shared" si="1372"/>
        <v>1.456313033929034</v>
      </c>
      <c r="KI117" s="42">
        <f t="shared" si="1372"/>
        <v>1.0436463310512782</v>
      </c>
      <c r="KJ117" s="42">
        <f t="shared" si="1372"/>
        <v>1.0822587070004897</v>
      </c>
      <c r="KK117" s="42">
        <f t="shared" si="1372"/>
        <v>0.82144555964194099</v>
      </c>
      <c r="KL117" s="42">
        <f t="shared" si="1372"/>
        <v>0.55330483482243031</v>
      </c>
      <c r="KM117" s="42">
        <f t="shared" si="1372"/>
        <v>0.33333718257007394</v>
      </c>
      <c r="KN117" s="42">
        <f t="shared" si="1372"/>
        <v>0.25451941964283309</v>
      </c>
      <c r="KO117" s="42">
        <f t="shared" si="1372"/>
        <v>0.2252979102492938</v>
      </c>
      <c r="KP117" s="42">
        <f t="shared" si="1372"/>
        <v>8.7549225499492067E-2</v>
      </c>
      <c r="KQ117" s="42">
        <f t="shared" si="1372"/>
        <v>0.12576324844422659</v>
      </c>
      <c r="KR117" s="42">
        <f t="shared" si="1372"/>
        <v>0.29011945802048733</v>
      </c>
      <c r="KS117" s="42">
        <f t="shared" si="1372"/>
        <v>0.33466178175853978</v>
      </c>
      <c r="KT117" s="42">
        <f t="shared" si="1372"/>
        <v>0.26774137591475933</v>
      </c>
      <c r="KU117" s="42">
        <f t="shared" si="1372"/>
        <v>0.13033986341635351</v>
      </c>
      <c r="KV117" s="42">
        <f t="shared" si="1372"/>
        <v>0.1205187820897089</v>
      </c>
      <c r="KW117" s="42">
        <f t="shared" si="1372"/>
        <v>0.11083743059783635</v>
      </c>
      <c r="KX117" s="42">
        <f t="shared" si="1372"/>
        <v>5.15460824088394E-2</v>
      </c>
      <c r="KY117" s="42">
        <f t="shared" si="1372"/>
        <v>4.6172794356736047E-2</v>
      </c>
      <c r="KZ117" s="42">
        <f t="shared" si="1372"/>
        <v>3.7920241049668402E-2</v>
      </c>
      <c r="LA117" s="42">
        <f t="shared" si="1372"/>
        <v>1.783519865128369E-2</v>
      </c>
      <c r="LB117" s="42">
        <f t="shared" si="1372"/>
        <v>0.20789199144224368</v>
      </c>
      <c r="LC117" s="42">
        <f t="shared" si="1372"/>
        <v>0.15120308660054316</v>
      </c>
      <c r="LD117" s="42">
        <f t="shared" si="1372"/>
        <v>4.2820554602855943E-2</v>
      </c>
      <c r="LE117" s="42">
        <f t="shared" si="1372"/>
        <v>2.9804553075658546E-3</v>
      </c>
      <c r="LF117" s="42">
        <f t="shared" si="1372"/>
        <v>-4.5179405248817472E-2</v>
      </c>
      <c r="LG117" s="42">
        <f t="shared" ref="LG117:LH121" si="1373">LG37/KU37-1</f>
        <v>3.9286594280270037E-2</v>
      </c>
      <c r="LH117" s="42">
        <f t="shared" si="1373"/>
        <v>-2.3553466773558074E-2</v>
      </c>
      <c r="LI117" s="42">
        <f t="shared" ref="LI117:LI126" si="1374">LI37/KW37-1</f>
        <v>5.6797842345512883E-4</v>
      </c>
      <c r="LJ117" s="42">
        <f t="shared" ref="LJ117:LT126" si="1375">LJ37/KX37-1</f>
        <v>-4.6045219473884291E-2</v>
      </c>
      <c r="LK117" s="42">
        <f t="shared" si="1375"/>
        <v>-6.1642703777194052E-2</v>
      </c>
      <c r="LL117" s="42">
        <f t="shared" si="1375"/>
        <v>-5.0596364680217332E-2</v>
      </c>
      <c r="LM117" s="42">
        <f t="shared" si="1375"/>
        <v>-4.8827406396221407E-2</v>
      </c>
      <c r="LN117" s="42">
        <f t="shared" si="1375"/>
        <v>-0.16273062494426049</v>
      </c>
      <c r="LO117" s="42">
        <f t="shared" si="1375"/>
        <v>-0.13707818250716819</v>
      </c>
      <c r="LP117" s="42">
        <f t="shared" si="1375"/>
        <v>-8.6187245367017939E-2</v>
      </c>
      <c r="LQ117" s="42">
        <f t="shared" si="1375"/>
        <v>-3.763617056540558E-2</v>
      </c>
      <c r="LR117" s="42">
        <f t="shared" si="1375"/>
        <v>-9.3127860211195124E-4</v>
      </c>
      <c r="LS117" s="42">
        <f t="shared" si="1375"/>
        <v>2.0582863708961785E-2</v>
      </c>
      <c r="LT117" s="42">
        <f t="shared" si="1375"/>
        <v>1.7125368881928837E-2</v>
      </c>
      <c r="LU117" s="42">
        <f t="shared" ref="LU117:LU126" si="1376">LU37/LI37-1</f>
        <v>-2.3935292192402646E-2</v>
      </c>
      <c r="LV117" s="42">
        <f t="shared" ref="LV117:LW126" si="1377">LV37/LJ37-1</f>
        <v>3.9270721955558807E-2</v>
      </c>
      <c r="LW117" s="42">
        <f t="shared" si="1377"/>
        <v>4.6037822313840238E-2</v>
      </c>
      <c r="LX117" s="42">
        <f t="shared" ref="LX117:LX126" si="1378">LX37/LL37-1</f>
        <v>3.5087404569227099E-2</v>
      </c>
      <c r="LY117" s="42">
        <f t="shared" ref="LY117:ML126" si="1379">LY37/LM37-1</f>
        <v>1.7367908037214663E-2</v>
      </c>
      <c r="LZ117" s="42">
        <f t="shared" si="1379"/>
        <v>0.11506989832004089</v>
      </c>
      <c r="MA117" s="42">
        <f t="shared" si="1379"/>
        <v>5.9381045079818895E-2</v>
      </c>
      <c r="MB117" s="42">
        <f t="shared" si="1379"/>
        <v>4.21683835033968E-2</v>
      </c>
      <c r="MC117" s="42">
        <f t="shared" si="1379"/>
        <v>4.4737143994773465E-2</v>
      </c>
      <c r="MD117" s="42">
        <f t="shared" si="1379"/>
        <v>2.3733592911479695E-2</v>
      </c>
      <c r="ME117" s="42">
        <f t="shared" si="1379"/>
        <v>-1.5211960805873836E-2</v>
      </c>
      <c r="MF117" s="42">
        <f t="shared" si="1379"/>
        <v>-8.3224502112131393E-3</v>
      </c>
      <c r="MG117" s="42">
        <f t="shared" si="1379"/>
        <v>-1.2373340539103106E-2</v>
      </c>
      <c r="MH117" s="42">
        <f t="shared" si="1379"/>
        <v>3.0519728986712069E-2</v>
      </c>
      <c r="MI117" s="42">
        <f t="shared" si="1379"/>
        <v>2.6928711514483838E-2</v>
      </c>
      <c r="MJ117" s="42">
        <f t="shared" si="1379"/>
        <v>-1.8720502469434352E-2</v>
      </c>
      <c r="MK117" s="42">
        <f t="shared" si="1379"/>
        <v>2.0433501095561191E-2</v>
      </c>
      <c r="ML117" s="42">
        <f t="shared" si="1379"/>
        <v>5.5166047424953346E-2</v>
      </c>
    </row>
    <row r="118" spans="1:350" s="106" customFormat="1" x14ac:dyDescent="0.35">
      <c r="A118" s="102" t="str">
        <f>Month!$A$38</f>
        <v>Aeronaves (unid)</v>
      </c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 t="str">
        <f t="shared" si="1120"/>
        <v/>
      </c>
      <c r="O118" s="44" t="str">
        <f t="shared" si="1121"/>
        <v/>
      </c>
      <c r="P118" s="44" t="str">
        <f t="shared" si="1122"/>
        <v/>
      </c>
      <c r="Q118" s="44" t="str">
        <f t="shared" si="1123"/>
        <v/>
      </c>
      <c r="R118" s="44" t="str">
        <f t="shared" si="1124"/>
        <v/>
      </c>
      <c r="S118" s="44" t="str">
        <f t="shared" si="1125"/>
        <v/>
      </c>
      <c r="T118" s="44" t="str">
        <f t="shared" si="1126"/>
        <v/>
      </c>
      <c r="U118" s="44" t="str">
        <f t="shared" si="1127"/>
        <v/>
      </c>
      <c r="V118" s="44" t="str">
        <f t="shared" si="1128"/>
        <v/>
      </c>
      <c r="W118" s="44" t="str">
        <f t="shared" si="1129"/>
        <v/>
      </c>
      <c r="X118" s="44" t="str">
        <f t="shared" si="1130"/>
        <v/>
      </c>
      <c r="Y118" s="44" t="str">
        <f t="shared" si="1131"/>
        <v/>
      </c>
      <c r="Z118" s="44" t="str">
        <f t="shared" si="1132"/>
        <v/>
      </c>
      <c r="AA118" s="44" t="str">
        <f t="shared" si="1133"/>
        <v/>
      </c>
      <c r="AB118" s="44" t="str">
        <f t="shared" si="1134"/>
        <v/>
      </c>
      <c r="AC118" s="44" t="str">
        <f t="shared" si="1135"/>
        <v/>
      </c>
      <c r="AD118" s="44" t="str">
        <f t="shared" si="1136"/>
        <v/>
      </c>
      <c r="AE118" s="44" t="str">
        <f t="shared" si="1137"/>
        <v/>
      </c>
      <c r="AF118" s="44" t="str">
        <f t="shared" si="1138"/>
        <v/>
      </c>
      <c r="AG118" s="44" t="str">
        <f t="shared" si="1139"/>
        <v/>
      </c>
      <c r="AH118" s="44" t="str">
        <f t="shared" si="1140"/>
        <v/>
      </c>
      <c r="AI118" s="44" t="str">
        <f t="shared" si="1141"/>
        <v/>
      </c>
      <c r="AJ118" s="44" t="str">
        <f t="shared" si="1142"/>
        <v/>
      </c>
      <c r="AK118" s="44" t="str">
        <f t="shared" si="1143"/>
        <v/>
      </c>
      <c r="AL118" s="44" t="str">
        <f t="shared" si="1144"/>
        <v/>
      </c>
      <c r="AM118" s="44" t="str">
        <f t="shared" si="1145"/>
        <v/>
      </c>
      <c r="AN118" s="44" t="str">
        <f t="shared" si="1146"/>
        <v/>
      </c>
      <c r="AO118" s="44" t="str">
        <f t="shared" si="1147"/>
        <v/>
      </c>
      <c r="AP118" s="44" t="str">
        <f t="shared" si="1148"/>
        <v/>
      </c>
      <c r="AQ118" s="44" t="str">
        <f t="shared" si="1149"/>
        <v/>
      </c>
      <c r="AR118" s="44" t="str">
        <f t="shared" si="1150"/>
        <v/>
      </c>
      <c r="AS118" s="44" t="str">
        <f t="shared" si="1151"/>
        <v/>
      </c>
      <c r="AT118" s="44" t="str">
        <f t="shared" si="1152"/>
        <v/>
      </c>
      <c r="AU118" s="44" t="str">
        <f t="shared" si="1153"/>
        <v/>
      </c>
      <c r="AV118" s="44" t="str">
        <f t="shared" si="1154"/>
        <v/>
      </c>
      <c r="AW118" s="44" t="str">
        <f t="shared" si="1155"/>
        <v/>
      </c>
      <c r="AX118" s="44" t="str">
        <f t="shared" si="1156"/>
        <v/>
      </c>
      <c r="AY118" s="44" t="str">
        <f t="shared" si="1157"/>
        <v/>
      </c>
      <c r="AZ118" s="44" t="str">
        <f t="shared" si="1158"/>
        <v/>
      </c>
      <c r="BA118" s="44" t="str">
        <f t="shared" si="1159"/>
        <v/>
      </c>
      <c r="BB118" s="44" t="str">
        <f t="shared" si="1160"/>
        <v/>
      </c>
      <c r="BC118" s="44" t="str">
        <f t="shared" si="1161"/>
        <v/>
      </c>
      <c r="BD118" s="44" t="str">
        <f t="shared" si="1162"/>
        <v/>
      </c>
      <c r="BE118" s="44" t="str">
        <f t="shared" si="1163"/>
        <v/>
      </c>
      <c r="BF118" s="44" t="str">
        <f t="shared" si="1164"/>
        <v/>
      </c>
      <c r="BG118" s="44" t="str">
        <f t="shared" si="1165"/>
        <v/>
      </c>
      <c r="BH118" s="44" t="str">
        <f t="shared" si="1166"/>
        <v/>
      </c>
      <c r="BI118" s="44" t="str">
        <f t="shared" si="1167"/>
        <v/>
      </c>
      <c r="BJ118" s="44" t="str">
        <f t="shared" si="1168"/>
        <v/>
      </c>
      <c r="BK118" s="44" t="str">
        <f t="shared" si="1169"/>
        <v/>
      </c>
      <c r="BL118" s="44" t="str">
        <f t="shared" si="1170"/>
        <v/>
      </c>
      <c r="BM118" s="44" t="str">
        <f t="shared" si="1171"/>
        <v/>
      </c>
      <c r="BN118" s="44" t="str">
        <f t="shared" si="1172"/>
        <v/>
      </c>
      <c r="BO118" s="44" t="str">
        <f t="shared" si="1173"/>
        <v/>
      </c>
      <c r="BP118" s="44" t="str">
        <f t="shared" si="1174"/>
        <v/>
      </c>
      <c r="BQ118" s="44" t="str">
        <f t="shared" si="1175"/>
        <v/>
      </c>
      <c r="BR118" s="44" t="str">
        <f t="shared" si="1176"/>
        <v/>
      </c>
      <c r="BS118" s="44" t="str">
        <f t="shared" si="1177"/>
        <v/>
      </c>
      <c r="BT118" s="44" t="str">
        <f t="shared" si="1178"/>
        <v/>
      </c>
      <c r="BU118" s="44" t="str">
        <f t="shared" si="1179"/>
        <v/>
      </c>
      <c r="BV118" s="44" t="str">
        <f t="shared" si="1180"/>
        <v/>
      </c>
      <c r="BW118" s="44" t="str">
        <f t="shared" si="1181"/>
        <v/>
      </c>
      <c r="BX118" s="44" t="str">
        <f t="shared" si="1182"/>
        <v/>
      </c>
      <c r="BY118" s="44" t="str">
        <f t="shared" si="1183"/>
        <v/>
      </c>
      <c r="BZ118" s="44" t="str">
        <f t="shared" si="1184"/>
        <v/>
      </c>
      <c r="CA118" s="44" t="str">
        <f t="shared" si="1185"/>
        <v/>
      </c>
      <c r="CB118" s="44" t="str">
        <f t="shared" si="1186"/>
        <v/>
      </c>
      <c r="CC118" s="44" t="str">
        <f t="shared" si="1187"/>
        <v/>
      </c>
      <c r="CD118" s="44" t="str">
        <f t="shared" si="1188"/>
        <v/>
      </c>
      <c r="CE118" s="44" t="str">
        <f t="shared" si="1189"/>
        <v/>
      </c>
      <c r="CF118" s="44" t="str">
        <f t="shared" si="1190"/>
        <v/>
      </c>
      <c r="CG118" s="44" t="str">
        <f t="shared" si="1191"/>
        <v/>
      </c>
      <c r="CH118" s="44" t="str">
        <f t="shared" si="1192"/>
        <v/>
      </c>
      <c r="CI118" s="44" t="str">
        <f t="shared" si="1193"/>
        <v/>
      </c>
      <c r="CJ118" s="44" t="str">
        <f t="shared" si="1194"/>
        <v/>
      </c>
      <c r="CK118" s="44" t="str">
        <f t="shared" si="1195"/>
        <v/>
      </c>
      <c r="CL118" s="44" t="str">
        <f t="shared" si="1196"/>
        <v/>
      </c>
      <c r="CM118" s="44" t="str">
        <f t="shared" si="1197"/>
        <v/>
      </c>
      <c r="CN118" s="44" t="str">
        <f t="shared" si="1198"/>
        <v/>
      </c>
      <c r="CO118" s="44" t="str">
        <f t="shared" si="1199"/>
        <v/>
      </c>
      <c r="CP118" s="44" t="str">
        <f t="shared" si="1200"/>
        <v/>
      </c>
      <c r="CQ118" s="44" t="str">
        <f t="shared" si="1201"/>
        <v/>
      </c>
      <c r="CR118" s="44" t="str">
        <f t="shared" si="1202"/>
        <v/>
      </c>
      <c r="CS118" s="44" t="str">
        <f t="shared" si="1203"/>
        <v/>
      </c>
      <c r="CT118" s="44" t="str">
        <f t="shared" si="1204"/>
        <v/>
      </c>
      <c r="CU118" s="44" t="str">
        <f t="shared" si="1205"/>
        <v/>
      </c>
      <c r="CV118" s="44" t="str">
        <f t="shared" si="1206"/>
        <v/>
      </c>
      <c r="CW118" s="44" t="str">
        <f t="shared" si="1207"/>
        <v/>
      </c>
      <c r="CX118" s="44" t="str">
        <f t="shared" si="1208"/>
        <v/>
      </c>
      <c r="CY118" s="44" t="str">
        <f t="shared" si="1209"/>
        <v/>
      </c>
      <c r="CZ118" s="44" t="str">
        <f t="shared" si="1210"/>
        <v/>
      </c>
      <c r="DA118" s="44" t="str">
        <f t="shared" si="1211"/>
        <v/>
      </c>
      <c r="DB118" s="44" t="str">
        <f t="shared" si="1212"/>
        <v/>
      </c>
      <c r="DC118" s="44" t="str">
        <f t="shared" si="1213"/>
        <v/>
      </c>
      <c r="DD118" s="44" t="str">
        <f t="shared" si="1214"/>
        <v/>
      </c>
      <c r="DE118" s="44" t="str">
        <f t="shared" si="1215"/>
        <v/>
      </c>
      <c r="DF118" s="44" t="str">
        <f t="shared" si="1216"/>
        <v/>
      </c>
      <c r="DG118" s="44" t="str">
        <f t="shared" si="1217"/>
        <v/>
      </c>
      <c r="DH118" s="44" t="str">
        <f t="shared" si="1218"/>
        <v/>
      </c>
      <c r="DI118" s="44" t="str">
        <f t="shared" si="1219"/>
        <v/>
      </c>
      <c r="DJ118" s="44" t="str">
        <f t="shared" si="1220"/>
        <v/>
      </c>
      <c r="DK118" s="44" t="str">
        <f t="shared" si="1221"/>
        <v/>
      </c>
      <c r="DL118" s="44" t="str">
        <f t="shared" si="1222"/>
        <v/>
      </c>
      <c r="DM118" s="44" t="str">
        <f t="shared" si="1223"/>
        <v/>
      </c>
      <c r="DN118" s="44" t="str">
        <f t="shared" si="1224"/>
        <v/>
      </c>
      <c r="DO118" s="44" t="str">
        <f t="shared" si="1225"/>
        <v/>
      </c>
      <c r="DP118" s="44" t="str">
        <f t="shared" si="1226"/>
        <v/>
      </c>
      <c r="DQ118" s="44" t="str">
        <f t="shared" si="1227"/>
        <v/>
      </c>
      <c r="DR118" s="44" t="str">
        <f t="shared" si="1228"/>
        <v/>
      </c>
      <c r="DS118" s="44" t="str">
        <f t="shared" si="1229"/>
        <v/>
      </c>
      <c r="DT118" s="44" t="str">
        <f t="shared" si="1230"/>
        <v/>
      </c>
      <c r="DU118" s="44" t="str">
        <f t="shared" si="1231"/>
        <v/>
      </c>
      <c r="DV118" s="44" t="str">
        <f t="shared" si="1232"/>
        <v/>
      </c>
      <c r="DW118" s="44" t="str">
        <f t="shared" si="1233"/>
        <v/>
      </c>
      <c r="DX118" s="44" t="str">
        <f t="shared" si="1234"/>
        <v/>
      </c>
      <c r="DY118" s="44" t="str">
        <f t="shared" si="1235"/>
        <v/>
      </c>
      <c r="DZ118" s="44" t="str">
        <f t="shared" si="1236"/>
        <v/>
      </c>
      <c r="EA118" s="44" t="str">
        <f t="shared" si="1237"/>
        <v/>
      </c>
      <c r="EB118" s="44" t="str">
        <f t="shared" si="1238"/>
        <v/>
      </c>
      <c r="EC118" s="44" t="str">
        <f t="shared" si="1239"/>
        <v/>
      </c>
      <c r="ED118" s="44" t="str">
        <f t="shared" si="1240"/>
        <v/>
      </c>
      <c r="EE118" s="44" t="str">
        <f t="shared" si="1241"/>
        <v/>
      </c>
      <c r="EF118" s="44" t="str">
        <f t="shared" si="1242"/>
        <v/>
      </c>
      <c r="EG118" s="44" t="str">
        <f t="shared" si="1243"/>
        <v/>
      </c>
      <c r="EH118" s="44" t="str">
        <f t="shared" si="1244"/>
        <v/>
      </c>
      <c r="EI118" s="44" t="str">
        <f t="shared" si="1245"/>
        <v/>
      </c>
      <c r="EJ118" s="44" t="str">
        <f t="shared" si="1246"/>
        <v/>
      </c>
      <c r="EK118" s="44" t="str">
        <f t="shared" si="1247"/>
        <v/>
      </c>
      <c r="EL118" s="44" t="str">
        <f t="shared" si="1248"/>
        <v/>
      </c>
      <c r="EM118" s="44" t="str">
        <f t="shared" si="1249"/>
        <v/>
      </c>
      <c r="EN118" s="44" t="str">
        <f t="shared" si="1250"/>
        <v/>
      </c>
      <c r="EO118" s="44" t="str">
        <f t="shared" si="1251"/>
        <v/>
      </c>
      <c r="EP118" s="44" t="str">
        <f t="shared" si="1252"/>
        <v/>
      </c>
      <c r="EQ118" s="44" t="str">
        <f t="shared" si="1253"/>
        <v/>
      </c>
      <c r="ER118" s="44" t="str">
        <f t="shared" si="1254"/>
        <v/>
      </c>
      <c r="ES118" s="44" t="str">
        <f t="shared" si="1255"/>
        <v/>
      </c>
      <c r="ET118" s="44" t="str">
        <f t="shared" si="1256"/>
        <v/>
      </c>
      <c r="EU118" s="44" t="str">
        <f t="shared" si="1257"/>
        <v/>
      </c>
      <c r="EV118" s="44" t="str">
        <f t="shared" si="1258"/>
        <v/>
      </c>
      <c r="EW118" s="44" t="str">
        <f t="shared" si="1259"/>
        <v/>
      </c>
      <c r="EX118" s="44" t="str">
        <f t="shared" si="1260"/>
        <v/>
      </c>
      <c r="EY118" s="44" t="str">
        <f t="shared" si="1261"/>
        <v/>
      </c>
      <c r="EZ118" s="44" t="str">
        <f t="shared" si="1262"/>
        <v/>
      </c>
      <c r="FA118" s="44" t="str">
        <f t="shared" si="1263"/>
        <v/>
      </c>
      <c r="FB118" s="44" t="str">
        <f t="shared" si="1264"/>
        <v/>
      </c>
      <c r="FC118" s="44" t="str">
        <f t="shared" si="1265"/>
        <v/>
      </c>
      <c r="FD118" s="44" t="str">
        <f t="shared" si="1266"/>
        <v/>
      </c>
      <c r="FE118" s="44" t="str">
        <f t="shared" si="1267"/>
        <v/>
      </c>
      <c r="FF118" s="44" t="str">
        <f t="shared" si="1268"/>
        <v/>
      </c>
      <c r="FG118" s="44" t="str">
        <f t="shared" si="1269"/>
        <v/>
      </c>
      <c r="FH118" s="44" t="str">
        <f t="shared" si="1270"/>
        <v/>
      </c>
      <c r="FI118" s="44" t="str">
        <f t="shared" si="1271"/>
        <v/>
      </c>
      <c r="FJ118" s="44" t="str">
        <f t="shared" si="1272"/>
        <v/>
      </c>
      <c r="FK118" s="44" t="str">
        <f t="shared" si="1273"/>
        <v/>
      </c>
      <c r="FL118" s="44" t="str">
        <f t="shared" si="1274"/>
        <v/>
      </c>
      <c r="FM118" s="44" t="str">
        <f t="shared" si="1275"/>
        <v/>
      </c>
      <c r="FN118" s="44" t="str">
        <f t="shared" si="1276"/>
        <v/>
      </c>
      <c r="FO118" s="44" t="str">
        <f t="shared" si="1277"/>
        <v/>
      </c>
      <c r="FP118" s="44" t="str">
        <f t="shared" si="1278"/>
        <v/>
      </c>
      <c r="FQ118" s="44" t="str">
        <f t="shared" si="1279"/>
        <v/>
      </c>
      <c r="FR118" s="44" t="str">
        <f t="shared" si="1280"/>
        <v/>
      </c>
      <c r="FS118" s="44" t="str">
        <f t="shared" si="1281"/>
        <v/>
      </c>
      <c r="FT118" s="44" t="str">
        <f t="shared" si="1282"/>
        <v/>
      </c>
      <c r="FU118" s="44" t="str">
        <f t="shared" si="1283"/>
        <v/>
      </c>
      <c r="FV118" s="44" t="str">
        <f t="shared" si="1284"/>
        <v/>
      </c>
      <c r="FW118" s="44" t="str">
        <f t="shared" si="1285"/>
        <v/>
      </c>
      <c r="FX118" s="44" t="str">
        <f t="shared" si="1286"/>
        <v/>
      </c>
      <c r="FY118" s="44" t="str">
        <f t="shared" si="1287"/>
        <v/>
      </c>
      <c r="FZ118" s="44">
        <f t="shared" si="1288"/>
        <v>0.34215400899708914</v>
      </c>
      <c r="GA118" s="44">
        <f t="shared" si="1289"/>
        <v>0.31558040311902302</v>
      </c>
      <c r="GB118" s="44">
        <f t="shared" si="1290"/>
        <v>0.22640522875816993</v>
      </c>
      <c r="GC118" s="44">
        <f t="shared" si="1291"/>
        <v>0.22720694645441397</v>
      </c>
      <c r="GD118" s="44">
        <f t="shared" si="1292"/>
        <v>0.21240694789081882</v>
      </c>
      <c r="GE118" s="44">
        <f t="shared" si="1293"/>
        <v>0.15091644846465124</v>
      </c>
      <c r="GF118" s="44">
        <f t="shared" si="1294"/>
        <v>7.2962290353594694E-2</v>
      </c>
      <c r="GG118" s="44">
        <f t="shared" si="1295"/>
        <v>0.12508482243836228</v>
      </c>
      <c r="GH118" s="44">
        <f t="shared" si="1296"/>
        <v>0.11343353687177071</v>
      </c>
      <c r="GI118" s="44">
        <f t="shared" si="1297"/>
        <v>7.4078301563748505E-2</v>
      </c>
      <c r="GJ118" s="44">
        <f t="shared" si="1298"/>
        <v>5.6334841628959298E-2</v>
      </c>
      <c r="GK118" s="44">
        <f t="shared" si="1299"/>
        <v>4.9407114624505866E-2</v>
      </c>
      <c r="GL118" s="44">
        <f t="shared" si="1300"/>
        <v>5.0374605678233486E-2</v>
      </c>
      <c r="GM118" s="44">
        <f t="shared" si="1301"/>
        <v>1.8564079624245222E-2</v>
      </c>
      <c r="GN118" s="44">
        <f t="shared" si="1302"/>
        <v>6.7576209763376749E-2</v>
      </c>
      <c r="GO118" s="44">
        <f t="shared" si="1303"/>
        <v>8.5870497427101178E-2</v>
      </c>
      <c r="GP118" s="44">
        <f t="shared" si="1304"/>
        <v>6.2627916496111435E-2</v>
      </c>
      <c r="GQ118" s="44">
        <f t="shared" si="1305"/>
        <v>4.8810754912099297E-2</v>
      </c>
      <c r="GR118" s="44">
        <f t="shared" si="1306"/>
        <v>0.13052568697729994</v>
      </c>
      <c r="GS118" s="44">
        <f t="shared" si="1307"/>
        <v>0.12394451145958985</v>
      </c>
      <c r="GT118" s="44">
        <f t="shared" si="1308"/>
        <v>0.13615271039865018</v>
      </c>
      <c r="GU118" s="44">
        <f t="shared" si="1309"/>
        <v>0.19383634431455898</v>
      </c>
      <c r="GV118" s="44">
        <f t="shared" si="1310"/>
        <v>0.15699293210537579</v>
      </c>
      <c r="GW118" s="44">
        <f t="shared" si="1311"/>
        <v>0.14312617702448205</v>
      </c>
      <c r="GX118" s="44">
        <f t="shared" si="1312"/>
        <v>0.11093383388080724</v>
      </c>
      <c r="GY118" s="44">
        <f t="shared" si="1313"/>
        <v>0.11923583662714088</v>
      </c>
      <c r="GZ118" s="44">
        <f t="shared" si="1314"/>
        <v>4.6226038338658126E-2</v>
      </c>
      <c r="HA118" s="44">
        <f t="shared" si="1315"/>
        <v>3.7022410899397729E-2</v>
      </c>
      <c r="HB118" s="44">
        <f t="shared" si="1316"/>
        <v>2.7734976887519247E-2</v>
      </c>
      <c r="HC118" s="44">
        <f t="shared" si="1317"/>
        <v>2.6227568526917766E-2</v>
      </c>
      <c r="HD118" s="44">
        <f t="shared" si="1318"/>
        <v>1.0656098634962641E-2</v>
      </c>
      <c r="HE118" s="44">
        <f t="shared" si="1319"/>
        <v>4.9190591181469401E-3</v>
      </c>
      <c r="HF118" s="44">
        <f t="shared" si="1320"/>
        <v>3.1096259166434548E-2</v>
      </c>
      <c r="HG118" s="44">
        <f t="shared" si="1321"/>
        <v>3.0354281645006198E-2</v>
      </c>
      <c r="HH118" s="44">
        <f t="shared" si="1322"/>
        <v>-2.7767493520913789E-4</v>
      </c>
      <c r="HI118" s="44">
        <f t="shared" si="1323"/>
        <v>-2.531865082805862E-2</v>
      </c>
      <c r="HJ118" s="44">
        <f t="shared" si="1324"/>
        <v>-4.376108811354229E-2</v>
      </c>
      <c r="HK118" s="44">
        <f t="shared" si="1325"/>
        <v>3.0213851285069593E-2</v>
      </c>
      <c r="HL118" s="44">
        <f t="shared" si="1326"/>
        <v>8.4550052485924176E-2</v>
      </c>
      <c r="HM118" s="44">
        <f t="shared" si="1327"/>
        <v>-1.9040365575019091E-2</v>
      </c>
      <c r="HN118" s="44">
        <f t="shared" si="1328"/>
        <v>-2.4175412293853116E-2</v>
      </c>
      <c r="HO118" s="44">
        <f t="shared" si="1329"/>
        <v>-4.1986933128362769E-2</v>
      </c>
      <c r="HP118" s="44">
        <f t="shared" si="1330"/>
        <v>-3.9125130707563627E-2</v>
      </c>
      <c r="HQ118" s="44">
        <f t="shared" si="1331"/>
        <v>-5.4823780704877145E-2</v>
      </c>
      <c r="HR118" s="44">
        <f t="shared" si="1332"/>
        <v>-5.662585523946706E-2</v>
      </c>
      <c r="HS118" s="154">
        <f t="shared" si="1333"/>
        <v>-7.982721382289415E-2</v>
      </c>
      <c r="HT118" s="44">
        <f t="shared" si="1334"/>
        <v>-5.9809276918803778E-2</v>
      </c>
      <c r="HU118" s="44">
        <f t="shared" si="1335"/>
        <v>-5.809091717818704E-2</v>
      </c>
      <c r="HV118" s="44">
        <f t="shared" si="1336"/>
        <v>-9.0202314692110597E-2</v>
      </c>
      <c r="HW118" s="44">
        <f t="shared" si="1337"/>
        <v>-9.055418015616068E-2</v>
      </c>
      <c r="HX118" s="44">
        <f t="shared" si="1338"/>
        <v>-0.11350637923449192</v>
      </c>
      <c r="HY118" s="44">
        <f t="shared" si="1339"/>
        <v>-0.13111413043478259</v>
      </c>
      <c r="HZ118" s="44">
        <f t="shared" si="1340"/>
        <v>-0.12848089110812366</v>
      </c>
      <c r="IA118" s="44">
        <f t="shared" si="1341"/>
        <v>-6.7896901012937549E-2</v>
      </c>
      <c r="IB118" s="44">
        <f t="shared" si="1342"/>
        <v>-0.12034098122789516</v>
      </c>
      <c r="IC118" s="44">
        <f t="shared" si="1343"/>
        <v>-7.4387947269303201E-2</v>
      </c>
      <c r="ID118" s="44">
        <f t="shared" si="1344"/>
        <v>-0.10611699589655499</v>
      </c>
      <c r="IE118" s="44">
        <f t="shared" si="1345"/>
        <v>-9.3606234156417223E-2</v>
      </c>
      <c r="IF118" s="44">
        <f t="shared" si="1346"/>
        <v>-6.2333825701624823E-2</v>
      </c>
      <c r="IG118" s="44">
        <f t="shared" si="1347"/>
        <v>-5.969021533811858E-2</v>
      </c>
      <c r="IH118" s="44">
        <f t="shared" si="1348"/>
        <v>-2.9617401437172286E-2</v>
      </c>
      <c r="II118" s="44">
        <f t="shared" si="1349"/>
        <v>-8.323735734478066E-2</v>
      </c>
      <c r="IJ118" s="44">
        <f t="shared" si="1350"/>
        <v>-2.2133995037220799E-2</v>
      </c>
      <c r="IK118" s="44">
        <f t="shared" si="1351"/>
        <v>-2.3455824863174324E-2</v>
      </c>
      <c r="IL118" s="44">
        <f t="shared" si="1352"/>
        <v>3.9885412075804316E-2</v>
      </c>
      <c r="IM118" s="44">
        <f t="shared" si="1353"/>
        <v>-7.1228749731009233E-2</v>
      </c>
      <c r="IN118" s="44">
        <f t="shared" si="1354"/>
        <v>-7.113402061855667E-2</v>
      </c>
      <c r="IO118" s="44">
        <f t="shared" si="1355"/>
        <v>-6.4292980671414091E-2</v>
      </c>
      <c r="IP118" s="44">
        <f t="shared" si="1356"/>
        <v>-7.2702039073342606E-2</v>
      </c>
      <c r="IQ118" s="44">
        <f t="shared" si="1357"/>
        <v>-7.8309509011808554E-2</v>
      </c>
      <c r="IR118" s="44">
        <f t="shared" si="1358"/>
        <v>-9.3047679059021227E-2</v>
      </c>
      <c r="IS118" s="44">
        <f t="shared" si="1359"/>
        <v>-0.11691442346323822</v>
      </c>
      <c r="IT118" s="44">
        <f t="shared" si="1360"/>
        <v>-0.10397278094666262</v>
      </c>
      <c r="IU118" s="44">
        <f t="shared" si="1361"/>
        <v>-9.6162631338510773E-2</v>
      </c>
      <c r="IV118" s="44">
        <f t="shared" si="1362"/>
        <v>-0.10069021518473409</v>
      </c>
      <c r="IW118" s="44">
        <f t="shared" si="1363"/>
        <v>-1.9444126729954991E-3</v>
      </c>
      <c r="IX118" s="44">
        <f t="shared" si="1364"/>
        <v>-5.6155965246874384E-2</v>
      </c>
      <c r="IY118" s="44">
        <f t="shared" si="1365"/>
        <v>1.6218721037998041E-2</v>
      </c>
      <c r="IZ118" s="44">
        <f t="shared" si="1366"/>
        <v>6.648168701442847E-2</v>
      </c>
      <c r="JA118" s="44">
        <f t="shared" si="1367"/>
        <v>2.1417699499891363E-2</v>
      </c>
      <c r="JB118" s="44">
        <f t="shared" si="1367"/>
        <v>3.0623992631821251E-2</v>
      </c>
      <c r="JC118" s="44">
        <f t="shared" si="1367"/>
        <v>5.1584625758597458E-2</v>
      </c>
      <c r="JD118" s="44">
        <f t="shared" si="1367"/>
        <v>1.7369152385362518E-3</v>
      </c>
      <c r="JE118" s="44">
        <f t="shared" si="1367"/>
        <v>8.3826205641492235E-2</v>
      </c>
      <c r="JF118" s="44">
        <f t="shared" si="1367"/>
        <v>8.8675452311815839E-2</v>
      </c>
      <c r="JG118" s="44">
        <f t="shared" si="1367"/>
        <v>0.14834470558503909</v>
      </c>
      <c r="JH118" s="44">
        <f t="shared" si="1367"/>
        <v>7.8103837471783288E-2</v>
      </c>
      <c r="JI118" s="44">
        <f t="shared" si="1367"/>
        <v>8.388723355489347E-2</v>
      </c>
      <c r="JJ118" s="44">
        <f t="shared" si="1367"/>
        <v>8.4643017512348484E-2</v>
      </c>
      <c r="JK118" s="44">
        <f t="shared" si="1367"/>
        <v>6.8285453716370181E-2</v>
      </c>
      <c r="JL118" s="44">
        <f t="shared" si="1367"/>
        <v>4.2147986262878634E-2</v>
      </c>
      <c r="JM118" s="44">
        <f t="shared" si="1367"/>
        <v>4.9707291112293772E-2</v>
      </c>
      <c r="JN118" s="44">
        <f t="shared" si="1367"/>
        <v>5.0268096514745286E-2</v>
      </c>
      <c r="JO118" s="44">
        <f t="shared" si="1367"/>
        <v>3.8046382387517452E-2</v>
      </c>
      <c r="JP118" s="44">
        <f t="shared" si="1367"/>
        <v>7.2939544561322345E-2</v>
      </c>
      <c r="JQ118" s="44">
        <f t="shared" si="1367"/>
        <v>-2.3297302969881417E-2</v>
      </c>
      <c r="JR118" s="44">
        <f t="shared" si="1367"/>
        <v>-8.6171522363561737E-3</v>
      </c>
      <c r="JS118" s="44">
        <f t="shared" si="1367"/>
        <v>-1.9146126760563376E-2</v>
      </c>
      <c r="JT118" s="44">
        <f t="shared" si="1367"/>
        <v>-0.28758375209380238</v>
      </c>
      <c r="JU118" s="44">
        <f t="shared" si="1368"/>
        <v>-0.77902304927045884</v>
      </c>
      <c r="JV118" s="44">
        <f t="shared" si="1369"/>
        <v>-0.69240322914510455</v>
      </c>
      <c r="JW118" s="44">
        <f t="shared" si="1370"/>
        <v>-0.59844200192081953</v>
      </c>
      <c r="JX118" s="44">
        <f t="shared" si="1370"/>
        <v>-0.55981625723986417</v>
      </c>
      <c r="JY118" s="44">
        <f t="shared" si="1370"/>
        <v>-0.47951733928209284</v>
      </c>
      <c r="JZ118" s="44">
        <f t="shared" si="1370"/>
        <v>-0.38619442671771964</v>
      </c>
      <c r="KA118" s="44">
        <f t="shared" si="1370"/>
        <v>-0.25347472459590237</v>
      </c>
      <c r="KB118" s="44">
        <f t="shared" si="1370"/>
        <v>-0.11032105149752214</v>
      </c>
      <c r="KC118" s="44">
        <f t="shared" si="1370"/>
        <v>-6.8550553346943155E-2</v>
      </c>
      <c r="KD118" s="44">
        <f t="shared" si="1370"/>
        <v>-7.926324503311255E-2</v>
      </c>
      <c r="KE118" s="44">
        <f t="shared" si="1370"/>
        <v>-0.1704061027597038</v>
      </c>
      <c r="KF118" s="44">
        <f t="shared" si="1371"/>
        <v>0.16781778104335054</v>
      </c>
      <c r="KG118" s="44">
        <f t="shared" si="1372"/>
        <v>2.1693779904306218</v>
      </c>
      <c r="KH118" s="44">
        <f t="shared" si="1372"/>
        <v>1.6133916554508749</v>
      </c>
      <c r="KI118" s="44">
        <f t="shared" si="1372"/>
        <v>1.1931969173531756</v>
      </c>
      <c r="KJ118" s="44">
        <f t="shared" si="1372"/>
        <v>1.0335753176043556</v>
      </c>
      <c r="KK118" s="44">
        <f t="shared" si="1372"/>
        <v>0.93083966491330616</v>
      </c>
      <c r="KL118" s="44">
        <f t="shared" si="1372"/>
        <v>0.66834170854271346</v>
      </c>
      <c r="KM118" s="44">
        <f t="shared" si="1372"/>
        <v>0.35512343125086199</v>
      </c>
      <c r="KN118" s="44">
        <f t="shared" si="1372"/>
        <v>0.22027125211915721</v>
      </c>
      <c r="KO118" s="44">
        <f t="shared" si="1372"/>
        <v>0.15699619333256432</v>
      </c>
      <c r="KP118" s="44">
        <f t="shared" si="1372"/>
        <v>3.3715441672286239E-3</v>
      </c>
      <c r="KQ118" s="44">
        <f t="shared" si="1372"/>
        <v>0.16768086544962824</v>
      </c>
      <c r="KR118" s="44">
        <f t="shared" si="1372"/>
        <v>0.29759657732477662</v>
      </c>
      <c r="KS118" s="44">
        <f t="shared" si="1372"/>
        <v>0.56461352657004826</v>
      </c>
      <c r="KT118" s="44">
        <f t="shared" si="1372"/>
        <v>0.46955066306167126</v>
      </c>
      <c r="KU118" s="44">
        <f t="shared" si="1372"/>
        <v>0.22004119714043369</v>
      </c>
      <c r="KV118" s="44">
        <f t="shared" si="1372"/>
        <v>0.22969656403391348</v>
      </c>
      <c r="KW118" s="44">
        <f t="shared" si="1372"/>
        <v>0.15800625567551196</v>
      </c>
      <c r="KX118" s="44">
        <f t="shared" si="1372"/>
        <v>0.17750311591192358</v>
      </c>
      <c r="KY118" s="44">
        <f t="shared" si="1372"/>
        <v>0.21951964176674132</v>
      </c>
      <c r="KZ118" s="44">
        <f t="shared" si="1372"/>
        <v>0.11848764513247989</v>
      </c>
      <c r="LA118" s="44">
        <f t="shared" si="1372"/>
        <v>0.14925224327018949</v>
      </c>
      <c r="LB118" s="44">
        <f t="shared" si="1372"/>
        <v>0.26489695340501784</v>
      </c>
      <c r="LC118" s="44">
        <f t="shared" si="1372"/>
        <v>0.18251302837290106</v>
      </c>
      <c r="LD118" s="44">
        <f t="shared" si="1372"/>
        <v>8.6113266097750163E-2</v>
      </c>
      <c r="LE118" s="44">
        <f t="shared" si="1372"/>
        <v>7.0436125048243259E-3</v>
      </c>
      <c r="LF118" s="44">
        <f t="shared" si="1372"/>
        <v>-7.6747853513229325E-2</v>
      </c>
      <c r="LG118" s="44">
        <f t="shared" si="1373"/>
        <v>1.0130102294170218E-2</v>
      </c>
      <c r="LH118" s="44">
        <f t="shared" si="1373"/>
        <v>-4.0279415767032534E-2</v>
      </c>
      <c r="LI118" s="44">
        <f t="shared" si="1374"/>
        <v>-5.4021085649559986E-2</v>
      </c>
      <c r="LJ118" s="44">
        <f t="shared" si="1375"/>
        <v>-0.12031401605362968</v>
      </c>
      <c r="LK118" s="44">
        <f t="shared" si="1375"/>
        <v>-0.1398648084786781</v>
      </c>
      <c r="LL118" s="44">
        <f t="shared" si="1375"/>
        <v>-9.7861769142045918E-2</v>
      </c>
      <c r="LM118" s="44">
        <f t="shared" si="1375"/>
        <v>-0.12180098898238922</v>
      </c>
      <c r="LN118" s="44">
        <f t="shared" si="1375"/>
        <v>-0.17949172053484463</v>
      </c>
      <c r="LO118" s="44">
        <f t="shared" si="1375"/>
        <v>-0.10380961707962</v>
      </c>
      <c r="LP118" s="44">
        <f t="shared" si="1375"/>
        <v>-0.11544642857142862</v>
      </c>
      <c r="LQ118" s="44">
        <f t="shared" si="1375"/>
        <v>-4.0528887611382625E-2</v>
      </c>
      <c r="LR118" s="44">
        <f t="shared" si="1375"/>
        <v>-3.5490605427974997E-2</v>
      </c>
      <c r="LS118" s="44">
        <f t="shared" si="1375"/>
        <v>2.0646937370956575E-2</v>
      </c>
      <c r="LT118" s="44">
        <f t="shared" si="1375"/>
        <v>2.6089422440684462E-2</v>
      </c>
      <c r="LU118" s="44">
        <f t="shared" si="1376"/>
        <v>1.0500138159712735E-2</v>
      </c>
      <c r="LV118" s="44">
        <f t="shared" si="1377"/>
        <v>1.915170961596302E-2</v>
      </c>
      <c r="LW118" s="44">
        <f t="shared" si="1377"/>
        <v>9.7021441738620595E-5</v>
      </c>
      <c r="LX118" s="44">
        <f t="shared" si="1378"/>
        <v>-5.0157356412273701E-3</v>
      </c>
      <c r="LY118" s="44">
        <f t="shared" si="1379"/>
        <v>5.0676676874444437E-2</v>
      </c>
      <c r="LZ118" s="44">
        <f t="shared" si="1379"/>
        <v>0.15778113533347726</v>
      </c>
      <c r="MA118" s="44">
        <f t="shared" si="1379"/>
        <v>5.8572833570101679E-2</v>
      </c>
      <c r="MB118" s="44">
        <f t="shared" si="1379"/>
        <v>6.3389522559806233E-2</v>
      </c>
      <c r="MC118" s="44">
        <f t="shared" si="1379"/>
        <v>4.293988416217287E-2</v>
      </c>
      <c r="MD118" s="44">
        <f t="shared" si="1379"/>
        <v>4.3978748524203137E-2</v>
      </c>
      <c r="ME118" s="44">
        <f t="shared" si="1379"/>
        <v>-2.4082458337347123E-2</v>
      </c>
      <c r="MF118" s="44">
        <f t="shared" si="1379"/>
        <v>-2.5886688162137239E-2</v>
      </c>
      <c r="MG118" s="44">
        <f t="shared" si="1379"/>
        <v>-2.5248382098259081E-2</v>
      </c>
      <c r="MH118" s="44">
        <f t="shared" si="1379"/>
        <v>2.5186934277843465E-2</v>
      </c>
      <c r="MI118" s="44">
        <f t="shared" si="1379"/>
        <v>3.0170741171905213E-2</v>
      </c>
      <c r="MJ118" s="44">
        <f t="shared" si="1379"/>
        <v>-1.5518434318473884E-2</v>
      </c>
      <c r="MK118" s="44">
        <f t="shared" si="1379"/>
        <v>-4.0052651372696535E-2</v>
      </c>
      <c r="ML118" s="44">
        <f t="shared" si="1379"/>
        <v>-9.312080536912748E-2</v>
      </c>
    </row>
    <row r="119" spans="1:350" s="106" customFormat="1" x14ac:dyDescent="0.35">
      <c r="A119" s="70" t="str">
        <f>Month!$A$39</f>
        <v>Passageiros (unid)</v>
      </c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 t="str">
        <f t="shared" si="1120"/>
        <v/>
      </c>
      <c r="O119" s="73" t="str">
        <f t="shared" si="1121"/>
        <v/>
      </c>
      <c r="P119" s="73" t="str">
        <f t="shared" si="1122"/>
        <v/>
      </c>
      <c r="Q119" s="73" t="str">
        <f t="shared" si="1123"/>
        <v/>
      </c>
      <c r="R119" s="73" t="str">
        <f t="shared" si="1124"/>
        <v/>
      </c>
      <c r="S119" s="73" t="str">
        <f t="shared" si="1125"/>
        <v/>
      </c>
      <c r="T119" s="73" t="str">
        <f t="shared" si="1126"/>
        <v/>
      </c>
      <c r="U119" s="73" t="str">
        <f t="shared" si="1127"/>
        <v/>
      </c>
      <c r="V119" s="73" t="str">
        <f t="shared" si="1128"/>
        <v/>
      </c>
      <c r="W119" s="73" t="str">
        <f t="shared" si="1129"/>
        <v/>
      </c>
      <c r="X119" s="73" t="str">
        <f t="shared" si="1130"/>
        <v/>
      </c>
      <c r="Y119" s="73" t="str">
        <f t="shared" si="1131"/>
        <v/>
      </c>
      <c r="Z119" s="73" t="str">
        <f t="shared" si="1132"/>
        <v/>
      </c>
      <c r="AA119" s="73" t="str">
        <f t="shared" si="1133"/>
        <v/>
      </c>
      <c r="AB119" s="73" t="str">
        <f t="shared" si="1134"/>
        <v/>
      </c>
      <c r="AC119" s="73" t="str">
        <f t="shared" si="1135"/>
        <v/>
      </c>
      <c r="AD119" s="73" t="str">
        <f t="shared" si="1136"/>
        <v/>
      </c>
      <c r="AE119" s="73" t="str">
        <f t="shared" si="1137"/>
        <v/>
      </c>
      <c r="AF119" s="73" t="str">
        <f t="shared" si="1138"/>
        <v/>
      </c>
      <c r="AG119" s="73" t="str">
        <f t="shared" si="1139"/>
        <v/>
      </c>
      <c r="AH119" s="73" t="str">
        <f t="shared" si="1140"/>
        <v/>
      </c>
      <c r="AI119" s="73" t="str">
        <f t="shared" si="1141"/>
        <v/>
      </c>
      <c r="AJ119" s="73" t="str">
        <f t="shared" si="1142"/>
        <v/>
      </c>
      <c r="AK119" s="73" t="str">
        <f t="shared" si="1143"/>
        <v/>
      </c>
      <c r="AL119" s="73" t="str">
        <f t="shared" si="1144"/>
        <v/>
      </c>
      <c r="AM119" s="73" t="str">
        <f t="shared" si="1145"/>
        <v/>
      </c>
      <c r="AN119" s="73" t="str">
        <f t="shared" si="1146"/>
        <v/>
      </c>
      <c r="AO119" s="73" t="str">
        <f t="shared" si="1147"/>
        <v/>
      </c>
      <c r="AP119" s="73" t="str">
        <f t="shared" si="1148"/>
        <v/>
      </c>
      <c r="AQ119" s="73" t="str">
        <f t="shared" si="1149"/>
        <v/>
      </c>
      <c r="AR119" s="73" t="str">
        <f t="shared" si="1150"/>
        <v/>
      </c>
      <c r="AS119" s="73" t="str">
        <f t="shared" si="1151"/>
        <v/>
      </c>
      <c r="AT119" s="73" t="str">
        <f t="shared" si="1152"/>
        <v/>
      </c>
      <c r="AU119" s="73" t="str">
        <f t="shared" si="1153"/>
        <v/>
      </c>
      <c r="AV119" s="73" t="str">
        <f t="shared" si="1154"/>
        <v/>
      </c>
      <c r="AW119" s="73" t="str">
        <f t="shared" si="1155"/>
        <v/>
      </c>
      <c r="AX119" s="73" t="str">
        <f t="shared" si="1156"/>
        <v/>
      </c>
      <c r="AY119" s="73" t="str">
        <f t="shared" si="1157"/>
        <v/>
      </c>
      <c r="AZ119" s="73" t="str">
        <f t="shared" si="1158"/>
        <v/>
      </c>
      <c r="BA119" s="73" t="str">
        <f t="shared" si="1159"/>
        <v/>
      </c>
      <c r="BB119" s="73" t="str">
        <f t="shared" si="1160"/>
        <v/>
      </c>
      <c r="BC119" s="73" t="str">
        <f t="shared" si="1161"/>
        <v/>
      </c>
      <c r="BD119" s="73" t="str">
        <f t="shared" si="1162"/>
        <v/>
      </c>
      <c r="BE119" s="73" t="str">
        <f t="shared" si="1163"/>
        <v/>
      </c>
      <c r="BF119" s="73" t="str">
        <f t="shared" si="1164"/>
        <v/>
      </c>
      <c r="BG119" s="73" t="str">
        <f t="shared" si="1165"/>
        <v/>
      </c>
      <c r="BH119" s="73" t="str">
        <f t="shared" si="1166"/>
        <v/>
      </c>
      <c r="BI119" s="73" t="str">
        <f t="shared" si="1167"/>
        <v/>
      </c>
      <c r="BJ119" s="73" t="str">
        <f t="shared" si="1168"/>
        <v/>
      </c>
      <c r="BK119" s="73" t="str">
        <f t="shared" si="1169"/>
        <v/>
      </c>
      <c r="BL119" s="73" t="str">
        <f t="shared" si="1170"/>
        <v/>
      </c>
      <c r="BM119" s="73" t="str">
        <f t="shared" si="1171"/>
        <v/>
      </c>
      <c r="BN119" s="73" t="str">
        <f t="shared" si="1172"/>
        <v/>
      </c>
      <c r="BO119" s="73" t="str">
        <f t="shared" si="1173"/>
        <v/>
      </c>
      <c r="BP119" s="73" t="str">
        <f t="shared" si="1174"/>
        <v/>
      </c>
      <c r="BQ119" s="73" t="str">
        <f t="shared" si="1175"/>
        <v/>
      </c>
      <c r="BR119" s="73" t="str">
        <f t="shared" si="1176"/>
        <v/>
      </c>
      <c r="BS119" s="73" t="str">
        <f t="shared" si="1177"/>
        <v/>
      </c>
      <c r="BT119" s="73" t="str">
        <f t="shared" si="1178"/>
        <v/>
      </c>
      <c r="BU119" s="73" t="str">
        <f t="shared" si="1179"/>
        <v/>
      </c>
      <c r="BV119" s="73" t="str">
        <f t="shared" si="1180"/>
        <v/>
      </c>
      <c r="BW119" s="73" t="str">
        <f t="shared" si="1181"/>
        <v/>
      </c>
      <c r="BX119" s="73" t="str">
        <f t="shared" si="1182"/>
        <v/>
      </c>
      <c r="BY119" s="73" t="str">
        <f t="shared" si="1183"/>
        <v/>
      </c>
      <c r="BZ119" s="73" t="str">
        <f t="shared" si="1184"/>
        <v/>
      </c>
      <c r="CA119" s="73" t="str">
        <f t="shared" si="1185"/>
        <v/>
      </c>
      <c r="CB119" s="73" t="str">
        <f t="shared" si="1186"/>
        <v/>
      </c>
      <c r="CC119" s="73" t="str">
        <f t="shared" si="1187"/>
        <v/>
      </c>
      <c r="CD119" s="73" t="str">
        <f t="shared" si="1188"/>
        <v/>
      </c>
      <c r="CE119" s="73" t="str">
        <f t="shared" si="1189"/>
        <v/>
      </c>
      <c r="CF119" s="73" t="str">
        <f t="shared" si="1190"/>
        <v/>
      </c>
      <c r="CG119" s="73" t="str">
        <f t="shared" si="1191"/>
        <v/>
      </c>
      <c r="CH119" s="73" t="str">
        <f t="shared" si="1192"/>
        <v/>
      </c>
      <c r="CI119" s="73" t="str">
        <f t="shared" si="1193"/>
        <v/>
      </c>
      <c r="CJ119" s="73" t="str">
        <f t="shared" si="1194"/>
        <v/>
      </c>
      <c r="CK119" s="73" t="str">
        <f t="shared" si="1195"/>
        <v/>
      </c>
      <c r="CL119" s="73" t="str">
        <f t="shared" si="1196"/>
        <v/>
      </c>
      <c r="CM119" s="73" t="str">
        <f t="shared" si="1197"/>
        <v/>
      </c>
      <c r="CN119" s="73" t="str">
        <f t="shared" si="1198"/>
        <v/>
      </c>
      <c r="CO119" s="73" t="str">
        <f t="shared" si="1199"/>
        <v/>
      </c>
      <c r="CP119" s="73" t="str">
        <f t="shared" si="1200"/>
        <v/>
      </c>
      <c r="CQ119" s="73" t="str">
        <f t="shared" si="1201"/>
        <v/>
      </c>
      <c r="CR119" s="73" t="str">
        <f t="shared" si="1202"/>
        <v/>
      </c>
      <c r="CS119" s="73" t="str">
        <f t="shared" si="1203"/>
        <v/>
      </c>
      <c r="CT119" s="73" t="str">
        <f t="shared" si="1204"/>
        <v/>
      </c>
      <c r="CU119" s="73" t="str">
        <f t="shared" si="1205"/>
        <v/>
      </c>
      <c r="CV119" s="73" t="str">
        <f t="shared" si="1206"/>
        <v/>
      </c>
      <c r="CW119" s="73" t="str">
        <f t="shared" si="1207"/>
        <v/>
      </c>
      <c r="CX119" s="73" t="str">
        <f t="shared" si="1208"/>
        <v/>
      </c>
      <c r="CY119" s="73" t="str">
        <f t="shared" si="1209"/>
        <v/>
      </c>
      <c r="CZ119" s="73" t="str">
        <f t="shared" si="1210"/>
        <v/>
      </c>
      <c r="DA119" s="73" t="str">
        <f t="shared" si="1211"/>
        <v/>
      </c>
      <c r="DB119" s="73" t="str">
        <f t="shared" si="1212"/>
        <v/>
      </c>
      <c r="DC119" s="73" t="str">
        <f t="shared" si="1213"/>
        <v/>
      </c>
      <c r="DD119" s="73" t="str">
        <f t="shared" si="1214"/>
        <v/>
      </c>
      <c r="DE119" s="73" t="str">
        <f t="shared" si="1215"/>
        <v/>
      </c>
      <c r="DF119" s="73" t="str">
        <f t="shared" si="1216"/>
        <v/>
      </c>
      <c r="DG119" s="73" t="str">
        <f t="shared" si="1217"/>
        <v/>
      </c>
      <c r="DH119" s="73" t="str">
        <f t="shared" si="1218"/>
        <v/>
      </c>
      <c r="DI119" s="73" t="str">
        <f t="shared" si="1219"/>
        <v/>
      </c>
      <c r="DJ119" s="73" t="str">
        <f t="shared" si="1220"/>
        <v/>
      </c>
      <c r="DK119" s="73" t="str">
        <f t="shared" si="1221"/>
        <v/>
      </c>
      <c r="DL119" s="73" t="str">
        <f t="shared" si="1222"/>
        <v/>
      </c>
      <c r="DM119" s="73" t="str">
        <f t="shared" si="1223"/>
        <v/>
      </c>
      <c r="DN119" s="73" t="str">
        <f t="shared" si="1224"/>
        <v/>
      </c>
      <c r="DO119" s="73" t="str">
        <f t="shared" si="1225"/>
        <v/>
      </c>
      <c r="DP119" s="73" t="str">
        <f t="shared" si="1226"/>
        <v/>
      </c>
      <c r="DQ119" s="73" t="str">
        <f t="shared" si="1227"/>
        <v/>
      </c>
      <c r="DR119" s="73" t="str">
        <f t="shared" si="1228"/>
        <v/>
      </c>
      <c r="DS119" s="73" t="str">
        <f t="shared" si="1229"/>
        <v/>
      </c>
      <c r="DT119" s="73" t="str">
        <f t="shared" si="1230"/>
        <v/>
      </c>
      <c r="DU119" s="73" t="str">
        <f t="shared" si="1231"/>
        <v/>
      </c>
      <c r="DV119" s="73" t="str">
        <f t="shared" si="1232"/>
        <v/>
      </c>
      <c r="DW119" s="73" t="str">
        <f t="shared" si="1233"/>
        <v/>
      </c>
      <c r="DX119" s="73" t="str">
        <f t="shared" si="1234"/>
        <v/>
      </c>
      <c r="DY119" s="73" t="str">
        <f t="shared" si="1235"/>
        <v/>
      </c>
      <c r="DZ119" s="73" t="str">
        <f t="shared" si="1236"/>
        <v/>
      </c>
      <c r="EA119" s="73" t="str">
        <f t="shared" si="1237"/>
        <v/>
      </c>
      <c r="EB119" s="73" t="str">
        <f t="shared" si="1238"/>
        <v/>
      </c>
      <c r="EC119" s="73" t="str">
        <f t="shared" si="1239"/>
        <v/>
      </c>
      <c r="ED119" s="73" t="str">
        <f t="shared" si="1240"/>
        <v/>
      </c>
      <c r="EE119" s="73" t="str">
        <f t="shared" si="1241"/>
        <v/>
      </c>
      <c r="EF119" s="73" t="str">
        <f t="shared" si="1242"/>
        <v/>
      </c>
      <c r="EG119" s="73" t="str">
        <f t="shared" si="1243"/>
        <v/>
      </c>
      <c r="EH119" s="73" t="str">
        <f t="shared" si="1244"/>
        <v/>
      </c>
      <c r="EI119" s="73" t="str">
        <f t="shared" si="1245"/>
        <v/>
      </c>
      <c r="EJ119" s="73" t="str">
        <f t="shared" si="1246"/>
        <v/>
      </c>
      <c r="EK119" s="73" t="str">
        <f t="shared" si="1247"/>
        <v/>
      </c>
      <c r="EL119" s="73" t="str">
        <f t="shared" si="1248"/>
        <v/>
      </c>
      <c r="EM119" s="73" t="str">
        <f t="shared" si="1249"/>
        <v/>
      </c>
      <c r="EN119" s="73" t="str">
        <f t="shared" si="1250"/>
        <v/>
      </c>
      <c r="EO119" s="73" t="str">
        <f t="shared" si="1251"/>
        <v/>
      </c>
      <c r="EP119" s="73" t="str">
        <f t="shared" si="1252"/>
        <v/>
      </c>
      <c r="EQ119" s="73" t="str">
        <f t="shared" si="1253"/>
        <v/>
      </c>
      <c r="ER119" s="73" t="str">
        <f t="shared" si="1254"/>
        <v/>
      </c>
      <c r="ES119" s="73" t="str">
        <f t="shared" si="1255"/>
        <v/>
      </c>
      <c r="ET119" s="73" t="str">
        <f t="shared" si="1256"/>
        <v/>
      </c>
      <c r="EU119" s="73" t="str">
        <f t="shared" si="1257"/>
        <v/>
      </c>
      <c r="EV119" s="73" t="str">
        <f t="shared" si="1258"/>
        <v/>
      </c>
      <c r="EW119" s="73" t="str">
        <f t="shared" si="1259"/>
        <v/>
      </c>
      <c r="EX119" s="73" t="str">
        <f t="shared" si="1260"/>
        <v/>
      </c>
      <c r="EY119" s="73" t="str">
        <f t="shared" si="1261"/>
        <v/>
      </c>
      <c r="EZ119" s="73" t="str">
        <f t="shared" si="1262"/>
        <v/>
      </c>
      <c r="FA119" s="73" t="str">
        <f t="shared" si="1263"/>
        <v/>
      </c>
      <c r="FB119" s="73" t="str">
        <f t="shared" si="1264"/>
        <v/>
      </c>
      <c r="FC119" s="73" t="str">
        <f t="shared" si="1265"/>
        <v/>
      </c>
      <c r="FD119" s="73" t="str">
        <f t="shared" si="1266"/>
        <v/>
      </c>
      <c r="FE119" s="73" t="str">
        <f t="shared" si="1267"/>
        <v/>
      </c>
      <c r="FF119" s="73" t="str">
        <f t="shared" si="1268"/>
        <v/>
      </c>
      <c r="FG119" s="73" t="str">
        <f t="shared" si="1269"/>
        <v/>
      </c>
      <c r="FH119" s="73" t="str">
        <f t="shared" si="1270"/>
        <v/>
      </c>
      <c r="FI119" s="73" t="str">
        <f t="shared" si="1271"/>
        <v/>
      </c>
      <c r="FJ119" s="73" t="str">
        <f t="shared" si="1272"/>
        <v/>
      </c>
      <c r="FK119" s="73" t="str">
        <f t="shared" si="1273"/>
        <v/>
      </c>
      <c r="FL119" s="73" t="str">
        <f t="shared" si="1274"/>
        <v/>
      </c>
      <c r="FM119" s="73" t="str">
        <f t="shared" si="1275"/>
        <v/>
      </c>
      <c r="FN119" s="73" t="str">
        <f t="shared" si="1276"/>
        <v/>
      </c>
      <c r="FO119" s="73" t="str">
        <f t="shared" si="1277"/>
        <v/>
      </c>
      <c r="FP119" s="73" t="str">
        <f t="shared" si="1278"/>
        <v/>
      </c>
      <c r="FQ119" s="73" t="str">
        <f t="shared" si="1279"/>
        <v/>
      </c>
      <c r="FR119" s="73" t="str">
        <f t="shared" si="1280"/>
        <v/>
      </c>
      <c r="FS119" s="73" t="str">
        <f t="shared" si="1281"/>
        <v/>
      </c>
      <c r="FT119" s="73" t="str">
        <f t="shared" si="1282"/>
        <v/>
      </c>
      <c r="FU119" s="73" t="str">
        <f t="shared" si="1283"/>
        <v/>
      </c>
      <c r="FV119" s="73" t="str">
        <f t="shared" si="1284"/>
        <v/>
      </c>
      <c r="FW119" s="73" t="str">
        <f t="shared" si="1285"/>
        <v/>
      </c>
      <c r="FX119" s="73" t="str">
        <f t="shared" si="1286"/>
        <v/>
      </c>
      <c r="FY119" s="73" t="str">
        <f t="shared" si="1287"/>
        <v/>
      </c>
      <c r="FZ119" s="73">
        <f t="shared" si="1288"/>
        <v>0.27641529738619552</v>
      </c>
      <c r="GA119" s="73">
        <f t="shared" si="1289"/>
        <v>0.306512196225732</v>
      </c>
      <c r="GB119" s="73">
        <f t="shared" si="1290"/>
        <v>0.18231656274024077</v>
      </c>
      <c r="GC119" s="73">
        <f t="shared" si="1291"/>
        <v>0.183749750047427</v>
      </c>
      <c r="GD119" s="73">
        <f t="shared" si="1292"/>
        <v>0.22334064999405623</v>
      </c>
      <c r="GE119" s="73">
        <f t="shared" si="1293"/>
        <v>0.18070283246892638</v>
      </c>
      <c r="GF119" s="73">
        <f t="shared" si="1294"/>
        <v>0.11553655255533912</v>
      </c>
      <c r="GG119" s="73">
        <f t="shared" si="1295"/>
        <v>0.12810996891897131</v>
      </c>
      <c r="GH119" s="73">
        <f t="shared" si="1296"/>
        <v>0.16780803502234765</v>
      </c>
      <c r="GI119" s="73">
        <f t="shared" si="1297"/>
        <v>0.11493038781821774</v>
      </c>
      <c r="GJ119" s="73">
        <f t="shared" si="1298"/>
        <v>0.18042354325925181</v>
      </c>
      <c r="GK119" s="73">
        <f t="shared" si="1299"/>
        <v>6.6681754058350196E-2</v>
      </c>
      <c r="GL119" s="73">
        <f t="shared" si="1300"/>
        <v>9.2808027864805132E-2</v>
      </c>
      <c r="GM119" s="73">
        <f t="shared" si="1301"/>
        <v>3.2716374753392286E-2</v>
      </c>
      <c r="GN119" s="73">
        <f t="shared" si="1302"/>
        <v>6.0827749834192923E-2</v>
      </c>
      <c r="GO119" s="73">
        <f t="shared" si="1303"/>
        <v>0.11833531853456059</v>
      </c>
      <c r="GP119" s="73">
        <f t="shared" si="1304"/>
        <v>5.4046952006470805E-2</v>
      </c>
      <c r="GQ119" s="73">
        <f t="shared" si="1305"/>
        <v>9.4779033972780535E-3</v>
      </c>
      <c r="GR119" s="73">
        <f t="shared" si="1306"/>
        <v>-7.1576257654927145E-2</v>
      </c>
      <c r="GS119" s="73">
        <f t="shared" si="1307"/>
        <v>6.4154309110494134E-2</v>
      </c>
      <c r="GT119" s="73">
        <f t="shared" si="1308"/>
        <v>-2.7568311339357332E-2</v>
      </c>
      <c r="GU119" s="73">
        <f t="shared" si="1309"/>
        <v>0.14542521221949611</v>
      </c>
      <c r="GV119" s="73">
        <f t="shared" si="1310"/>
        <v>7.89381631621906E-2</v>
      </c>
      <c r="GW119" s="73">
        <f t="shared" si="1311"/>
        <v>5.2259540685198891E-2</v>
      </c>
      <c r="GX119" s="73">
        <f t="shared" si="1312"/>
        <v>2.1530136773318054E-2</v>
      </c>
      <c r="GY119" s="73">
        <f t="shared" si="1313"/>
        <v>0.14301318003774055</v>
      </c>
      <c r="GZ119" s="73">
        <f t="shared" si="1314"/>
        <v>8.8238899649398128E-2</v>
      </c>
      <c r="HA119" s="73">
        <f t="shared" si="1315"/>
        <v>4.9122951973115114E-3</v>
      </c>
      <c r="HB119" s="73">
        <f t="shared" si="1316"/>
        <v>5.1321104562611852E-2</v>
      </c>
      <c r="HC119" s="73">
        <f t="shared" si="1317"/>
        <v>-1.3864084130408183E-2</v>
      </c>
      <c r="HD119" s="73">
        <f t="shared" si="1318"/>
        <v>0.10727871199121553</v>
      </c>
      <c r="HE119" s="73">
        <f t="shared" si="1319"/>
        <v>4.6167544189077203E-2</v>
      </c>
      <c r="HF119" s="73">
        <f t="shared" si="1320"/>
        <v>0.19278078292211442</v>
      </c>
      <c r="HG119" s="73">
        <f t="shared" si="1321"/>
        <v>6.1925213433509319E-2</v>
      </c>
      <c r="HH119" s="73">
        <f t="shared" si="1322"/>
        <v>2.1056096591473672E-2</v>
      </c>
      <c r="HI119" s="73">
        <f t="shared" si="1323"/>
        <v>1.2399428201636198E-2</v>
      </c>
      <c r="HJ119" s="73">
        <f t="shared" si="1324"/>
        <v>0.12809777752154727</v>
      </c>
      <c r="HK119" s="73">
        <f t="shared" si="1325"/>
        <v>7.0724403963751126E-2</v>
      </c>
      <c r="HL119" s="73">
        <f t="shared" si="1326"/>
        <v>0.11238653829786172</v>
      </c>
      <c r="HM119" s="73">
        <f t="shared" si="1327"/>
        <v>8.9332881119024821E-2</v>
      </c>
      <c r="HN119" s="73">
        <f t="shared" si="1328"/>
        <v>2.2363266294171957E-2</v>
      </c>
      <c r="HO119" s="73">
        <f t="shared" si="1329"/>
        <v>9.8531500997542043E-2</v>
      </c>
      <c r="HP119" s="73">
        <f t="shared" si="1330"/>
        <v>0.11104859073386009</v>
      </c>
      <c r="HQ119" s="73">
        <f t="shared" si="1331"/>
        <v>1.0870288749102563E-2</v>
      </c>
      <c r="HR119" s="73">
        <f t="shared" si="1332"/>
        <v>-1.2405861404635399E-2</v>
      </c>
      <c r="HS119" s="159">
        <f t="shared" si="1333"/>
        <v>-3.1889950920034549E-2</v>
      </c>
      <c r="HT119" s="73">
        <f t="shared" si="1334"/>
        <v>-3.9033274086942571E-2</v>
      </c>
      <c r="HU119" s="73">
        <f t="shared" si="1335"/>
        <v>3.3921105166874632E-2</v>
      </c>
      <c r="HV119" s="73">
        <f t="shared" si="1336"/>
        <v>-7.7058702680271596E-2</v>
      </c>
      <c r="HW119" s="73">
        <f t="shared" si="1337"/>
        <v>-0.13770841848011939</v>
      </c>
      <c r="HX119" s="73">
        <f t="shared" si="1338"/>
        <v>-0.12787556301681369</v>
      </c>
      <c r="HY119" s="73">
        <f t="shared" si="1339"/>
        <v>-0.16178850091045471</v>
      </c>
      <c r="HZ119" s="73">
        <f t="shared" si="1340"/>
        <v>-0.13025756750259432</v>
      </c>
      <c r="IA119" s="73">
        <f t="shared" si="1341"/>
        <v>-0.10398814116882593</v>
      </c>
      <c r="IB119" s="73">
        <f t="shared" si="1342"/>
        <v>-0.13781856764369815</v>
      </c>
      <c r="IC119" s="73">
        <f t="shared" si="1343"/>
        <v>-5.8817373349215551E-2</v>
      </c>
      <c r="ID119" s="73">
        <f t="shared" si="1344"/>
        <v>-0.10723613040522562</v>
      </c>
      <c r="IE119" s="73">
        <f t="shared" si="1345"/>
        <v>-8.3425320891646337E-2</v>
      </c>
      <c r="IF119" s="73">
        <f t="shared" si="1346"/>
        <v>-1.4606801315599549E-2</v>
      </c>
      <c r="IG119" s="73">
        <f t="shared" si="1347"/>
        <v>-1.5294505742937003E-2</v>
      </c>
      <c r="IH119" s="73">
        <f t="shared" si="1348"/>
        <v>5.6590463344119435E-4</v>
      </c>
      <c r="II119" s="73">
        <f t="shared" si="1349"/>
        <v>-8.3809265863995508E-3</v>
      </c>
      <c r="IJ119" s="73">
        <f t="shared" si="1350"/>
        <v>5.3504685256311912E-2</v>
      </c>
      <c r="IK119" s="73">
        <f t="shared" si="1351"/>
        <v>5.4210875098312572E-2</v>
      </c>
      <c r="IL119" s="73">
        <f t="shared" si="1352"/>
        <v>8.4574377949824919E-2</v>
      </c>
      <c r="IM119" s="73">
        <f t="shared" si="1353"/>
        <v>4.0949008498583517E-2</v>
      </c>
      <c r="IN119" s="73">
        <f t="shared" si="1354"/>
        <v>-9.0427720325787497E-3</v>
      </c>
      <c r="IO119" s="73">
        <f t="shared" si="1355"/>
        <v>-2.9170086793127048E-2</v>
      </c>
      <c r="IP119" s="73">
        <f t="shared" si="1356"/>
        <v>8.3443470061790315E-3</v>
      </c>
      <c r="IQ119" s="73">
        <f t="shared" si="1357"/>
        <v>-6.7212247163455086E-3</v>
      </c>
      <c r="IR119" s="73">
        <f t="shared" si="1358"/>
        <v>-6.4989824864331469E-2</v>
      </c>
      <c r="IS119" s="73">
        <f t="shared" si="1359"/>
        <v>-8.9096165244261005E-2</v>
      </c>
      <c r="IT119" s="73">
        <f t="shared" si="1360"/>
        <v>-0.10073714152895996</v>
      </c>
      <c r="IU119" s="73">
        <f t="shared" si="1361"/>
        <v>-7.5660324246587973E-2</v>
      </c>
      <c r="IV119" s="73">
        <f t="shared" si="1362"/>
        <v>-0.10964874681898007</v>
      </c>
      <c r="IW119" s="73">
        <f t="shared" si="1363"/>
        <v>-2.9674097425104073E-2</v>
      </c>
      <c r="IX119" s="73">
        <f t="shared" si="1364"/>
        <v>-8.7850644427596714E-2</v>
      </c>
      <c r="IY119" s="73">
        <f t="shared" si="1365"/>
        <v>-3.8773455253024225E-2</v>
      </c>
      <c r="IZ119" s="73">
        <f t="shared" si="1366"/>
        <v>5.4130813376736864E-2</v>
      </c>
      <c r="JA119" s="73">
        <f t="shared" si="1367"/>
        <v>4.4130383586359345E-2</v>
      </c>
      <c r="JB119" s="73">
        <f t="shared" si="1367"/>
        <v>3.4032331568655039E-2</v>
      </c>
      <c r="JC119" s="73">
        <f t="shared" si="1367"/>
        <v>6.1049794477734398E-2</v>
      </c>
      <c r="JD119" s="73">
        <f t="shared" si="1367"/>
        <v>3.7390317430219477E-2</v>
      </c>
      <c r="JE119" s="73">
        <f t="shared" si="1367"/>
        <v>8.4802386662466089E-2</v>
      </c>
      <c r="JF119" s="73">
        <f t="shared" si="1367"/>
        <v>9.5994338287331837E-2</v>
      </c>
      <c r="JG119" s="73">
        <f t="shared" si="1367"/>
        <v>0.19847340903471689</v>
      </c>
      <c r="JH119" s="73">
        <f t="shared" si="1367"/>
        <v>0.15202736624637048</v>
      </c>
      <c r="JI119" s="73">
        <f t="shared" si="1367"/>
        <v>0.16487973822587243</v>
      </c>
      <c r="JJ119" s="73">
        <f t="shared" si="1367"/>
        <v>0.2593892593892595</v>
      </c>
      <c r="JK119" s="73">
        <f t="shared" si="1367"/>
        <v>0.25138905600815376</v>
      </c>
      <c r="JL119" s="73">
        <f t="shared" si="1367"/>
        <v>0.15648740997373123</v>
      </c>
      <c r="JM119" s="73">
        <f t="shared" si="1367"/>
        <v>0.12629151553023155</v>
      </c>
      <c r="JN119" s="73">
        <f t="shared" si="1367"/>
        <v>8.9195718219413411E-2</v>
      </c>
      <c r="JO119" s="73">
        <f t="shared" si="1367"/>
        <v>0.10405141087177783</v>
      </c>
      <c r="JP119" s="73">
        <f t="shared" si="1367"/>
        <v>0.14787667186759101</v>
      </c>
      <c r="JQ119" s="73">
        <f t="shared" si="1367"/>
        <v>6.1167469968065546E-2</v>
      </c>
      <c r="JR119" s="73">
        <f t="shared" si="1367"/>
        <v>8.2576802310694974E-2</v>
      </c>
      <c r="JS119" s="73">
        <f t="shared" si="1367"/>
        <v>5.4930015082576888E-2</v>
      </c>
      <c r="JT119" s="73">
        <f t="shared" si="1367"/>
        <v>-0.31276871369641401</v>
      </c>
      <c r="JU119" s="73">
        <f t="shared" si="1368"/>
        <v>-0.82225328929890085</v>
      </c>
      <c r="JV119" s="73">
        <f t="shared" si="1369"/>
        <v>-0.74742028985507247</v>
      </c>
      <c r="JW119" s="73">
        <f t="shared" si="1370"/>
        <v>-0.65449547511312223</v>
      </c>
      <c r="JX119" s="73">
        <f t="shared" si="1370"/>
        <v>-0.61505425386246726</v>
      </c>
      <c r="JY119" s="73">
        <f t="shared" si="1370"/>
        <v>-0.50299840231117732</v>
      </c>
      <c r="JZ119" s="73">
        <f t="shared" si="1370"/>
        <v>-0.34145479690704938</v>
      </c>
      <c r="KA119" s="73">
        <f t="shared" si="1370"/>
        <v>-0.22188461312326868</v>
      </c>
      <c r="KB119" s="73">
        <f t="shared" si="1370"/>
        <v>-0.1295451398504569</v>
      </c>
      <c r="KC119" s="73">
        <f t="shared" si="1370"/>
        <v>-0.11823128385405335</v>
      </c>
      <c r="KD119" s="73">
        <f t="shared" si="1370"/>
        <v>-0.14646058091286307</v>
      </c>
      <c r="KE119" s="73">
        <f t="shared" si="1370"/>
        <v>-0.16689124088983864</v>
      </c>
      <c r="KF119" s="73">
        <f t="shared" si="1371"/>
        <v>0.19228310232559753</v>
      </c>
      <c r="KG119" s="73">
        <f t="shared" si="1372"/>
        <v>3.3170470850826375</v>
      </c>
      <c r="KH119" s="73">
        <f t="shared" si="1372"/>
        <v>2.3049513603220286</v>
      </c>
      <c r="KI119" s="73">
        <f t="shared" si="1372"/>
        <v>1.5371874038228572</v>
      </c>
      <c r="KJ119" s="73">
        <f t="shared" si="1372"/>
        <v>1.3693381700506295</v>
      </c>
      <c r="KK119" s="73">
        <f t="shared" si="1372"/>
        <v>1.0177576678336306</v>
      </c>
      <c r="KL119" s="73">
        <f t="shared" si="1372"/>
        <v>0.63023777145042703</v>
      </c>
      <c r="KM119" s="73">
        <f t="shared" si="1372"/>
        <v>0.37462896801069823</v>
      </c>
      <c r="KN119" s="73">
        <f t="shared" si="1372"/>
        <v>0.26804450330142582</v>
      </c>
      <c r="KO119" s="73">
        <f t="shared" si="1372"/>
        <v>0.27046906235668833</v>
      </c>
      <c r="KP119" s="73">
        <f t="shared" si="1372"/>
        <v>7.9574678055254422E-2</v>
      </c>
      <c r="KQ119" s="73">
        <f t="shared" si="1372"/>
        <v>0.11341916369075311</v>
      </c>
      <c r="KR119" s="73">
        <f t="shared" si="1372"/>
        <v>0.40184125513099045</v>
      </c>
      <c r="KS119" s="73">
        <f t="shared" si="1372"/>
        <v>0.4823772717970185</v>
      </c>
      <c r="KT119" s="73">
        <f t="shared" si="1372"/>
        <v>0.36014840080503929</v>
      </c>
      <c r="KU119" s="73">
        <f t="shared" si="1372"/>
        <v>0.16705788833213098</v>
      </c>
      <c r="KV119" s="73">
        <f t="shared" si="1372"/>
        <v>0.16556208233880354</v>
      </c>
      <c r="KW119" s="73">
        <f t="shared" si="1372"/>
        <v>0.15253626944418675</v>
      </c>
      <c r="KX119" s="73">
        <f t="shared" si="1372"/>
        <v>9.4850798388559809E-2</v>
      </c>
      <c r="KY119" s="73">
        <f t="shared" si="1372"/>
        <v>9.8412665487790374E-2</v>
      </c>
      <c r="KZ119" s="73">
        <f t="shared" si="1372"/>
        <v>0.11264238283210126</v>
      </c>
      <c r="LA119" s="73">
        <f t="shared" si="1372"/>
        <v>8.1240651736034897E-2</v>
      </c>
      <c r="LB119" s="73">
        <f t="shared" si="1372"/>
        <v>0.29594714320934568</v>
      </c>
      <c r="LC119" s="73">
        <f t="shared" si="1372"/>
        <v>0.28476540254811944</v>
      </c>
      <c r="LD119" s="73">
        <f t="shared" si="1372"/>
        <v>8.746282650567605E-2</v>
      </c>
      <c r="LE119" s="73">
        <f t="shared" si="1372"/>
        <v>4.4540220936436725E-2</v>
      </c>
      <c r="LF119" s="73">
        <f t="shared" si="1372"/>
        <v>-1.027928550668844E-2</v>
      </c>
      <c r="LG119" s="73">
        <f t="shared" si="1373"/>
        <v>0.13196112253698677</v>
      </c>
      <c r="LH119" s="73">
        <f t="shared" si="1373"/>
        <v>3.6310922193851125E-2</v>
      </c>
      <c r="LI119" s="73">
        <f t="shared" si="1374"/>
        <v>8.1990929662276724E-2</v>
      </c>
      <c r="LJ119" s="73">
        <f t="shared" si="1375"/>
        <v>1.3502077891413888E-2</v>
      </c>
      <c r="LK119" s="73">
        <f t="shared" si="1375"/>
        <v>-2.410479244328112E-2</v>
      </c>
      <c r="LL119" s="73">
        <f t="shared" si="1375"/>
        <v>-4.5728427447579434E-2</v>
      </c>
      <c r="LM119" s="73">
        <f t="shared" si="1375"/>
        <v>-7.0258859593870127E-2</v>
      </c>
      <c r="LN119" s="73">
        <f t="shared" si="1375"/>
        <v>-0.16659702755363437</v>
      </c>
      <c r="LO119" s="73">
        <f t="shared" si="1375"/>
        <v>-0.14585642987789016</v>
      </c>
      <c r="LP119" s="73">
        <f t="shared" si="1375"/>
        <v>-5.3683570607903519E-2</v>
      </c>
      <c r="LQ119" s="73">
        <f t="shared" si="1375"/>
        <v>-2.6719681355352853E-2</v>
      </c>
      <c r="LR119" s="73">
        <f t="shared" si="1375"/>
        <v>1.6540887928118142E-2</v>
      </c>
      <c r="LS119" s="73">
        <f t="shared" si="1375"/>
        <v>3.0589329340065641E-2</v>
      </c>
      <c r="LT119" s="73">
        <f t="shared" si="1375"/>
        <v>1.3617321619743716E-2</v>
      </c>
      <c r="LU119" s="73">
        <f t="shared" si="1376"/>
        <v>-3.1526407347644558E-2</v>
      </c>
      <c r="LV119" s="73">
        <f t="shared" si="1377"/>
        <v>3.6690377769055038E-2</v>
      </c>
      <c r="LW119" s="73">
        <f t="shared" si="1377"/>
        <v>4.5861129789899868E-2</v>
      </c>
      <c r="LX119" s="73">
        <f t="shared" si="1378"/>
        <v>4.3548166359312024E-2</v>
      </c>
      <c r="LY119" s="73">
        <f t="shared" si="1379"/>
        <v>0.10432386482553668</v>
      </c>
      <c r="LZ119" s="73">
        <f t="shared" si="1379"/>
        <v>0.16388729933885138</v>
      </c>
      <c r="MA119" s="73">
        <f t="shared" si="1379"/>
        <v>8.5158524228171828E-2</v>
      </c>
      <c r="MB119" s="73">
        <f t="shared" si="1379"/>
        <v>6.0702630140916147E-2</v>
      </c>
      <c r="MC119" s="73">
        <f t="shared" si="1379"/>
        <v>5.3437141033822577E-2</v>
      </c>
      <c r="MD119" s="73">
        <f t="shared" si="1379"/>
        <v>4.8856205961001598E-2</v>
      </c>
      <c r="ME119" s="73">
        <f t="shared" si="1379"/>
        <v>-8.4594109406486151E-3</v>
      </c>
      <c r="MF119" s="73">
        <f t="shared" si="1379"/>
        <v>-1.794069727794767E-2</v>
      </c>
      <c r="MG119" s="73">
        <f t="shared" si="1379"/>
        <v>-3.3150818605659493E-3</v>
      </c>
      <c r="MH119" s="73">
        <f t="shared" si="1379"/>
        <v>4.2886979905314648E-2</v>
      </c>
      <c r="MI119" s="73">
        <f t="shared" si="1379"/>
        <v>4.0674218630747827E-2</v>
      </c>
      <c r="MJ119" s="73">
        <f t="shared" si="1379"/>
        <v>-1.3656172780683207E-2</v>
      </c>
      <c r="MK119" s="73">
        <f t="shared" si="1379"/>
        <v>-8.6228345233141379E-4</v>
      </c>
      <c r="ML119" s="73">
        <f t="shared" si="1379"/>
        <v>3.9690208781298697E-2</v>
      </c>
    </row>
    <row r="120" spans="1:350" s="108" customFormat="1" x14ac:dyDescent="0.35">
      <c r="A120" s="107" t="str">
        <f>Month!$A$40</f>
        <v>Doméstico</v>
      </c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 t="str">
        <f t="shared" si="1120"/>
        <v/>
      </c>
      <c r="O120" s="46" t="str">
        <f t="shared" si="1121"/>
        <v/>
      </c>
      <c r="P120" s="46" t="str">
        <f t="shared" si="1122"/>
        <v/>
      </c>
      <c r="Q120" s="46" t="str">
        <f t="shared" si="1123"/>
        <v/>
      </c>
      <c r="R120" s="46" t="str">
        <f t="shared" si="1124"/>
        <v/>
      </c>
      <c r="S120" s="46" t="str">
        <f t="shared" si="1125"/>
        <v/>
      </c>
      <c r="T120" s="46" t="str">
        <f t="shared" si="1126"/>
        <v/>
      </c>
      <c r="U120" s="46" t="str">
        <f t="shared" si="1127"/>
        <v/>
      </c>
      <c r="V120" s="46" t="str">
        <f t="shared" si="1128"/>
        <v/>
      </c>
      <c r="W120" s="46" t="str">
        <f t="shared" si="1129"/>
        <v/>
      </c>
      <c r="X120" s="46" t="str">
        <f t="shared" si="1130"/>
        <v/>
      </c>
      <c r="Y120" s="46" t="str">
        <f t="shared" si="1131"/>
        <v/>
      </c>
      <c r="Z120" s="46" t="str">
        <f t="shared" si="1132"/>
        <v/>
      </c>
      <c r="AA120" s="46" t="str">
        <f t="shared" si="1133"/>
        <v/>
      </c>
      <c r="AB120" s="46" t="str">
        <f t="shared" si="1134"/>
        <v/>
      </c>
      <c r="AC120" s="46" t="str">
        <f t="shared" si="1135"/>
        <v/>
      </c>
      <c r="AD120" s="46" t="str">
        <f t="shared" si="1136"/>
        <v/>
      </c>
      <c r="AE120" s="46" t="str">
        <f t="shared" si="1137"/>
        <v/>
      </c>
      <c r="AF120" s="46" t="str">
        <f t="shared" si="1138"/>
        <v/>
      </c>
      <c r="AG120" s="46" t="str">
        <f t="shared" si="1139"/>
        <v/>
      </c>
      <c r="AH120" s="46" t="str">
        <f t="shared" si="1140"/>
        <v/>
      </c>
      <c r="AI120" s="46" t="str">
        <f t="shared" si="1141"/>
        <v/>
      </c>
      <c r="AJ120" s="46" t="str">
        <f t="shared" si="1142"/>
        <v/>
      </c>
      <c r="AK120" s="46" t="str">
        <f t="shared" si="1143"/>
        <v/>
      </c>
      <c r="AL120" s="46" t="str">
        <f t="shared" si="1144"/>
        <v/>
      </c>
      <c r="AM120" s="46" t="str">
        <f t="shared" si="1145"/>
        <v/>
      </c>
      <c r="AN120" s="46" t="str">
        <f t="shared" si="1146"/>
        <v/>
      </c>
      <c r="AO120" s="46" t="str">
        <f t="shared" si="1147"/>
        <v/>
      </c>
      <c r="AP120" s="46" t="str">
        <f t="shared" si="1148"/>
        <v/>
      </c>
      <c r="AQ120" s="46" t="str">
        <f t="shared" si="1149"/>
        <v/>
      </c>
      <c r="AR120" s="46" t="str">
        <f t="shared" si="1150"/>
        <v/>
      </c>
      <c r="AS120" s="46" t="str">
        <f t="shared" si="1151"/>
        <v/>
      </c>
      <c r="AT120" s="46" t="str">
        <f t="shared" si="1152"/>
        <v/>
      </c>
      <c r="AU120" s="46" t="str">
        <f t="shared" si="1153"/>
        <v/>
      </c>
      <c r="AV120" s="46" t="str">
        <f t="shared" si="1154"/>
        <v/>
      </c>
      <c r="AW120" s="46" t="str">
        <f t="shared" si="1155"/>
        <v/>
      </c>
      <c r="AX120" s="46" t="str">
        <f t="shared" si="1156"/>
        <v/>
      </c>
      <c r="AY120" s="46" t="str">
        <f t="shared" si="1157"/>
        <v/>
      </c>
      <c r="AZ120" s="46" t="str">
        <f t="shared" si="1158"/>
        <v/>
      </c>
      <c r="BA120" s="46" t="str">
        <f t="shared" si="1159"/>
        <v/>
      </c>
      <c r="BB120" s="46" t="str">
        <f t="shared" si="1160"/>
        <v/>
      </c>
      <c r="BC120" s="46" t="str">
        <f t="shared" si="1161"/>
        <v/>
      </c>
      <c r="BD120" s="46" t="str">
        <f t="shared" si="1162"/>
        <v/>
      </c>
      <c r="BE120" s="46" t="str">
        <f t="shared" si="1163"/>
        <v/>
      </c>
      <c r="BF120" s="46" t="str">
        <f t="shared" si="1164"/>
        <v/>
      </c>
      <c r="BG120" s="46" t="str">
        <f t="shared" si="1165"/>
        <v/>
      </c>
      <c r="BH120" s="46" t="str">
        <f t="shared" si="1166"/>
        <v/>
      </c>
      <c r="BI120" s="46" t="str">
        <f t="shared" si="1167"/>
        <v/>
      </c>
      <c r="BJ120" s="46" t="str">
        <f t="shared" si="1168"/>
        <v/>
      </c>
      <c r="BK120" s="46" t="str">
        <f t="shared" si="1169"/>
        <v/>
      </c>
      <c r="BL120" s="46" t="str">
        <f t="shared" si="1170"/>
        <v/>
      </c>
      <c r="BM120" s="46" t="str">
        <f t="shared" si="1171"/>
        <v/>
      </c>
      <c r="BN120" s="46" t="str">
        <f t="shared" si="1172"/>
        <v/>
      </c>
      <c r="BO120" s="46" t="str">
        <f t="shared" si="1173"/>
        <v/>
      </c>
      <c r="BP120" s="46" t="str">
        <f t="shared" si="1174"/>
        <v/>
      </c>
      <c r="BQ120" s="46" t="str">
        <f t="shared" si="1175"/>
        <v/>
      </c>
      <c r="BR120" s="46" t="str">
        <f t="shared" si="1176"/>
        <v/>
      </c>
      <c r="BS120" s="46" t="str">
        <f t="shared" si="1177"/>
        <v/>
      </c>
      <c r="BT120" s="46" t="str">
        <f t="shared" si="1178"/>
        <v/>
      </c>
      <c r="BU120" s="46" t="str">
        <f t="shared" si="1179"/>
        <v/>
      </c>
      <c r="BV120" s="46" t="str">
        <f t="shared" si="1180"/>
        <v/>
      </c>
      <c r="BW120" s="46" t="str">
        <f t="shared" si="1181"/>
        <v/>
      </c>
      <c r="BX120" s="46" t="str">
        <f t="shared" si="1182"/>
        <v/>
      </c>
      <c r="BY120" s="46" t="str">
        <f t="shared" si="1183"/>
        <v/>
      </c>
      <c r="BZ120" s="46" t="str">
        <f t="shared" si="1184"/>
        <v/>
      </c>
      <c r="CA120" s="46" t="str">
        <f t="shared" si="1185"/>
        <v/>
      </c>
      <c r="CB120" s="46" t="str">
        <f t="shared" si="1186"/>
        <v/>
      </c>
      <c r="CC120" s="46" t="str">
        <f t="shared" si="1187"/>
        <v/>
      </c>
      <c r="CD120" s="46" t="str">
        <f t="shared" si="1188"/>
        <v/>
      </c>
      <c r="CE120" s="46" t="str">
        <f t="shared" si="1189"/>
        <v/>
      </c>
      <c r="CF120" s="46" t="str">
        <f t="shared" si="1190"/>
        <v/>
      </c>
      <c r="CG120" s="46" t="str">
        <f t="shared" si="1191"/>
        <v/>
      </c>
      <c r="CH120" s="46" t="str">
        <f t="shared" si="1192"/>
        <v/>
      </c>
      <c r="CI120" s="46" t="str">
        <f t="shared" si="1193"/>
        <v/>
      </c>
      <c r="CJ120" s="46" t="str">
        <f t="shared" si="1194"/>
        <v/>
      </c>
      <c r="CK120" s="46" t="str">
        <f t="shared" si="1195"/>
        <v/>
      </c>
      <c r="CL120" s="46" t="str">
        <f t="shared" si="1196"/>
        <v/>
      </c>
      <c r="CM120" s="46" t="str">
        <f t="shared" si="1197"/>
        <v/>
      </c>
      <c r="CN120" s="46" t="str">
        <f t="shared" si="1198"/>
        <v/>
      </c>
      <c r="CO120" s="46" t="str">
        <f t="shared" si="1199"/>
        <v/>
      </c>
      <c r="CP120" s="46" t="str">
        <f t="shared" si="1200"/>
        <v/>
      </c>
      <c r="CQ120" s="46" t="str">
        <f t="shared" si="1201"/>
        <v/>
      </c>
      <c r="CR120" s="46" t="str">
        <f t="shared" si="1202"/>
        <v/>
      </c>
      <c r="CS120" s="46" t="str">
        <f t="shared" si="1203"/>
        <v/>
      </c>
      <c r="CT120" s="46" t="str">
        <f t="shared" si="1204"/>
        <v/>
      </c>
      <c r="CU120" s="46" t="str">
        <f t="shared" si="1205"/>
        <v/>
      </c>
      <c r="CV120" s="46" t="str">
        <f t="shared" si="1206"/>
        <v/>
      </c>
      <c r="CW120" s="46" t="str">
        <f t="shared" si="1207"/>
        <v/>
      </c>
      <c r="CX120" s="46" t="str">
        <f t="shared" si="1208"/>
        <v/>
      </c>
      <c r="CY120" s="46" t="str">
        <f t="shared" si="1209"/>
        <v/>
      </c>
      <c r="CZ120" s="46" t="str">
        <f t="shared" si="1210"/>
        <v/>
      </c>
      <c r="DA120" s="46" t="str">
        <f t="shared" si="1211"/>
        <v/>
      </c>
      <c r="DB120" s="46" t="str">
        <f t="shared" si="1212"/>
        <v/>
      </c>
      <c r="DC120" s="46" t="str">
        <f t="shared" si="1213"/>
        <v/>
      </c>
      <c r="DD120" s="46" t="str">
        <f t="shared" si="1214"/>
        <v/>
      </c>
      <c r="DE120" s="46" t="str">
        <f t="shared" si="1215"/>
        <v/>
      </c>
      <c r="DF120" s="46" t="str">
        <f t="shared" si="1216"/>
        <v/>
      </c>
      <c r="DG120" s="46" t="str">
        <f t="shared" si="1217"/>
        <v/>
      </c>
      <c r="DH120" s="46" t="str">
        <f t="shared" si="1218"/>
        <v/>
      </c>
      <c r="DI120" s="46" t="str">
        <f t="shared" si="1219"/>
        <v/>
      </c>
      <c r="DJ120" s="46" t="str">
        <f t="shared" si="1220"/>
        <v/>
      </c>
      <c r="DK120" s="46" t="str">
        <f t="shared" si="1221"/>
        <v/>
      </c>
      <c r="DL120" s="46" t="str">
        <f t="shared" si="1222"/>
        <v/>
      </c>
      <c r="DM120" s="46" t="str">
        <f t="shared" si="1223"/>
        <v/>
      </c>
      <c r="DN120" s="46" t="str">
        <f t="shared" si="1224"/>
        <v/>
      </c>
      <c r="DO120" s="46" t="str">
        <f t="shared" si="1225"/>
        <v/>
      </c>
      <c r="DP120" s="46" t="str">
        <f t="shared" si="1226"/>
        <v/>
      </c>
      <c r="DQ120" s="46" t="str">
        <f t="shared" si="1227"/>
        <v/>
      </c>
      <c r="DR120" s="46" t="str">
        <f t="shared" si="1228"/>
        <v/>
      </c>
      <c r="DS120" s="46" t="str">
        <f t="shared" si="1229"/>
        <v/>
      </c>
      <c r="DT120" s="46" t="str">
        <f t="shared" si="1230"/>
        <v/>
      </c>
      <c r="DU120" s="46" t="str">
        <f t="shared" si="1231"/>
        <v/>
      </c>
      <c r="DV120" s="46" t="str">
        <f t="shared" si="1232"/>
        <v/>
      </c>
      <c r="DW120" s="46" t="str">
        <f t="shared" si="1233"/>
        <v/>
      </c>
      <c r="DX120" s="46" t="str">
        <f t="shared" si="1234"/>
        <v/>
      </c>
      <c r="DY120" s="46" t="str">
        <f t="shared" si="1235"/>
        <v/>
      </c>
      <c r="DZ120" s="46" t="str">
        <f t="shared" si="1236"/>
        <v/>
      </c>
      <c r="EA120" s="46" t="str">
        <f t="shared" si="1237"/>
        <v/>
      </c>
      <c r="EB120" s="46" t="str">
        <f t="shared" si="1238"/>
        <v/>
      </c>
      <c r="EC120" s="46" t="str">
        <f t="shared" si="1239"/>
        <v/>
      </c>
      <c r="ED120" s="46" t="str">
        <f t="shared" si="1240"/>
        <v/>
      </c>
      <c r="EE120" s="46" t="str">
        <f t="shared" si="1241"/>
        <v/>
      </c>
      <c r="EF120" s="46" t="str">
        <f t="shared" si="1242"/>
        <v/>
      </c>
      <c r="EG120" s="46" t="str">
        <f t="shared" si="1243"/>
        <v/>
      </c>
      <c r="EH120" s="46" t="str">
        <f t="shared" si="1244"/>
        <v/>
      </c>
      <c r="EI120" s="46" t="str">
        <f t="shared" si="1245"/>
        <v/>
      </c>
      <c r="EJ120" s="46" t="str">
        <f t="shared" si="1246"/>
        <v/>
      </c>
      <c r="EK120" s="46" t="str">
        <f t="shared" si="1247"/>
        <v/>
      </c>
      <c r="EL120" s="46" t="str">
        <f t="shared" si="1248"/>
        <v/>
      </c>
      <c r="EM120" s="46" t="str">
        <f t="shared" si="1249"/>
        <v/>
      </c>
      <c r="EN120" s="46" t="str">
        <f t="shared" si="1250"/>
        <v/>
      </c>
      <c r="EO120" s="46" t="str">
        <f t="shared" si="1251"/>
        <v/>
      </c>
      <c r="EP120" s="46" t="str">
        <f t="shared" si="1252"/>
        <v/>
      </c>
      <c r="EQ120" s="46" t="str">
        <f t="shared" si="1253"/>
        <v/>
      </c>
      <c r="ER120" s="46" t="str">
        <f t="shared" si="1254"/>
        <v/>
      </c>
      <c r="ES120" s="46" t="str">
        <f t="shared" si="1255"/>
        <v/>
      </c>
      <c r="ET120" s="46" t="str">
        <f t="shared" si="1256"/>
        <v/>
      </c>
      <c r="EU120" s="46" t="str">
        <f t="shared" si="1257"/>
        <v/>
      </c>
      <c r="EV120" s="46" t="str">
        <f t="shared" si="1258"/>
        <v/>
      </c>
      <c r="EW120" s="46" t="str">
        <f t="shared" si="1259"/>
        <v/>
      </c>
      <c r="EX120" s="46" t="str">
        <f t="shared" si="1260"/>
        <v/>
      </c>
      <c r="EY120" s="46" t="str">
        <f t="shared" si="1261"/>
        <v/>
      </c>
      <c r="EZ120" s="46" t="str">
        <f t="shared" si="1262"/>
        <v/>
      </c>
      <c r="FA120" s="46" t="str">
        <f t="shared" si="1263"/>
        <v/>
      </c>
      <c r="FB120" s="46" t="str">
        <f t="shared" si="1264"/>
        <v/>
      </c>
      <c r="FC120" s="46" t="str">
        <f t="shared" si="1265"/>
        <v/>
      </c>
      <c r="FD120" s="46" t="str">
        <f t="shared" si="1266"/>
        <v/>
      </c>
      <c r="FE120" s="46" t="str">
        <f t="shared" si="1267"/>
        <v/>
      </c>
      <c r="FF120" s="46" t="str">
        <f t="shared" si="1268"/>
        <v/>
      </c>
      <c r="FG120" s="46" t="str">
        <f t="shared" si="1269"/>
        <v/>
      </c>
      <c r="FH120" s="46" t="str">
        <f t="shared" si="1270"/>
        <v/>
      </c>
      <c r="FI120" s="46" t="str">
        <f t="shared" si="1271"/>
        <v/>
      </c>
      <c r="FJ120" s="46" t="str">
        <f t="shared" si="1272"/>
        <v/>
      </c>
      <c r="FK120" s="46" t="str">
        <f t="shared" si="1273"/>
        <v/>
      </c>
      <c r="FL120" s="46" t="str">
        <f t="shared" si="1274"/>
        <v/>
      </c>
      <c r="FM120" s="46" t="str">
        <f t="shared" si="1275"/>
        <v/>
      </c>
      <c r="FN120" s="46" t="str">
        <f t="shared" si="1276"/>
        <v/>
      </c>
      <c r="FO120" s="46" t="str">
        <f t="shared" si="1277"/>
        <v/>
      </c>
      <c r="FP120" s="46" t="str">
        <f t="shared" si="1278"/>
        <v/>
      </c>
      <c r="FQ120" s="46" t="str">
        <f t="shared" si="1279"/>
        <v/>
      </c>
      <c r="FR120" s="46" t="str">
        <f t="shared" si="1280"/>
        <v/>
      </c>
      <c r="FS120" s="46" t="str">
        <f t="shared" si="1281"/>
        <v/>
      </c>
      <c r="FT120" s="46" t="str">
        <f t="shared" si="1282"/>
        <v/>
      </c>
      <c r="FU120" s="46" t="str">
        <f t="shared" si="1283"/>
        <v/>
      </c>
      <c r="FV120" s="46" t="str">
        <f t="shared" si="1284"/>
        <v/>
      </c>
      <c r="FW120" s="46" t="str">
        <f t="shared" si="1285"/>
        <v/>
      </c>
      <c r="FX120" s="46" t="str">
        <f t="shared" si="1286"/>
        <v/>
      </c>
      <c r="FY120" s="46" t="str">
        <f t="shared" si="1287"/>
        <v/>
      </c>
      <c r="FZ120" s="46">
        <f t="shared" si="1288"/>
        <v>2.2692909509660852E-2</v>
      </c>
      <c r="GA120" s="46">
        <f t="shared" si="1289"/>
        <v>-9.0668603677745985E-4</v>
      </c>
      <c r="GB120" s="46">
        <f t="shared" si="1290"/>
        <v>1.6069827990951469E-2</v>
      </c>
      <c r="GC120" s="46">
        <f t="shared" si="1291"/>
        <v>1.1163159908641251E-2</v>
      </c>
      <c r="GD120" s="46">
        <f t="shared" si="1292"/>
        <v>5.5498298401228219E-2</v>
      </c>
      <c r="GE120" s="46">
        <f t="shared" si="1293"/>
        <v>8.3604600824206621E-2</v>
      </c>
      <c r="GF120" s="46">
        <f t="shared" si="1294"/>
        <v>0.1135856556719741</v>
      </c>
      <c r="GG120" s="46">
        <f t="shared" si="1295"/>
        <v>0.1050031433960108</v>
      </c>
      <c r="GH120" s="46">
        <f t="shared" si="1296"/>
        <v>0.12003996677460904</v>
      </c>
      <c r="GI120" s="46">
        <f t="shared" si="1297"/>
        <v>9.0291170741479965E-2</v>
      </c>
      <c r="GJ120" s="46">
        <f t="shared" si="1298"/>
        <v>0.10161564314978522</v>
      </c>
      <c r="GK120" s="46">
        <f t="shared" si="1299"/>
        <v>2.57632108250474E-2</v>
      </c>
      <c r="GL120" s="46">
        <f t="shared" si="1300"/>
        <v>4.2208364313066404E-2</v>
      </c>
      <c r="GM120" s="46">
        <f t="shared" si="1301"/>
        <v>4.5610054785691245E-2</v>
      </c>
      <c r="GN120" s="46">
        <f t="shared" si="1302"/>
        <v>1.1855336885266965E-2</v>
      </c>
      <c r="GO120" s="46">
        <f t="shared" si="1303"/>
        <v>2.530461434319875E-2</v>
      </c>
      <c r="GP120" s="46">
        <f t="shared" si="1304"/>
        <v>-2.157324961735696E-2</v>
      </c>
      <c r="GQ120" s="46">
        <f t="shared" si="1305"/>
        <v>-5.161415636988087E-2</v>
      </c>
      <c r="GR120" s="46">
        <f t="shared" si="1306"/>
        <v>-0.16946145992853501</v>
      </c>
      <c r="GS120" s="46">
        <f t="shared" si="1307"/>
        <v>-4.2196641812659808E-2</v>
      </c>
      <c r="GT120" s="46">
        <f t="shared" si="1308"/>
        <v>-0.10424696315371995</v>
      </c>
      <c r="GU120" s="46">
        <f t="shared" si="1309"/>
        <v>4.3378348461368121E-2</v>
      </c>
      <c r="GV120" s="46">
        <f t="shared" si="1310"/>
        <v>1.9484771921751243E-2</v>
      </c>
      <c r="GW120" s="46">
        <f t="shared" si="1311"/>
        <v>7.4469126970947208E-2</v>
      </c>
      <c r="GX120" s="46">
        <f t="shared" si="1312"/>
        <v>4.4338144329896911E-2</v>
      </c>
      <c r="GY120" s="46">
        <f t="shared" si="1313"/>
        <v>9.6406010365760464E-2</v>
      </c>
      <c r="GZ120" s="46">
        <f t="shared" si="1314"/>
        <v>3.1260739104061797E-2</v>
      </c>
      <c r="HA120" s="46">
        <f t="shared" si="1315"/>
        <v>1.4031846170069473E-2</v>
      </c>
      <c r="HB120" s="46">
        <f t="shared" si="1316"/>
        <v>3.4654821987257112E-2</v>
      </c>
      <c r="HC120" s="46">
        <f t="shared" si="1317"/>
        <v>-9.4097795982963639E-2</v>
      </c>
      <c r="HD120" s="46">
        <f t="shared" si="1318"/>
        <v>8.6463681522146452E-3</v>
      </c>
      <c r="HE120" s="46">
        <f t="shared" si="1319"/>
        <v>-1.7452911698634388E-3</v>
      </c>
      <c r="HF120" s="46">
        <f t="shared" si="1320"/>
        <v>0.1380154401053979</v>
      </c>
      <c r="HG120" s="46">
        <f t="shared" si="1321"/>
        <v>1.4472919239370663E-2</v>
      </c>
      <c r="HH120" s="46">
        <f t="shared" si="1322"/>
        <v>-2.3261668268949043E-2</v>
      </c>
      <c r="HI120" s="46">
        <f t="shared" si="1323"/>
        <v>-9.297053951446077E-2</v>
      </c>
      <c r="HJ120" s="46">
        <f t="shared" si="1324"/>
        <v>-4.7069717119706866E-2</v>
      </c>
      <c r="HK120" s="46">
        <f t="shared" si="1325"/>
        <v>-3.1174029887668264E-2</v>
      </c>
      <c r="HL120" s="46">
        <f t="shared" si="1326"/>
        <v>8.3212377525255343E-2</v>
      </c>
      <c r="HM120" s="46">
        <f t="shared" si="1327"/>
        <v>4.760785182539351E-2</v>
      </c>
      <c r="HN120" s="46">
        <f t="shared" si="1328"/>
        <v>-4.1506185646651095E-2</v>
      </c>
      <c r="HO120" s="46">
        <f t="shared" si="1329"/>
        <v>9.0661521584425087E-2</v>
      </c>
      <c r="HP120" s="46">
        <f t="shared" si="1330"/>
        <v>0.10308896945850554</v>
      </c>
      <c r="HQ120" s="46">
        <f t="shared" si="1331"/>
        <v>-9.2709757828593142E-2</v>
      </c>
      <c r="HR120" s="46">
        <f t="shared" si="1332"/>
        <v>-0.13249785436686434</v>
      </c>
      <c r="HS120" s="156">
        <f t="shared" si="1333"/>
        <v>-0.11850914528931322</v>
      </c>
      <c r="HT120" s="46">
        <f t="shared" si="1334"/>
        <v>-0.11993592278740317</v>
      </c>
      <c r="HU120" s="46">
        <f t="shared" si="1335"/>
        <v>-3.1754908728667708E-2</v>
      </c>
      <c r="HV120" s="46">
        <f t="shared" si="1336"/>
        <v>-0.10027286118886258</v>
      </c>
      <c r="HW120" s="46">
        <f t="shared" si="1337"/>
        <v>-0.18619879620151203</v>
      </c>
      <c r="HX120" s="46">
        <f t="shared" si="1338"/>
        <v>-0.22094809431391171</v>
      </c>
      <c r="HY120" s="46">
        <f t="shared" si="1339"/>
        <v>-0.2243948019214419</v>
      </c>
      <c r="HZ120" s="46">
        <f t="shared" si="1340"/>
        <v>-0.16424952793257497</v>
      </c>
      <c r="IA120" s="46">
        <f t="shared" si="1341"/>
        <v>-0.20382165605095537</v>
      </c>
      <c r="IB120" s="46">
        <f t="shared" si="1342"/>
        <v>-0.21007899367892735</v>
      </c>
      <c r="IC120" s="46">
        <f t="shared" si="1343"/>
        <v>-0.11269335521075297</v>
      </c>
      <c r="ID120" s="46">
        <f t="shared" si="1344"/>
        <v>-0.13009436393071228</v>
      </c>
      <c r="IE120" s="46">
        <f t="shared" si="1345"/>
        <v>-0.11993005167823767</v>
      </c>
      <c r="IF120" s="46">
        <f t="shared" si="1346"/>
        <v>-5.282238620957791E-2</v>
      </c>
      <c r="IG120" s="46">
        <f t="shared" si="1347"/>
        <v>-7.1982311267542065E-2</v>
      </c>
      <c r="IH120" s="46">
        <f t="shared" si="1348"/>
        <v>-5.3674599610836649E-2</v>
      </c>
      <c r="II120" s="46">
        <f t="shared" si="1349"/>
        <v>-7.7153239700160858E-2</v>
      </c>
      <c r="IJ120" s="46">
        <f t="shared" si="1350"/>
        <v>-1.8480041131541447E-2</v>
      </c>
      <c r="IK120" s="46">
        <f t="shared" si="1351"/>
        <v>-1.9275660305438924E-2</v>
      </c>
      <c r="IL120" s="46">
        <f t="shared" si="1352"/>
        <v>-3.1661491239429851E-2</v>
      </c>
      <c r="IM120" s="46">
        <f t="shared" si="1353"/>
        <v>-5.4349112426035351E-3</v>
      </c>
      <c r="IN120" s="46">
        <f t="shared" si="1354"/>
        <v>-8.7589162620631544E-3</v>
      </c>
      <c r="IO120" s="46">
        <f t="shared" si="1355"/>
        <v>-4.2131094225822618E-2</v>
      </c>
      <c r="IP120" s="46">
        <f t="shared" si="1356"/>
        <v>-1.9878893555426713E-2</v>
      </c>
      <c r="IQ120" s="46">
        <f t="shared" si="1357"/>
        <v>-2.3679662666583945E-2</v>
      </c>
      <c r="IR120" s="46">
        <f t="shared" si="1358"/>
        <v>-8.7030689432749386E-2</v>
      </c>
      <c r="IS120" s="46">
        <f t="shared" si="1359"/>
        <v>-0.10366239095974872</v>
      </c>
      <c r="IT120" s="46">
        <f t="shared" si="1360"/>
        <v>-0.12790663720690287</v>
      </c>
      <c r="IU120" s="46">
        <f t="shared" si="1361"/>
        <v>-8.6382167219407835E-2</v>
      </c>
      <c r="IV120" s="46">
        <f t="shared" si="1362"/>
        <v>-9.4787945554646535E-2</v>
      </c>
      <c r="IW120" s="46">
        <f t="shared" si="1363"/>
        <v>-6.854398293280084E-2</v>
      </c>
      <c r="IX120" s="46">
        <f t="shared" si="1364"/>
        <v>-7.4672349918336489E-2</v>
      </c>
      <c r="IY120" s="46">
        <f t="shared" si="1365"/>
        <v>-5.9774573644333473E-2</v>
      </c>
      <c r="IZ120" s="46">
        <f t="shared" si="1366"/>
        <v>1.5752673948372875E-2</v>
      </c>
      <c r="JA120" s="46">
        <f t="shared" si="1367"/>
        <v>6.0553681764867751E-3</v>
      </c>
      <c r="JB120" s="46">
        <f t="shared" si="1367"/>
        <v>-7.8174669924423457E-3</v>
      </c>
      <c r="JC120" s="46">
        <f t="shared" si="1367"/>
        <v>-2.1992345205812391E-2</v>
      </c>
      <c r="JD120" s="46">
        <f t="shared" si="1367"/>
        <v>-2.0234960265789859E-2</v>
      </c>
      <c r="JE120" s="46">
        <f t="shared" si="1367"/>
        <v>1.034507076635971E-2</v>
      </c>
      <c r="JF120" s="46">
        <f t="shared" si="1367"/>
        <v>7.271646688542166E-2</v>
      </c>
      <c r="JG120" s="46">
        <f t="shared" si="1367"/>
        <v>7.028630776985767E-2</v>
      </c>
      <c r="JH120" s="46">
        <f t="shared" si="1367"/>
        <v>-2.8158258960531146E-3</v>
      </c>
      <c r="JI120" s="46">
        <f t="shared" si="1367"/>
        <v>9.9016836821712584E-3</v>
      </c>
      <c r="JJ120" s="46">
        <f t="shared" si="1367"/>
        <v>9.7789353595798323E-2</v>
      </c>
      <c r="JK120" s="46">
        <f t="shared" si="1367"/>
        <v>0.15164726689425434</v>
      </c>
      <c r="JL120" s="46">
        <f t="shared" si="1367"/>
        <v>8.6618196791661495E-2</v>
      </c>
      <c r="JM120" s="46">
        <f t="shared" si="1367"/>
        <v>4.3072383247428458E-2</v>
      </c>
      <c r="JN120" s="46">
        <f t="shared" si="1367"/>
        <v>3.9288987991758839E-2</v>
      </c>
      <c r="JO120" s="46">
        <f t="shared" si="1367"/>
        <v>2.9040382649747842E-2</v>
      </c>
      <c r="JP120" s="46">
        <f t="shared" si="1367"/>
        <v>8.7620494941819782E-2</v>
      </c>
      <c r="JQ120" s="46">
        <f t="shared" si="1367"/>
        <v>5.5689786626290205E-2</v>
      </c>
      <c r="JR120" s="46">
        <f t="shared" si="1367"/>
        <v>-3.7793956608480617E-3</v>
      </c>
      <c r="JS120" s="46">
        <f t="shared" si="1367"/>
        <v>-9.2297869246793507E-4</v>
      </c>
      <c r="JT120" s="46">
        <f t="shared" si="1367"/>
        <v>-0.3778596726332919</v>
      </c>
      <c r="JU120" s="46">
        <f t="shared" si="1368"/>
        <v>-0.89724017504124198</v>
      </c>
      <c r="JV120" s="46">
        <f t="shared" si="1369"/>
        <v>-0.87169467787114852</v>
      </c>
      <c r="JW120" s="46">
        <f t="shared" ref="JW120:KE120" si="1380">JW40/JK40-1</f>
        <v>-0.83199725274725278</v>
      </c>
      <c r="JX120" s="46">
        <f t="shared" si="1380"/>
        <v>-0.80223304782950122</v>
      </c>
      <c r="JY120" s="46">
        <f t="shared" si="1380"/>
        <v>-0.69638134761577519</v>
      </c>
      <c r="JZ120" s="46">
        <f t="shared" si="1380"/>
        <v>-0.56019619336216131</v>
      </c>
      <c r="KA120" s="46">
        <f t="shared" si="1380"/>
        <v>-0.42366379747946903</v>
      </c>
      <c r="KB120" s="46">
        <f t="shared" si="1380"/>
        <v>-0.39491506849315072</v>
      </c>
      <c r="KC120" s="46">
        <f t="shared" si="1380"/>
        <v>-0.36701370169567382</v>
      </c>
      <c r="KD120" s="46">
        <f t="shared" si="1380"/>
        <v>-0.37785117493472575</v>
      </c>
      <c r="KE120" s="46">
        <f t="shared" si="1380"/>
        <v>-0.46550976825120616</v>
      </c>
      <c r="KF120" s="46">
        <f t="shared" si="1371"/>
        <v>-0.39265520424648037</v>
      </c>
      <c r="KG120" s="46">
        <f t="shared" si="1372"/>
        <v>2.0937692601179818</v>
      </c>
      <c r="KH120" s="46">
        <f t="shared" si="1372"/>
        <v>1.9221700687697858</v>
      </c>
      <c r="KI120" s="46">
        <f t="shared" si="1372"/>
        <v>1.4680718852713683</v>
      </c>
      <c r="KJ120" s="46">
        <f t="shared" si="1372"/>
        <v>1.4140569990650209</v>
      </c>
      <c r="KK120" s="46">
        <f t="shared" si="1372"/>
        <v>0.79546795600059883</v>
      </c>
      <c r="KL120" s="46">
        <f t="shared" si="1372"/>
        <v>0.46476394040359592</v>
      </c>
      <c r="KM120" s="46">
        <f t="shared" si="1372"/>
        <v>0.31401039782140905</v>
      </c>
      <c r="KN120" s="46">
        <f t="shared" si="1372"/>
        <v>0.24804850219147312</v>
      </c>
      <c r="KO120" s="46">
        <f t="shared" si="1372"/>
        <v>0.23494956068987949</v>
      </c>
      <c r="KP120" s="46">
        <f t="shared" si="1372"/>
        <v>9.5084416429203733E-2</v>
      </c>
      <c r="KQ120" s="46">
        <f t="shared" si="1372"/>
        <v>0.3066136297716926</v>
      </c>
      <c r="KR120" s="46">
        <f t="shared" si="1372"/>
        <v>1.3063142228344335</v>
      </c>
      <c r="KS120" s="46">
        <f t="shared" si="1372"/>
        <v>2.0436184946970997</v>
      </c>
      <c r="KT120" s="46">
        <f t="shared" si="1372"/>
        <v>1.377796040343668</v>
      </c>
      <c r="KU120" s="46">
        <f t="shared" si="1372"/>
        <v>1.006300934207911</v>
      </c>
      <c r="KV120" s="46">
        <f t="shared" si="1372"/>
        <v>0.67927243864069964</v>
      </c>
      <c r="KW120" s="46">
        <f t="shared" si="1372"/>
        <v>0.68774709373620446</v>
      </c>
      <c r="KX120" s="46">
        <f t="shared" si="1372"/>
        <v>0.40658798283261799</v>
      </c>
      <c r="KY120" s="46">
        <f t="shared" si="1372"/>
        <v>0.26707246376811589</v>
      </c>
      <c r="KZ120" s="46">
        <f t="shared" si="1372"/>
        <v>0.24270513243771741</v>
      </c>
      <c r="LA120" s="46">
        <f t="shared" si="1372"/>
        <v>8.3898566990354473E-2</v>
      </c>
      <c r="LB120" s="46">
        <f t="shared" si="1372"/>
        <v>0.22328121407220047</v>
      </c>
      <c r="LC120" s="46">
        <f t="shared" si="1372"/>
        <v>0.3087732968496586</v>
      </c>
      <c r="LD120" s="46">
        <f t="shared" si="1372"/>
        <v>0.18038368991758458</v>
      </c>
      <c r="LE120" s="46">
        <f t="shared" si="1372"/>
        <v>1.3477122553297471E-2</v>
      </c>
      <c r="LF120" s="46">
        <f t="shared" si="1372"/>
        <v>3.43892568527151E-2</v>
      </c>
      <c r="LG120" s="46">
        <f t="shared" si="1373"/>
        <v>0.17263573648249242</v>
      </c>
      <c r="LH120" s="46">
        <f t="shared" si="1373"/>
        <v>0.24163007762003197</v>
      </c>
      <c r="LI120" s="46">
        <f t="shared" si="1374"/>
        <v>0.20633513620339405</v>
      </c>
      <c r="LJ120" s="46">
        <f t="shared" si="1375"/>
        <v>0.19451996277480288</v>
      </c>
      <c r="LK120" s="46">
        <f t="shared" si="1375"/>
        <v>0.10090588827377966</v>
      </c>
      <c r="LL120" s="46">
        <f t="shared" si="1375"/>
        <v>7.0952711815915226E-2</v>
      </c>
      <c r="LM120" s="46">
        <f t="shared" si="1375"/>
        <v>0.25618200099044075</v>
      </c>
      <c r="LN120" s="46">
        <f t="shared" si="1375"/>
        <v>0.29803604602713629</v>
      </c>
      <c r="LO120" s="46">
        <f t="shared" si="1375"/>
        <v>0.22137724302171047</v>
      </c>
      <c r="LP120" s="46">
        <f t="shared" si="1375"/>
        <v>0.21070722345004045</v>
      </c>
      <c r="LQ120" s="46">
        <f t="shared" si="1375"/>
        <v>0.30177079873540746</v>
      </c>
      <c r="LR120" s="46">
        <f t="shared" si="1375"/>
        <v>0.2948850744047169</v>
      </c>
      <c r="LS120" s="46">
        <f t="shared" si="1375"/>
        <v>0.25023163337435639</v>
      </c>
      <c r="LT120" s="46">
        <f t="shared" si="1375"/>
        <v>8.433281811135207E-2</v>
      </c>
      <c r="LU120" s="46">
        <f t="shared" si="1376"/>
        <v>7.8857657735793563E-2</v>
      </c>
      <c r="LV120" s="46">
        <f t="shared" si="1377"/>
        <v>7.6786909365852196E-2</v>
      </c>
      <c r="LW120" s="46">
        <f t="shared" si="1377"/>
        <v>0.15619220779220777</v>
      </c>
      <c r="LX120" s="46">
        <f t="shared" si="1378"/>
        <v>0.17885356638552841</v>
      </c>
      <c r="LY120" s="46">
        <f t="shared" si="1379"/>
        <v>3.772629204785205E-2</v>
      </c>
      <c r="LZ120" s="46">
        <f t="shared" si="1379"/>
        <v>-3.8106661968397737E-2</v>
      </c>
      <c r="MA120" s="46">
        <f t="shared" si="1379"/>
        <v>4.4032750367719142E-2</v>
      </c>
      <c r="MB120" s="46">
        <f t="shared" si="1379"/>
        <v>3.6849867175227979E-2</v>
      </c>
      <c r="MC120" s="46">
        <f t="shared" si="1379"/>
        <v>1.6256033112129087E-2</v>
      </c>
      <c r="MD120" s="46">
        <f t="shared" si="1379"/>
        <v>3.3242394315646795E-2</v>
      </c>
      <c r="ME120" s="46">
        <f t="shared" si="1379"/>
        <v>1.845064997375756E-2</v>
      </c>
      <c r="MF120" s="46">
        <f t="shared" si="1379"/>
        <v>8.0853241743368276E-3</v>
      </c>
      <c r="MG120" s="46">
        <f t="shared" si="1379"/>
        <v>0.12712562722053389</v>
      </c>
      <c r="MH120" s="46">
        <f t="shared" si="1379"/>
        <v>0.21375077986559021</v>
      </c>
      <c r="MI120" s="46">
        <f t="shared" si="1379"/>
        <v>0.14236387245189097</v>
      </c>
      <c r="MJ120" s="46">
        <f t="shared" si="1379"/>
        <v>0.1137279658136261</v>
      </c>
      <c r="MK120" s="46">
        <f t="shared" si="1379"/>
        <v>0.21201341833762721</v>
      </c>
      <c r="ML120" s="46">
        <f t="shared" si="1379"/>
        <v>0.2046353262342302</v>
      </c>
    </row>
    <row r="121" spans="1:350" s="108" customFormat="1" x14ac:dyDescent="0.35">
      <c r="A121" s="107" t="str">
        <f>Month!$A$41</f>
        <v>International</v>
      </c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 t="str">
        <f t="shared" si="1120"/>
        <v/>
      </c>
      <c r="O121" s="46" t="str">
        <f t="shared" si="1121"/>
        <v/>
      </c>
      <c r="P121" s="46" t="str">
        <f t="shared" si="1122"/>
        <v/>
      </c>
      <c r="Q121" s="46" t="str">
        <f t="shared" si="1123"/>
        <v/>
      </c>
      <c r="R121" s="46" t="str">
        <f t="shared" si="1124"/>
        <v/>
      </c>
      <c r="S121" s="46" t="str">
        <f t="shared" si="1125"/>
        <v/>
      </c>
      <c r="T121" s="46" t="str">
        <f t="shared" si="1126"/>
        <v/>
      </c>
      <c r="U121" s="46" t="str">
        <f t="shared" si="1127"/>
        <v/>
      </c>
      <c r="V121" s="46" t="str">
        <f t="shared" si="1128"/>
        <v/>
      </c>
      <c r="W121" s="46" t="str">
        <f t="shared" si="1129"/>
        <v/>
      </c>
      <c r="X121" s="46" t="str">
        <f t="shared" si="1130"/>
        <v/>
      </c>
      <c r="Y121" s="46" t="str">
        <f t="shared" si="1131"/>
        <v/>
      </c>
      <c r="Z121" s="46" t="str">
        <f t="shared" si="1132"/>
        <v/>
      </c>
      <c r="AA121" s="46" t="str">
        <f t="shared" si="1133"/>
        <v/>
      </c>
      <c r="AB121" s="46" t="str">
        <f t="shared" si="1134"/>
        <v/>
      </c>
      <c r="AC121" s="46" t="str">
        <f t="shared" si="1135"/>
        <v/>
      </c>
      <c r="AD121" s="46" t="str">
        <f t="shared" si="1136"/>
        <v/>
      </c>
      <c r="AE121" s="46" t="str">
        <f t="shared" si="1137"/>
        <v/>
      </c>
      <c r="AF121" s="46" t="str">
        <f t="shared" si="1138"/>
        <v/>
      </c>
      <c r="AG121" s="46" t="str">
        <f t="shared" si="1139"/>
        <v/>
      </c>
      <c r="AH121" s="46" t="str">
        <f t="shared" si="1140"/>
        <v/>
      </c>
      <c r="AI121" s="46" t="str">
        <f t="shared" si="1141"/>
        <v/>
      </c>
      <c r="AJ121" s="46" t="str">
        <f t="shared" si="1142"/>
        <v/>
      </c>
      <c r="AK121" s="46" t="str">
        <f t="shared" si="1143"/>
        <v/>
      </c>
      <c r="AL121" s="46" t="str">
        <f t="shared" si="1144"/>
        <v/>
      </c>
      <c r="AM121" s="46" t="str">
        <f t="shared" si="1145"/>
        <v/>
      </c>
      <c r="AN121" s="46" t="str">
        <f t="shared" si="1146"/>
        <v/>
      </c>
      <c r="AO121" s="46" t="str">
        <f t="shared" si="1147"/>
        <v/>
      </c>
      <c r="AP121" s="46" t="str">
        <f t="shared" si="1148"/>
        <v/>
      </c>
      <c r="AQ121" s="46" t="str">
        <f t="shared" si="1149"/>
        <v/>
      </c>
      <c r="AR121" s="46" t="str">
        <f t="shared" si="1150"/>
        <v/>
      </c>
      <c r="AS121" s="46" t="str">
        <f t="shared" si="1151"/>
        <v/>
      </c>
      <c r="AT121" s="46" t="str">
        <f t="shared" si="1152"/>
        <v/>
      </c>
      <c r="AU121" s="46" t="str">
        <f t="shared" si="1153"/>
        <v/>
      </c>
      <c r="AV121" s="46" t="str">
        <f t="shared" si="1154"/>
        <v/>
      </c>
      <c r="AW121" s="46" t="str">
        <f t="shared" si="1155"/>
        <v/>
      </c>
      <c r="AX121" s="46" t="str">
        <f t="shared" si="1156"/>
        <v/>
      </c>
      <c r="AY121" s="46" t="str">
        <f t="shared" si="1157"/>
        <v/>
      </c>
      <c r="AZ121" s="46" t="str">
        <f t="shared" si="1158"/>
        <v/>
      </c>
      <c r="BA121" s="46" t="str">
        <f t="shared" si="1159"/>
        <v/>
      </c>
      <c r="BB121" s="46" t="str">
        <f t="shared" si="1160"/>
        <v/>
      </c>
      <c r="BC121" s="46" t="str">
        <f t="shared" si="1161"/>
        <v/>
      </c>
      <c r="BD121" s="46" t="str">
        <f t="shared" si="1162"/>
        <v/>
      </c>
      <c r="BE121" s="46" t="str">
        <f t="shared" si="1163"/>
        <v/>
      </c>
      <c r="BF121" s="46" t="str">
        <f t="shared" si="1164"/>
        <v/>
      </c>
      <c r="BG121" s="46" t="str">
        <f t="shared" si="1165"/>
        <v/>
      </c>
      <c r="BH121" s="46" t="str">
        <f t="shared" si="1166"/>
        <v/>
      </c>
      <c r="BI121" s="46" t="str">
        <f t="shared" si="1167"/>
        <v/>
      </c>
      <c r="BJ121" s="46" t="str">
        <f t="shared" si="1168"/>
        <v/>
      </c>
      <c r="BK121" s="46" t="str">
        <f t="shared" si="1169"/>
        <v/>
      </c>
      <c r="BL121" s="46" t="str">
        <f t="shared" si="1170"/>
        <v/>
      </c>
      <c r="BM121" s="46" t="str">
        <f t="shared" si="1171"/>
        <v/>
      </c>
      <c r="BN121" s="46" t="str">
        <f t="shared" si="1172"/>
        <v/>
      </c>
      <c r="BO121" s="46" t="str">
        <f t="shared" si="1173"/>
        <v/>
      </c>
      <c r="BP121" s="46" t="str">
        <f t="shared" si="1174"/>
        <v/>
      </c>
      <c r="BQ121" s="46" t="str">
        <f t="shared" si="1175"/>
        <v/>
      </c>
      <c r="BR121" s="46" t="str">
        <f t="shared" si="1176"/>
        <v/>
      </c>
      <c r="BS121" s="46" t="str">
        <f t="shared" si="1177"/>
        <v/>
      </c>
      <c r="BT121" s="46" t="str">
        <f t="shared" si="1178"/>
        <v/>
      </c>
      <c r="BU121" s="46" t="str">
        <f t="shared" si="1179"/>
        <v/>
      </c>
      <c r="BV121" s="46" t="str">
        <f t="shared" si="1180"/>
        <v/>
      </c>
      <c r="BW121" s="46" t="str">
        <f t="shared" si="1181"/>
        <v/>
      </c>
      <c r="BX121" s="46" t="str">
        <f t="shared" si="1182"/>
        <v/>
      </c>
      <c r="BY121" s="46" t="str">
        <f t="shared" si="1183"/>
        <v/>
      </c>
      <c r="BZ121" s="46" t="str">
        <f t="shared" si="1184"/>
        <v/>
      </c>
      <c r="CA121" s="46" t="str">
        <f t="shared" si="1185"/>
        <v/>
      </c>
      <c r="CB121" s="46" t="str">
        <f t="shared" si="1186"/>
        <v/>
      </c>
      <c r="CC121" s="46" t="str">
        <f t="shared" si="1187"/>
        <v/>
      </c>
      <c r="CD121" s="46" t="str">
        <f t="shared" si="1188"/>
        <v/>
      </c>
      <c r="CE121" s="46" t="str">
        <f t="shared" si="1189"/>
        <v/>
      </c>
      <c r="CF121" s="46" t="str">
        <f t="shared" si="1190"/>
        <v/>
      </c>
      <c r="CG121" s="46" t="str">
        <f t="shared" si="1191"/>
        <v/>
      </c>
      <c r="CH121" s="46" t="str">
        <f t="shared" si="1192"/>
        <v/>
      </c>
      <c r="CI121" s="46" t="str">
        <f t="shared" si="1193"/>
        <v/>
      </c>
      <c r="CJ121" s="46" t="str">
        <f t="shared" si="1194"/>
        <v/>
      </c>
      <c r="CK121" s="46" t="str">
        <f t="shared" si="1195"/>
        <v/>
      </c>
      <c r="CL121" s="46" t="str">
        <f t="shared" si="1196"/>
        <v/>
      </c>
      <c r="CM121" s="46" t="str">
        <f t="shared" si="1197"/>
        <v/>
      </c>
      <c r="CN121" s="46" t="str">
        <f t="shared" si="1198"/>
        <v/>
      </c>
      <c r="CO121" s="46" t="str">
        <f t="shared" si="1199"/>
        <v/>
      </c>
      <c r="CP121" s="46" t="str">
        <f t="shared" si="1200"/>
        <v/>
      </c>
      <c r="CQ121" s="46" t="str">
        <f t="shared" si="1201"/>
        <v/>
      </c>
      <c r="CR121" s="46" t="str">
        <f t="shared" si="1202"/>
        <v/>
      </c>
      <c r="CS121" s="46" t="str">
        <f t="shared" si="1203"/>
        <v/>
      </c>
      <c r="CT121" s="46" t="str">
        <f t="shared" si="1204"/>
        <v/>
      </c>
      <c r="CU121" s="46" t="str">
        <f t="shared" si="1205"/>
        <v/>
      </c>
      <c r="CV121" s="46" t="str">
        <f t="shared" si="1206"/>
        <v/>
      </c>
      <c r="CW121" s="46" t="str">
        <f t="shared" si="1207"/>
        <v/>
      </c>
      <c r="CX121" s="46" t="str">
        <f t="shared" si="1208"/>
        <v/>
      </c>
      <c r="CY121" s="46" t="str">
        <f t="shared" si="1209"/>
        <v/>
      </c>
      <c r="CZ121" s="46" t="str">
        <f t="shared" si="1210"/>
        <v/>
      </c>
      <c r="DA121" s="46" t="str">
        <f t="shared" si="1211"/>
        <v/>
      </c>
      <c r="DB121" s="46" t="str">
        <f t="shared" si="1212"/>
        <v/>
      </c>
      <c r="DC121" s="46" t="str">
        <f t="shared" si="1213"/>
        <v/>
      </c>
      <c r="DD121" s="46" t="str">
        <f t="shared" si="1214"/>
        <v/>
      </c>
      <c r="DE121" s="46" t="str">
        <f t="shared" si="1215"/>
        <v/>
      </c>
      <c r="DF121" s="46" t="str">
        <f t="shared" si="1216"/>
        <v/>
      </c>
      <c r="DG121" s="46" t="str">
        <f t="shared" si="1217"/>
        <v/>
      </c>
      <c r="DH121" s="46" t="str">
        <f t="shared" si="1218"/>
        <v/>
      </c>
      <c r="DI121" s="46" t="str">
        <f t="shared" si="1219"/>
        <v/>
      </c>
      <c r="DJ121" s="46" t="str">
        <f t="shared" si="1220"/>
        <v/>
      </c>
      <c r="DK121" s="46" t="str">
        <f t="shared" si="1221"/>
        <v/>
      </c>
      <c r="DL121" s="46" t="str">
        <f t="shared" si="1222"/>
        <v/>
      </c>
      <c r="DM121" s="46" t="str">
        <f t="shared" si="1223"/>
        <v/>
      </c>
      <c r="DN121" s="46" t="str">
        <f t="shared" si="1224"/>
        <v/>
      </c>
      <c r="DO121" s="46" t="str">
        <f t="shared" si="1225"/>
        <v/>
      </c>
      <c r="DP121" s="46" t="str">
        <f t="shared" si="1226"/>
        <v/>
      </c>
      <c r="DQ121" s="46" t="str">
        <f t="shared" si="1227"/>
        <v/>
      </c>
      <c r="DR121" s="46" t="str">
        <f t="shared" si="1228"/>
        <v/>
      </c>
      <c r="DS121" s="46" t="str">
        <f t="shared" si="1229"/>
        <v/>
      </c>
      <c r="DT121" s="46" t="str">
        <f t="shared" si="1230"/>
        <v/>
      </c>
      <c r="DU121" s="46" t="str">
        <f t="shared" si="1231"/>
        <v/>
      </c>
      <c r="DV121" s="46" t="str">
        <f t="shared" si="1232"/>
        <v/>
      </c>
      <c r="DW121" s="46" t="str">
        <f t="shared" si="1233"/>
        <v/>
      </c>
      <c r="DX121" s="46" t="str">
        <f t="shared" si="1234"/>
        <v/>
      </c>
      <c r="DY121" s="46" t="str">
        <f t="shared" si="1235"/>
        <v/>
      </c>
      <c r="DZ121" s="46" t="str">
        <f t="shared" si="1236"/>
        <v/>
      </c>
      <c r="EA121" s="46" t="str">
        <f t="shared" si="1237"/>
        <v/>
      </c>
      <c r="EB121" s="46" t="str">
        <f t="shared" si="1238"/>
        <v/>
      </c>
      <c r="EC121" s="46" t="str">
        <f t="shared" si="1239"/>
        <v/>
      </c>
      <c r="ED121" s="46" t="str">
        <f t="shared" si="1240"/>
        <v/>
      </c>
      <c r="EE121" s="46" t="str">
        <f t="shared" si="1241"/>
        <v/>
      </c>
      <c r="EF121" s="46" t="str">
        <f t="shared" si="1242"/>
        <v/>
      </c>
      <c r="EG121" s="46" t="str">
        <f t="shared" si="1243"/>
        <v/>
      </c>
      <c r="EH121" s="46" t="str">
        <f t="shared" si="1244"/>
        <v/>
      </c>
      <c r="EI121" s="46" t="str">
        <f t="shared" si="1245"/>
        <v/>
      </c>
      <c r="EJ121" s="46" t="str">
        <f t="shared" si="1246"/>
        <v/>
      </c>
      <c r="EK121" s="46" t="str">
        <f t="shared" si="1247"/>
        <v/>
      </c>
      <c r="EL121" s="46" t="str">
        <f t="shared" si="1248"/>
        <v/>
      </c>
      <c r="EM121" s="46" t="str">
        <f t="shared" si="1249"/>
        <v/>
      </c>
      <c r="EN121" s="46" t="str">
        <f t="shared" si="1250"/>
        <v/>
      </c>
      <c r="EO121" s="46" t="str">
        <f t="shared" si="1251"/>
        <v/>
      </c>
      <c r="EP121" s="46" t="str">
        <f t="shared" si="1252"/>
        <v/>
      </c>
      <c r="EQ121" s="46" t="str">
        <f t="shared" si="1253"/>
        <v/>
      </c>
      <c r="ER121" s="46" t="str">
        <f t="shared" si="1254"/>
        <v/>
      </c>
      <c r="ES121" s="46" t="str">
        <f t="shared" si="1255"/>
        <v/>
      </c>
      <c r="ET121" s="46" t="str">
        <f t="shared" si="1256"/>
        <v/>
      </c>
      <c r="EU121" s="46" t="str">
        <f t="shared" si="1257"/>
        <v/>
      </c>
      <c r="EV121" s="46" t="str">
        <f t="shared" si="1258"/>
        <v/>
      </c>
      <c r="EW121" s="46" t="str">
        <f t="shared" si="1259"/>
        <v/>
      </c>
      <c r="EX121" s="46" t="str">
        <f t="shared" si="1260"/>
        <v/>
      </c>
      <c r="EY121" s="46" t="str">
        <f t="shared" si="1261"/>
        <v/>
      </c>
      <c r="EZ121" s="46" t="str">
        <f t="shared" si="1262"/>
        <v/>
      </c>
      <c r="FA121" s="46" t="str">
        <f t="shared" si="1263"/>
        <v/>
      </c>
      <c r="FB121" s="46" t="str">
        <f t="shared" si="1264"/>
        <v/>
      </c>
      <c r="FC121" s="46" t="str">
        <f t="shared" si="1265"/>
        <v/>
      </c>
      <c r="FD121" s="46" t="str">
        <f t="shared" si="1266"/>
        <v/>
      </c>
      <c r="FE121" s="46" t="str">
        <f t="shared" si="1267"/>
        <v/>
      </c>
      <c r="FF121" s="46" t="str">
        <f t="shared" si="1268"/>
        <v/>
      </c>
      <c r="FG121" s="46" t="str">
        <f t="shared" si="1269"/>
        <v/>
      </c>
      <c r="FH121" s="46" t="str">
        <f t="shared" si="1270"/>
        <v/>
      </c>
      <c r="FI121" s="46" t="str">
        <f t="shared" si="1271"/>
        <v/>
      </c>
      <c r="FJ121" s="46" t="str">
        <f t="shared" si="1272"/>
        <v/>
      </c>
      <c r="FK121" s="46" t="str">
        <f t="shared" si="1273"/>
        <v/>
      </c>
      <c r="FL121" s="46" t="str">
        <f t="shared" si="1274"/>
        <v/>
      </c>
      <c r="FM121" s="46" t="str">
        <f t="shared" si="1275"/>
        <v/>
      </c>
      <c r="FN121" s="46" t="str">
        <f t="shared" si="1276"/>
        <v/>
      </c>
      <c r="FO121" s="46" t="str">
        <f t="shared" si="1277"/>
        <v/>
      </c>
      <c r="FP121" s="46" t="str">
        <f t="shared" si="1278"/>
        <v/>
      </c>
      <c r="FQ121" s="46" t="str">
        <f t="shared" si="1279"/>
        <v/>
      </c>
      <c r="FR121" s="46" t="str">
        <f t="shared" si="1280"/>
        <v/>
      </c>
      <c r="FS121" s="46" t="str">
        <f t="shared" si="1281"/>
        <v/>
      </c>
      <c r="FT121" s="46" t="str">
        <f t="shared" si="1282"/>
        <v/>
      </c>
      <c r="FU121" s="46" t="str">
        <f t="shared" si="1283"/>
        <v/>
      </c>
      <c r="FV121" s="46" t="str">
        <f t="shared" si="1284"/>
        <v/>
      </c>
      <c r="FW121" s="46" t="str">
        <f t="shared" si="1285"/>
        <v/>
      </c>
      <c r="FX121" s="46" t="str">
        <f t="shared" si="1286"/>
        <v/>
      </c>
      <c r="FY121" s="46" t="str">
        <f t="shared" si="1287"/>
        <v/>
      </c>
      <c r="FZ121" s="46">
        <f t="shared" si="1288"/>
        <v>6.3094784925770808E-2</v>
      </c>
      <c r="GA121" s="46">
        <f t="shared" si="1289"/>
        <v>0.60505494505494495</v>
      </c>
      <c r="GB121" s="46">
        <f t="shared" si="1290"/>
        <v>-0.19278108145484718</v>
      </c>
      <c r="GC121" s="46">
        <f t="shared" si="1291"/>
        <v>-0.37480580010357323</v>
      </c>
      <c r="GD121" s="46">
        <f t="shared" si="1292"/>
        <v>-0.37965567683132662</v>
      </c>
      <c r="GE121" s="46">
        <f t="shared" si="1293"/>
        <v>-0.49851576994434132</v>
      </c>
      <c r="GF121" s="46">
        <f t="shared" si="1294"/>
        <v>-0.44811839323467229</v>
      </c>
      <c r="GG121" s="46">
        <f t="shared" si="1295"/>
        <v>-0.29733742452736811</v>
      </c>
      <c r="GH121" s="46">
        <f t="shared" si="1296"/>
        <v>-0.25350894058834839</v>
      </c>
      <c r="GI121" s="46">
        <f t="shared" si="1297"/>
        <v>-0.42074174494044736</v>
      </c>
      <c r="GJ121" s="46">
        <f t="shared" si="1298"/>
        <v>-0.42599360438556422</v>
      </c>
      <c r="GK121" s="46">
        <f t="shared" si="1299"/>
        <v>-0.55189101989603873</v>
      </c>
      <c r="GL121" s="46">
        <f t="shared" si="1300"/>
        <v>-0.42798317070987379</v>
      </c>
      <c r="GM121" s="46">
        <f t="shared" si="1301"/>
        <v>-0.64233876489114061</v>
      </c>
      <c r="GN121" s="46">
        <f t="shared" si="1302"/>
        <v>-0.58934384101421966</v>
      </c>
      <c r="GO121" s="46">
        <f t="shared" si="1303"/>
        <v>-0.35742389728722301</v>
      </c>
      <c r="GP121" s="46">
        <f t="shared" si="1304"/>
        <v>-0.77924904770542358</v>
      </c>
      <c r="GQ121" s="46">
        <f t="shared" si="1305"/>
        <v>-8.7495375508694018E-2</v>
      </c>
      <c r="GR121" s="46">
        <f t="shared" si="1306"/>
        <v>-0.15338645418326691</v>
      </c>
      <c r="GS121" s="46">
        <f t="shared" si="1307"/>
        <v>-0.12917312297506689</v>
      </c>
      <c r="GT121" s="46">
        <f t="shared" si="1308"/>
        <v>-0.331873792659369</v>
      </c>
      <c r="GU121" s="46">
        <f t="shared" si="1309"/>
        <v>-0.14359745904379806</v>
      </c>
      <c r="GV121" s="46">
        <f t="shared" si="1310"/>
        <v>-0.43851969757262232</v>
      </c>
      <c r="GW121" s="46">
        <f t="shared" si="1311"/>
        <v>-0.3508</v>
      </c>
      <c r="GX121" s="46">
        <f t="shared" si="1312"/>
        <v>-0.45946791862284819</v>
      </c>
      <c r="GY121" s="46">
        <f t="shared" si="1313"/>
        <v>-0.2055895865237366</v>
      </c>
      <c r="GZ121" s="46">
        <f t="shared" si="1314"/>
        <v>-1.5018773466833557E-2</v>
      </c>
      <c r="HA121" s="46">
        <f t="shared" si="1315"/>
        <v>0.12407347728005158</v>
      </c>
      <c r="HB121" s="46">
        <f t="shared" si="1316"/>
        <v>1.61709120788825</v>
      </c>
      <c r="HC121" s="46">
        <f t="shared" si="1317"/>
        <v>0.68011352118386381</v>
      </c>
      <c r="HD121" s="46">
        <f t="shared" si="1318"/>
        <v>0.89013574660633488</v>
      </c>
      <c r="HE121" s="46">
        <f t="shared" si="1319"/>
        <v>0.33338725331607888</v>
      </c>
      <c r="HF121" s="46">
        <f t="shared" si="1320"/>
        <v>0.8716268311488049</v>
      </c>
      <c r="HG121" s="46">
        <f t="shared" si="1321"/>
        <v>0.30294749170407953</v>
      </c>
      <c r="HH121" s="46">
        <f t="shared" si="1322"/>
        <v>0.98369950389794503</v>
      </c>
      <c r="HI121" s="46">
        <f t="shared" si="1323"/>
        <v>9.8376463339494755</v>
      </c>
      <c r="HJ121" s="46">
        <f t="shared" si="1324"/>
        <v>16.129704690214243</v>
      </c>
      <c r="HK121" s="46">
        <f t="shared" si="1325"/>
        <v>19.634216867469881</v>
      </c>
      <c r="HL121" s="46">
        <f t="shared" si="1326"/>
        <v>15.892842016094875</v>
      </c>
      <c r="HM121" s="46">
        <f t="shared" si="1327"/>
        <v>11.861525229357799</v>
      </c>
      <c r="HN121" s="46">
        <f t="shared" si="1328"/>
        <v>13.918367346938776</v>
      </c>
      <c r="HO121" s="46">
        <f t="shared" si="1329"/>
        <v>4.375</v>
      </c>
      <c r="HP121" s="46">
        <f t="shared" si="1330"/>
        <v>4.9162118165278175</v>
      </c>
      <c r="HQ121" s="46">
        <f t="shared" si="1331"/>
        <v>5.2603421084556592</v>
      </c>
      <c r="HR121" s="46">
        <f t="shared" si="1332"/>
        <v>3.8953656024716787</v>
      </c>
      <c r="HS121" s="156">
        <f t="shared" si="1333"/>
        <v>5.9622471910112358</v>
      </c>
      <c r="HT121" s="46">
        <f t="shared" si="1334"/>
        <v>5.0585923544122906</v>
      </c>
      <c r="HU121" s="46">
        <f t="shared" si="1335"/>
        <v>0.56394439864692014</v>
      </c>
      <c r="HV121" s="46">
        <f t="shared" si="1336"/>
        <v>0.1523848156035561</v>
      </c>
      <c r="HW121" s="46">
        <f t="shared" si="1337"/>
        <v>-0.12021207025411063</v>
      </c>
      <c r="HX121" s="46">
        <f t="shared" si="1338"/>
        <v>-0.27873332664727712</v>
      </c>
      <c r="HY121" s="46">
        <f t="shared" si="1339"/>
        <v>-0.38385234390673417</v>
      </c>
      <c r="HZ121" s="46">
        <f t="shared" si="1340"/>
        <v>-0.37817531305903396</v>
      </c>
      <c r="IA121" s="46">
        <f t="shared" si="1341"/>
        <v>-0.37146448774355756</v>
      </c>
      <c r="IB121" s="46">
        <f t="shared" si="1342"/>
        <v>-0.33756858682809188</v>
      </c>
      <c r="IC121" s="46">
        <f t="shared" si="1343"/>
        <v>-0.25038756685528252</v>
      </c>
      <c r="ID121" s="46">
        <f t="shared" si="1344"/>
        <v>-0.20503218748685148</v>
      </c>
      <c r="IE121" s="46">
        <f t="shared" si="1345"/>
        <v>-0.15439072149420097</v>
      </c>
      <c r="IF121" s="46">
        <f t="shared" si="1346"/>
        <v>0.14258756928883098</v>
      </c>
      <c r="IG121" s="46">
        <f t="shared" si="1347"/>
        <v>-0.15016903558835293</v>
      </c>
      <c r="IH121" s="46">
        <f t="shared" si="1348"/>
        <v>-0.26282596579742457</v>
      </c>
      <c r="II121" s="46">
        <f t="shared" si="1349"/>
        <v>7.8048262497012466E-3</v>
      </c>
      <c r="IJ121" s="46">
        <f t="shared" si="1350"/>
        <v>0.39715646400389337</v>
      </c>
      <c r="IK121" s="46">
        <f t="shared" si="1351"/>
        <v>0.46011359936326479</v>
      </c>
      <c r="IL121" s="46">
        <f t="shared" si="1352"/>
        <v>0.29472686658092462</v>
      </c>
      <c r="IM121" s="46">
        <f t="shared" si="1353"/>
        <v>0.57275000000000009</v>
      </c>
      <c r="IN121" s="46">
        <f t="shared" si="1354"/>
        <v>0.28179441444523179</v>
      </c>
      <c r="IO121" s="46">
        <f t="shared" si="1355"/>
        <v>0.3065946281312204</v>
      </c>
      <c r="IP121" s="46">
        <f t="shared" si="1356"/>
        <v>0.15089446385095795</v>
      </c>
      <c r="IQ121" s="46">
        <f t="shared" si="1357"/>
        <v>0.18715965189068173</v>
      </c>
      <c r="IR121" s="46">
        <f t="shared" si="1358"/>
        <v>9.4240297274979401E-2</v>
      </c>
      <c r="IS121" s="46">
        <f t="shared" si="1359"/>
        <v>0.25558217127213623</v>
      </c>
      <c r="IT121" s="46">
        <f t="shared" si="1360"/>
        <v>0.23956468107118689</v>
      </c>
      <c r="IU121" s="46">
        <f t="shared" si="1361"/>
        <v>0.26109633063772653</v>
      </c>
      <c r="IV121" s="46">
        <f t="shared" si="1362"/>
        <v>0.21287818471337605</v>
      </c>
      <c r="IW121" s="46">
        <f t="shared" si="1363"/>
        <v>0.21915805644342035</v>
      </c>
      <c r="IX121" s="46">
        <f t="shared" si="1364"/>
        <v>0.32221467036126938</v>
      </c>
      <c r="IY121" s="46">
        <f t="shared" si="1365"/>
        <v>0.25074369280377873</v>
      </c>
      <c r="IZ121" s="46">
        <f t="shared" si="1366"/>
        <v>0.30022874571101821</v>
      </c>
      <c r="JA121" s="46">
        <f t="shared" si="1367"/>
        <v>0.27372732129078203</v>
      </c>
      <c r="JB121" s="46">
        <f t="shared" si="1367"/>
        <v>0.22747758105311555</v>
      </c>
      <c r="JC121" s="46">
        <f t="shared" si="1367"/>
        <v>0.12860909266285114</v>
      </c>
      <c r="JD121" s="46">
        <f t="shared" si="1367"/>
        <v>0.1662814828789736</v>
      </c>
      <c r="JE121" s="46">
        <f t="shared" si="1367"/>
        <v>0.22655265219909371</v>
      </c>
      <c r="JF121" s="46">
        <f t="shared" si="1367"/>
        <v>0.28403126655217248</v>
      </c>
      <c r="JG121" s="46">
        <f t="shared" si="1367"/>
        <v>0.26234986945169703</v>
      </c>
      <c r="JH121" s="46">
        <f t="shared" si="1367"/>
        <v>0.35205546894231543</v>
      </c>
      <c r="JI121" s="46">
        <f t="shared" si="1367"/>
        <v>0.24239899195187387</v>
      </c>
      <c r="JJ121" s="46">
        <f t="shared" si="1367"/>
        <v>0.60142348754448394</v>
      </c>
      <c r="JK121" s="46">
        <f t="shared" si="1367"/>
        <v>0.61586085440912153</v>
      </c>
      <c r="JL121" s="46">
        <f t="shared" si="1367"/>
        <v>0.51639055856912441</v>
      </c>
      <c r="JM121" s="46">
        <f t="shared" si="1367"/>
        <v>0.51676038398210578</v>
      </c>
      <c r="JN121" s="46">
        <f t="shared" si="1367"/>
        <v>0.56896390236592187</v>
      </c>
      <c r="JO121" s="46">
        <f t="shared" si="1367"/>
        <v>0.41731715191916896</v>
      </c>
      <c r="JP121" s="46">
        <f t="shared" si="1367"/>
        <v>0.5367505813365685</v>
      </c>
      <c r="JQ121" s="46">
        <f t="shared" si="1367"/>
        <v>0.43619976113101666</v>
      </c>
      <c r="JR121" s="46">
        <f t="shared" si="1367"/>
        <v>0.30001625020312761</v>
      </c>
      <c r="JS121" s="46">
        <f t="shared" si="1367"/>
        <v>0.38373459088276651</v>
      </c>
      <c r="JT121" s="46">
        <f t="shared" si="1367"/>
        <v>-0.22107419208010926</v>
      </c>
      <c r="JU121" s="46">
        <f t="shared" si="1368"/>
        <v>-0.94771883332515416</v>
      </c>
      <c r="JV121" s="46">
        <f t="shared" si="1369"/>
        <v>-0.93469135802469139</v>
      </c>
      <c r="JW121" s="46">
        <f t="shared" si="1370"/>
        <v>-0.92504494382022473</v>
      </c>
      <c r="JX121" s="46">
        <f t="shared" si="1370"/>
        <v>-0.94759892877514917</v>
      </c>
      <c r="JY121" s="46">
        <f t="shared" si="1370"/>
        <v>-0.93820535403395944</v>
      </c>
      <c r="JZ121" s="46">
        <f t="shared" si="1370"/>
        <v>-0.91464492096088634</v>
      </c>
      <c r="KA121" s="46">
        <f t="shared" si="1370"/>
        <v>-0.86401522257658192</v>
      </c>
      <c r="KB121" s="46">
        <f t="shared" si="1370"/>
        <v>-0.86285526315789474</v>
      </c>
      <c r="KC121" s="46">
        <f t="shared" si="1370"/>
        <v>-0.87277474254218435</v>
      </c>
      <c r="KD121" s="46">
        <f t="shared" si="1370"/>
        <v>-0.88647115384615383</v>
      </c>
      <c r="KE121" s="46">
        <f t="shared" si="1370"/>
        <v>-0.96981799918685574</v>
      </c>
      <c r="KF121" s="46">
        <f t="shared" si="1371"/>
        <v>-0.92849490640643562</v>
      </c>
      <c r="KG121" s="46">
        <f t="shared" si="1372"/>
        <v>0.3707759699624531</v>
      </c>
      <c r="KH121" s="46">
        <f t="shared" si="1372"/>
        <v>0.32759924385633266</v>
      </c>
      <c r="KI121" s="46">
        <f t="shared" si="1372"/>
        <v>0.32858641882776207</v>
      </c>
      <c r="KJ121" s="46">
        <f t="shared" si="1372"/>
        <v>1.2789667896678969</v>
      </c>
      <c r="KK121" s="46">
        <f t="shared" si="1372"/>
        <v>1.2802452767649979</v>
      </c>
      <c r="KL121" s="46">
        <f t="shared" si="1372"/>
        <v>0.53867673800531546</v>
      </c>
      <c r="KM121" s="46">
        <f t="shared" si="1372"/>
        <v>0.45683878596767813</v>
      </c>
      <c r="KN121" s="46">
        <f t="shared" si="1372"/>
        <v>0.45572292046435758</v>
      </c>
      <c r="KO121" s="46">
        <f t="shared" si="1372"/>
        <v>0.60104887132325002</v>
      </c>
      <c r="KP121" s="46">
        <f t="shared" si="1372"/>
        <v>2.2219022613703734</v>
      </c>
      <c r="KQ121" s="46">
        <f t="shared" si="1372"/>
        <v>7.401743264659272</v>
      </c>
      <c r="KR121" s="46">
        <f t="shared" si="1372"/>
        <v>6.0776355216562239</v>
      </c>
      <c r="KS121" s="46">
        <f t="shared" si="1372"/>
        <v>8.2529102944533221</v>
      </c>
      <c r="KT121" s="46">
        <f t="shared" si="1372"/>
        <v>2.6977075323935642</v>
      </c>
      <c r="KU121" s="46">
        <f t="shared" si="1372"/>
        <v>2.6642220467110458</v>
      </c>
      <c r="KV121" s="46">
        <f t="shared" si="1372"/>
        <v>2.9651068652849748</v>
      </c>
      <c r="KW121" s="46">
        <f t="shared" si="1372"/>
        <v>2.3701577149502149</v>
      </c>
      <c r="KX121" s="46">
        <f t="shared" si="1372"/>
        <v>2.9407272727272726</v>
      </c>
      <c r="KY121" s="46">
        <f t="shared" si="1372"/>
        <v>2.3423971861471866</v>
      </c>
      <c r="KZ121" s="46">
        <f t="shared" si="1372"/>
        <v>1.8047848151321428</v>
      </c>
      <c r="LA121" s="46">
        <f t="shared" si="1372"/>
        <v>1.6244956088298124</v>
      </c>
      <c r="LB121" s="46">
        <f t="shared" si="1372"/>
        <v>1.636471175836598</v>
      </c>
      <c r="LC121" s="46">
        <f t="shared" si="1372"/>
        <v>3.7295105158917288</v>
      </c>
      <c r="LD121" s="46">
        <f t="shared" si="1372"/>
        <v>2.0771303209914556</v>
      </c>
      <c r="LE121" s="46">
        <f t="shared" si="1372"/>
        <v>0.81138219404494616</v>
      </c>
      <c r="LF121" s="46">
        <f t="shared" si="1372"/>
        <v>1.9339212137548616</v>
      </c>
      <c r="LG121" s="46">
        <f t="shared" si="1373"/>
        <v>1.6048774479615715</v>
      </c>
      <c r="LH121" s="46">
        <f t="shared" si="1373"/>
        <v>1.0852849296608609</v>
      </c>
      <c r="LI121" s="46">
        <f t="shared" si="1374"/>
        <v>1.306685356911796</v>
      </c>
      <c r="LJ121" s="46">
        <f t="shared" si="1375"/>
        <v>1.4952016240657007</v>
      </c>
      <c r="LK121" s="46">
        <f t="shared" si="1375"/>
        <v>1.156372687902214</v>
      </c>
      <c r="LL121" s="46">
        <f t="shared" si="1375"/>
        <v>1.1256667528256217</v>
      </c>
      <c r="LM121" s="46">
        <f t="shared" si="1375"/>
        <v>0.23836483675499687</v>
      </c>
      <c r="LN121" s="46">
        <f t="shared" si="1375"/>
        <v>-0.2919117793686562</v>
      </c>
      <c r="LO121" s="46">
        <f t="shared" si="1375"/>
        <v>-0.46101461702594382</v>
      </c>
      <c r="LP121" s="46">
        <f t="shared" si="1375"/>
        <v>-0.26660412757973728</v>
      </c>
      <c r="LQ121" s="46">
        <f t="shared" si="1375"/>
        <v>-0.14961595031867947</v>
      </c>
      <c r="LR121" s="46">
        <f t="shared" si="1375"/>
        <v>-1.1812418789625134E-4</v>
      </c>
      <c r="LS121" s="46">
        <f t="shared" si="1375"/>
        <v>-8.9365927467019768E-2</v>
      </c>
      <c r="LT121" s="46">
        <f t="shared" si="1375"/>
        <v>-0.17058483712095251</v>
      </c>
      <c r="LU121" s="46">
        <f t="shared" si="1376"/>
        <v>-0.35283888520114803</v>
      </c>
      <c r="LV121" s="46">
        <f t="shared" si="1377"/>
        <v>-0.30760340970026456</v>
      </c>
      <c r="LW121" s="46">
        <f t="shared" si="1377"/>
        <v>-0.27898268499835766</v>
      </c>
      <c r="LX121" s="46">
        <f t="shared" si="1378"/>
        <v>-0.30602905087218935</v>
      </c>
      <c r="LY121" s="46">
        <f t="shared" si="1379"/>
        <v>0.31897521288871356</v>
      </c>
      <c r="LZ121" s="46">
        <f t="shared" si="1379"/>
        <v>0.36058971795485584</v>
      </c>
      <c r="MA121" s="46">
        <f t="shared" si="1379"/>
        <v>0.4482675694174667</v>
      </c>
      <c r="MB121" s="46">
        <f t="shared" si="1379"/>
        <v>0.46804809414172421</v>
      </c>
      <c r="MC121" s="46">
        <f t="shared" si="1379"/>
        <v>0.42562698183914671</v>
      </c>
      <c r="MD121" s="46">
        <f t="shared" si="1379"/>
        <v>0.16212491139639296</v>
      </c>
      <c r="ME121" s="46">
        <f t="shared" si="1379"/>
        <v>0.26804351212420174</v>
      </c>
      <c r="MF121" s="46">
        <f t="shared" si="1379"/>
        <v>0.30310828837549719</v>
      </c>
      <c r="MG121" s="46">
        <f t="shared" si="1379"/>
        <v>0.38413198306872198</v>
      </c>
      <c r="MH121" s="46">
        <f t="shared" si="1379"/>
        <v>0.18211801151006157</v>
      </c>
      <c r="MI121" s="46">
        <f t="shared" si="1379"/>
        <v>0.20098141302650085</v>
      </c>
      <c r="MJ121" s="46">
        <f t="shared" si="1379"/>
        <v>0.41073305935200222</v>
      </c>
      <c r="MK121" s="46">
        <f t="shared" si="1379"/>
        <v>7.378655828839098E-2</v>
      </c>
      <c r="ML121" s="46">
        <f t="shared" si="1379"/>
        <v>0.12043467011642939</v>
      </c>
    </row>
    <row r="122" spans="1:350" s="108" customFormat="1" x14ac:dyDescent="0.35">
      <c r="A122" s="109" t="str">
        <f>Month!$A$42</f>
        <v>Conexão</v>
      </c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 t="str">
        <f t="shared" si="1120"/>
        <v/>
      </c>
      <c r="O122" s="47" t="str">
        <f t="shared" si="1121"/>
        <v/>
      </c>
      <c r="P122" s="47" t="str">
        <f t="shared" si="1122"/>
        <v/>
      </c>
      <c r="Q122" s="47" t="str">
        <f t="shared" si="1123"/>
        <v/>
      </c>
      <c r="R122" s="47" t="str">
        <f t="shared" si="1124"/>
        <v/>
      </c>
      <c r="S122" s="47" t="str">
        <f t="shared" si="1125"/>
        <v/>
      </c>
      <c r="T122" s="47" t="str">
        <f t="shared" si="1126"/>
        <v/>
      </c>
      <c r="U122" s="47" t="str">
        <f t="shared" si="1127"/>
        <v/>
      </c>
      <c r="V122" s="47" t="str">
        <f t="shared" si="1128"/>
        <v/>
      </c>
      <c r="W122" s="47" t="str">
        <f t="shared" si="1129"/>
        <v/>
      </c>
      <c r="X122" s="47" t="str">
        <f t="shared" si="1130"/>
        <v/>
      </c>
      <c r="Y122" s="47" t="str">
        <f t="shared" si="1131"/>
        <v/>
      </c>
      <c r="Z122" s="47" t="str">
        <f t="shared" si="1132"/>
        <v/>
      </c>
      <c r="AA122" s="47" t="str">
        <f t="shared" si="1133"/>
        <v/>
      </c>
      <c r="AB122" s="47" t="str">
        <f t="shared" si="1134"/>
        <v/>
      </c>
      <c r="AC122" s="47" t="str">
        <f t="shared" si="1135"/>
        <v/>
      </c>
      <c r="AD122" s="47" t="str">
        <f t="shared" si="1136"/>
        <v/>
      </c>
      <c r="AE122" s="47" t="str">
        <f t="shared" si="1137"/>
        <v/>
      </c>
      <c r="AF122" s="47" t="str">
        <f t="shared" si="1138"/>
        <v/>
      </c>
      <c r="AG122" s="47" t="str">
        <f t="shared" si="1139"/>
        <v/>
      </c>
      <c r="AH122" s="47" t="str">
        <f t="shared" si="1140"/>
        <v/>
      </c>
      <c r="AI122" s="47" t="str">
        <f t="shared" si="1141"/>
        <v/>
      </c>
      <c r="AJ122" s="47" t="str">
        <f t="shared" si="1142"/>
        <v/>
      </c>
      <c r="AK122" s="47" t="str">
        <f t="shared" si="1143"/>
        <v/>
      </c>
      <c r="AL122" s="47" t="str">
        <f t="shared" si="1144"/>
        <v/>
      </c>
      <c r="AM122" s="47" t="str">
        <f t="shared" si="1145"/>
        <v/>
      </c>
      <c r="AN122" s="47" t="str">
        <f t="shared" si="1146"/>
        <v/>
      </c>
      <c r="AO122" s="47" t="str">
        <f t="shared" si="1147"/>
        <v/>
      </c>
      <c r="AP122" s="47" t="str">
        <f t="shared" si="1148"/>
        <v/>
      </c>
      <c r="AQ122" s="47" t="str">
        <f t="shared" si="1149"/>
        <v/>
      </c>
      <c r="AR122" s="47" t="str">
        <f t="shared" si="1150"/>
        <v/>
      </c>
      <c r="AS122" s="47" t="str">
        <f t="shared" si="1151"/>
        <v/>
      </c>
      <c r="AT122" s="47" t="str">
        <f t="shared" si="1152"/>
        <v/>
      </c>
      <c r="AU122" s="47" t="str">
        <f t="shared" si="1153"/>
        <v/>
      </c>
      <c r="AV122" s="47" t="str">
        <f t="shared" si="1154"/>
        <v/>
      </c>
      <c r="AW122" s="47" t="str">
        <f t="shared" si="1155"/>
        <v/>
      </c>
      <c r="AX122" s="47" t="str">
        <f t="shared" si="1156"/>
        <v/>
      </c>
      <c r="AY122" s="47" t="str">
        <f t="shared" si="1157"/>
        <v/>
      </c>
      <c r="AZ122" s="47" t="str">
        <f t="shared" si="1158"/>
        <v/>
      </c>
      <c r="BA122" s="47" t="str">
        <f t="shared" si="1159"/>
        <v/>
      </c>
      <c r="BB122" s="47" t="str">
        <f t="shared" si="1160"/>
        <v/>
      </c>
      <c r="BC122" s="47" t="str">
        <f t="shared" si="1161"/>
        <v/>
      </c>
      <c r="BD122" s="47" t="str">
        <f t="shared" si="1162"/>
        <v/>
      </c>
      <c r="BE122" s="47" t="str">
        <f t="shared" si="1163"/>
        <v/>
      </c>
      <c r="BF122" s="47" t="str">
        <f t="shared" si="1164"/>
        <v/>
      </c>
      <c r="BG122" s="47" t="str">
        <f t="shared" si="1165"/>
        <v/>
      </c>
      <c r="BH122" s="47" t="str">
        <f t="shared" si="1166"/>
        <v/>
      </c>
      <c r="BI122" s="47" t="str">
        <f t="shared" si="1167"/>
        <v/>
      </c>
      <c r="BJ122" s="47" t="str">
        <f t="shared" si="1168"/>
        <v/>
      </c>
      <c r="BK122" s="47" t="str">
        <f t="shared" si="1169"/>
        <v/>
      </c>
      <c r="BL122" s="47" t="str">
        <f t="shared" si="1170"/>
        <v/>
      </c>
      <c r="BM122" s="47" t="str">
        <f t="shared" si="1171"/>
        <v/>
      </c>
      <c r="BN122" s="47" t="str">
        <f t="shared" si="1172"/>
        <v/>
      </c>
      <c r="BO122" s="47" t="str">
        <f t="shared" si="1173"/>
        <v/>
      </c>
      <c r="BP122" s="47" t="str">
        <f t="shared" si="1174"/>
        <v/>
      </c>
      <c r="BQ122" s="47" t="str">
        <f t="shared" si="1175"/>
        <v/>
      </c>
      <c r="BR122" s="47" t="str">
        <f t="shared" si="1176"/>
        <v/>
      </c>
      <c r="BS122" s="47" t="str">
        <f t="shared" si="1177"/>
        <v/>
      </c>
      <c r="BT122" s="47" t="str">
        <f t="shared" si="1178"/>
        <v/>
      </c>
      <c r="BU122" s="47" t="str">
        <f t="shared" si="1179"/>
        <v/>
      </c>
      <c r="BV122" s="47" t="str">
        <f t="shared" si="1180"/>
        <v/>
      </c>
      <c r="BW122" s="47" t="str">
        <f t="shared" si="1181"/>
        <v/>
      </c>
      <c r="BX122" s="47" t="str">
        <f t="shared" si="1182"/>
        <v/>
      </c>
      <c r="BY122" s="47" t="str">
        <f t="shared" si="1183"/>
        <v/>
      </c>
      <c r="BZ122" s="47" t="str">
        <f t="shared" si="1184"/>
        <v/>
      </c>
      <c r="CA122" s="47" t="str">
        <f t="shared" si="1185"/>
        <v/>
      </c>
      <c r="CB122" s="47" t="str">
        <f t="shared" si="1186"/>
        <v/>
      </c>
      <c r="CC122" s="47" t="str">
        <f t="shared" si="1187"/>
        <v/>
      </c>
      <c r="CD122" s="47" t="str">
        <f t="shared" si="1188"/>
        <v/>
      </c>
      <c r="CE122" s="47" t="str">
        <f t="shared" si="1189"/>
        <v/>
      </c>
      <c r="CF122" s="47" t="str">
        <f t="shared" si="1190"/>
        <v/>
      </c>
      <c r="CG122" s="47" t="str">
        <f t="shared" si="1191"/>
        <v/>
      </c>
      <c r="CH122" s="47" t="str">
        <f t="shared" si="1192"/>
        <v/>
      </c>
      <c r="CI122" s="47" t="str">
        <f t="shared" si="1193"/>
        <v/>
      </c>
      <c r="CJ122" s="47" t="str">
        <f t="shared" si="1194"/>
        <v/>
      </c>
      <c r="CK122" s="47" t="str">
        <f t="shared" si="1195"/>
        <v/>
      </c>
      <c r="CL122" s="47" t="str">
        <f t="shared" si="1196"/>
        <v/>
      </c>
      <c r="CM122" s="47" t="str">
        <f t="shared" si="1197"/>
        <v/>
      </c>
      <c r="CN122" s="47" t="str">
        <f t="shared" si="1198"/>
        <v/>
      </c>
      <c r="CO122" s="47" t="str">
        <f t="shared" si="1199"/>
        <v/>
      </c>
      <c r="CP122" s="47" t="str">
        <f t="shared" si="1200"/>
        <v/>
      </c>
      <c r="CQ122" s="47" t="str">
        <f t="shared" si="1201"/>
        <v/>
      </c>
      <c r="CR122" s="47" t="str">
        <f t="shared" si="1202"/>
        <v/>
      </c>
      <c r="CS122" s="47" t="str">
        <f t="shared" si="1203"/>
        <v/>
      </c>
      <c r="CT122" s="47" t="str">
        <f t="shared" si="1204"/>
        <v/>
      </c>
      <c r="CU122" s="47" t="str">
        <f t="shared" si="1205"/>
        <v/>
      </c>
      <c r="CV122" s="47" t="str">
        <f t="shared" si="1206"/>
        <v/>
      </c>
      <c r="CW122" s="47" t="str">
        <f t="shared" si="1207"/>
        <v/>
      </c>
      <c r="CX122" s="47" t="str">
        <f t="shared" si="1208"/>
        <v/>
      </c>
      <c r="CY122" s="47" t="str">
        <f t="shared" si="1209"/>
        <v/>
      </c>
      <c r="CZ122" s="47" t="str">
        <f t="shared" si="1210"/>
        <v/>
      </c>
      <c r="DA122" s="47" t="str">
        <f t="shared" si="1211"/>
        <v/>
      </c>
      <c r="DB122" s="47" t="str">
        <f t="shared" si="1212"/>
        <v/>
      </c>
      <c r="DC122" s="47" t="str">
        <f t="shared" si="1213"/>
        <v/>
      </c>
      <c r="DD122" s="47" t="str">
        <f t="shared" si="1214"/>
        <v/>
      </c>
      <c r="DE122" s="47" t="str">
        <f t="shared" si="1215"/>
        <v/>
      </c>
      <c r="DF122" s="47" t="str">
        <f t="shared" si="1216"/>
        <v/>
      </c>
      <c r="DG122" s="47" t="str">
        <f t="shared" si="1217"/>
        <v/>
      </c>
      <c r="DH122" s="47" t="str">
        <f t="shared" si="1218"/>
        <v/>
      </c>
      <c r="DI122" s="47" t="str">
        <f t="shared" si="1219"/>
        <v/>
      </c>
      <c r="DJ122" s="47" t="str">
        <f t="shared" si="1220"/>
        <v/>
      </c>
      <c r="DK122" s="47" t="str">
        <f t="shared" si="1221"/>
        <v/>
      </c>
      <c r="DL122" s="47" t="str">
        <f t="shared" si="1222"/>
        <v/>
      </c>
      <c r="DM122" s="47" t="str">
        <f t="shared" si="1223"/>
        <v/>
      </c>
      <c r="DN122" s="47" t="str">
        <f t="shared" si="1224"/>
        <v/>
      </c>
      <c r="DO122" s="47" t="str">
        <f t="shared" si="1225"/>
        <v/>
      </c>
      <c r="DP122" s="47" t="str">
        <f t="shared" si="1226"/>
        <v/>
      </c>
      <c r="DQ122" s="47" t="str">
        <f t="shared" si="1227"/>
        <v/>
      </c>
      <c r="DR122" s="47" t="str">
        <f t="shared" si="1228"/>
        <v/>
      </c>
      <c r="DS122" s="47" t="str">
        <f t="shared" si="1229"/>
        <v/>
      </c>
      <c r="DT122" s="47" t="str">
        <f t="shared" si="1230"/>
        <v/>
      </c>
      <c r="DU122" s="47" t="str">
        <f t="shared" si="1231"/>
        <v/>
      </c>
      <c r="DV122" s="47" t="str">
        <f t="shared" si="1232"/>
        <v/>
      </c>
      <c r="DW122" s="47" t="str">
        <f t="shared" si="1233"/>
        <v/>
      </c>
      <c r="DX122" s="47" t="str">
        <f t="shared" si="1234"/>
        <v/>
      </c>
      <c r="DY122" s="47" t="str">
        <f t="shared" si="1235"/>
        <v/>
      </c>
      <c r="DZ122" s="47" t="str">
        <f t="shared" si="1236"/>
        <v/>
      </c>
      <c r="EA122" s="47" t="str">
        <f t="shared" si="1237"/>
        <v/>
      </c>
      <c r="EB122" s="47" t="str">
        <f t="shared" si="1238"/>
        <v/>
      </c>
      <c r="EC122" s="47" t="str">
        <f t="shared" si="1239"/>
        <v/>
      </c>
      <c r="ED122" s="47" t="str">
        <f t="shared" si="1240"/>
        <v/>
      </c>
      <c r="EE122" s="47" t="str">
        <f t="shared" si="1241"/>
        <v/>
      </c>
      <c r="EF122" s="47" t="str">
        <f t="shared" si="1242"/>
        <v/>
      </c>
      <c r="EG122" s="47" t="str">
        <f t="shared" si="1243"/>
        <v/>
      </c>
      <c r="EH122" s="47" t="str">
        <f t="shared" si="1244"/>
        <v/>
      </c>
      <c r="EI122" s="47" t="str">
        <f t="shared" si="1245"/>
        <v/>
      </c>
      <c r="EJ122" s="47" t="str">
        <f t="shared" si="1246"/>
        <v/>
      </c>
      <c r="EK122" s="47" t="str">
        <f t="shared" si="1247"/>
        <v/>
      </c>
      <c r="EL122" s="47" t="str">
        <f t="shared" si="1248"/>
        <v/>
      </c>
      <c r="EM122" s="47" t="str">
        <f t="shared" si="1249"/>
        <v/>
      </c>
      <c r="EN122" s="47" t="str">
        <f t="shared" si="1250"/>
        <v/>
      </c>
      <c r="EO122" s="47" t="str">
        <f t="shared" si="1251"/>
        <v/>
      </c>
      <c r="EP122" s="47" t="str">
        <f t="shared" si="1252"/>
        <v/>
      </c>
      <c r="EQ122" s="47" t="str">
        <f t="shared" si="1253"/>
        <v/>
      </c>
      <c r="ER122" s="47" t="str">
        <f t="shared" si="1254"/>
        <v/>
      </c>
      <c r="ES122" s="47" t="str">
        <f t="shared" si="1255"/>
        <v/>
      </c>
      <c r="ET122" s="47" t="str">
        <f t="shared" si="1256"/>
        <v/>
      </c>
      <c r="EU122" s="47" t="str">
        <f t="shared" si="1257"/>
        <v/>
      </c>
      <c r="EV122" s="47" t="str">
        <f t="shared" si="1258"/>
        <v/>
      </c>
      <c r="EW122" s="47" t="str">
        <f t="shared" si="1259"/>
        <v/>
      </c>
      <c r="EX122" s="47" t="str">
        <f t="shared" si="1260"/>
        <v/>
      </c>
      <c r="EY122" s="47" t="str">
        <f t="shared" si="1261"/>
        <v/>
      </c>
      <c r="EZ122" s="47" t="str">
        <f t="shared" si="1262"/>
        <v/>
      </c>
      <c r="FA122" s="47" t="str">
        <f t="shared" si="1263"/>
        <v/>
      </c>
      <c r="FB122" s="47" t="str">
        <f t="shared" si="1264"/>
        <v/>
      </c>
      <c r="FC122" s="47" t="str">
        <f t="shared" si="1265"/>
        <v/>
      </c>
      <c r="FD122" s="47" t="str">
        <f t="shared" si="1266"/>
        <v/>
      </c>
      <c r="FE122" s="47" t="str">
        <f t="shared" si="1267"/>
        <v/>
      </c>
      <c r="FF122" s="47" t="str">
        <f t="shared" si="1268"/>
        <v/>
      </c>
      <c r="FG122" s="47" t="str">
        <f t="shared" si="1269"/>
        <v/>
      </c>
      <c r="FH122" s="47" t="str">
        <f t="shared" si="1270"/>
        <v/>
      </c>
      <c r="FI122" s="47" t="str">
        <f t="shared" si="1271"/>
        <v/>
      </c>
      <c r="FJ122" s="47" t="str">
        <f t="shared" si="1272"/>
        <v/>
      </c>
      <c r="FK122" s="47" t="str">
        <f t="shared" si="1273"/>
        <v/>
      </c>
      <c r="FL122" s="47" t="str">
        <f t="shared" si="1274"/>
        <v/>
      </c>
      <c r="FM122" s="47" t="str">
        <f t="shared" si="1275"/>
        <v/>
      </c>
      <c r="FN122" s="47" t="str">
        <f t="shared" si="1276"/>
        <v/>
      </c>
      <c r="FO122" s="47" t="str">
        <f t="shared" si="1277"/>
        <v/>
      </c>
      <c r="FP122" s="47" t="str">
        <f t="shared" si="1278"/>
        <v/>
      </c>
      <c r="FQ122" s="47" t="str">
        <f t="shared" si="1279"/>
        <v/>
      </c>
      <c r="FR122" s="47" t="str">
        <f t="shared" si="1280"/>
        <v/>
      </c>
      <c r="FS122" s="47" t="str">
        <f t="shared" si="1281"/>
        <v/>
      </c>
      <c r="FT122" s="47" t="str">
        <f t="shared" si="1282"/>
        <v/>
      </c>
      <c r="FU122" s="47" t="str">
        <f t="shared" si="1283"/>
        <v/>
      </c>
      <c r="FV122" s="47" t="str">
        <f t="shared" si="1284"/>
        <v/>
      </c>
      <c r="FW122" s="47" t="str">
        <f t="shared" si="1285"/>
        <v/>
      </c>
      <c r="FX122" s="47" t="str">
        <f t="shared" si="1286"/>
        <v/>
      </c>
      <c r="FY122" s="47" t="str">
        <f t="shared" si="1287"/>
        <v/>
      </c>
      <c r="FZ122" s="47">
        <f t="shared" si="1288"/>
        <v>1.0987960562632324</v>
      </c>
      <c r="GA122" s="47">
        <f t="shared" si="1289"/>
        <v>1.3284771424116966</v>
      </c>
      <c r="GB122" s="47">
        <f t="shared" si="1290"/>
        <v>0.64794081727910391</v>
      </c>
      <c r="GC122" s="47">
        <f t="shared" si="1291"/>
        <v>0.6749240238016192</v>
      </c>
      <c r="GD122" s="47">
        <f t="shared" si="1292"/>
        <v>0.68892174219885982</v>
      </c>
      <c r="GE122" s="47">
        <f t="shared" si="1293"/>
        <v>0.44491249738098659</v>
      </c>
      <c r="GF122" s="47">
        <f t="shared" si="1294"/>
        <v>0.14658004323030527</v>
      </c>
      <c r="GG122" s="47">
        <f t="shared" si="1295"/>
        <v>0.19290346955481397</v>
      </c>
      <c r="GH122" s="47">
        <f t="shared" si="1296"/>
        <v>0.28508969424068553</v>
      </c>
      <c r="GI122" s="47">
        <f t="shared" si="1297"/>
        <v>0.18674855471548324</v>
      </c>
      <c r="GJ122" s="47">
        <f t="shared" si="1298"/>
        <v>0.35712709879411753</v>
      </c>
      <c r="GK122" s="47">
        <f t="shared" si="1299"/>
        <v>0.16204103189716723</v>
      </c>
      <c r="GL122" s="47">
        <f t="shared" si="1300"/>
        <v>0.19057147137649189</v>
      </c>
      <c r="GM122" s="47">
        <f t="shared" si="1301"/>
        <v>3.2451493869777304E-2</v>
      </c>
      <c r="GN122" s="47">
        <f t="shared" si="1302"/>
        <v>0.15697252583099575</v>
      </c>
      <c r="GO122" s="47">
        <f t="shared" si="1303"/>
        <v>0.2779675230616756</v>
      </c>
      <c r="GP122" s="47">
        <f t="shared" si="1304"/>
        <v>0.19250872649070794</v>
      </c>
      <c r="GQ122" s="47">
        <f t="shared" si="1305"/>
        <v>0.11709621534164194</v>
      </c>
      <c r="GR122" s="47">
        <f t="shared" si="1306"/>
        <v>0.1209393971668975</v>
      </c>
      <c r="GS122" s="47">
        <f t="shared" si="1307"/>
        <v>0.26314836948530096</v>
      </c>
      <c r="GT122" s="47">
        <f t="shared" si="1308"/>
        <v>0.11573153087982635</v>
      </c>
      <c r="GU122" s="47">
        <f t="shared" si="1309"/>
        <v>0.32929881694343099</v>
      </c>
      <c r="GV122" s="47">
        <f t="shared" si="1310"/>
        <v>0.18087928583534252</v>
      </c>
      <c r="GW122" s="47">
        <f t="shared" si="1311"/>
        <v>2.5320790830615447E-2</v>
      </c>
      <c r="GX122" s="47">
        <f t="shared" si="1312"/>
        <v>-8.0815198850126002E-4</v>
      </c>
      <c r="GY122" s="47">
        <f t="shared" si="1313"/>
        <v>0.21439637406505363</v>
      </c>
      <c r="GZ122" s="47">
        <f t="shared" si="1314"/>
        <v>0.17191723397833591</v>
      </c>
      <c r="HA122" s="47">
        <f t="shared" si="1315"/>
        <v>-8.0563857520387083E-3</v>
      </c>
      <c r="HB122" s="47">
        <f t="shared" si="1316"/>
        <v>6.7610347869165421E-2</v>
      </c>
      <c r="HC122" s="47">
        <f t="shared" si="1317"/>
        <v>9.2203426884923445E-2</v>
      </c>
      <c r="HD122" s="47">
        <f t="shared" si="1318"/>
        <v>0.23589402505265489</v>
      </c>
      <c r="HE122" s="47">
        <f t="shared" si="1319"/>
        <v>0.10707846789407083</v>
      </c>
      <c r="HF122" s="47">
        <f t="shared" si="1320"/>
        <v>0.2579516636106074</v>
      </c>
      <c r="HG122" s="47">
        <f t="shared" si="1321"/>
        <v>0.12303896614758081</v>
      </c>
      <c r="HH122" s="47">
        <f t="shared" si="1322"/>
        <v>7.2913768207206742E-2</v>
      </c>
      <c r="HI122" s="47">
        <f t="shared" si="1323"/>
        <v>7.8843860623958095E-2</v>
      </c>
      <c r="HJ122" s="47">
        <f t="shared" si="1324"/>
        <v>0.22172188840721274</v>
      </c>
      <c r="HK122" s="47">
        <f t="shared" si="1325"/>
        <v>8.4717100364026798E-2</v>
      </c>
      <c r="HL122" s="47">
        <f t="shared" si="1326"/>
        <v>4.3098662484905015E-2</v>
      </c>
      <c r="HM122" s="47">
        <f t="shared" si="1327"/>
        <v>2.1361494582948781E-2</v>
      </c>
      <c r="HN122" s="47">
        <f t="shared" si="1328"/>
        <v>-2.0988835003650008E-2</v>
      </c>
      <c r="HO122" s="47">
        <f t="shared" si="1329"/>
        <v>-2.7397603022493167E-3</v>
      </c>
      <c r="HP122" s="47">
        <f t="shared" si="1330"/>
        <v>-8.1749804594902775E-3</v>
      </c>
      <c r="HQ122" s="47">
        <f t="shared" si="1331"/>
        <v>2.3268417235345451E-2</v>
      </c>
      <c r="HR122" s="47">
        <f t="shared" si="1332"/>
        <v>3.8612588283613469E-2</v>
      </c>
      <c r="HS122" s="157">
        <f t="shared" si="1333"/>
        <v>-2.8276350524756966E-2</v>
      </c>
      <c r="HT122" s="47">
        <f t="shared" si="1334"/>
        <v>-1.7531551059072781E-2</v>
      </c>
      <c r="HU122" s="47">
        <f t="shared" si="1335"/>
        <v>6.6959105784449635E-2</v>
      </c>
      <c r="HV122" s="47">
        <f t="shared" si="1336"/>
        <v>-8.2489199206491004E-2</v>
      </c>
      <c r="HW122" s="47">
        <f t="shared" si="1337"/>
        <v>-8.2621752758343381E-2</v>
      </c>
      <c r="HX122" s="47">
        <f t="shared" si="1338"/>
        <v>1.229853366802458E-2</v>
      </c>
      <c r="HY122" s="47">
        <f t="shared" si="1339"/>
        <v>-4.704635449634198E-2</v>
      </c>
      <c r="HZ122" s="47">
        <f t="shared" si="1340"/>
        <v>-5.3550784952949071E-2</v>
      </c>
      <c r="IA122" s="47">
        <f t="shared" si="1341"/>
        <v>6.6298689079846929E-2</v>
      </c>
      <c r="IB122" s="47">
        <f t="shared" si="1342"/>
        <v>-1.1293844066920689E-2</v>
      </c>
      <c r="IC122" s="47">
        <f t="shared" si="1343"/>
        <v>2.6754918726071608E-2</v>
      </c>
      <c r="ID122" s="47">
        <f t="shared" si="1344"/>
        <v>-7.0916633282071873E-2</v>
      </c>
      <c r="IE122" s="47">
        <f t="shared" si="1345"/>
        <v>-3.3907065009965542E-2</v>
      </c>
      <c r="IF122" s="47">
        <f t="shared" si="1346"/>
        <v>1.2640008447049045E-2</v>
      </c>
      <c r="IG122" s="47">
        <f t="shared" si="1347"/>
        <v>7.296740250583067E-2</v>
      </c>
      <c r="IH122" s="47">
        <f t="shared" si="1348"/>
        <v>0.10421139883954345</v>
      </c>
      <c r="II122" s="47">
        <f t="shared" si="1349"/>
        <v>6.1685698100831798E-2</v>
      </c>
      <c r="IJ122" s="47">
        <f t="shared" si="1350"/>
        <v>0.10032303698123024</v>
      </c>
      <c r="IK122" s="47">
        <f t="shared" si="1351"/>
        <v>0.10114772077791678</v>
      </c>
      <c r="IL122" s="47">
        <f t="shared" si="1352"/>
        <v>0.19443384155930632</v>
      </c>
      <c r="IM122" s="47">
        <f t="shared" si="1353"/>
        <v>4.3264705882352983E-2</v>
      </c>
      <c r="IN122" s="47">
        <f t="shared" si="1354"/>
        <v>-4.0446460771349613E-2</v>
      </c>
      <c r="IO122" s="47">
        <f t="shared" si="1355"/>
        <v>-5.0126644648205043E-2</v>
      </c>
      <c r="IP122" s="47">
        <f t="shared" si="1356"/>
        <v>2.1456767936973264E-2</v>
      </c>
      <c r="IQ122" s="47">
        <f t="shared" si="1357"/>
        <v>-1.0367541556585258E-2</v>
      </c>
      <c r="IR122" s="47">
        <f t="shared" si="1358"/>
        <v>-5.9230925424900827E-2</v>
      </c>
      <c r="IS122" s="47">
        <f t="shared" si="1359"/>
        <v>-0.11468585553752597</v>
      </c>
      <c r="IT122" s="47">
        <f t="shared" si="1360"/>
        <v>-0.11416503870921058</v>
      </c>
      <c r="IU122" s="47">
        <f t="shared" si="1361"/>
        <v>-0.10181971356360575</v>
      </c>
      <c r="IV122" s="47">
        <f t="shared" si="1362"/>
        <v>-0.15513143538324747</v>
      </c>
      <c r="IW122" s="47">
        <f t="shared" si="1363"/>
        <v>-1.9409412919969116E-2</v>
      </c>
      <c r="IX122" s="47">
        <f t="shared" si="1364"/>
        <v>-0.13979476009326308</v>
      </c>
      <c r="IY122" s="47">
        <f t="shared" si="1365"/>
        <v>-5.4813791548025126E-2</v>
      </c>
      <c r="IZ122" s="47">
        <f t="shared" si="1366"/>
        <v>6.0453132957674294E-2</v>
      </c>
      <c r="JA122" s="47">
        <f t="shared" si="1367"/>
        <v>4.9438050467390582E-2</v>
      </c>
      <c r="JB122" s="47">
        <f t="shared" si="1367"/>
        <v>5.1097554333024764E-2</v>
      </c>
      <c r="JC122" s="47">
        <f t="shared" si="1367"/>
        <v>0.13567713819984228</v>
      </c>
      <c r="JD122" s="47">
        <f t="shared" si="1367"/>
        <v>7.9019518626112673E-2</v>
      </c>
      <c r="JE122" s="47">
        <f t="shared" si="1367"/>
        <v>0.13941491016955454</v>
      </c>
      <c r="JF122" s="47">
        <f t="shared" si="1367"/>
        <v>8.7385777732400749E-2</v>
      </c>
      <c r="JG122" s="47">
        <f t="shared" si="1367"/>
        <v>0.30737989382257491</v>
      </c>
      <c r="JH122" s="47">
        <f t="shared" si="1367"/>
        <v>0.27493142019234407</v>
      </c>
      <c r="JI122" s="47">
        <f t="shared" si="1367"/>
        <v>0.29955337089099809</v>
      </c>
      <c r="JJ122" s="47">
        <f t="shared" si="1367"/>
        <v>0.36415916973528173</v>
      </c>
      <c r="JK122" s="47">
        <f t="shared" si="1367"/>
        <v>0.2855425675655523</v>
      </c>
      <c r="JL122" s="47">
        <f t="shared" si="1367"/>
        <v>0.16577891692819757</v>
      </c>
      <c r="JM122" s="47">
        <f t="shared" si="1367"/>
        <v>0.13838981152767893</v>
      </c>
      <c r="JN122" s="47">
        <f t="shared" si="1367"/>
        <v>6.783661793741036E-2</v>
      </c>
      <c r="JO122" s="47">
        <f t="shared" si="1367"/>
        <v>0.12863649900162577</v>
      </c>
      <c r="JP122" s="47">
        <f t="shared" si="1367"/>
        <v>0.15055251605648423</v>
      </c>
      <c r="JQ122" s="47">
        <f t="shared" si="1367"/>
        <v>-1.3830981398333941E-3</v>
      </c>
      <c r="JR122" s="47">
        <f t="shared" si="1367"/>
        <v>0.11967625629084355</v>
      </c>
      <c r="JS122" s="47">
        <f t="shared" si="1367"/>
        <v>4.9665793784601453E-2</v>
      </c>
      <c r="JT122" s="47">
        <f t="shared" si="1367"/>
        <v>-0.27683203724324945</v>
      </c>
      <c r="JU122" s="47">
        <f t="shared" si="1368"/>
        <v>-0.75062472066454866</v>
      </c>
      <c r="JV122" s="47">
        <f t="shared" si="1369"/>
        <v>-0.61771459694989106</v>
      </c>
      <c r="JW122" s="47">
        <f t="shared" si="1370"/>
        <v>-0.44871925754060327</v>
      </c>
      <c r="JX122" s="47">
        <f t="shared" si="1370"/>
        <v>-0.35864373771820846</v>
      </c>
      <c r="JY122" s="47">
        <f t="shared" si="1370"/>
        <v>-0.24334513054195561</v>
      </c>
      <c r="JZ122" s="47">
        <f t="shared" si="1370"/>
        <v>-3.2995003918733001E-2</v>
      </c>
      <c r="KA122" s="47">
        <f t="shared" si="1370"/>
        <v>4.0803349741761918E-2</v>
      </c>
      <c r="KB122" s="47">
        <f t="shared" si="1370"/>
        <v>0.2289540456723993</v>
      </c>
      <c r="KC122" s="47">
        <f t="shared" si="1370"/>
        <v>0.32301932997450744</v>
      </c>
      <c r="KD122" s="47">
        <f t="shared" si="1370"/>
        <v>0.20067505241090156</v>
      </c>
      <c r="KE122" s="47">
        <f t="shared" si="1370"/>
        <v>0.20112639346764705</v>
      </c>
      <c r="KF122" s="47">
        <f t="shared" si="1371"/>
        <v>0.75887767136411499</v>
      </c>
      <c r="KG122" s="47">
        <f t="shared" si="1372"/>
        <v>3.7681672508321036</v>
      </c>
      <c r="KH122" s="47">
        <f t="shared" si="1372"/>
        <v>2.4644866044714457</v>
      </c>
      <c r="KI122" s="47">
        <f t="shared" si="1372"/>
        <v>1.588909184266126</v>
      </c>
      <c r="KJ122" s="47">
        <f t="shared" si="1372"/>
        <v>1.3577133003809339</v>
      </c>
      <c r="KK122" s="47">
        <f t="shared" si="1372"/>
        <v>1.0884607682858674</v>
      </c>
      <c r="KL122" s="47">
        <f t="shared" si="1372"/>
        <v>0.69792861175584964</v>
      </c>
      <c r="KM122" s="47">
        <f t="shared" si="1372"/>
        <v>0.3993537393761819</v>
      </c>
      <c r="KN122" s="47">
        <f t="shared" si="1372"/>
        <v>0.27274743257400202</v>
      </c>
      <c r="KO122" s="47">
        <f t="shared" si="1372"/>
        <v>0.27898773355180828</v>
      </c>
      <c r="KP122" s="47">
        <f t="shared" si="1372"/>
        <v>2.895645705944605E-2</v>
      </c>
      <c r="KQ122" s="47">
        <f t="shared" si="1372"/>
        <v>1.6617918748411453E-2</v>
      </c>
      <c r="KR122" s="47">
        <f t="shared" si="1372"/>
        <v>0.15900208886859546</v>
      </c>
      <c r="KS122" s="47">
        <f t="shared" si="1372"/>
        <v>0.11461535043216164</v>
      </c>
      <c r="KT122" s="47">
        <f t="shared" si="1372"/>
        <v>0.10907700152983124</v>
      </c>
      <c r="KU122" s="47">
        <f t="shared" si="1372"/>
        <v>-7.4841090501194918E-2</v>
      </c>
      <c r="KV122" s="47">
        <f t="shared" si="1372"/>
        <v>-4.133923082078228E-2</v>
      </c>
      <c r="KW122" s="47">
        <f t="shared" si="1372"/>
        <v>-4.7278383917020772E-2</v>
      </c>
      <c r="KX122" s="47">
        <f t="shared" si="1372"/>
        <v>-5.8754158249182953E-2</v>
      </c>
      <c r="KY122" s="47">
        <f t="shared" si="1372"/>
        <v>-1.997739864659176E-2</v>
      </c>
      <c r="KZ122" s="47">
        <f t="shared" si="1372"/>
        <v>2.0229390594865615E-2</v>
      </c>
      <c r="LA122" s="47">
        <f t="shared" si="1372"/>
        <v>3.1825326215895622E-2</v>
      </c>
      <c r="LB122" s="47">
        <f t="shared" si="1372"/>
        <v>0.24158925923034902</v>
      </c>
      <c r="LC122" s="47">
        <f t="shared" si="1372"/>
        <v>0.13858232751141397</v>
      </c>
      <c r="LD122" s="47">
        <f t="shared" si="1372"/>
        <v>-3.4705893301402724E-2</v>
      </c>
      <c r="LE122" s="47">
        <f t="shared" si="1372"/>
        <v>9.4571719517524411E-3</v>
      </c>
      <c r="LF122" s="47">
        <f t="shared" ref="LF122:LH126" si="1381">LF42/KT42-1</f>
        <v>-0.1062503429894438</v>
      </c>
      <c r="LG122" s="47">
        <f t="shared" si="1381"/>
        <v>2.6264599986294046E-2</v>
      </c>
      <c r="LH122" s="47">
        <f t="shared" si="1381"/>
        <v>-0.15134821334946236</v>
      </c>
      <c r="LI122" s="47">
        <f t="shared" si="1374"/>
        <v>-6.7577534138753892E-2</v>
      </c>
      <c r="LJ122" s="47">
        <f t="shared" si="1375"/>
        <v>-0.18048860906564534</v>
      </c>
      <c r="LK122" s="47">
        <f t="shared" si="1375"/>
        <v>-0.17873561650892933</v>
      </c>
      <c r="LL122" s="47">
        <f t="shared" si="1375"/>
        <v>-0.17796423018939023</v>
      </c>
      <c r="LM122" s="47">
        <f t="shared" si="1375"/>
        <v>-0.25108103175481378</v>
      </c>
      <c r="LN122" s="47">
        <f t="shared" si="1375"/>
        <v>-0.35212170414227051</v>
      </c>
      <c r="LO122" s="47">
        <f t="shared" si="1375"/>
        <v>-0.26791350260062463</v>
      </c>
      <c r="LP122" s="47">
        <f t="shared" si="1375"/>
        <v>-0.1724190013432827</v>
      </c>
      <c r="LQ122" s="47">
        <f t="shared" si="1375"/>
        <v>-0.18764460973883867</v>
      </c>
      <c r="LR122" s="47">
        <f t="shared" si="1375"/>
        <v>-0.13342228373518672</v>
      </c>
      <c r="LS122" s="47">
        <f t="shared" si="1375"/>
        <v>-8.5574618176837425E-2</v>
      </c>
      <c r="LT122" s="47">
        <f t="shared" si="1375"/>
        <v>-7.9132709798382939E-3</v>
      </c>
      <c r="LU122" s="47">
        <f t="shared" si="1376"/>
        <v>-4.9971808296415676E-2</v>
      </c>
      <c r="LV122" s="47">
        <f t="shared" si="1377"/>
        <v>7.7962659616250596E-2</v>
      </c>
      <c r="LW122" s="47">
        <f t="shared" si="1377"/>
        <v>3.135239852398497E-2</v>
      </c>
      <c r="LX122" s="47">
        <f t="shared" si="1378"/>
        <v>1.1288557597075366E-2</v>
      </c>
      <c r="LY122" s="47">
        <f t="shared" si="1379"/>
        <v>0.12961076092066515</v>
      </c>
      <c r="LZ122" s="47">
        <f t="shared" si="1379"/>
        <v>0.31097361598356232</v>
      </c>
      <c r="MA122" s="47">
        <f t="shared" si="1379"/>
        <v>7.370390847616215E-2</v>
      </c>
      <c r="MB122" s="47">
        <f t="shared" si="1379"/>
        <v>3.361032909426287E-2</v>
      </c>
      <c r="MC122" s="47">
        <f t="shared" si="1379"/>
        <v>3.8240108256152094E-2</v>
      </c>
      <c r="MD122" s="47">
        <f t="shared" si="1379"/>
        <v>4.5077893849880368E-2</v>
      </c>
      <c r="ME122" s="47">
        <f t="shared" si="1379"/>
        <v>-7.0712896092393618E-2</v>
      </c>
      <c r="MF122" s="47">
        <f t="shared" si="1379"/>
        <v>-8.9242071442753867E-2</v>
      </c>
      <c r="MG122" s="47">
        <f t="shared" si="1379"/>
        <v>-0.1478422328862361</v>
      </c>
      <c r="MH122" s="47">
        <f t="shared" si="1379"/>
        <v>-0.10365983705620563</v>
      </c>
      <c r="MI122" s="47">
        <f t="shared" si="1379"/>
        <v>-6.2335306524410661E-2</v>
      </c>
      <c r="MJ122" s="47">
        <f t="shared" si="1379"/>
        <v>-0.1583990960868209</v>
      </c>
      <c r="MK122" s="47">
        <f t="shared" si="1379"/>
        <v>-0.16937068852759762</v>
      </c>
      <c r="ML122" s="47">
        <f t="shared" si="1379"/>
        <v>-7.8646713331724238E-2</v>
      </c>
    </row>
    <row r="123" spans="1:350" s="110" customFormat="1" x14ac:dyDescent="0.35">
      <c r="A123" s="70" t="str">
        <f>Month!$A$43</f>
        <v>Carga (ton)</v>
      </c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 t="str">
        <f t="shared" si="1120"/>
        <v/>
      </c>
      <c r="O123" s="73" t="str">
        <f t="shared" si="1121"/>
        <v/>
      </c>
      <c r="P123" s="73" t="str">
        <f t="shared" si="1122"/>
        <v/>
      </c>
      <c r="Q123" s="73" t="str">
        <f t="shared" si="1123"/>
        <v/>
      </c>
      <c r="R123" s="73" t="str">
        <f t="shared" si="1124"/>
        <v/>
      </c>
      <c r="S123" s="73" t="str">
        <f t="shared" si="1125"/>
        <v/>
      </c>
      <c r="T123" s="73" t="str">
        <f t="shared" si="1126"/>
        <v/>
      </c>
      <c r="U123" s="73" t="str">
        <f t="shared" si="1127"/>
        <v/>
      </c>
      <c r="V123" s="73" t="str">
        <f t="shared" si="1128"/>
        <v/>
      </c>
      <c r="W123" s="73" t="str">
        <f t="shared" si="1129"/>
        <v/>
      </c>
      <c r="X123" s="73" t="str">
        <f t="shared" si="1130"/>
        <v/>
      </c>
      <c r="Y123" s="73" t="str">
        <f t="shared" si="1131"/>
        <v/>
      </c>
      <c r="Z123" s="73" t="str">
        <f t="shared" si="1132"/>
        <v/>
      </c>
      <c r="AA123" s="73" t="str">
        <f t="shared" si="1133"/>
        <v/>
      </c>
      <c r="AB123" s="73" t="str">
        <f t="shared" si="1134"/>
        <v/>
      </c>
      <c r="AC123" s="73" t="str">
        <f t="shared" si="1135"/>
        <v/>
      </c>
      <c r="AD123" s="73" t="str">
        <f t="shared" si="1136"/>
        <v/>
      </c>
      <c r="AE123" s="73" t="str">
        <f t="shared" si="1137"/>
        <v/>
      </c>
      <c r="AF123" s="73" t="str">
        <f t="shared" si="1138"/>
        <v/>
      </c>
      <c r="AG123" s="73" t="str">
        <f t="shared" si="1139"/>
        <v/>
      </c>
      <c r="AH123" s="73" t="str">
        <f t="shared" si="1140"/>
        <v/>
      </c>
      <c r="AI123" s="73" t="str">
        <f t="shared" si="1141"/>
        <v/>
      </c>
      <c r="AJ123" s="73" t="str">
        <f t="shared" si="1142"/>
        <v/>
      </c>
      <c r="AK123" s="73" t="str">
        <f t="shared" si="1143"/>
        <v/>
      </c>
      <c r="AL123" s="73" t="str">
        <f t="shared" si="1144"/>
        <v/>
      </c>
      <c r="AM123" s="73" t="str">
        <f t="shared" si="1145"/>
        <v/>
      </c>
      <c r="AN123" s="73" t="str">
        <f t="shared" si="1146"/>
        <v/>
      </c>
      <c r="AO123" s="73" t="str">
        <f t="shared" si="1147"/>
        <v/>
      </c>
      <c r="AP123" s="73" t="str">
        <f t="shared" si="1148"/>
        <v/>
      </c>
      <c r="AQ123" s="73" t="str">
        <f t="shared" si="1149"/>
        <v/>
      </c>
      <c r="AR123" s="73" t="str">
        <f t="shared" si="1150"/>
        <v/>
      </c>
      <c r="AS123" s="73" t="str">
        <f t="shared" si="1151"/>
        <v/>
      </c>
      <c r="AT123" s="73" t="str">
        <f t="shared" si="1152"/>
        <v/>
      </c>
      <c r="AU123" s="73" t="str">
        <f t="shared" si="1153"/>
        <v/>
      </c>
      <c r="AV123" s="73" t="str">
        <f t="shared" si="1154"/>
        <v/>
      </c>
      <c r="AW123" s="73" t="str">
        <f t="shared" si="1155"/>
        <v/>
      </c>
      <c r="AX123" s="73" t="str">
        <f t="shared" si="1156"/>
        <v/>
      </c>
      <c r="AY123" s="73" t="str">
        <f t="shared" si="1157"/>
        <v/>
      </c>
      <c r="AZ123" s="73" t="str">
        <f t="shared" si="1158"/>
        <v/>
      </c>
      <c r="BA123" s="73" t="str">
        <f t="shared" si="1159"/>
        <v/>
      </c>
      <c r="BB123" s="73" t="str">
        <f t="shared" si="1160"/>
        <v/>
      </c>
      <c r="BC123" s="73" t="str">
        <f t="shared" si="1161"/>
        <v/>
      </c>
      <c r="BD123" s="73" t="str">
        <f t="shared" si="1162"/>
        <v/>
      </c>
      <c r="BE123" s="73" t="str">
        <f t="shared" si="1163"/>
        <v/>
      </c>
      <c r="BF123" s="73" t="str">
        <f t="shared" si="1164"/>
        <v/>
      </c>
      <c r="BG123" s="73" t="str">
        <f t="shared" si="1165"/>
        <v/>
      </c>
      <c r="BH123" s="73" t="str">
        <f t="shared" si="1166"/>
        <v/>
      </c>
      <c r="BI123" s="73" t="str">
        <f t="shared" si="1167"/>
        <v/>
      </c>
      <c r="BJ123" s="73" t="str">
        <f t="shared" si="1168"/>
        <v/>
      </c>
      <c r="BK123" s="73" t="str">
        <f t="shared" si="1169"/>
        <v/>
      </c>
      <c r="BL123" s="73" t="str">
        <f t="shared" si="1170"/>
        <v/>
      </c>
      <c r="BM123" s="73" t="str">
        <f t="shared" si="1171"/>
        <v/>
      </c>
      <c r="BN123" s="73" t="str">
        <f t="shared" si="1172"/>
        <v/>
      </c>
      <c r="BO123" s="73" t="str">
        <f t="shared" si="1173"/>
        <v/>
      </c>
      <c r="BP123" s="73" t="str">
        <f t="shared" si="1174"/>
        <v/>
      </c>
      <c r="BQ123" s="73" t="str">
        <f t="shared" si="1175"/>
        <v/>
      </c>
      <c r="BR123" s="73" t="str">
        <f t="shared" si="1176"/>
        <v/>
      </c>
      <c r="BS123" s="73" t="str">
        <f t="shared" si="1177"/>
        <v/>
      </c>
      <c r="BT123" s="73" t="str">
        <f t="shared" si="1178"/>
        <v/>
      </c>
      <c r="BU123" s="73" t="str">
        <f t="shared" si="1179"/>
        <v/>
      </c>
      <c r="BV123" s="73" t="str">
        <f t="shared" si="1180"/>
        <v/>
      </c>
      <c r="BW123" s="73" t="str">
        <f t="shared" si="1181"/>
        <v/>
      </c>
      <c r="BX123" s="73" t="str">
        <f t="shared" si="1182"/>
        <v/>
      </c>
      <c r="BY123" s="73" t="str">
        <f t="shared" si="1183"/>
        <v/>
      </c>
      <c r="BZ123" s="73" t="str">
        <f t="shared" si="1184"/>
        <v/>
      </c>
      <c r="CA123" s="73" t="str">
        <f t="shared" si="1185"/>
        <v/>
      </c>
      <c r="CB123" s="73" t="str">
        <f t="shared" si="1186"/>
        <v/>
      </c>
      <c r="CC123" s="73" t="str">
        <f t="shared" si="1187"/>
        <v/>
      </c>
      <c r="CD123" s="73" t="str">
        <f t="shared" si="1188"/>
        <v/>
      </c>
      <c r="CE123" s="73" t="str">
        <f t="shared" si="1189"/>
        <v/>
      </c>
      <c r="CF123" s="73" t="str">
        <f t="shared" si="1190"/>
        <v/>
      </c>
      <c r="CG123" s="73" t="str">
        <f t="shared" si="1191"/>
        <v/>
      </c>
      <c r="CH123" s="73" t="str">
        <f t="shared" si="1192"/>
        <v/>
      </c>
      <c r="CI123" s="73" t="str">
        <f t="shared" si="1193"/>
        <v/>
      </c>
      <c r="CJ123" s="73" t="str">
        <f t="shared" si="1194"/>
        <v/>
      </c>
      <c r="CK123" s="73" t="str">
        <f t="shared" si="1195"/>
        <v/>
      </c>
      <c r="CL123" s="73" t="str">
        <f t="shared" si="1196"/>
        <v/>
      </c>
      <c r="CM123" s="73" t="str">
        <f t="shared" si="1197"/>
        <v/>
      </c>
      <c r="CN123" s="73" t="str">
        <f t="shared" si="1198"/>
        <v/>
      </c>
      <c r="CO123" s="73" t="str">
        <f t="shared" si="1199"/>
        <v/>
      </c>
      <c r="CP123" s="73" t="str">
        <f t="shared" si="1200"/>
        <v/>
      </c>
      <c r="CQ123" s="73" t="str">
        <f t="shared" si="1201"/>
        <v/>
      </c>
      <c r="CR123" s="73" t="str">
        <f t="shared" si="1202"/>
        <v/>
      </c>
      <c r="CS123" s="73" t="str">
        <f t="shared" si="1203"/>
        <v/>
      </c>
      <c r="CT123" s="73" t="str">
        <f t="shared" si="1204"/>
        <v/>
      </c>
      <c r="CU123" s="73" t="str">
        <f t="shared" si="1205"/>
        <v/>
      </c>
      <c r="CV123" s="73" t="str">
        <f t="shared" si="1206"/>
        <v/>
      </c>
      <c r="CW123" s="73" t="str">
        <f t="shared" si="1207"/>
        <v/>
      </c>
      <c r="CX123" s="73" t="str">
        <f t="shared" si="1208"/>
        <v/>
      </c>
      <c r="CY123" s="73" t="str">
        <f t="shared" si="1209"/>
        <v/>
      </c>
      <c r="CZ123" s="73" t="str">
        <f t="shared" si="1210"/>
        <v/>
      </c>
      <c r="DA123" s="73" t="str">
        <f t="shared" si="1211"/>
        <v/>
      </c>
      <c r="DB123" s="73" t="str">
        <f t="shared" si="1212"/>
        <v/>
      </c>
      <c r="DC123" s="73" t="str">
        <f t="shared" si="1213"/>
        <v/>
      </c>
      <c r="DD123" s="73" t="str">
        <f t="shared" si="1214"/>
        <v/>
      </c>
      <c r="DE123" s="73" t="str">
        <f t="shared" si="1215"/>
        <v/>
      </c>
      <c r="DF123" s="73" t="str">
        <f t="shared" si="1216"/>
        <v/>
      </c>
      <c r="DG123" s="73" t="str">
        <f t="shared" si="1217"/>
        <v/>
      </c>
      <c r="DH123" s="73" t="str">
        <f t="shared" si="1218"/>
        <v/>
      </c>
      <c r="DI123" s="73" t="str">
        <f t="shared" si="1219"/>
        <v/>
      </c>
      <c r="DJ123" s="73" t="str">
        <f t="shared" si="1220"/>
        <v/>
      </c>
      <c r="DK123" s="73" t="str">
        <f t="shared" si="1221"/>
        <v/>
      </c>
      <c r="DL123" s="73" t="str">
        <f t="shared" si="1222"/>
        <v/>
      </c>
      <c r="DM123" s="73" t="str">
        <f t="shared" si="1223"/>
        <v/>
      </c>
      <c r="DN123" s="73" t="str">
        <f t="shared" si="1224"/>
        <v/>
      </c>
      <c r="DO123" s="73" t="str">
        <f t="shared" si="1225"/>
        <v/>
      </c>
      <c r="DP123" s="73" t="str">
        <f t="shared" si="1226"/>
        <v/>
      </c>
      <c r="DQ123" s="73" t="str">
        <f t="shared" si="1227"/>
        <v/>
      </c>
      <c r="DR123" s="73" t="str">
        <f t="shared" si="1228"/>
        <v/>
      </c>
      <c r="DS123" s="73" t="str">
        <f t="shared" si="1229"/>
        <v/>
      </c>
      <c r="DT123" s="73" t="str">
        <f t="shared" si="1230"/>
        <v/>
      </c>
      <c r="DU123" s="73" t="str">
        <f t="shared" si="1231"/>
        <v/>
      </c>
      <c r="DV123" s="73" t="str">
        <f t="shared" si="1232"/>
        <v/>
      </c>
      <c r="DW123" s="73" t="str">
        <f t="shared" si="1233"/>
        <v/>
      </c>
      <c r="DX123" s="73" t="str">
        <f t="shared" si="1234"/>
        <v/>
      </c>
      <c r="DY123" s="73" t="str">
        <f t="shared" si="1235"/>
        <v/>
      </c>
      <c r="DZ123" s="73" t="str">
        <f t="shared" si="1236"/>
        <v/>
      </c>
      <c r="EA123" s="73" t="str">
        <f t="shared" si="1237"/>
        <v/>
      </c>
      <c r="EB123" s="73" t="str">
        <f t="shared" si="1238"/>
        <v/>
      </c>
      <c r="EC123" s="73" t="str">
        <f t="shared" si="1239"/>
        <v/>
      </c>
      <c r="ED123" s="73" t="str">
        <f t="shared" si="1240"/>
        <v/>
      </c>
      <c r="EE123" s="73" t="str">
        <f t="shared" si="1241"/>
        <v/>
      </c>
      <c r="EF123" s="73" t="str">
        <f t="shared" si="1242"/>
        <v/>
      </c>
      <c r="EG123" s="73" t="str">
        <f t="shared" si="1243"/>
        <v/>
      </c>
      <c r="EH123" s="73" t="str">
        <f t="shared" si="1244"/>
        <v/>
      </c>
      <c r="EI123" s="73" t="str">
        <f t="shared" si="1245"/>
        <v/>
      </c>
      <c r="EJ123" s="73" t="str">
        <f t="shared" si="1246"/>
        <v/>
      </c>
      <c r="EK123" s="73" t="str">
        <f t="shared" si="1247"/>
        <v/>
      </c>
      <c r="EL123" s="73" t="str">
        <f t="shared" si="1248"/>
        <v/>
      </c>
      <c r="EM123" s="73" t="str">
        <f t="shared" si="1249"/>
        <v/>
      </c>
      <c r="EN123" s="73" t="str">
        <f t="shared" si="1250"/>
        <v/>
      </c>
      <c r="EO123" s="73" t="str">
        <f t="shared" si="1251"/>
        <v/>
      </c>
      <c r="EP123" s="73" t="str">
        <f t="shared" si="1252"/>
        <v/>
      </c>
      <c r="EQ123" s="73" t="str">
        <f t="shared" si="1253"/>
        <v/>
      </c>
      <c r="ER123" s="73" t="str">
        <f t="shared" si="1254"/>
        <v/>
      </c>
      <c r="ES123" s="73" t="str">
        <f t="shared" si="1255"/>
        <v/>
      </c>
      <c r="ET123" s="73" t="str">
        <f t="shared" si="1256"/>
        <v/>
      </c>
      <c r="EU123" s="73" t="str">
        <f t="shared" si="1257"/>
        <v/>
      </c>
      <c r="EV123" s="73" t="str">
        <f t="shared" si="1258"/>
        <v/>
      </c>
      <c r="EW123" s="73" t="str">
        <f t="shared" si="1259"/>
        <v/>
      </c>
      <c r="EX123" s="73" t="str">
        <f t="shared" si="1260"/>
        <v/>
      </c>
      <c r="EY123" s="73" t="str">
        <f t="shared" si="1261"/>
        <v/>
      </c>
      <c r="EZ123" s="73" t="str">
        <f t="shared" si="1262"/>
        <v/>
      </c>
      <c r="FA123" s="73" t="str">
        <f t="shared" si="1263"/>
        <v/>
      </c>
      <c r="FB123" s="73" t="str">
        <f t="shared" si="1264"/>
        <v/>
      </c>
      <c r="FC123" s="73" t="str">
        <f t="shared" si="1265"/>
        <v/>
      </c>
      <c r="FD123" s="73" t="str">
        <f t="shared" si="1266"/>
        <v/>
      </c>
      <c r="FE123" s="73" t="str">
        <f t="shared" si="1267"/>
        <v/>
      </c>
      <c r="FF123" s="73" t="str">
        <f t="shared" si="1268"/>
        <v/>
      </c>
      <c r="FG123" s="73" t="str">
        <f t="shared" si="1269"/>
        <v/>
      </c>
      <c r="FH123" s="73" t="str">
        <f t="shared" si="1270"/>
        <v/>
      </c>
      <c r="FI123" s="73" t="str">
        <f t="shared" si="1271"/>
        <v/>
      </c>
      <c r="FJ123" s="73" t="str">
        <f t="shared" si="1272"/>
        <v/>
      </c>
      <c r="FK123" s="73" t="str">
        <f t="shared" si="1273"/>
        <v/>
      </c>
      <c r="FL123" s="73" t="str">
        <f t="shared" si="1274"/>
        <v/>
      </c>
      <c r="FM123" s="73" t="str">
        <f t="shared" si="1275"/>
        <v/>
      </c>
      <c r="FN123" s="73" t="str">
        <f t="shared" si="1276"/>
        <v/>
      </c>
      <c r="FO123" s="73" t="str">
        <f t="shared" si="1277"/>
        <v/>
      </c>
      <c r="FP123" s="73" t="str">
        <f t="shared" si="1278"/>
        <v/>
      </c>
      <c r="FQ123" s="73" t="str">
        <f t="shared" si="1279"/>
        <v/>
      </c>
      <c r="FR123" s="73" t="str">
        <f t="shared" si="1280"/>
        <v/>
      </c>
      <c r="FS123" s="73" t="str">
        <f t="shared" si="1281"/>
        <v/>
      </c>
      <c r="FT123" s="73" t="str">
        <f t="shared" si="1282"/>
        <v/>
      </c>
      <c r="FU123" s="73" t="str">
        <f t="shared" si="1283"/>
        <v/>
      </c>
      <c r="FV123" s="73" t="str">
        <f t="shared" si="1284"/>
        <v/>
      </c>
      <c r="FW123" s="73" t="str">
        <f t="shared" si="1285"/>
        <v/>
      </c>
      <c r="FX123" s="73" t="str">
        <f t="shared" si="1286"/>
        <v/>
      </c>
      <c r="FY123" s="73" t="str">
        <f t="shared" si="1287"/>
        <v/>
      </c>
      <c r="FZ123" s="73">
        <f t="shared" si="1288"/>
        <v>-7.0727906671283702E-2</v>
      </c>
      <c r="GA123" s="73">
        <f t="shared" si="1289"/>
        <v>-0.18560817080584191</v>
      </c>
      <c r="GB123" s="73">
        <f t="shared" si="1290"/>
        <v>-0.11454724191771726</v>
      </c>
      <c r="GC123" s="73">
        <f t="shared" si="1291"/>
        <v>-0.13235021567514005</v>
      </c>
      <c r="GD123" s="73">
        <f t="shared" si="1292"/>
        <v>-9.8270698309866678E-2</v>
      </c>
      <c r="GE123" s="73">
        <f t="shared" si="1293"/>
        <v>-9.0708479613652471E-2</v>
      </c>
      <c r="GF123" s="73">
        <f t="shared" si="1294"/>
        <v>-0.11714711068659178</v>
      </c>
      <c r="GG123" s="73">
        <f t="shared" si="1295"/>
        <v>-0.1688474261924493</v>
      </c>
      <c r="GH123" s="73">
        <f t="shared" si="1296"/>
        <v>-0.15244463091267924</v>
      </c>
      <c r="GI123" s="73">
        <f t="shared" si="1297"/>
        <v>-0.17112488067067222</v>
      </c>
      <c r="GJ123" s="73">
        <f t="shared" si="1298"/>
        <v>-0.20154599460162614</v>
      </c>
      <c r="GK123" s="73">
        <f t="shared" si="1299"/>
        <v>-0.19413425063064238</v>
      </c>
      <c r="GL123" s="73">
        <f t="shared" si="1300"/>
        <v>-0.10906860123748285</v>
      </c>
      <c r="GM123" s="73">
        <f t="shared" si="1301"/>
        <v>-0.13717104513731082</v>
      </c>
      <c r="GN123" s="73">
        <f t="shared" si="1302"/>
        <v>-3.2785306176365769E-2</v>
      </c>
      <c r="GO123" s="73">
        <f t="shared" si="1303"/>
        <v>6.2956085329987088E-2</v>
      </c>
      <c r="GP123" s="73">
        <f t="shared" si="1304"/>
        <v>-4.2395563402291447E-2</v>
      </c>
      <c r="GQ123" s="73">
        <f t="shared" si="1305"/>
        <v>-8.5652024601215015E-2</v>
      </c>
      <c r="GR123" s="73">
        <f t="shared" si="1306"/>
        <v>-5.898902315284571E-2</v>
      </c>
      <c r="GS123" s="73">
        <f t="shared" si="1307"/>
        <v>-6.3978216949841737E-2</v>
      </c>
      <c r="GT123" s="73">
        <f t="shared" si="1308"/>
        <v>-7.9666536576806113E-2</v>
      </c>
      <c r="GU123" s="73">
        <f t="shared" si="1309"/>
        <v>-7.4550795665834224E-3</v>
      </c>
      <c r="GV123" s="73">
        <f t="shared" si="1310"/>
        <v>-5.8973885388760583E-2</v>
      </c>
      <c r="GW123" s="73">
        <f t="shared" si="1311"/>
        <v>-0.13741244939913178</v>
      </c>
      <c r="GX123" s="73">
        <f t="shared" si="1312"/>
        <v>-8.6740317040274295E-2</v>
      </c>
      <c r="GY123" s="73">
        <f t="shared" si="1313"/>
        <v>-1.7640469435538098E-2</v>
      </c>
      <c r="GZ123" s="73">
        <f t="shared" si="1314"/>
        <v>-0.11028726667568423</v>
      </c>
      <c r="HA123" s="73">
        <f t="shared" si="1315"/>
        <v>-0.1991788281824084</v>
      </c>
      <c r="HB123" s="73">
        <f t="shared" si="1316"/>
        <v>-6.3251106894370634E-2</v>
      </c>
      <c r="HC123" s="73">
        <f t="shared" si="1317"/>
        <v>-0.11526237725652411</v>
      </c>
      <c r="HD123" s="73">
        <f t="shared" si="1318"/>
        <v>-7.6459344214086178E-2</v>
      </c>
      <c r="HE123" s="73">
        <f t="shared" si="1319"/>
        <v>-5.1862260250198355E-2</v>
      </c>
      <c r="HF123" s="73">
        <f t="shared" si="1320"/>
        <v>-2.9176904176904217E-2</v>
      </c>
      <c r="HG123" s="73">
        <f t="shared" si="1321"/>
        <v>-4.406602789109193E-2</v>
      </c>
      <c r="HH123" s="73">
        <f t="shared" si="1322"/>
        <v>-3.0105616224487375E-2</v>
      </c>
      <c r="HI123" s="73">
        <f t="shared" si="1323"/>
        <v>-4.0980193897579231E-2</v>
      </c>
      <c r="HJ123" s="73">
        <f t="shared" si="1324"/>
        <v>-0.10804035846337035</v>
      </c>
      <c r="HK123" s="73">
        <f t="shared" si="1325"/>
        <v>-0.10394395119888866</v>
      </c>
      <c r="HL123" s="73">
        <f t="shared" si="1326"/>
        <v>-0.12752243542069508</v>
      </c>
      <c r="HM123" s="73">
        <f t="shared" si="1327"/>
        <v>-0.14162453286436583</v>
      </c>
      <c r="HN123" s="73">
        <f t="shared" si="1328"/>
        <v>-0.26656699141506701</v>
      </c>
      <c r="HO123" s="73">
        <f t="shared" si="1329"/>
        <v>-0.10796401199600136</v>
      </c>
      <c r="HP123" s="73">
        <f t="shared" si="1330"/>
        <v>-0.19349360505227409</v>
      </c>
      <c r="HQ123" s="73">
        <f t="shared" si="1331"/>
        <v>-0.24762006062862307</v>
      </c>
      <c r="HR123" s="73">
        <f t="shared" si="1332"/>
        <v>-0.21446769376779495</v>
      </c>
      <c r="HS123" s="159">
        <f t="shared" si="1333"/>
        <v>-0.23839699598074726</v>
      </c>
      <c r="HT123" s="73">
        <f t="shared" si="1334"/>
        <v>-0.18886870402464861</v>
      </c>
      <c r="HU123" s="73">
        <f t="shared" si="1335"/>
        <v>-0.244728355246837</v>
      </c>
      <c r="HV123" s="73">
        <f t="shared" si="1336"/>
        <v>-0.28244221176139961</v>
      </c>
      <c r="HW123" s="73">
        <f t="shared" si="1337"/>
        <v>-0.24593502291722835</v>
      </c>
      <c r="HX123" s="73">
        <f t="shared" si="1338"/>
        <v>-0.19406717054043299</v>
      </c>
      <c r="HY123" s="73">
        <f t="shared" si="1339"/>
        <v>-0.14136628465330692</v>
      </c>
      <c r="HZ123" s="73">
        <f t="shared" si="1340"/>
        <v>-8.4369040573420095E-2</v>
      </c>
      <c r="IA123" s="73">
        <f t="shared" si="1341"/>
        <v>-0.11032760829730837</v>
      </c>
      <c r="IB123" s="73">
        <f t="shared" si="1342"/>
        <v>-0.12600744750597825</v>
      </c>
      <c r="IC123" s="73">
        <f t="shared" si="1343"/>
        <v>5.9774615779262463E-2</v>
      </c>
      <c r="ID123" s="73">
        <f t="shared" si="1344"/>
        <v>-2.3632941370366534E-2</v>
      </c>
      <c r="IE123" s="73">
        <f t="shared" si="1345"/>
        <v>-1.3516707592544863E-2</v>
      </c>
      <c r="IF123" s="73">
        <f t="shared" si="1346"/>
        <v>6.82054155191818E-2</v>
      </c>
      <c r="IG123" s="73">
        <f t="shared" si="1347"/>
        <v>0.33404048283790444</v>
      </c>
      <c r="IH123" s="73">
        <f t="shared" si="1348"/>
        <v>0.40000949769901117</v>
      </c>
      <c r="II123" s="73">
        <f t="shared" si="1349"/>
        <v>0.20523176799995113</v>
      </c>
      <c r="IJ123" s="73">
        <f t="shared" si="1350"/>
        <v>0.13436729657312085</v>
      </c>
      <c r="IK123" s="73">
        <f t="shared" si="1351"/>
        <v>7.3017672060249117E-2</v>
      </c>
      <c r="IL123" s="73">
        <f t="shared" si="1352"/>
        <v>0.11467243608158584</v>
      </c>
      <c r="IM123" s="73">
        <f t="shared" si="1353"/>
        <v>0.17446916435981286</v>
      </c>
      <c r="IN123" s="73">
        <f t="shared" si="1354"/>
        <v>0.24201697727352678</v>
      </c>
      <c r="IO123" s="73">
        <f t="shared" si="1355"/>
        <v>0.21699783075870371</v>
      </c>
      <c r="IP123" s="73">
        <f t="shared" si="1356"/>
        <v>0.18781106315005625</v>
      </c>
      <c r="IQ123" s="73">
        <f t="shared" si="1357"/>
        <v>0.37730160437901472</v>
      </c>
      <c r="IR123" s="73">
        <f t="shared" si="1358"/>
        <v>0.20255761751305701</v>
      </c>
      <c r="IS123" s="73">
        <f t="shared" si="1359"/>
        <v>0.1836434260980202</v>
      </c>
      <c r="IT123" s="73">
        <f t="shared" si="1360"/>
        <v>0.15379488899971783</v>
      </c>
      <c r="IU123" s="73">
        <f t="shared" si="1361"/>
        <v>0.25955420850638999</v>
      </c>
      <c r="IV123" s="73">
        <f t="shared" si="1362"/>
        <v>0.28014227357883215</v>
      </c>
      <c r="IW123" s="73">
        <f t="shared" si="1363"/>
        <v>0.40473598772501362</v>
      </c>
      <c r="IX123" s="73">
        <f t="shared" si="1364"/>
        <v>0.17005890005340607</v>
      </c>
      <c r="IY123" s="73">
        <f t="shared" si="1365"/>
        <v>0.30189092959642405</v>
      </c>
      <c r="IZ123" s="73">
        <f t="shared" si="1366"/>
        <v>0.20044081944406567</v>
      </c>
      <c r="JA123" s="73">
        <f t="shared" si="1367"/>
        <v>0.25695757974350553</v>
      </c>
      <c r="JB123" s="73">
        <f t="shared" si="1367"/>
        <v>0.16707389298385245</v>
      </c>
      <c r="JC123" s="73">
        <f t="shared" si="1367"/>
        <v>8.2640588977799023E-2</v>
      </c>
      <c r="JD123" s="73">
        <f t="shared" si="1367"/>
        <v>2.456334500605073E-2</v>
      </c>
      <c r="JE123" s="73">
        <f t="shared" si="1367"/>
        <v>7.3950282187604799E-3</v>
      </c>
      <c r="JF123" s="73">
        <f t="shared" si="1367"/>
        <v>5.9819235896875655E-2</v>
      </c>
      <c r="JG123" s="73">
        <f t="shared" si="1367"/>
        <v>7.7083504828903138E-2</v>
      </c>
      <c r="JH123" s="73">
        <f t="shared" si="1367"/>
        <v>-4.4188392259590037E-2</v>
      </c>
      <c r="JI123" s="73">
        <f t="shared" si="1367"/>
        <v>-4.4801233649845673E-2</v>
      </c>
      <c r="JJ123" s="73">
        <f t="shared" si="1367"/>
        <v>0.1162363797796182</v>
      </c>
      <c r="JK123" s="73">
        <f t="shared" si="1367"/>
        <v>-0.20287322622473392</v>
      </c>
      <c r="JL123" s="73">
        <f t="shared" si="1367"/>
        <v>-0.14386103167923137</v>
      </c>
      <c r="JM123" s="73">
        <f t="shared" si="1367"/>
        <v>-0.23149791963599919</v>
      </c>
      <c r="JN123" s="73">
        <f t="shared" si="1367"/>
        <v>-0.1368859111910582</v>
      </c>
      <c r="JO123" s="73">
        <f t="shared" si="1367"/>
        <v>-0.15587672221323834</v>
      </c>
      <c r="JP123" s="73">
        <f t="shared" si="1367"/>
        <v>-4.9550553427259114E-2</v>
      </c>
      <c r="JQ123" s="73">
        <f t="shared" si="1367"/>
        <v>-0.12398867455917961</v>
      </c>
      <c r="JR123" s="73">
        <f t="shared" si="1367"/>
        <v>-0.13590348474316005</v>
      </c>
      <c r="JS123" s="73">
        <f t="shared" si="1367"/>
        <v>-0.11002664490712388</v>
      </c>
      <c r="JT123" s="73">
        <f t="shared" si="1367"/>
        <v>-6.6660675452347218E-2</v>
      </c>
      <c r="JU123" s="73">
        <f t="shared" si="1368"/>
        <v>-2.288949929395101E-3</v>
      </c>
      <c r="JV123" s="73">
        <f t="shared" si="1369"/>
        <v>2.1021656553696921E-3</v>
      </c>
      <c r="JW123" s="73">
        <f t="shared" si="1370"/>
        <v>0.2725738646150313</v>
      </c>
      <c r="JX123" s="73">
        <f t="shared" si="1370"/>
        <v>0.19409660112610205</v>
      </c>
      <c r="JY123" s="73">
        <f t="shared" si="1370"/>
        <v>0.28587779375303657</v>
      </c>
      <c r="JZ123" s="73">
        <f t="shared" si="1370"/>
        <v>0.37298158107988244</v>
      </c>
      <c r="KA123" s="73">
        <f t="shared" si="1370"/>
        <v>0.46321187952565857</v>
      </c>
      <c r="KB123" s="73">
        <f t="shared" si="1370"/>
        <v>0.30938940216521038</v>
      </c>
      <c r="KC123" s="73">
        <f t="shared" si="1370"/>
        <v>0.67496506135506551</v>
      </c>
      <c r="KD123" s="73">
        <f t="shared" si="1370"/>
        <v>0.55954725972994446</v>
      </c>
      <c r="KE123" s="73">
        <f t="shared" si="1370"/>
        <v>0.53703094664570106</v>
      </c>
      <c r="KF123" s="73">
        <f t="shared" si="1371"/>
        <v>0.68493656586131046</v>
      </c>
      <c r="KG123" s="73">
        <f t="shared" si="1372"/>
        <v>0.47899747189892872</v>
      </c>
      <c r="KH123" s="73">
        <f t="shared" si="1372"/>
        <v>0.50980049683923778</v>
      </c>
      <c r="KI123" s="73">
        <f t="shared" si="1372"/>
        <v>0.36354605099280946</v>
      </c>
      <c r="KJ123" s="73">
        <f t="shared" si="1372"/>
        <v>0.53889910156546383</v>
      </c>
      <c r="KK123" s="73">
        <f t="shared" si="1372"/>
        <v>0.42804724500057723</v>
      </c>
      <c r="KL123" s="73">
        <f t="shared" si="1372"/>
        <v>0.37148871570297204</v>
      </c>
      <c r="KM123" s="73">
        <f t="shared" si="1372"/>
        <v>0.22947474658511902</v>
      </c>
      <c r="KN123" s="73">
        <f t="shared" si="1372"/>
        <v>0.21754867946745393</v>
      </c>
      <c r="KO123" s="73">
        <f t="shared" si="1372"/>
        <v>9.9852077849726717E-2</v>
      </c>
      <c r="KP123" s="73">
        <f t="shared" si="1372"/>
        <v>0.11539768312675447</v>
      </c>
      <c r="KQ123" s="73">
        <f t="shared" si="1372"/>
        <v>0.16023043721525054</v>
      </c>
      <c r="KR123" s="73">
        <f t="shared" si="1372"/>
        <v>4.2440722315544521E-2</v>
      </c>
      <c r="KS123" s="73">
        <f t="shared" si="1372"/>
        <v>-2.2564279381515062E-3</v>
      </c>
      <c r="KT123" s="73">
        <f t="shared" si="1372"/>
        <v>4.2133516151207306E-2</v>
      </c>
      <c r="KU123" s="73">
        <f t="shared" si="1372"/>
        <v>3.6191732661738918E-2</v>
      </c>
      <c r="KV123" s="73">
        <f t="shared" si="1372"/>
        <v>-1.0741197239608424E-2</v>
      </c>
      <c r="KW123" s="73">
        <f t="shared" si="1372"/>
        <v>-7.2315464236056837E-3</v>
      </c>
      <c r="KX123" s="73">
        <f t="shared" si="1372"/>
        <v>-7.0104440550317948E-2</v>
      </c>
      <c r="KY123" s="73">
        <f t="shared" si="1372"/>
        <v>-0.10074108210587718</v>
      </c>
      <c r="KZ123" s="73">
        <f t="shared" si="1372"/>
        <v>-0.17480335151211845</v>
      </c>
      <c r="LA123" s="73">
        <f t="shared" si="1372"/>
        <v>-0.185565057073939</v>
      </c>
      <c r="LB123" s="73">
        <f t="shared" si="1372"/>
        <v>-8.97353479872528E-2</v>
      </c>
      <c r="LC123" s="73">
        <f t="shared" si="1372"/>
        <v>-0.20668343799857847</v>
      </c>
      <c r="LD123" s="73">
        <f t="shared" si="1372"/>
        <v>-9.0269182063288489E-2</v>
      </c>
      <c r="LE123" s="73">
        <f t="shared" si="1372"/>
        <v>-0.13785478643516236</v>
      </c>
      <c r="LF123" s="73">
        <f t="shared" si="1381"/>
        <v>-0.1563881877810257</v>
      </c>
      <c r="LG123" s="73">
        <f t="shared" si="1381"/>
        <v>-0.22834972537999743</v>
      </c>
      <c r="LH123" s="73">
        <f t="shared" si="1381"/>
        <v>-0.22909338042082439</v>
      </c>
      <c r="LI123" s="73">
        <f t="shared" si="1374"/>
        <v>-0.26708082807757549</v>
      </c>
      <c r="LJ123" s="73">
        <f t="shared" si="1375"/>
        <v>-0.2429977687360545</v>
      </c>
      <c r="LK123" s="73">
        <f t="shared" si="1375"/>
        <v>-0.19058981109070028</v>
      </c>
      <c r="LL123" s="73">
        <f t="shared" si="1375"/>
        <v>-6.9282068497215521E-2</v>
      </c>
      <c r="LM123" s="73">
        <f t="shared" si="1375"/>
        <v>4.2445624324181308E-2</v>
      </c>
      <c r="LN123" s="73">
        <f t="shared" si="1375"/>
        <v>-0.14412497962152471</v>
      </c>
      <c r="LO123" s="73">
        <f t="shared" si="1375"/>
        <v>-9.898506360991699E-2</v>
      </c>
      <c r="LP123" s="73">
        <f t="shared" si="1375"/>
        <v>-0.20202023195490437</v>
      </c>
      <c r="LQ123" s="73">
        <f t="shared" si="1375"/>
        <v>-8.24555655563598E-2</v>
      </c>
      <c r="LR123" s="73">
        <f t="shared" si="1375"/>
        <v>-6.6248685898103954E-2</v>
      </c>
      <c r="LS123" s="73">
        <f t="shared" si="1375"/>
        <v>-2.1808400579350296E-2</v>
      </c>
      <c r="LT123" s="73">
        <f t="shared" si="1375"/>
        <v>3.3316655175179788E-2</v>
      </c>
      <c r="LU123" s="73">
        <f t="shared" si="1376"/>
        <v>1.2902329954194158E-2</v>
      </c>
      <c r="LV123" s="73">
        <f t="shared" si="1377"/>
        <v>5.0696997017823708E-2</v>
      </c>
      <c r="LW123" s="73">
        <f t="shared" si="1377"/>
        <v>4.6769625325586039E-2</v>
      </c>
      <c r="LX123" s="73">
        <f t="shared" si="1378"/>
        <v>1.7886596983376357E-3</v>
      </c>
      <c r="LY123" s="73">
        <f t="shared" si="1379"/>
        <v>-0.31292467949985925</v>
      </c>
      <c r="LZ123" s="73">
        <f t="shared" si="1379"/>
        <v>-0.1136779464054285</v>
      </c>
      <c r="MA123" s="73">
        <f t="shared" si="1379"/>
        <v>-4.6660988300718964E-2</v>
      </c>
      <c r="MB123" s="73">
        <f t="shared" si="1379"/>
        <v>-3.6160011583634466E-2</v>
      </c>
      <c r="MC123" s="73">
        <f t="shared" si="1379"/>
        <v>6.8481616490407848E-3</v>
      </c>
      <c r="MD123" s="73">
        <f t="shared" si="1379"/>
        <v>-7.8511061683282368E-2</v>
      </c>
      <c r="ME123" s="73">
        <f t="shared" si="1379"/>
        <v>-4.5350706489550752E-2</v>
      </c>
      <c r="MF123" s="73">
        <f t="shared" si="1379"/>
        <v>3.5223967992777938E-2</v>
      </c>
      <c r="MG123" s="73">
        <f t="shared" si="1379"/>
        <v>-5.4402522895010574E-2</v>
      </c>
      <c r="MH123" s="73">
        <f t="shared" si="1379"/>
        <v>-2.3514851485148536E-2</v>
      </c>
      <c r="MI123" s="73">
        <f t="shared" si="1379"/>
        <v>-2.9951302604044328E-2</v>
      </c>
      <c r="MJ123" s="73">
        <f t="shared" si="1379"/>
        <v>-3.9482864279239971E-2</v>
      </c>
      <c r="MK123" s="73">
        <f t="shared" si="1379"/>
        <v>0.15044604079842072</v>
      </c>
      <c r="ML123" s="73">
        <f t="shared" si="1379"/>
        <v>0.15039213093073234</v>
      </c>
    </row>
    <row r="124" spans="1:350" s="111" customFormat="1" x14ac:dyDescent="0.35">
      <c r="A124" s="107" t="str">
        <f>Month!$A$44</f>
        <v>Importação (ton)</v>
      </c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 t="str">
        <f t="shared" si="1120"/>
        <v/>
      </c>
      <c r="O124" s="46" t="str">
        <f t="shared" si="1121"/>
        <v/>
      </c>
      <c r="P124" s="46" t="str">
        <f t="shared" si="1122"/>
        <v/>
      </c>
      <c r="Q124" s="46" t="str">
        <f t="shared" si="1123"/>
        <v/>
      </c>
      <c r="R124" s="46" t="str">
        <f t="shared" si="1124"/>
        <v/>
      </c>
      <c r="S124" s="46" t="str">
        <f t="shared" si="1125"/>
        <v/>
      </c>
      <c r="T124" s="46" t="str">
        <f t="shared" si="1126"/>
        <v/>
      </c>
      <c r="U124" s="46" t="str">
        <f t="shared" si="1127"/>
        <v/>
      </c>
      <c r="V124" s="46" t="str">
        <f t="shared" si="1128"/>
        <v/>
      </c>
      <c r="W124" s="46" t="str">
        <f t="shared" si="1129"/>
        <v/>
      </c>
      <c r="X124" s="46" t="str">
        <f t="shared" si="1130"/>
        <v/>
      </c>
      <c r="Y124" s="46" t="str">
        <f t="shared" si="1131"/>
        <v/>
      </c>
      <c r="Z124" s="46" t="str">
        <f t="shared" si="1132"/>
        <v/>
      </c>
      <c r="AA124" s="46" t="str">
        <f t="shared" si="1133"/>
        <v/>
      </c>
      <c r="AB124" s="46" t="str">
        <f t="shared" si="1134"/>
        <v/>
      </c>
      <c r="AC124" s="46" t="str">
        <f t="shared" si="1135"/>
        <v/>
      </c>
      <c r="AD124" s="46" t="str">
        <f t="shared" si="1136"/>
        <v/>
      </c>
      <c r="AE124" s="46" t="str">
        <f t="shared" si="1137"/>
        <v/>
      </c>
      <c r="AF124" s="46" t="str">
        <f t="shared" si="1138"/>
        <v/>
      </c>
      <c r="AG124" s="46" t="str">
        <f t="shared" si="1139"/>
        <v/>
      </c>
      <c r="AH124" s="46" t="str">
        <f t="shared" si="1140"/>
        <v/>
      </c>
      <c r="AI124" s="46" t="str">
        <f t="shared" si="1141"/>
        <v/>
      </c>
      <c r="AJ124" s="46" t="str">
        <f t="shared" si="1142"/>
        <v/>
      </c>
      <c r="AK124" s="46" t="str">
        <f t="shared" si="1143"/>
        <v/>
      </c>
      <c r="AL124" s="46" t="str">
        <f t="shared" si="1144"/>
        <v/>
      </c>
      <c r="AM124" s="46" t="str">
        <f t="shared" si="1145"/>
        <v/>
      </c>
      <c r="AN124" s="46" t="str">
        <f t="shared" si="1146"/>
        <v/>
      </c>
      <c r="AO124" s="46" t="str">
        <f t="shared" si="1147"/>
        <v/>
      </c>
      <c r="AP124" s="46" t="str">
        <f t="shared" si="1148"/>
        <v/>
      </c>
      <c r="AQ124" s="46" t="str">
        <f t="shared" si="1149"/>
        <v/>
      </c>
      <c r="AR124" s="46" t="str">
        <f t="shared" si="1150"/>
        <v/>
      </c>
      <c r="AS124" s="46" t="str">
        <f t="shared" si="1151"/>
        <v/>
      </c>
      <c r="AT124" s="46" t="str">
        <f t="shared" si="1152"/>
        <v/>
      </c>
      <c r="AU124" s="46" t="str">
        <f t="shared" si="1153"/>
        <v/>
      </c>
      <c r="AV124" s="46" t="str">
        <f t="shared" si="1154"/>
        <v/>
      </c>
      <c r="AW124" s="46" t="str">
        <f t="shared" si="1155"/>
        <v/>
      </c>
      <c r="AX124" s="46" t="str">
        <f t="shared" si="1156"/>
        <v/>
      </c>
      <c r="AY124" s="46" t="str">
        <f t="shared" si="1157"/>
        <v/>
      </c>
      <c r="AZ124" s="46" t="str">
        <f t="shared" si="1158"/>
        <v/>
      </c>
      <c r="BA124" s="46" t="str">
        <f t="shared" si="1159"/>
        <v/>
      </c>
      <c r="BB124" s="46" t="str">
        <f t="shared" si="1160"/>
        <v/>
      </c>
      <c r="BC124" s="46" t="str">
        <f t="shared" si="1161"/>
        <v/>
      </c>
      <c r="BD124" s="46" t="str">
        <f t="shared" si="1162"/>
        <v/>
      </c>
      <c r="BE124" s="46" t="str">
        <f t="shared" si="1163"/>
        <v/>
      </c>
      <c r="BF124" s="46" t="str">
        <f t="shared" si="1164"/>
        <v/>
      </c>
      <c r="BG124" s="46" t="str">
        <f t="shared" si="1165"/>
        <v/>
      </c>
      <c r="BH124" s="46" t="str">
        <f t="shared" si="1166"/>
        <v/>
      </c>
      <c r="BI124" s="46" t="str">
        <f t="shared" si="1167"/>
        <v/>
      </c>
      <c r="BJ124" s="46" t="str">
        <f t="shared" si="1168"/>
        <v/>
      </c>
      <c r="BK124" s="46" t="str">
        <f t="shared" si="1169"/>
        <v/>
      </c>
      <c r="BL124" s="46" t="str">
        <f t="shared" si="1170"/>
        <v/>
      </c>
      <c r="BM124" s="46" t="str">
        <f t="shared" si="1171"/>
        <v/>
      </c>
      <c r="BN124" s="46" t="str">
        <f t="shared" si="1172"/>
        <v/>
      </c>
      <c r="BO124" s="46" t="str">
        <f t="shared" si="1173"/>
        <v/>
      </c>
      <c r="BP124" s="46" t="str">
        <f t="shared" si="1174"/>
        <v/>
      </c>
      <c r="BQ124" s="46" t="str">
        <f t="shared" si="1175"/>
        <v/>
      </c>
      <c r="BR124" s="46" t="str">
        <f t="shared" si="1176"/>
        <v/>
      </c>
      <c r="BS124" s="46" t="str">
        <f t="shared" si="1177"/>
        <v/>
      </c>
      <c r="BT124" s="46" t="str">
        <f t="shared" si="1178"/>
        <v/>
      </c>
      <c r="BU124" s="46" t="str">
        <f t="shared" si="1179"/>
        <v/>
      </c>
      <c r="BV124" s="46" t="str">
        <f t="shared" si="1180"/>
        <v/>
      </c>
      <c r="BW124" s="46" t="str">
        <f t="shared" si="1181"/>
        <v/>
      </c>
      <c r="BX124" s="46" t="str">
        <f t="shared" si="1182"/>
        <v/>
      </c>
      <c r="BY124" s="46" t="str">
        <f t="shared" si="1183"/>
        <v/>
      </c>
      <c r="BZ124" s="46" t="str">
        <f t="shared" si="1184"/>
        <v/>
      </c>
      <c r="CA124" s="46" t="str">
        <f t="shared" si="1185"/>
        <v/>
      </c>
      <c r="CB124" s="46" t="str">
        <f t="shared" si="1186"/>
        <v/>
      </c>
      <c r="CC124" s="46" t="str">
        <f t="shared" si="1187"/>
        <v/>
      </c>
      <c r="CD124" s="46" t="str">
        <f t="shared" si="1188"/>
        <v/>
      </c>
      <c r="CE124" s="46" t="str">
        <f t="shared" si="1189"/>
        <v/>
      </c>
      <c r="CF124" s="46" t="str">
        <f t="shared" si="1190"/>
        <v/>
      </c>
      <c r="CG124" s="46" t="str">
        <f t="shared" si="1191"/>
        <v/>
      </c>
      <c r="CH124" s="46" t="str">
        <f t="shared" si="1192"/>
        <v/>
      </c>
      <c r="CI124" s="46" t="str">
        <f t="shared" si="1193"/>
        <v/>
      </c>
      <c r="CJ124" s="46" t="str">
        <f t="shared" si="1194"/>
        <v/>
      </c>
      <c r="CK124" s="46" t="str">
        <f t="shared" si="1195"/>
        <v/>
      </c>
      <c r="CL124" s="46" t="str">
        <f t="shared" si="1196"/>
        <v/>
      </c>
      <c r="CM124" s="46" t="str">
        <f t="shared" si="1197"/>
        <v/>
      </c>
      <c r="CN124" s="46" t="str">
        <f t="shared" si="1198"/>
        <v/>
      </c>
      <c r="CO124" s="46" t="str">
        <f t="shared" si="1199"/>
        <v/>
      </c>
      <c r="CP124" s="46" t="str">
        <f t="shared" si="1200"/>
        <v/>
      </c>
      <c r="CQ124" s="46" t="str">
        <f t="shared" si="1201"/>
        <v/>
      </c>
      <c r="CR124" s="46" t="str">
        <f t="shared" si="1202"/>
        <v/>
      </c>
      <c r="CS124" s="46" t="str">
        <f t="shared" si="1203"/>
        <v/>
      </c>
      <c r="CT124" s="46" t="str">
        <f t="shared" si="1204"/>
        <v/>
      </c>
      <c r="CU124" s="46" t="str">
        <f t="shared" si="1205"/>
        <v/>
      </c>
      <c r="CV124" s="46" t="str">
        <f t="shared" si="1206"/>
        <v/>
      </c>
      <c r="CW124" s="46" t="str">
        <f t="shared" si="1207"/>
        <v/>
      </c>
      <c r="CX124" s="46" t="str">
        <f t="shared" si="1208"/>
        <v/>
      </c>
      <c r="CY124" s="46" t="str">
        <f t="shared" si="1209"/>
        <v/>
      </c>
      <c r="CZ124" s="46" t="str">
        <f t="shared" si="1210"/>
        <v/>
      </c>
      <c r="DA124" s="46" t="str">
        <f t="shared" si="1211"/>
        <v/>
      </c>
      <c r="DB124" s="46" t="str">
        <f t="shared" si="1212"/>
        <v/>
      </c>
      <c r="DC124" s="46" t="str">
        <f t="shared" si="1213"/>
        <v/>
      </c>
      <c r="DD124" s="46" t="str">
        <f t="shared" si="1214"/>
        <v/>
      </c>
      <c r="DE124" s="46" t="str">
        <f t="shared" si="1215"/>
        <v/>
      </c>
      <c r="DF124" s="46" t="str">
        <f t="shared" si="1216"/>
        <v/>
      </c>
      <c r="DG124" s="46" t="str">
        <f t="shared" si="1217"/>
        <v/>
      </c>
      <c r="DH124" s="46" t="str">
        <f t="shared" si="1218"/>
        <v/>
      </c>
      <c r="DI124" s="46" t="str">
        <f t="shared" si="1219"/>
        <v/>
      </c>
      <c r="DJ124" s="46" t="str">
        <f t="shared" si="1220"/>
        <v/>
      </c>
      <c r="DK124" s="46" t="str">
        <f t="shared" si="1221"/>
        <v/>
      </c>
      <c r="DL124" s="46" t="str">
        <f t="shared" si="1222"/>
        <v/>
      </c>
      <c r="DM124" s="46" t="str">
        <f t="shared" si="1223"/>
        <v/>
      </c>
      <c r="DN124" s="46" t="str">
        <f t="shared" si="1224"/>
        <v/>
      </c>
      <c r="DO124" s="46" t="str">
        <f t="shared" si="1225"/>
        <v/>
      </c>
      <c r="DP124" s="46" t="str">
        <f t="shared" si="1226"/>
        <v/>
      </c>
      <c r="DQ124" s="46" t="str">
        <f t="shared" si="1227"/>
        <v/>
      </c>
      <c r="DR124" s="46" t="str">
        <f t="shared" si="1228"/>
        <v/>
      </c>
      <c r="DS124" s="46" t="str">
        <f t="shared" si="1229"/>
        <v/>
      </c>
      <c r="DT124" s="46" t="str">
        <f t="shared" si="1230"/>
        <v/>
      </c>
      <c r="DU124" s="46" t="str">
        <f t="shared" si="1231"/>
        <v/>
      </c>
      <c r="DV124" s="46" t="str">
        <f t="shared" si="1232"/>
        <v/>
      </c>
      <c r="DW124" s="46" t="str">
        <f t="shared" si="1233"/>
        <v/>
      </c>
      <c r="DX124" s="46" t="str">
        <f t="shared" si="1234"/>
        <v/>
      </c>
      <c r="DY124" s="46" t="str">
        <f t="shared" si="1235"/>
        <v/>
      </c>
      <c r="DZ124" s="46" t="str">
        <f t="shared" si="1236"/>
        <v/>
      </c>
      <c r="EA124" s="46" t="str">
        <f t="shared" si="1237"/>
        <v/>
      </c>
      <c r="EB124" s="46" t="str">
        <f t="shared" si="1238"/>
        <v/>
      </c>
      <c r="EC124" s="46" t="str">
        <f t="shared" si="1239"/>
        <v/>
      </c>
      <c r="ED124" s="46" t="str">
        <f t="shared" si="1240"/>
        <v/>
      </c>
      <c r="EE124" s="46" t="str">
        <f t="shared" si="1241"/>
        <v/>
      </c>
      <c r="EF124" s="46" t="str">
        <f t="shared" si="1242"/>
        <v/>
      </c>
      <c r="EG124" s="46" t="str">
        <f t="shared" si="1243"/>
        <v/>
      </c>
      <c r="EH124" s="46" t="str">
        <f t="shared" si="1244"/>
        <v/>
      </c>
      <c r="EI124" s="46" t="str">
        <f t="shared" si="1245"/>
        <v/>
      </c>
      <c r="EJ124" s="46" t="str">
        <f t="shared" si="1246"/>
        <v/>
      </c>
      <c r="EK124" s="46" t="str">
        <f t="shared" si="1247"/>
        <v/>
      </c>
      <c r="EL124" s="46" t="str">
        <f t="shared" si="1248"/>
        <v/>
      </c>
      <c r="EM124" s="46" t="str">
        <f t="shared" si="1249"/>
        <v/>
      </c>
      <c r="EN124" s="46" t="str">
        <f t="shared" si="1250"/>
        <v/>
      </c>
      <c r="EO124" s="46" t="str">
        <f t="shared" si="1251"/>
        <v/>
      </c>
      <c r="EP124" s="46" t="str">
        <f t="shared" si="1252"/>
        <v/>
      </c>
      <c r="EQ124" s="46" t="str">
        <f t="shared" si="1253"/>
        <v/>
      </c>
      <c r="ER124" s="46" t="str">
        <f t="shared" si="1254"/>
        <v/>
      </c>
      <c r="ES124" s="46" t="str">
        <f t="shared" si="1255"/>
        <v/>
      </c>
      <c r="ET124" s="46" t="str">
        <f t="shared" si="1256"/>
        <v/>
      </c>
      <c r="EU124" s="46" t="str">
        <f t="shared" si="1257"/>
        <v/>
      </c>
      <c r="EV124" s="46" t="str">
        <f t="shared" si="1258"/>
        <v/>
      </c>
      <c r="EW124" s="46" t="str">
        <f t="shared" si="1259"/>
        <v/>
      </c>
      <c r="EX124" s="46" t="str">
        <f t="shared" si="1260"/>
        <v/>
      </c>
      <c r="EY124" s="46" t="str">
        <f t="shared" si="1261"/>
        <v/>
      </c>
      <c r="EZ124" s="46" t="str">
        <f t="shared" si="1262"/>
        <v/>
      </c>
      <c r="FA124" s="46" t="str">
        <f t="shared" si="1263"/>
        <v/>
      </c>
      <c r="FB124" s="46" t="str">
        <f t="shared" si="1264"/>
        <v/>
      </c>
      <c r="FC124" s="46" t="str">
        <f t="shared" si="1265"/>
        <v/>
      </c>
      <c r="FD124" s="46" t="str">
        <f t="shared" si="1266"/>
        <v/>
      </c>
      <c r="FE124" s="46" t="str">
        <f t="shared" si="1267"/>
        <v/>
      </c>
      <c r="FF124" s="46" t="str">
        <f t="shared" si="1268"/>
        <v/>
      </c>
      <c r="FG124" s="46" t="str">
        <f t="shared" si="1269"/>
        <v/>
      </c>
      <c r="FH124" s="46" t="str">
        <f t="shared" si="1270"/>
        <v/>
      </c>
      <c r="FI124" s="46" t="str">
        <f t="shared" si="1271"/>
        <v/>
      </c>
      <c r="FJ124" s="46" t="str">
        <f t="shared" si="1272"/>
        <v/>
      </c>
      <c r="FK124" s="46" t="str">
        <f t="shared" si="1273"/>
        <v/>
      </c>
      <c r="FL124" s="46" t="str">
        <f t="shared" si="1274"/>
        <v/>
      </c>
      <c r="FM124" s="46" t="str">
        <f t="shared" si="1275"/>
        <v/>
      </c>
      <c r="FN124" s="46" t="str">
        <f t="shared" si="1276"/>
        <v/>
      </c>
      <c r="FO124" s="46" t="str">
        <f t="shared" si="1277"/>
        <v/>
      </c>
      <c r="FP124" s="46" t="str">
        <f t="shared" si="1278"/>
        <v/>
      </c>
      <c r="FQ124" s="46" t="str">
        <f t="shared" si="1279"/>
        <v/>
      </c>
      <c r="FR124" s="46" t="str">
        <f t="shared" si="1280"/>
        <v/>
      </c>
      <c r="FS124" s="46" t="str">
        <f t="shared" si="1281"/>
        <v/>
      </c>
      <c r="FT124" s="46" t="str">
        <f t="shared" si="1282"/>
        <v/>
      </c>
      <c r="FU124" s="46" t="str">
        <f t="shared" si="1283"/>
        <v/>
      </c>
      <c r="FV124" s="46" t="str">
        <f t="shared" si="1284"/>
        <v/>
      </c>
      <c r="FW124" s="46" t="str">
        <f t="shared" si="1285"/>
        <v/>
      </c>
      <c r="FX124" s="46" t="str">
        <f t="shared" si="1286"/>
        <v/>
      </c>
      <c r="FY124" s="46" t="str">
        <f t="shared" si="1287"/>
        <v/>
      </c>
      <c r="FZ124" s="46">
        <f t="shared" si="1288"/>
        <v>-5.0076843781040603E-3</v>
      </c>
      <c r="GA124" s="46">
        <f t="shared" si="1289"/>
        <v>-0.19851314980716916</v>
      </c>
      <c r="GB124" s="46">
        <f t="shared" si="1290"/>
        <v>-0.1055358403897354</v>
      </c>
      <c r="GC124" s="46">
        <f t="shared" si="1291"/>
        <v>-0.11658353661931709</v>
      </c>
      <c r="GD124" s="46">
        <f t="shared" si="1292"/>
        <v>-0.12362989634020849</v>
      </c>
      <c r="GE124" s="46">
        <f t="shared" si="1293"/>
        <v>-0.11297342603835936</v>
      </c>
      <c r="GF124" s="46">
        <f t="shared" si="1294"/>
        <v>-0.10018193775797557</v>
      </c>
      <c r="GG124" s="46">
        <f t="shared" si="1295"/>
        <v>-0.1351034678780465</v>
      </c>
      <c r="GH124" s="46">
        <f t="shared" si="1296"/>
        <v>-4.439154594310124E-2</v>
      </c>
      <c r="GI124" s="46">
        <f t="shared" si="1297"/>
        <v>-8.6895619080388564E-2</v>
      </c>
      <c r="GJ124" s="46">
        <f t="shared" si="1298"/>
        <v>-0.14456599992400609</v>
      </c>
      <c r="GK124" s="46">
        <f t="shared" si="1299"/>
        <v>-0.11220320912179493</v>
      </c>
      <c r="GL124" s="46">
        <f t="shared" si="1300"/>
        <v>-8.4105634303697885E-2</v>
      </c>
      <c r="GM124" s="46">
        <f t="shared" si="1301"/>
        <v>-1.6632185872340499E-2</v>
      </c>
      <c r="GN124" s="46">
        <f t="shared" si="1302"/>
        <v>0.12613506943561492</v>
      </c>
      <c r="GO124" s="46">
        <f t="shared" si="1303"/>
        <v>0.16783130022075055</v>
      </c>
      <c r="GP124" s="46">
        <f t="shared" si="1304"/>
        <v>7.3466424682395726E-2</v>
      </c>
      <c r="GQ124" s="46">
        <f t="shared" si="1305"/>
        <v>1.6657156637039261E-2</v>
      </c>
      <c r="GR124" s="46">
        <f t="shared" si="1306"/>
        <v>-3.8815835735883542E-2</v>
      </c>
      <c r="GS124" s="46">
        <f t="shared" si="1307"/>
        <v>-3.2942862627565517E-2</v>
      </c>
      <c r="GT124" s="46">
        <f t="shared" si="1308"/>
        <v>-8.720681734489133E-2</v>
      </c>
      <c r="GU124" s="46">
        <f t="shared" si="1309"/>
        <v>3.134638107256027E-2</v>
      </c>
      <c r="GV124" s="46">
        <f t="shared" si="1310"/>
        <v>-2.144171794450922E-2</v>
      </c>
      <c r="GW124" s="46">
        <f t="shared" si="1311"/>
        <v>-0.15379324605998368</v>
      </c>
      <c r="GX124" s="46">
        <f t="shared" si="1312"/>
        <v>-1.0481677325366756E-2</v>
      </c>
      <c r="GY124" s="46">
        <f t="shared" si="1313"/>
        <v>7.4799988590075195E-3</v>
      </c>
      <c r="GZ124" s="46">
        <f t="shared" si="1314"/>
        <v>-0.14267940867478635</v>
      </c>
      <c r="HA124" s="46">
        <f t="shared" si="1315"/>
        <v>-0.17819289967554763</v>
      </c>
      <c r="HB124" s="46">
        <f t="shared" si="1316"/>
        <v>-6.8370866301481037E-2</v>
      </c>
      <c r="HC124" s="46">
        <f t="shared" si="1317"/>
        <v>-0.10610352846138982</v>
      </c>
      <c r="HD124" s="46">
        <f t="shared" si="1318"/>
        <v>-4.96744458263223E-2</v>
      </c>
      <c r="HE124" s="46">
        <f t="shared" si="1319"/>
        <v>1.866707806232637E-2</v>
      </c>
      <c r="HF124" s="46">
        <f t="shared" si="1320"/>
        <v>5.4223391089109008E-2</v>
      </c>
      <c r="HG124" s="46">
        <f t="shared" si="1321"/>
        <v>1.0663673354847747E-2</v>
      </c>
      <c r="HH124" s="46">
        <f t="shared" si="1322"/>
        <v>2.4583769454756377E-2</v>
      </c>
      <c r="HI124" s="46">
        <f t="shared" si="1323"/>
        <v>-4.5812328645971512E-2</v>
      </c>
      <c r="HJ124" s="46">
        <f t="shared" si="1324"/>
        <v>-0.16911190207483284</v>
      </c>
      <c r="HK124" s="46">
        <f t="shared" si="1325"/>
        <v>-0.10059273258311141</v>
      </c>
      <c r="HL124" s="46">
        <f t="shared" si="1326"/>
        <v>-0.1285484342990928</v>
      </c>
      <c r="HM124" s="46">
        <f t="shared" si="1327"/>
        <v>-0.1380869289340102</v>
      </c>
      <c r="HN124" s="46">
        <f t="shared" si="1328"/>
        <v>-0.26451800232288036</v>
      </c>
      <c r="HO124" s="46">
        <f t="shared" si="1329"/>
        <v>-0.16955266955266957</v>
      </c>
      <c r="HP124" s="46">
        <f t="shared" si="1330"/>
        <v>-0.24872979214780599</v>
      </c>
      <c r="HQ124" s="46">
        <f t="shared" si="1331"/>
        <v>-0.25003786157807062</v>
      </c>
      <c r="HR124" s="46">
        <f t="shared" si="1332"/>
        <v>-0.26361435174994496</v>
      </c>
      <c r="HS124" s="156">
        <f t="shared" si="1333"/>
        <v>-0.23603359711231431</v>
      </c>
      <c r="HT124" s="46">
        <f t="shared" si="1334"/>
        <v>-0.20774296547595295</v>
      </c>
      <c r="HU124" s="46">
        <f t="shared" si="1335"/>
        <v>-0.24765965335063489</v>
      </c>
      <c r="HV124" s="46">
        <f t="shared" si="1336"/>
        <v>-0.26747466304461398</v>
      </c>
      <c r="HW124" s="46">
        <f t="shared" si="1337"/>
        <v>-0.305730659025788</v>
      </c>
      <c r="HX124" s="46">
        <f t="shared" si="1338"/>
        <v>-0.25438670136848296</v>
      </c>
      <c r="HY124" s="46">
        <f t="shared" si="1339"/>
        <v>-0.24146498573663389</v>
      </c>
      <c r="HZ124" s="46">
        <f t="shared" si="1340"/>
        <v>-0.15771812080536918</v>
      </c>
      <c r="IA124" s="46">
        <f t="shared" si="1341"/>
        <v>-0.20677671589921809</v>
      </c>
      <c r="IB124" s="46">
        <f t="shared" si="1342"/>
        <v>-0.18147351163029002</v>
      </c>
      <c r="IC124" s="46">
        <f t="shared" si="1343"/>
        <v>-6.8558158319870777E-2</v>
      </c>
      <c r="ID124" s="46">
        <f t="shared" si="1344"/>
        <v>-0.15206950837966571</v>
      </c>
      <c r="IE124" s="46">
        <f t="shared" si="1345"/>
        <v>-0.14480678194026742</v>
      </c>
      <c r="IF124" s="46">
        <f t="shared" si="1346"/>
        <v>-0.10394626364399662</v>
      </c>
      <c r="IG124" s="46">
        <f t="shared" si="1347"/>
        <v>0.16163607244055678</v>
      </c>
      <c r="IH124" s="46">
        <f t="shared" si="1348"/>
        <v>0.33475966338610763</v>
      </c>
      <c r="II124" s="46">
        <f t="shared" si="1349"/>
        <v>0.23442014032191505</v>
      </c>
      <c r="IJ124" s="46">
        <f t="shared" si="1350"/>
        <v>9.6385542168674787E-2</v>
      </c>
      <c r="IK124" s="46">
        <f t="shared" si="1351"/>
        <v>0.11148853572728368</v>
      </c>
      <c r="IL124" s="46">
        <f t="shared" si="1352"/>
        <v>0.14987110382001401</v>
      </c>
      <c r="IM124" s="46">
        <f t="shared" si="1353"/>
        <v>0.23512230741146412</v>
      </c>
      <c r="IN124" s="46">
        <f t="shared" si="1354"/>
        <v>0.28818227341011515</v>
      </c>
      <c r="IO124" s="46">
        <f t="shared" si="1355"/>
        <v>0.31371273712737135</v>
      </c>
      <c r="IP124" s="46">
        <f t="shared" si="1356"/>
        <v>0.32972972972972969</v>
      </c>
      <c r="IQ124" s="46">
        <f t="shared" si="1357"/>
        <v>0.44082022949426269</v>
      </c>
      <c r="IR124" s="46">
        <f t="shared" si="1358"/>
        <v>0.33489505247376306</v>
      </c>
      <c r="IS124" s="46">
        <f t="shared" si="1359"/>
        <v>0.2261109343514689</v>
      </c>
      <c r="IT124" s="46">
        <f t="shared" si="1360"/>
        <v>0.15142124385552469</v>
      </c>
      <c r="IU124" s="46">
        <f t="shared" si="1361"/>
        <v>0.20405661428730637</v>
      </c>
      <c r="IV124" s="46">
        <f t="shared" si="1362"/>
        <v>0.19893190921228299</v>
      </c>
      <c r="IW124" s="46">
        <f t="shared" si="1363"/>
        <v>0.27057411045623225</v>
      </c>
      <c r="IX124" s="46">
        <f t="shared" si="1364"/>
        <v>0.18669112401915822</v>
      </c>
      <c r="IY124" s="46">
        <f t="shared" si="1365"/>
        <v>5.8626465661641536E-2</v>
      </c>
      <c r="IZ124" s="46">
        <f t="shared" si="1366"/>
        <v>5.986394557823127E-2</v>
      </c>
      <c r="JA124" s="46">
        <f t="shared" si="1367"/>
        <v>-3.1520752537338104E-2</v>
      </c>
      <c r="JB124" s="46">
        <f t="shared" si="1367"/>
        <v>2.3860021208907733E-2</v>
      </c>
      <c r="JC124" s="46">
        <f t="shared" si="1367"/>
        <v>-6.4523265245925776E-2</v>
      </c>
      <c r="JD124" s="46">
        <f t="shared" si="1367"/>
        <v>-0.18461322476484632</v>
      </c>
      <c r="JE124" s="46">
        <f t="shared" si="1367"/>
        <v>-9.8001902949571784E-2</v>
      </c>
      <c r="JF124" s="46">
        <f t="shared" si="1367"/>
        <v>-6.7935034802784178E-2</v>
      </c>
      <c r="JG124" s="46">
        <f t="shared" si="1367"/>
        <v>-9.8111810440577596E-2</v>
      </c>
      <c r="JH124" s="46">
        <f t="shared" si="1367"/>
        <v>-0.14725029981154703</v>
      </c>
      <c r="JI124" s="46">
        <f t="shared" si="1367"/>
        <v>-0.11072931878704584</v>
      </c>
      <c r="JJ124" s="46">
        <f t="shared" si="1367"/>
        <v>-0.13696865607556896</v>
      </c>
      <c r="JK124" s="46">
        <f t="shared" si="1367"/>
        <v>-0.18978034251675358</v>
      </c>
      <c r="JL124" s="46">
        <f t="shared" si="1367"/>
        <v>-0.15422703099211443</v>
      </c>
      <c r="JM124" s="46">
        <f t="shared" si="1367"/>
        <v>-0.20703757348555851</v>
      </c>
      <c r="JN124" s="46">
        <f t="shared" si="1367"/>
        <v>-0.17944070429829106</v>
      </c>
      <c r="JO124" s="46">
        <f t="shared" si="1367"/>
        <v>-0.22410531294340219</v>
      </c>
      <c r="JP124" s="46">
        <f t="shared" si="1367"/>
        <v>3.8825757575757569E-2</v>
      </c>
      <c r="JQ124" s="46">
        <f t="shared" si="1367"/>
        <v>-0.15535097813578824</v>
      </c>
      <c r="JR124" s="46">
        <f t="shared" si="1367"/>
        <v>-0.20003982873643333</v>
      </c>
      <c r="JS124" s="46">
        <f t="shared" si="1367"/>
        <v>-0.16184318555008215</v>
      </c>
      <c r="JT124" s="46">
        <f t="shared" si="1367"/>
        <v>-8.6489201406328431E-2</v>
      </c>
      <c r="JU124" s="46">
        <f t="shared" si="1368"/>
        <v>-3.0139103554868596E-2</v>
      </c>
      <c r="JV124" s="46">
        <f t="shared" si="1369"/>
        <v>-9.9800995024875605E-2</v>
      </c>
      <c r="JW124" s="46">
        <f t="shared" si="1370"/>
        <v>6.6628374497414988E-3</v>
      </c>
      <c r="JX124" s="46">
        <f t="shared" si="1370"/>
        <v>-2.124891587163924E-2</v>
      </c>
      <c r="JY124" s="46">
        <f t="shared" si="1370"/>
        <v>5.254109809820573E-2</v>
      </c>
      <c r="JZ124" s="46">
        <f t="shared" si="1370"/>
        <v>9.2878931313768787E-2</v>
      </c>
      <c r="KA124" s="46">
        <f t="shared" si="1370"/>
        <v>0.27786244031291263</v>
      </c>
      <c r="KB124" s="46">
        <f t="shared" si="1370"/>
        <v>5.8092317891770939E-2</v>
      </c>
      <c r="KC124" s="46">
        <f t="shared" si="1370"/>
        <v>0.45095367847411438</v>
      </c>
      <c r="KD124" s="46">
        <f t="shared" si="1370"/>
        <v>0.36781179985063472</v>
      </c>
      <c r="KE124" s="46">
        <f t="shared" si="1370"/>
        <v>0.34565936084241455</v>
      </c>
      <c r="KF124" s="46">
        <f t="shared" si="1371"/>
        <v>0.44754783373652951</v>
      </c>
      <c r="KG124" s="46">
        <f t="shared" si="1372"/>
        <v>0.19521912350597614</v>
      </c>
      <c r="KH124" s="46">
        <f t="shared" si="1372"/>
        <v>0.366530341549685</v>
      </c>
      <c r="KI124" s="46">
        <f t="shared" si="1372"/>
        <v>0.30936893757845496</v>
      </c>
      <c r="KJ124" s="46">
        <f t="shared" si="1372"/>
        <v>0.40008861320336719</v>
      </c>
      <c r="KK124" s="46">
        <f t="shared" si="1372"/>
        <v>0.34585545120457328</v>
      </c>
      <c r="KL124" s="46">
        <f t="shared" si="1372"/>
        <v>0.28922040423484119</v>
      </c>
      <c r="KM124" s="46">
        <f t="shared" si="1372"/>
        <v>0.23676260136746707</v>
      </c>
      <c r="KN124" s="46">
        <f t="shared" si="1372"/>
        <v>0.15844298245614041</v>
      </c>
      <c r="KO124" s="46">
        <f t="shared" si="1372"/>
        <v>6.1032863849765917E-3</v>
      </c>
      <c r="KP124" s="46">
        <f t="shared" si="1372"/>
        <v>8.1900081900077026E-4</v>
      </c>
      <c r="KQ124" s="46">
        <f t="shared" si="1372"/>
        <v>0.16096451319381266</v>
      </c>
      <c r="KR124" s="46">
        <f t="shared" si="1372"/>
        <v>2.0434518383469991E-2</v>
      </c>
      <c r="KS124" s="46">
        <f t="shared" si="1372"/>
        <v>-2.416666666666667E-2</v>
      </c>
      <c r="KT124" s="46">
        <f t="shared" si="1372"/>
        <v>3.486208848984873E-2</v>
      </c>
      <c r="KU124" s="46">
        <f t="shared" si="1372"/>
        <v>0.16890360815757366</v>
      </c>
      <c r="KV124" s="46">
        <f t="shared" si="1372"/>
        <v>7.00949367088608E-2</v>
      </c>
      <c r="KW124" s="46">
        <f t="shared" si="1372"/>
        <v>0.10922330097087385</v>
      </c>
      <c r="KX124" s="46">
        <f t="shared" si="1372"/>
        <v>-1.0750279955207165E-2</v>
      </c>
      <c r="KY124" s="46">
        <f t="shared" si="1372"/>
        <v>-0.17195937258935456</v>
      </c>
      <c r="KZ124" s="46">
        <f t="shared" si="1372"/>
        <v>-0.19140017578257051</v>
      </c>
      <c r="LA124" s="46">
        <f t="shared" si="1372"/>
        <v>-0.26092704930782396</v>
      </c>
      <c r="LB124" s="46">
        <f t="shared" si="1372"/>
        <v>-0.14020731042007639</v>
      </c>
      <c r="LC124" s="46">
        <f t="shared" si="1372"/>
        <v>-0.31491496198761659</v>
      </c>
      <c r="LD124" s="46">
        <f t="shared" si="1372"/>
        <v>-0.17114568599717117</v>
      </c>
      <c r="LE124" s="46">
        <f t="shared" si="1372"/>
        <v>-0.20623398804440651</v>
      </c>
      <c r="LF124" s="46">
        <f t="shared" si="1381"/>
        <v>-0.27833359387212753</v>
      </c>
      <c r="LG124" s="46">
        <f t="shared" si="1381"/>
        <v>-0.31583656427080231</v>
      </c>
      <c r="LH124" s="46">
        <f t="shared" si="1381"/>
        <v>-0.28581990241017297</v>
      </c>
      <c r="LI124" s="46">
        <f t="shared" si="1374"/>
        <v>-0.40440371991247259</v>
      </c>
      <c r="LJ124" s="46">
        <f t="shared" si="1375"/>
        <v>-0.34004980756169345</v>
      </c>
      <c r="LK124" s="46">
        <f t="shared" si="1375"/>
        <v>-0.25285303936029813</v>
      </c>
      <c r="LL124" s="46">
        <f t="shared" si="1375"/>
        <v>-0.21429765886287622</v>
      </c>
      <c r="LM124" s="46">
        <f t="shared" si="1375"/>
        <v>0.24529096074923706</v>
      </c>
      <c r="LN124" s="46">
        <f t="shared" si="1375"/>
        <v>-5.6260575296108284E-2</v>
      </c>
      <c r="LO124" s="46">
        <f t="shared" si="1375"/>
        <v>-2.1622240018304595E-2</v>
      </c>
      <c r="LP124" s="46">
        <f t="shared" si="1375"/>
        <v>-0.18986887012753728</v>
      </c>
      <c r="LQ124" s="46">
        <f t="shared" si="1375"/>
        <v>-4.0882194728348864E-3</v>
      </c>
      <c r="LR124" s="46">
        <f t="shared" si="1375"/>
        <v>4.6572078414383267E-2</v>
      </c>
      <c r="LS124" s="46">
        <f t="shared" si="1375"/>
        <v>2.0379250217959832E-2</v>
      </c>
      <c r="LT124" s="46">
        <f t="shared" si="1375"/>
        <v>1.035196687371176E-4</v>
      </c>
      <c r="LU124" s="46">
        <f t="shared" si="1376"/>
        <v>0.14477611940298507</v>
      </c>
      <c r="LV124" s="46">
        <f t="shared" si="1377"/>
        <v>5.3744997141223605E-2</v>
      </c>
      <c r="LW124" s="46">
        <f t="shared" si="1377"/>
        <v>0.12988362427265177</v>
      </c>
      <c r="LX124" s="46">
        <f t="shared" si="1378"/>
        <v>0.19037990848143016</v>
      </c>
      <c r="LY124" s="46">
        <f t="shared" si="1379"/>
        <v>-0.15058306574277502</v>
      </c>
      <c r="LZ124" s="46">
        <f t="shared" si="1379"/>
        <v>-0.17043926490363071</v>
      </c>
      <c r="MA124" s="46">
        <f t="shared" si="1379"/>
        <v>-0.10898035547240414</v>
      </c>
      <c r="MB124" s="46">
        <f t="shared" si="1379"/>
        <v>-0.12682926829268293</v>
      </c>
      <c r="MC124" s="46">
        <f t="shared" si="1379"/>
        <v>-0.13298044722912394</v>
      </c>
      <c r="MD124" s="46">
        <f t="shared" si="1379"/>
        <v>-0.15937079581910385</v>
      </c>
      <c r="ME124" s="46">
        <f t="shared" si="1379"/>
        <v>-8.1490975114813624E-2</v>
      </c>
      <c r="MF124" s="46">
        <f t="shared" si="1379"/>
        <v>-2.9707069661525698E-2</v>
      </c>
      <c r="MG124" s="46">
        <f t="shared" si="1379"/>
        <v>-0.17821682880353029</v>
      </c>
      <c r="MH124" s="46">
        <f t="shared" si="1379"/>
        <v>-7.9652740097666874E-2</v>
      </c>
      <c r="MI124" s="46">
        <f t="shared" si="1379"/>
        <v>-0.17270553614125439</v>
      </c>
      <c r="MJ124" s="46">
        <f t="shared" si="1379"/>
        <v>-0.20632934024673699</v>
      </c>
      <c r="MK124" s="46">
        <f t="shared" si="1379"/>
        <v>-0.27317946677278149</v>
      </c>
      <c r="ML124" s="46">
        <f t="shared" si="1379"/>
        <v>-0.12765095231662837</v>
      </c>
    </row>
    <row r="125" spans="1:350" s="111" customFormat="1" x14ac:dyDescent="0.35">
      <c r="A125" s="107" t="str">
        <f>Month!$A$45</f>
        <v>Exportação (ton)</v>
      </c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 t="str">
        <f t="shared" si="1120"/>
        <v/>
      </c>
      <c r="O125" s="46" t="str">
        <f t="shared" si="1121"/>
        <v/>
      </c>
      <c r="P125" s="46" t="str">
        <f t="shared" si="1122"/>
        <v/>
      </c>
      <c r="Q125" s="46" t="str">
        <f t="shared" si="1123"/>
        <v/>
      </c>
      <c r="R125" s="46" t="str">
        <f t="shared" si="1124"/>
        <v/>
      </c>
      <c r="S125" s="46" t="str">
        <f t="shared" si="1125"/>
        <v/>
      </c>
      <c r="T125" s="46" t="str">
        <f t="shared" si="1126"/>
        <v/>
      </c>
      <c r="U125" s="46" t="str">
        <f t="shared" si="1127"/>
        <v/>
      </c>
      <c r="V125" s="46" t="str">
        <f t="shared" si="1128"/>
        <v/>
      </c>
      <c r="W125" s="46" t="str">
        <f t="shared" si="1129"/>
        <v/>
      </c>
      <c r="X125" s="46" t="str">
        <f t="shared" si="1130"/>
        <v/>
      </c>
      <c r="Y125" s="46" t="str">
        <f t="shared" si="1131"/>
        <v/>
      </c>
      <c r="Z125" s="46" t="str">
        <f t="shared" si="1132"/>
        <v/>
      </c>
      <c r="AA125" s="46" t="str">
        <f t="shared" si="1133"/>
        <v/>
      </c>
      <c r="AB125" s="46" t="str">
        <f t="shared" si="1134"/>
        <v/>
      </c>
      <c r="AC125" s="46" t="str">
        <f t="shared" si="1135"/>
        <v/>
      </c>
      <c r="AD125" s="46" t="str">
        <f t="shared" si="1136"/>
        <v/>
      </c>
      <c r="AE125" s="46" t="str">
        <f t="shared" si="1137"/>
        <v/>
      </c>
      <c r="AF125" s="46" t="str">
        <f t="shared" si="1138"/>
        <v/>
      </c>
      <c r="AG125" s="46" t="str">
        <f t="shared" si="1139"/>
        <v/>
      </c>
      <c r="AH125" s="46" t="str">
        <f t="shared" si="1140"/>
        <v/>
      </c>
      <c r="AI125" s="46" t="str">
        <f t="shared" si="1141"/>
        <v/>
      </c>
      <c r="AJ125" s="46" t="str">
        <f t="shared" si="1142"/>
        <v/>
      </c>
      <c r="AK125" s="46" t="str">
        <f t="shared" si="1143"/>
        <v/>
      </c>
      <c r="AL125" s="46" t="str">
        <f t="shared" si="1144"/>
        <v/>
      </c>
      <c r="AM125" s="46" t="str">
        <f t="shared" si="1145"/>
        <v/>
      </c>
      <c r="AN125" s="46" t="str">
        <f t="shared" si="1146"/>
        <v/>
      </c>
      <c r="AO125" s="46" t="str">
        <f t="shared" si="1147"/>
        <v/>
      </c>
      <c r="AP125" s="46" t="str">
        <f t="shared" si="1148"/>
        <v/>
      </c>
      <c r="AQ125" s="46" t="str">
        <f t="shared" si="1149"/>
        <v/>
      </c>
      <c r="AR125" s="46" t="str">
        <f t="shared" si="1150"/>
        <v/>
      </c>
      <c r="AS125" s="46" t="str">
        <f t="shared" si="1151"/>
        <v/>
      </c>
      <c r="AT125" s="46" t="str">
        <f t="shared" si="1152"/>
        <v/>
      </c>
      <c r="AU125" s="46" t="str">
        <f t="shared" si="1153"/>
        <v/>
      </c>
      <c r="AV125" s="46" t="str">
        <f t="shared" si="1154"/>
        <v/>
      </c>
      <c r="AW125" s="46" t="str">
        <f t="shared" si="1155"/>
        <v/>
      </c>
      <c r="AX125" s="46" t="str">
        <f t="shared" si="1156"/>
        <v/>
      </c>
      <c r="AY125" s="46" t="str">
        <f t="shared" si="1157"/>
        <v/>
      </c>
      <c r="AZ125" s="46" t="str">
        <f t="shared" si="1158"/>
        <v/>
      </c>
      <c r="BA125" s="46" t="str">
        <f t="shared" si="1159"/>
        <v/>
      </c>
      <c r="BB125" s="46" t="str">
        <f t="shared" si="1160"/>
        <v/>
      </c>
      <c r="BC125" s="46" t="str">
        <f t="shared" si="1161"/>
        <v/>
      </c>
      <c r="BD125" s="46" t="str">
        <f t="shared" si="1162"/>
        <v/>
      </c>
      <c r="BE125" s="46" t="str">
        <f t="shared" si="1163"/>
        <v/>
      </c>
      <c r="BF125" s="46" t="str">
        <f t="shared" si="1164"/>
        <v/>
      </c>
      <c r="BG125" s="46" t="str">
        <f t="shared" si="1165"/>
        <v/>
      </c>
      <c r="BH125" s="46" t="str">
        <f t="shared" si="1166"/>
        <v/>
      </c>
      <c r="BI125" s="46" t="str">
        <f t="shared" si="1167"/>
        <v/>
      </c>
      <c r="BJ125" s="46" t="str">
        <f t="shared" si="1168"/>
        <v/>
      </c>
      <c r="BK125" s="46" t="str">
        <f t="shared" si="1169"/>
        <v/>
      </c>
      <c r="BL125" s="46" t="str">
        <f t="shared" si="1170"/>
        <v/>
      </c>
      <c r="BM125" s="46" t="str">
        <f t="shared" si="1171"/>
        <v/>
      </c>
      <c r="BN125" s="46" t="str">
        <f t="shared" si="1172"/>
        <v/>
      </c>
      <c r="BO125" s="46" t="str">
        <f t="shared" si="1173"/>
        <v/>
      </c>
      <c r="BP125" s="46" t="str">
        <f t="shared" si="1174"/>
        <v/>
      </c>
      <c r="BQ125" s="46" t="str">
        <f t="shared" si="1175"/>
        <v/>
      </c>
      <c r="BR125" s="46" t="str">
        <f t="shared" si="1176"/>
        <v/>
      </c>
      <c r="BS125" s="46" t="str">
        <f t="shared" si="1177"/>
        <v/>
      </c>
      <c r="BT125" s="46" t="str">
        <f t="shared" si="1178"/>
        <v/>
      </c>
      <c r="BU125" s="46" t="str">
        <f t="shared" si="1179"/>
        <v/>
      </c>
      <c r="BV125" s="46" t="str">
        <f t="shared" si="1180"/>
        <v/>
      </c>
      <c r="BW125" s="46" t="str">
        <f t="shared" si="1181"/>
        <v/>
      </c>
      <c r="BX125" s="46" t="str">
        <f t="shared" si="1182"/>
        <v/>
      </c>
      <c r="BY125" s="46" t="str">
        <f t="shared" si="1183"/>
        <v/>
      </c>
      <c r="BZ125" s="46" t="str">
        <f t="shared" si="1184"/>
        <v/>
      </c>
      <c r="CA125" s="46" t="str">
        <f t="shared" si="1185"/>
        <v/>
      </c>
      <c r="CB125" s="46" t="str">
        <f t="shared" si="1186"/>
        <v/>
      </c>
      <c r="CC125" s="46" t="str">
        <f t="shared" si="1187"/>
        <v/>
      </c>
      <c r="CD125" s="46" t="str">
        <f t="shared" si="1188"/>
        <v/>
      </c>
      <c r="CE125" s="46" t="str">
        <f t="shared" si="1189"/>
        <v/>
      </c>
      <c r="CF125" s="46" t="str">
        <f t="shared" si="1190"/>
        <v/>
      </c>
      <c r="CG125" s="46" t="str">
        <f t="shared" si="1191"/>
        <v/>
      </c>
      <c r="CH125" s="46" t="str">
        <f t="shared" si="1192"/>
        <v/>
      </c>
      <c r="CI125" s="46" t="str">
        <f t="shared" si="1193"/>
        <v/>
      </c>
      <c r="CJ125" s="46" t="str">
        <f t="shared" si="1194"/>
        <v/>
      </c>
      <c r="CK125" s="46" t="str">
        <f t="shared" si="1195"/>
        <v/>
      </c>
      <c r="CL125" s="46" t="str">
        <f t="shared" si="1196"/>
        <v/>
      </c>
      <c r="CM125" s="46" t="str">
        <f t="shared" si="1197"/>
        <v/>
      </c>
      <c r="CN125" s="46" t="str">
        <f t="shared" si="1198"/>
        <v/>
      </c>
      <c r="CO125" s="46" t="str">
        <f t="shared" si="1199"/>
        <v/>
      </c>
      <c r="CP125" s="46" t="str">
        <f t="shared" si="1200"/>
        <v/>
      </c>
      <c r="CQ125" s="46" t="str">
        <f t="shared" si="1201"/>
        <v/>
      </c>
      <c r="CR125" s="46" t="str">
        <f t="shared" si="1202"/>
        <v/>
      </c>
      <c r="CS125" s="46" t="str">
        <f t="shared" si="1203"/>
        <v/>
      </c>
      <c r="CT125" s="46" t="str">
        <f t="shared" si="1204"/>
        <v/>
      </c>
      <c r="CU125" s="46" t="str">
        <f t="shared" si="1205"/>
        <v/>
      </c>
      <c r="CV125" s="46" t="str">
        <f t="shared" si="1206"/>
        <v/>
      </c>
      <c r="CW125" s="46" t="str">
        <f t="shared" si="1207"/>
        <v/>
      </c>
      <c r="CX125" s="46" t="str">
        <f t="shared" si="1208"/>
        <v/>
      </c>
      <c r="CY125" s="46" t="str">
        <f t="shared" si="1209"/>
        <v/>
      </c>
      <c r="CZ125" s="46" t="str">
        <f t="shared" si="1210"/>
        <v/>
      </c>
      <c r="DA125" s="46" t="str">
        <f t="shared" si="1211"/>
        <v/>
      </c>
      <c r="DB125" s="46" t="str">
        <f t="shared" si="1212"/>
        <v/>
      </c>
      <c r="DC125" s="46" t="str">
        <f t="shared" si="1213"/>
        <v/>
      </c>
      <c r="DD125" s="46" t="str">
        <f t="shared" si="1214"/>
        <v/>
      </c>
      <c r="DE125" s="46" t="str">
        <f t="shared" si="1215"/>
        <v/>
      </c>
      <c r="DF125" s="46" t="str">
        <f t="shared" si="1216"/>
        <v/>
      </c>
      <c r="DG125" s="46" t="str">
        <f t="shared" si="1217"/>
        <v/>
      </c>
      <c r="DH125" s="46" t="str">
        <f t="shared" si="1218"/>
        <v/>
      </c>
      <c r="DI125" s="46" t="str">
        <f t="shared" si="1219"/>
        <v/>
      </c>
      <c r="DJ125" s="46" t="str">
        <f t="shared" si="1220"/>
        <v/>
      </c>
      <c r="DK125" s="46" t="str">
        <f t="shared" si="1221"/>
        <v/>
      </c>
      <c r="DL125" s="46" t="str">
        <f t="shared" si="1222"/>
        <v/>
      </c>
      <c r="DM125" s="46" t="str">
        <f t="shared" si="1223"/>
        <v/>
      </c>
      <c r="DN125" s="46" t="str">
        <f t="shared" si="1224"/>
        <v/>
      </c>
      <c r="DO125" s="46" t="str">
        <f t="shared" si="1225"/>
        <v/>
      </c>
      <c r="DP125" s="46" t="str">
        <f t="shared" si="1226"/>
        <v/>
      </c>
      <c r="DQ125" s="46" t="str">
        <f t="shared" si="1227"/>
        <v/>
      </c>
      <c r="DR125" s="46" t="str">
        <f t="shared" si="1228"/>
        <v/>
      </c>
      <c r="DS125" s="46" t="str">
        <f t="shared" si="1229"/>
        <v/>
      </c>
      <c r="DT125" s="46" t="str">
        <f t="shared" si="1230"/>
        <v/>
      </c>
      <c r="DU125" s="46" t="str">
        <f t="shared" si="1231"/>
        <v/>
      </c>
      <c r="DV125" s="46" t="str">
        <f t="shared" si="1232"/>
        <v/>
      </c>
      <c r="DW125" s="46" t="str">
        <f t="shared" si="1233"/>
        <v/>
      </c>
      <c r="DX125" s="46" t="str">
        <f t="shared" si="1234"/>
        <v/>
      </c>
      <c r="DY125" s="46" t="str">
        <f t="shared" si="1235"/>
        <v/>
      </c>
      <c r="DZ125" s="46" t="str">
        <f t="shared" si="1236"/>
        <v/>
      </c>
      <c r="EA125" s="46" t="str">
        <f t="shared" si="1237"/>
        <v/>
      </c>
      <c r="EB125" s="46" t="str">
        <f t="shared" si="1238"/>
        <v/>
      </c>
      <c r="EC125" s="46" t="str">
        <f t="shared" si="1239"/>
        <v/>
      </c>
      <c r="ED125" s="46" t="str">
        <f t="shared" si="1240"/>
        <v/>
      </c>
      <c r="EE125" s="46" t="str">
        <f t="shared" si="1241"/>
        <v/>
      </c>
      <c r="EF125" s="46" t="str">
        <f t="shared" si="1242"/>
        <v/>
      </c>
      <c r="EG125" s="46" t="str">
        <f t="shared" si="1243"/>
        <v/>
      </c>
      <c r="EH125" s="46" t="str">
        <f t="shared" si="1244"/>
        <v/>
      </c>
      <c r="EI125" s="46" t="str">
        <f t="shared" si="1245"/>
        <v/>
      </c>
      <c r="EJ125" s="46" t="str">
        <f t="shared" si="1246"/>
        <v/>
      </c>
      <c r="EK125" s="46" t="str">
        <f t="shared" si="1247"/>
        <v/>
      </c>
      <c r="EL125" s="46" t="str">
        <f t="shared" si="1248"/>
        <v/>
      </c>
      <c r="EM125" s="46" t="str">
        <f t="shared" si="1249"/>
        <v/>
      </c>
      <c r="EN125" s="46" t="str">
        <f t="shared" si="1250"/>
        <v/>
      </c>
      <c r="EO125" s="46" t="str">
        <f t="shared" si="1251"/>
        <v/>
      </c>
      <c r="EP125" s="46" t="str">
        <f t="shared" si="1252"/>
        <v/>
      </c>
      <c r="EQ125" s="46" t="str">
        <f t="shared" si="1253"/>
        <v/>
      </c>
      <c r="ER125" s="46" t="str">
        <f t="shared" si="1254"/>
        <v/>
      </c>
      <c r="ES125" s="46" t="str">
        <f t="shared" si="1255"/>
        <v/>
      </c>
      <c r="ET125" s="46" t="str">
        <f t="shared" si="1256"/>
        <v/>
      </c>
      <c r="EU125" s="46" t="str">
        <f t="shared" si="1257"/>
        <v/>
      </c>
      <c r="EV125" s="46" t="str">
        <f t="shared" si="1258"/>
        <v/>
      </c>
      <c r="EW125" s="46" t="str">
        <f t="shared" si="1259"/>
        <v/>
      </c>
      <c r="EX125" s="46" t="str">
        <f t="shared" si="1260"/>
        <v/>
      </c>
      <c r="EY125" s="46" t="str">
        <f t="shared" si="1261"/>
        <v/>
      </c>
      <c r="EZ125" s="46" t="str">
        <f t="shared" si="1262"/>
        <v/>
      </c>
      <c r="FA125" s="46" t="str">
        <f t="shared" si="1263"/>
        <v/>
      </c>
      <c r="FB125" s="46" t="str">
        <f t="shared" si="1264"/>
        <v/>
      </c>
      <c r="FC125" s="46" t="str">
        <f t="shared" si="1265"/>
        <v/>
      </c>
      <c r="FD125" s="46" t="str">
        <f t="shared" si="1266"/>
        <v/>
      </c>
      <c r="FE125" s="46" t="str">
        <f t="shared" si="1267"/>
        <v/>
      </c>
      <c r="FF125" s="46" t="str">
        <f t="shared" si="1268"/>
        <v/>
      </c>
      <c r="FG125" s="46" t="str">
        <f t="shared" si="1269"/>
        <v/>
      </c>
      <c r="FH125" s="46" t="str">
        <f t="shared" si="1270"/>
        <v/>
      </c>
      <c r="FI125" s="46" t="str">
        <f t="shared" si="1271"/>
        <v/>
      </c>
      <c r="FJ125" s="46" t="str">
        <f t="shared" si="1272"/>
        <v/>
      </c>
      <c r="FK125" s="46" t="str">
        <f t="shared" si="1273"/>
        <v/>
      </c>
      <c r="FL125" s="46" t="str">
        <f t="shared" si="1274"/>
        <v/>
      </c>
      <c r="FM125" s="46" t="str">
        <f t="shared" si="1275"/>
        <v/>
      </c>
      <c r="FN125" s="46" t="str">
        <f t="shared" si="1276"/>
        <v/>
      </c>
      <c r="FO125" s="46" t="str">
        <f t="shared" si="1277"/>
        <v/>
      </c>
      <c r="FP125" s="46" t="str">
        <f t="shared" si="1278"/>
        <v/>
      </c>
      <c r="FQ125" s="46" t="str">
        <f t="shared" si="1279"/>
        <v/>
      </c>
      <c r="FR125" s="46" t="str">
        <f t="shared" si="1280"/>
        <v/>
      </c>
      <c r="FS125" s="46" t="str">
        <f t="shared" si="1281"/>
        <v/>
      </c>
      <c r="FT125" s="46" t="str">
        <f t="shared" si="1282"/>
        <v/>
      </c>
      <c r="FU125" s="46" t="str">
        <f t="shared" si="1283"/>
        <v/>
      </c>
      <c r="FV125" s="46" t="str">
        <f t="shared" si="1284"/>
        <v/>
      </c>
      <c r="FW125" s="46" t="str">
        <f t="shared" si="1285"/>
        <v/>
      </c>
      <c r="FX125" s="46" t="str">
        <f t="shared" si="1286"/>
        <v/>
      </c>
      <c r="FY125" s="46" t="str">
        <f t="shared" si="1287"/>
        <v/>
      </c>
      <c r="FZ125" s="46">
        <f t="shared" si="1288"/>
        <v>-0.19625182884603709</v>
      </c>
      <c r="GA125" s="46">
        <f t="shared" si="1289"/>
        <v>-0.18569682042495472</v>
      </c>
      <c r="GB125" s="46">
        <f t="shared" si="1290"/>
        <v>-0.14488499557406298</v>
      </c>
      <c r="GC125" s="46">
        <f t="shared" si="1291"/>
        <v>-0.14114995430655453</v>
      </c>
      <c r="GD125" s="46">
        <f t="shared" si="1292"/>
        <v>-5.5189795316291423E-2</v>
      </c>
      <c r="GE125" s="46">
        <f t="shared" si="1293"/>
        <v>-8.7455522401506336E-2</v>
      </c>
      <c r="GF125" s="46">
        <f t="shared" si="1294"/>
        <v>-0.16706168832742496</v>
      </c>
      <c r="GG125" s="46">
        <f t="shared" si="1295"/>
        <v>-0.23449079663387984</v>
      </c>
      <c r="GH125" s="46">
        <f t="shared" si="1296"/>
        <v>-0.35594943801488532</v>
      </c>
      <c r="GI125" s="46">
        <f t="shared" si="1297"/>
        <v>-0.36254360365010285</v>
      </c>
      <c r="GJ125" s="46">
        <f t="shared" si="1298"/>
        <v>-0.34552780464801391</v>
      </c>
      <c r="GK125" s="46">
        <f t="shared" si="1299"/>
        <v>-0.36568057258691355</v>
      </c>
      <c r="GL125" s="46">
        <f t="shared" si="1300"/>
        <v>-0.1841969098412698</v>
      </c>
      <c r="GM125" s="46">
        <f t="shared" si="1301"/>
        <v>-0.30299260749819745</v>
      </c>
      <c r="GN125" s="46">
        <f t="shared" si="1302"/>
        <v>-0.31096851033999307</v>
      </c>
      <c r="GO125" s="46">
        <f t="shared" si="1303"/>
        <v>-0.11571409240326136</v>
      </c>
      <c r="GP125" s="46">
        <f t="shared" si="1304"/>
        <v>-0.22650987555657043</v>
      </c>
      <c r="GQ125" s="46">
        <f t="shared" si="1305"/>
        <v>-0.24538368594935078</v>
      </c>
      <c r="GR125" s="46">
        <f t="shared" si="1306"/>
        <v>-0.10386965376782076</v>
      </c>
      <c r="GS125" s="46">
        <f t="shared" si="1307"/>
        <v>-0.11689400363698377</v>
      </c>
      <c r="GT125" s="46">
        <f t="shared" si="1308"/>
        <v>-2.0132427703954958E-2</v>
      </c>
      <c r="GU125" s="46">
        <f t="shared" si="1309"/>
        <v>-1.0078271380105974E-2</v>
      </c>
      <c r="GV125" s="46">
        <f t="shared" si="1310"/>
        <v>-8.0046885634879827E-2</v>
      </c>
      <c r="GW125" s="46">
        <f t="shared" si="1311"/>
        <v>-5.7405818545244292E-2</v>
      </c>
      <c r="GX125" s="46">
        <f t="shared" si="1312"/>
        <v>-0.23651043938071625</v>
      </c>
      <c r="GY125" s="46">
        <f t="shared" si="1313"/>
        <v>-6.8217537451475074E-2</v>
      </c>
      <c r="GZ125" s="46">
        <f t="shared" si="1314"/>
        <v>1.7902654159042353E-2</v>
      </c>
      <c r="HA125" s="46">
        <f t="shared" si="1315"/>
        <v>-0.25199885137464628</v>
      </c>
      <c r="HB125" s="46">
        <f t="shared" si="1316"/>
        <v>-5.5645756457564532E-2</v>
      </c>
      <c r="HC125" s="46">
        <f t="shared" si="1317"/>
        <v>-0.13886508448976165</v>
      </c>
      <c r="HD125" s="46">
        <f t="shared" si="1318"/>
        <v>-0.13311688311688308</v>
      </c>
      <c r="HE125" s="46">
        <f t="shared" si="1319"/>
        <v>-0.19448687661225361</v>
      </c>
      <c r="HF125" s="46">
        <f t="shared" si="1320"/>
        <v>-0.20763333877018431</v>
      </c>
      <c r="HG125" s="46">
        <f t="shared" si="1321"/>
        <v>-0.16493194555644519</v>
      </c>
      <c r="HH125" s="46">
        <f t="shared" si="1322"/>
        <v>-0.16859585170444091</v>
      </c>
      <c r="HI125" s="46">
        <f t="shared" si="1323"/>
        <v>-5.8252427184465994E-2</v>
      </c>
      <c r="HJ125" s="46">
        <f t="shared" si="1324"/>
        <v>4.7910295616717669E-2</v>
      </c>
      <c r="HK125" s="46">
        <f t="shared" si="1325"/>
        <v>-0.14942273534635875</v>
      </c>
      <c r="HL125" s="46">
        <f t="shared" si="1326"/>
        <v>-0.14542728635682156</v>
      </c>
      <c r="HM125" s="46">
        <f t="shared" si="1327"/>
        <v>-0.16865584034435532</v>
      </c>
      <c r="HN125" s="46">
        <f t="shared" si="1328"/>
        <v>-0.28712097530478276</v>
      </c>
      <c r="HO125" s="46">
        <f t="shared" si="1329"/>
        <v>2.6508407517309651E-2</v>
      </c>
      <c r="HP125" s="46">
        <f t="shared" si="1330"/>
        <v>-8.071161048689135E-2</v>
      </c>
      <c r="HQ125" s="46">
        <f t="shared" si="1331"/>
        <v>-0.26579307647173867</v>
      </c>
      <c r="HR125" s="46">
        <f t="shared" si="1332"/>
        <v>-9.2958069164265078E-2</v>
      </c>
      <c r="HS125" s="156">
        <f t="shared" si="1333"/>
        <v>-0.24737223394055619</v>
      </c>
      <c r="HT125" s="46">
        <f t="shared" si="1334"/>
        <v>-0.13089509143407119</v>
      </c>
      <c r="HU125" s="46">
        <f t="shared" si="1335"/>
        <v>-0.23290553334735953</v>
      </c>
      <c r="HV125" s="46">
        <f t="shared" si="1336"/>
        <v>-0.3120136186770428</v>
      </c>
      <c r="HW125" s="46">
        <f t="shared" si="1337"/>
        <v>-7.4915165753067114E-2</v>
      </c>
      <c r="HX125" s="46">
        <f t="shared" si="1338"/>
        <v>-6.1793372319688067E-2</v>
      </c>
      <c r="HY125" s="46">
        <f t="shared" si="1339"/>
        <v>8.9197458225464876E-2</v>
      </c>
      <c r="HZ125" s="46">
        <f t="shared" si="1340"/>
        <v>6.095154571365935E-2</v>
      </c>
      <c r="IA125" s="46">
        <f t="shared" si="1341"/>
        <v>5.7814607824243636E-2</v>
      </c>
      <c r="IB125" s="46">
        <f t="shared" si="1342"/>
        <v>-6.5593807292727679E-2</v>
      </c>
      <c r="IC125" s="46">
        <f t="shared" si="1343"/>
        <v>0.31246670218433681</v>
      </c>
      <c r="ID125" s="46">
        <f t="shared" si="1344"/>
        <v>0.16602866047612408</v>
      </c>
      <c r="IE125" s="46">
        <f t="shared" si="1345"/>
        <v>0.27313600481106315</v>
      </c>
      <c r="IF125" s="46">
        <f t="shared" si="1346"/>
        <v>0.46135105204872651</v>
      </c>
      <c r="IG125" s="46">
        <f t="shared" si="1347"/>
        <v>0.69528250137136594</v>
      </c>
      <c r="IH125" s="46">
        <f t="shared" si="1348"/>
        <v>0.55956168257334737</v>
      </c>
      <c r="II125" s="46">
        <f t="shared" si="1349"/>
        <v>0.13939051918735901</v>
      </c>
      <c r="IJ125" s="46">
        <f t="shared" si="1350"/>
        <v>0.19322667774776647</v>
      </c>
      <c r="IK125" s="46">
        <f t="shared" si="1351"/>
        <v>8.643042350907626E-3</v>
      </c>
      <c r="IL125" s="46">
        <f t="shared" si="1352"/>
        <v>4.9390369911138654E-2</v>
      </c>
      <c r="IM125" s="46">
        <f t="shared" si="1353"/>
        <v>6.303516123155406E-2</v>
      </c>
      <c r="IN125" s="46">
        <f t="shared" si="1354"/>
        <v>0.17985611510791366</v>
      </c>
      <c r="IO125" s="46">
        <f t="shared" si="1355"/>
        <v>7.2660848386442156E-2</v>
      </c>
      <c r="IP125" s="46">
        <f t="shared" si="1356"/>
        <v>5.060334760607299E-3</v>
      </c>
      <c r="IQ125" s="46">
        <f t="shared" si="1357"/>
        <v>0.28116870122073245</v>
      </c>
      <c r="IR125" s="46">
        <f t="shared" si="1358"/>
        <v>-2.7432555319793828E-2</v>
      </c>
      <c r="IS125" s="46">
        <f t="shared" si="1359"/>
        <v>7.717197864423242E-2</v>
      </c>
      <c r="IT125" s="46">
        <f t="shared" si="1360"/>
        <v>0.12533998186763373</v>
      </c>
      <c r="IU125" s="46">
        <f t="shared" si="1361"/>
        <v>0.35785042100049536</v>
      </c>
      <c r="IV125" s="46">
        <f t="shared" si="1362"/>
        <v>0.39839804979975613</v>
      </c>
      <c r="IW125" s="46">
        <f t="shared" si="1363"/>
        <v>0.65852613538988858</v>
      </c>
      <c r="IX125" s="46">
        <f t="shared" si="1364"/>
        <v>0.12248916896415918</v>
      </c>
      <c r="IY125" s="46">
        <f t="shared" si="1365"/>
        <v>0.77172236503856051</v>
      </c>
      <c r="IZ125" s="46">
        <f t="shared" si="1366"/>
        <v>0.52161862527716196</v>
      </c>
      <c r="JA125" s="46">
        <f t="shared" si="1367"/>
        <v>0.57332071901608317</v>
      </c>
      <c r="JB125" s="46">
        <f t="shared" si="1367"/>
        <v>0.15666150271107671</v>
      </c>
      <c r="JC125" s="46">
        <f t="shared" si="1367"/>
        <v>0.12433614495470158</v>
      </c>
      <c r="JD125" s="46">
        <f t="shared" si="1367"/>
        <v>5.547763752532342E-2</v>
      </c>
      <c r="JE125" s="46">
        <f t="shared" si="1367"/>
        <v>-0.18804445779513368</v>
      </c>
      <c r="JF125" s="46">
        <f t="shared" si="1367"/>
        <v>-7.2910372608257834E-2</v>
      </c>
      <c r="JG125" s="46">
        <f t="shared" si="1367"/>
        <v>-8.5537114718219898E-2</v>
      </c>
      <c r="JH125" s="46">
        <f t="shared" si="1367"/>
        <v>-0.23770389739758435</v>
      </c>
      <c r="JI125" s="46">
        <f t="shared" si="1367"/>
        <v>-0.30663911134073885</v>
      </c>
      <c r="JJ125" s="46">
        <f t="shared" si="1367"/>
        <v>8.0000000000000071E-2</v>
      </c>
      <c r="JK125" s="46">
        <f t="shared" si="1367"/>
        <v>-0.48713484232927062</v>
      </c>
      <c r="JL125" s="46">
        <f t="shared" si="1367"/>
        <v>-0.43970856102003641</v>
      </c>
      <c r="JM125" s="46">
        <f t="shared" si="1367"/>
        <v>-0.3838845460012027</v>
      </c>
      <c r="JN125" s="46">
        <f t="shared" si="1367"/>
        <v>-0.18047882136279925</v>
      </c>
      <c r="JO125" s="46">
        <f t="shared" si="1367"/>
        <v>-0.24270630730758547</v>
      </c>
      <c r="JP125" s="46">
        <f t="shared" si="1367"/>
        <v>-0.23756090358777504</v>
      </c>
      <c r="JQ125" s="46">
        <f t="shared" si="1367"/>
        <v>-0.12486126526082131</v>
      </c>
      <c r="JR125" s="46">
        <f t="shared" si="1367"/>
        <v>-0.22746035194438408</v>
      </c>
      <c r="JS125" s="46">
        <f t="shared" si="1367"/>
        <v>-5.8037495013960938E-2</v>
      </c>
      <c r="JT125" s="46">
        <f t="shared" si="1367"/>
        <v>-2.0254818686703646E-2</v>
      </c>
      <c r="JU125" s="46">
        <f t="shared" si="1368"/>
        <v>0.44429955290611023</v>
      </c>
      <c r="JV125" s="46">
        <f t="shared" si="1369"/>
        <v>0.22238466536712154</v>
      </c>
      <c r="JW125" s="46">
        <f t="shared" si="1370"/>
        <v>0.31629573745756323</v>
      </c>
      <c r="JX125" s="46">
        <f t="shared" si="1370"/>
        <v>0.48612917208495876</v>
      </c>
      <c r="JY125" s="46">
        <f t="shared" si="1370"/>
        <v>0.26039430021471799</v>
      </c>
      <c r="JZ125" s="46">
        <f t="shared" si="1370"/>
        <v>0.29315628192032683</v>
      </c>
      <c r="KA125" s="46">
        <f t="shared" si="1370"/>
        <v>0.36250229315721882</v>
      </c>
      <c r="KB125" s="46">
        <f t="shared" si="1370"/>
        <v>0.32610379550735868</v>
      </c>
      <c r="KC125" s="46">
        <f t="shared" si="1370"/>
        <v>0.41682519551891772</v>
      </c>
      <c r="KD125" s="46">
        <f t="shared" si="1370"/>
        <v>0.63920134983127119</v>
      </c>
      <c r="KE125" s="46">
        <f t="shared" si="1370"/>
        <v>0.37687910226550914</v>
      </c>
      <c r="KF125" s="46">
        <f t="shared" si="1371"/>
        <v>0.50583527842614195</v>
      </c>
      <c r="KG125" s="46">
        <f t="shared" si="1372"/>
        <v>6.4104217722172008E-2</v>
      </c>
      <c r="KH125" s="46">
        <f t="shared" si="1372"/>
        <v>0.23787375415282397</v>
      </c>
      <c r="KI125" s="46">
        <f t="shared" si="1372"/>
        <v>0.44648230405502232</v>
      </c>
      <c r="KJ125" s="46">
        <f t="shared" si="1372"/>
        <v>0.48928102668805606</v>
      </c>
      <c r="KK125" s="46">
        <f t="shared" si="1372"/>
        <v>0.68685147901502241</v>
      </c>
      <c r="KL125" s="46">
        <f t="shared" si="1372"/>
        <v>0.74233807266982632</v>
      </c>
      <c r="KM125" s="46">
        <f t="shared" si="1372"/>
        <v>0.39962299717247873</v>
      </c>
      <c r="KN125" s="46">
        <f t="shared" si="1372"/>
        <v>0.52190420560747675</v>
      </c>
      <c r="KO125" s="46">
        <f t="shared" si="1372"/>
        <v>0.46710428166492624</v>
      </c>
      <c r="KP125" s="46">
        <f t="shared" si="1372"/>
        <v>0.22250814891061932</v>
      </c>
      <c r="KQ125" s="46">
        <f t="shared" si="1372"/>
        <v>0.38320775026910647</v>
      </c>
      <c r="KR125" s="46">
        <f t="shared" si="1372"/>
        <v>0.16264393268379096</v>
      </c>
      <c r="KS125" s="46">
        <f t="shared" si="1372"/>
        <v>0.15587878787878795</v>
      </c>
      <c r="KT125" s="46">
        <f t="shared" si="1372"/>
        <v>0.15029522275899088</v>
      </c>
      <c r="KU125" s="46">
        <f t="shared" si="1372"/>
        <v>-2.3080733036156542E-2</v>
      </c>
      <c r="KV125" s="46">
        <f t="shared" si="1372"/>
        <v>-2.4285154719937307E-2</v>
      </c>
      <c r="KW125" s="46">
        <f t="shared" si="1372"/>
        <v>-8.749540947484391E-2</v>
      </c>
      <c r="KX125" s="46">
        <f t="shared" si="1372"/>
        <v>-8.7768610028107763E-2</v>
      </c>
      <c r="KY125" s="46">
        <f t="shared" si="1372"/>
        <v>-3.9634439634439689E-2</v>
      </c>
      <c r="KZ125" s="46">
        <f t="shared" si="1372"/>
        <v>-0.2409326424870466</v>
      </c>
      <c r="LA125" s="46">
        <f t="shared" si="1372"/>
        <v>-0.22757779133618061</v>
      </c>
      <c r="LB125" s="46">
        <f t="shared" si="1372"/>
        <v>-0.14762840303115354</v>
      </c>
      <c r="LC125" s="46">
        <f t="shared" si="1372"/>
        <v>-0.21400778210116733</v>
      </c>
      <c r="LD125" s="46">
        <f t="shared" si="1372"/>
        <v>-4.199600038091611E-2</v>
      </c>
      <c r="LE125" s="46">
        <f t="shared" si="1372"/>
        <v>-0.21507969798657722</v>
      </c>
      <c r="LF125" s="46">
        <f t="shared" si="1381"/>
        <v>-0.12459169388707414</v>
      </c>
      <c r="LG125" s="46">
        <f t="shared" si="1381"/>
        <v>-0.24173595619549793</v>
      </c>
      <c r="LH125" s="46">
        <f t="shared" si="1381"/>
        <v>-0.36531513448414288</v>
      </c>
      <c r="LI125" s="46">
        <f t="shared" si="1374"/>
        <v>-0.31139953717677837</v>
      </c>
      <c r="LJ125" s="46">
        <f t="shared" si="1375"/>
        <v>-0.33197495278799327</v>
      </c>
      <c r="LK125" s="46">
        <f t="shared" si="1375"/>
        <v>-0.29510167284383448</v>
      </c>
      <c r="LL125" s="46">
        <f t="shared" si="1375"/>
        <v>-1.4536721021362609E-2</v>
      </c>
      <c r="LM125" s="46">
        <f t="shared" si="1375"/>
        <v>-0.18944181147972616</v>
      </c>
      <c r="LN125" s="46">
        <f t="shared" si="1375"/>
        <v>-0.17056305564702012</v>
      </c>
      <c r="LO125" s="46">
        <f t="shared" si="1375"/>
        <v>-0.17043847241867038</v>
      </c>
      <c r="LP125" s="46">
        <f t="shared" si="1375"/>
        <v>-0.23051660039761435</v>
      </c>
      <c r="LQ125" s="46">
        <f t="shared" si="1375"/>
        <v>-2.3780895123580503E-2</v>
      </c>
      <c r="LR125" s="46">
        <f t="shared" si="1375"/>
        <v>-0.12281449893390195</v>
      </c>
      <c r="LS125" s="46">
        <f t="shared" si="1375"/>
        <v>2.6745119015769703E-4</v>
      </c>
      <c r="LT125" s="46">
        <f t="shared" si="1375"/>
        <v>0.2553763440860215</v>
      </c>
      <c r="LU125" s="46">
        <f t="shared" si="1376"/>
        <v>0.21157218001168898</v>
      </c>
      <c r="LV125" s="46">
        <f t="shared" si="1377"/>
        <v>0.33343252492188657</v>
      </c>
      <c r="LW125" s="46">
        <f t="shared" si="1377"/>
        <v>0.40855478186727301</v>
      </c>
      <c r="LX125" s="46">
        <f t="shared" si="1378"/>
        <v>0.16559774243201653</v>
      </c>
      <c r="LY125" s="46">
        <f t="shared" si="1379"/>
        <v>0.21309079096962802</v>
      </c>
      <c r="LZ125" s="46">
        <f t="shared" si="1379"/>
        <v>0.11869789599047231</v>
      </c>
      <c r="MA125" s="46">
        <f t="shared" si="1379"/>
        <v>0.13435635123614653</v>
      </c>
      <c r="MB125" s="46">
        <f t="shared" si="1379"/>
        <v>-5.3481829163481764E-2</v>
      </c>
      <c r="MC125" s="46">
        <f t="shared" si="1379"/>
        <v>9.374572327904751E-2</v>
      </c>
      <c r="MD125" s="46">
        <f t="shared" si="1379"/>
        <v>-1.9445794846864373E-2</v>
      </c>
      <c r="ME125" s="46">
        <f t="shared" si="1379"/>
        <v>-9.6122994652406368E-2</v>
      </c>
      <c r="MF125" s="46">
        <f t="shared" si="1379"/>
        <v>3.778813452575136E-4</v>
      </c>
      <c r="MG125" s="46">
        <f t="shared" si="1379"/>
        <v>-0.18463579353593829</v>
      </c>
      <c r="MH125" s="46">
        <f t="shared" si="1379"/>
        <v>-0.19069404150859182</v>
      </c>
      <c r="MI125" s="46">
        <f t="shared" si="1379"/>
        <v>-0.20349071832122678</v>
      </c>
      <c r="MJ125" s="46">
        <f t="shared" si="1379"/>
        <v>-0.23847254319357325</v>
      </c>
      <c r="MK125" s="46">
        <f t="shared" si="1379"/>
        <v>-0.12143526576516273</v>
      </c>
      <c r="ML125" s="46">
        <f t="shared" si="1379"/>
        <v>0.28087295954577707</v>
      </c>
    </row>
    <row r="126" spans="1:350" s="108" customFormat="1" x14ac:dyDescent="0.35">
      <c r="A126" s="109" t="str">
        <f>Month!$A$46</f>
        <v>Outros (ton)</v>
      </c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 t="str">
        <f t="shared" si="1120"/>
        <v/>
      </c>
      <c r="O126" s="47" t="str">
        <f t="shared" si="1121"/>
        <v/>
      </c>
      <c r="P126" s="47" t="str">
        <f t="shared" si="1122"/>
        <v/>
      </c>
      <c r="Q126" s="47" t="str">
        <f t="shared" si="1123"/>
        <v/>
      </c>
      <c r="R126" s="47" t="str">
        <f t="shared" si="1124"/>
        <v/>
      </c>
      <c r="S126" s="47" t="str">
        <f t="shared" si="1125"/>
        <v/>
      </c>
      <c r="T126" s="47" t="str">
        <f t="shared" si="1126"/>
        <v/>
      </c>
      <c r="U126" s="47" t="str">
        <f t="shared" si="1127"/>
        <v/>
      </c>
      <c r="V126" s="47" t="str">
        <f t="shared" si="1128"/>
        <v/>
      </c>
      <c r="W126" s="47" t="str">
        <f t="shared" si="1129"/>
        <v/>
      </c>
      <c r="X126" s="47" t="str">
        <f t="shared" si="1130"/>
        <v/>
      </c>
      <c r="Y126" s="47" t="str">
        <f t="shared" si="1131"/>
        <v/>
      </c>
      <c r="Z126" s="47" t="str">
        <f t="shared" si="1132"/>
        <v/>
      </c>
      <c r="AA126" s="47" t="str">
        <f t="shared" si="1133"/>
        <v/>
      </c>
      <c r="AB126" s="47" t="str">
        <f t="shared" si="1134"/>
        <v/>
      </c>
      <c r="AC126" s="47" t="str">
        <f t="shared" si="1135"/>
        <v/>
      </c>
      <c r="AD126" s="47" t="str">
        <f t="shared" si="1136"/>
        <v/>
      </c>
      <c r="AE126" s="47" t="str">
        <f t="shared" si="1137"/>
        <v/>
      </c>
      <c r="AF126" s="47" t="str">
        <f t="shared" si="1138"/>
        <v/>
      </c>
      <c r="AG126" s="47" t="str">
        <f t="shared" si="1139"/>
        <v/>
      </c>
      <c r="AH126" s="47" t="str">
        <f t="shared" si="1140"/>
        <v/>
      </c>
      <c r="AI126" s="47" t="str">
        <f t="shared" si="1141"/>
        <v/>
      </c>
      <c r="AJ126" s="47" t="str">
        <f t="shared" si="1142"/>
        <v/>
      </c>
      <c r="AK126" s="47" t="str">
        <f t="shared" si="1143"/>
        <v/>
      </c>
      <c r="AL126" s="47" t="str">
        <f t="shared" si="1144"/>
        <v/>
      </c>
      <c r="AM126" s="47" t="str">
        <f t="shared" si="1145"/>
        <v/>
      </c>
      <c r="AN126" s="47" t="str">
        <f t="shared" si="1146"/>
        <v/>
      </c>
      <c r="AO126" s="47" t="str">
        <f t="shared" si="1147"/>
        <v/>
      </c>
      <c r="AP126" s="47" t="str">
        <f t="shared" si="1148"/>
        <v/>
      </c>
      <c r="AQ126" s="47" t="str">
        <f t="shared" si="1149"/>
        <v/>
      </c>
      <c r="AR126" s="47" t="str">
        <f t="shared" si="1150"/>
        <v/>
      </c>
      <c r="AS126" s="47" t="str">
        <f t="shared" si="1151"/>
        <v/>
      </c>
      <c r="AT126" s="47" t="str">
        <f t="shared" si="1152"/>
        <v/>
      </c>
      <c r="AU126" s="47" t="str">
        <f t="shared" si="1153"/>
        <v/>
      </c>
      <c r="AV126" s="47" t="str">
        <f t="shared" si="1154"/>
        <v/>
      </c>
      <c r="AW126" s="47" t="str">
        <f t="shared" si="1155"/>
        <v/>
      </c>
      <c r="AX126" s="47" t="str">
        <f t="shared" si="1156"/>
        <v/>
      </c>
      <c r="AY126" s="47" t="str">
        <f t="shared" si="1157"/>
        <v/>
      </c>
      <c r="AZ126" s="47" t="str">
        <f t="shared" si="1158"/>
        <v/>
      </c>
      <c r="BA126" s="47" t="str">
        <f t="shared" si="1159"/>
        <v/>
      </c>
      <c r="BB126" s="47" t="str">
        <f t="shared" si="1160"/>
        <v/>
      </c>
      <c r="BC126" s="47" t="str">
        <f t="shared" si="1161"/>
        <v/>
      </c>
      <c r="BD126" s="47" t="str">
        <f t="shared" si="1162"/>
        <v/>
      </c>
      <c r="BE126" s="47" t="str">
        <f t="shared" si="1163"/>
        <v/>
      </c>
      <c r="BF126" s="47" t="str">
        <f t="shared" si="1164"/>
        <v/>
      </c>
      <c r="BG126" s="47" t="str">
        <f t="shared" si="1165"/>
        <v/>
      </c>
      <c r="BH126" s="47" t="str">
        <f t="shared" si="1166"/>
        <v/>
      </c>
      <c r="BI126" s="47" t="str">
        <f t="shared" si="1167"/>
        <v/>
      </c>
      <c r="BJ126" s="47" t="str">
        <f t="shared" si="1168"/>
        <v/>
      </c>
      <c r="BK126" s="47" t="str">
        <f t="shared" si="1169"/>
        <v/>
      </c>
      <c r="BL126" s="47" t="str">
        <f t="shared" si="1170"/>
        <v/>
      </c>
      <c r="BM126" s="47" t="str">
        <f t="shared" si="1171"/>
        <v/>
      </c>
      <c r="BN126" s="47" t="str">
        <f t="shared" si="1172"/>
        <v/>
      </c>
      <c r="BO126" s="47" t="str">
        <f t="shared" si="1173"/>
        <v/>
      </c>
      <c r="BP126" s="47" t="str">
        <f t="shared" si="1174"/>
        <v/>
      </c>
      <c r="BQ126" s="47" t="str">
        <f t="shared" si="1175"/>
        <v/>
      </c>
      <c r="BR126" s="47" t="str">
        <f t="shared" si="1176"/>
        <v/>
      </c>
      <c r="BS126" s="47" t="str">
        <f t="shared" si="1177"/>
        <v/>
      </c>
      <c r="BT126" s="47" t="str">
        <f t="shared" si="1178"/>
        <v/>
      </c>
      <c r="BU126" s="47" t="str">
        <f t="shared" si="1179"/>
        <v/>
      </c>
      <c r="BV126" s="47" t="str">
        <f t="shared" si="1180"/>
        <v/>
      </c>
      <c r="BW126" s="47" t="str">
        <f t="shared" si="1181"/>
        <v/>
      </c>
      <c r="BX126" s="47" t="str">
        <f t="shared" si="1182"/>
        <v/>
      </c>
      <c r="BY126" s="47" t="str">
        <f t="shared" si="1183"/>
        <v/>
      </c>
      <c r="BZ126" s="47" t="str">
        <f t="shared" si="1184"/>
        <v/>
      </c>
      <c r="CA126" s="47" t="str">
        <f t="shared" si="1185"/>
        <v/>
      </c>
      <c r="CB126" s="47" t="str">
        <f t="shared" si="1186"/>
        <v/>
      </c>
      <c r="CC126" s="47" t="str">
        <f t="shared" si="1187"/>
        <v/>
      </c>
      <c r="CD126" s="47" t="str">
        <f t="shared" si="1188"/>
        <v/>
      </c>
      <c r="CE126" s="47" t="str">
        <f t="shared" si="1189"/>
        <v/>
      </c>
      <c r="CF126" s="47" t="str">
        <f t="shared" si="1190"/>
        <v/>
      </c>
      <c r="CG126" s="47" t="str">
        <f t="shared" si="1191"/>
        <v/>
      </c>
      <c r="CH126" s="47" t="str">
        <f t="shared" si="1192"/>
        <v/>
      </c>
      <c r="CI126" s="47" t="str">
        <f t="shared" si="1193"/>
        <v/>
      </c>
      <c r="CJ126" s="47" t="str">
        <f t="shared" si="1194"/>
        <v/>
      </c>
      <c r="CK126" s="47" t="str">
        <f t="shared" si="1195"/>
        <v/>
      </c>
      <c r="CL126" s="47" t="str">
        <f t="shared" si="1196"/>
        <v/>
      </c>
      <c r="CM126" s="47" t="str">
        <f t="shared" si="1197"/>
        <v/>
      </c>
      <c r="CN126" s="47" t="str">
        <f t="shared" si="1198"/>
        <v/>
      </c>
      <c r="CO126" s="47" t="str">
        <f t="shared" si="1199"/>
        <v/>
      </c>
      <c r="CP126" s="47" t="str">
        <f t="shared" si="1200"/>
        <v/>
      </c>
      <c r="CQ126" s="47" t="str">
        <f t="shared" si="1201"/>
        <v/>
      </c>
      <c r="CR126" s="47" t="str">
        <f t="shared" si="1202"/>
        <v/>
      </c>
      <c r="CS126" s="47" t="str">
        <f t="shared" si="1203"/>
        <v/>
      </c>
      <c r="CT126" s="47" t="str">
        <f t="shared" si="1204"/>
        <v/>
      </c>
      <c r="CU126" s="47" t="str">
        <f t="shared" si="1205"/>
        <v/>
      </c>
      <c r="CV126" s="47" t="str">
        <f t="shared" si="1206"/>
        <v/>
      </c>
      <c r="CW126" s="47" t="str">
        <f t="shared" si="1207"/>
        <v/>
      </c>
      <c r="CX126" s="47" t="str">
        <f t="shared" si="1208"/>
        <v/>
      </c>
      <c r="CY126" s="47" t="str">
        <f t="shared" si="1209"/>
        <v/>
      </c>
      <c r="CZ126" s="47" t="str">
        <f t="shared" si="1210"/>
        <v/>
      </c>
      <c r="DA126" s="47" t="str">
        <f t="shared" si="1211"/>
        <v/>
      </c>
      <c r="DB126" s="47" t="str">
        <f t="shared" si="1212"/>
        <v/>
      </c>
      <c r="DC126" s="47" t="str">
        <f t="shared" si="1213"/>
        <v/>
      </c>
      <c r="DD126" s="47" t="str">
        <f t="shared" si="1214"/>
        <v/>
      </c>
      <c r="DE126" s="47" t="str">
        <f t="shared" si="1215"/>
        <v/>
      </c>
      <c r="DF126" s="47" t="str">
        <f t="shared" si="1216"/>
        <v/>
      </c>
      <c r="DG126" s="47" t="str">
        <f t="shared" si="1217"/>
        <v/>
      </c>
      <c r="DH126" s="47" t="str">
        <f t="shared" si="1218"/>
        <v/>
      </c>
      <c r="DI126" s="47" t="str">
        <f t="shared" si="1219"/>
        <v/>
      </c>
      <c r="DJ126" s="47" t="str">
        <f t="shared" si="1220"/>
        <v/>
      </c>
      <c r="DK126" s="47" t="str">
        <f t="shared" si="1221"/>
        <v/>
      </c>
      <c r="DL126" s="47" t="str">
        <f t="shared" si="1222"/>
        <v/>
      </c>
      <c r="DM126" s="47" t="str">
        <f t="shared" si="1223"/>
        <v/>
      </c>
      <c r="DN126" s="47" t="str">
        <f t="shared" si="1224"/>
        <v/>
      </c>
      <c r="DO126" s="47" t="str">
        <f t="shared" si="1225"/>
        <v/>
      </c>
      <c r="DP126" s="47" t="str">
        <f t="shared" si="1226"/>
        <v/>
      </c>
      <c r="DQ126" s="47" t="str">
        <f t="shared" si="1227"/>
        <v/>
      </c>
      <c r="DR126" s="47" t="str">
        <f t="shared" si="1228"/>
        <v/>
      </c>
      <c r="DS126" s="47" t="str">
        <f t="shared" si="1229"/>
        <v/>
      </c>
      <c r="DT126" s="47" t="str">
        <f t="shared" si="1230"/>
        <v/>
      </c>
      <c r="DU126" s="47" t="str">
        <f t="shared" si="1231"/>
        <v/>
      </c>
      <c r="DV126" s="47" t="str">
        <f t="shared" si="1232"/>
        <v/>
      </c>
      <c r="DW126" s="47" t="str">
        <f t="shared" si="1233"/>
        <v/>
      </c>
      <c r="DX126" s="47" t="str">
        <f t="shared" si="1234"/>
        <v/>
      </c>
      <c r="DY126" s="47" t="str">
        <f t="shared" si="1235"/>
        <v/>
      </c>
      <c r="DZ126" s="47" t="str">
        <f t="shared" si="1236"/>
        <v/>
      </c>
      <c r="EA126" s="47" t="str">
        <f t="shared" si="1237"/>
        <v/>
      </c>
      <c r="EB126" s="47" t="str">
        <f t="shared" si="1238"/>
        <v/>
      </c>
      <c r="EC126" s="47" t="str">
        <f t="shared" si="1239"/>
        <v/>
      </c>
      <c r="ED126" s="47" t="str">
        <f t="shared" si="1240"/>
        <v/>
      </c>
      <c r="EE126" s="47" t="str">
        <f t="shared" si="1241"/>
        <v/>
      </c>
      <c r="EF126" s="47" t="str">
        <f t="shared" si="1242"/>
        <v/>
      </c>
      <c r="EG126" s="47" t="str">
        <f t="shared" si="1243"/>
        <v/>
      </c>
      <c r="EH126" s="47" t="str">
        <f t="shared" si="1244"/>
        <v/>
      </c>
      <c r="EI126" s="47" t="str">
        <f t="shared" si="1245"/>
        <v/>
      </c>
      <c r="EJ126" s="47" t="str">
        <f t="shared" si="1246"/>
        <v/>
      </c>
      <c r="EK126" s="47" t="str">
        <f t="shared" si="1247"/>
        <v/>
      </c>
      <c r="EL126" s="47" t="str">
        <f t="shared" si="1248"/>
        <v/>
      </c>
      <c r="EM126" s="47" t="str">
        <f t="shared" si="1249"/>
        <v/>
      </c>
      <c r="EN126" s="47" t="str">
        <f t="shared" si="1250"/>
        <v/>
      </c>
      <c r="EO126" s="47" t="str">
        <f t="shared" si="1251"/>
        <v/>
      </c>
      <c r="EP126" s="47" t="str">
        <f t="shared" si="1252"/>
        <v/>
      </c>
      <c r="EQ126" s="47" t="str">
        <f t="shared" si="1253"/>
        <v/>
      </c>
      <c r="ER126" s="47" t="str">
        <f t="shared" si="1254"/>
        <v/>
      </c>
      <c r="ES126" s="47" t="str">
        <f t="shared" si="1255"/>
        <v/>
      </c>
      <c r="ET126" s="47" t="str">
        <f t="shared" si="1256"/>
        <v/>
      </c>
      <c r="EU126" s="47" t="str">
        <f t="shared" si="1257"/>
        <v/>
      </c>
      <c r="EV126" s="47" t="str">
        <f t="shared" si="1258"/>
        <v/>
      </c>
      <c r="EW126" s="47" t="str">
        <f t="shared" si="1259"/>
        <v/>
      </c>
      <c r="EX126" s="47" t="str">
        <f t="shared" si="1260"/>
        <v/>
      </c>
      <c r="EY126" s="47" t="str">
        <f t="shared" si="1261"/>
        <v/>
      </c>
      <c r="EZ126" s="47" t="str">
        <f t="shared" si="1262"/>
        <v/>
      </c>
      <c r="FA126" s="47" t="str">
        <f t="shared" si="1263"/>
        <v/>
      </c>
      <c r="FB126" s="47" t="str">
        <f t="shared" si="1264"/>
        <v/>
      </c>
      <c r="FC126" s="47" t="str">
        <f t="shared" si="1265"/>
        <v/>
      </c>
      <c r="FD126" s="47" t="str">
        <f t="shared" si="1266"/>
        <v/>
      </c>
      <c r="FE126" s="47" t="str">
        <f t="shared" si="1267"/>
        <v/>
      </c>
      <c r="FF126" s="47" t="str">
        <f t="shared" si="1268"/>
        <v/>
      </c>
      <c r="FG126" s="47" t="str">
        <f t="shared" si="1269"/>
        <v/>
      </c>
      <c r="FH126" s="47" t="str">
        <f t="shared" si="1270"/>
        <v/>
      </c>
      <c r="FI126" s="47" t="str">
        <f t="shared" si="1271"/>
        <v/>
      </c>
      <c r="FJ126" s="47" t="str">
        <f t="shared" si="1272"/>
        <v/>
      </c>
      <c r="FK126" s="47" t="str">
        <f t="shared" si="1273"/>
        <v/>
      </c>
      <c r="FL126" s="47" t="str">
        <f t="shared" si="1274"/>
        <v/>
      </c>
      <c r="FM126" s="47" t="str">
        <f t="shared" si="1275"/>
        <v/>
      </c>
      <c r="FN126" s="47" t="str">
        <f t="shared" si="1276"/>
        <v/>
      </c>
      <c r="FO126" s="47" t="str">
        <f t="shared" si="1277"/>
        <v/>
      </c>
      <c r="FP126" s="47" t="str">
        <f t="shared" si="1278"/>
        <v/>
      </c>
      <c r="FQ126" s="47" t="str">
        <f t="shared" si="1279"/>
        <v/>
      </c>
      <c r="FR126" s="47" t="str">
        <f t="shared" si="1280"/>
        <v/>
      </c>
      <c r="FS126" s="47" t="str">
        <f t="shared" si="1281"/>
        <v/>
      </c>
      <c r="FT126" s="47" t="str">
        <f t="shared" si="1282"/>
        <v/>
      </c>
      <c r="FU126" s="47" t="str">
        <f t="shared" si="1283"/>
        <v/>
      </c>
      <c r="FV126" s="47" t="str">
        <f t="shared" si="1284"/>
        <v/>
      </c>
      <c r="FW126" s="47" t="str">
        <f t="shared" si="1285"/>
        <v/>
      </c>
      <c r="FX126" s="47" t="str">
        <f t="shared" si="1286"/>
        <v/>
      </c>
      <c r="FY126" s="47" t="str">
        <f t="shared" si="1287"/>
        <v/>
      </c>
      <c r="FZ126" s="47">
        <f t="shared" si="1288"/>
        <v>0.22273373983739853</v>
      </c>
      <c r="GA126" s="47">
        <f t="shared" si="1289"/>
        <v>4.9181990111248464E-2</v>
      </c>
      <c r="GB126" s="47">
        <f t="shared" si="1290"/>
        <v>0.13984360189573453</v>
      </c>
      <c r="GC126" s="47">
        <f t="shared" si="1291"/>
        <v>-0.33428868660598177</v>
      </c>
      <c r="GD126" s="47">
        <f t="shared" si="1292"/>
        <v>-9.9490683229813692E-2</v>
      </c>
      <c r="GE126" s="47">
        <f t="shared" si="1293"/>
        <v>0.56929502083333317</v>
      </c>
      <c r="GF126" s="47">
        <f t="shared" si="1294"/>
        <v>0.16932270916334669</v>
      </c>
      <c r="GG126" s="47">
        <f t="shared" si="1295"/>
        <v>-1.3807126245847234E-2</v>
      </c>
      <c r="GH126" s="47">
        <f t="shared" si="1296"/>
        <v>0.58546168958742628</v>
      </c>
      <c r="GI126" s="47">
        <f t="shared" si="1297"/>
        <v>0.87352445193929174</v>
      </c>
      <c r="GJ126" s="47">
        <f t="shared" si="1298"/>
        <v>0.6270903010033444</v>
      </c>
      <c r="GK126" s="47">
        <f t="shared" si="1299"/>
        <v>0.1151079136690647</v>
      </c>
      <c r="GL126" s="47">
        <f t="shared" si="1300"/>
        <v>0.15029463833041046</v>
      </c>
      <c r="GM126" s="47">
        <f t="shared" si="1301"/>
        <v>-0.45098201939016047</v>
      </c>
      <c r="GN126" s="47">
        <f t="shared" si="1302"/>
        <v>0.14896170728225511</v>
      </c>
      <c r="GO126" s="47">
        <f t="shared" si="1303"/>
        <v>6.8501285326957539E-2</v>
      </c>
      <c r="GP126" s="47">
        <f t="shared" si="1304"/>
        <v>-1.367066256500804E-2</v>
      </c>
      <c r="GQ126" s="47">
        <f t="shared" si="1305"/>
        <v>-0.30037586808652039</v>
      </c>
      <c r="GR126" s="47">
        <f t="shared" si="1306"/>
        <v>-2.2146507666098825E-2</v>
      </c>
      <c r="GS126" s="47">
        <f t="shared" si="1307"/>
        <v>-0.12411922819205512</v>
      </c>
      <c r="GT126" s="47">
        <f t="shared" si="1308"/>
        <v>-0.40892193308550184</v>
      </c>
      <c r="GU126" s="47">
        <f t="shared" si="1309"/>
        <v>-0.47524752475247523</v>
      </c>
      <c r="GV126" s="47">
        <f t="shared" si="1310"/>
        <v>-0.49023638232271327</v>
      </c>
      <c r="GW126" s="47">
        <f t="shared" si="1311"/>
        <v>-0.40774193548387094</v>
      </c>
      <c r="GX126" s="47">
        <f t="shared" si="1312"/>
        <v>-0.25722543352601157</v>
      </c>
      <c r="GY126" s="47">
        <f t="shared" si="1313"/>
        <v>-0.11587982832618027</v>
      </c>
      <c r="GZ126" s="47">
        <f t="shared" si="1314"/>
        <v>-0.39927623642943311</v>
      </c>
      <c r="HA126" s="47">
        <f t="shared" si="1315"/>
        <v>-0.12797074954296161</v>
      </c>
      <c r="HB126" s="47">
        <f t="shared" si="1316"/>
        <v>-2.0979020979020935E-2</v>
      </c>
      <c r="HC126" s="47">
        <f t="shared" si="1317"/>
        <v>-9.4876660341555952E-2</v>
      </c>
      <c r="HD126" s="47">
        <f t="shared" si="1318"/>
        <v>-0.10627177700348434</v>
      </c>
      <c r="HE126" s="47">
        <f t="shared" si="1319"/>
        <v>-6.9230769230769207E-2</v>
      </c>
      <c r="HF126" s="47">
        <f t="shared" si="1320"/>
        <v>4.1928721174004924E-3</v>
      </c>
      <c r="HG126" s="47">
        <f t="shared" si="1321"/>
        <v>-8.7478559176672355E-2</v>
      </c>
      <c r="HH126" s="47">
        <f t="shared" si="1322"/>
        <v>9.6774193548387011E-2</v>
      </c>
      <c r="HI126" s="47">
        <f t="shared" si="1323"/>
        <v>0.26797385620915026</v>
      </c>
      <c r="HJ126" s="47">
        <f t="shared" si="1324"/>
        <v>7.0038910505836549E-2</v>
      </c>
      <c r="HK126" s="47">
        <f t="shared" si="1325"/>
        <v>0.29854368932038833</v>
      </c>
      <c r="HL126" s="47">
        <f t="shared" si="1326"/>
        <v>0.11646586345381515</v>
      </c>
      <c r="HM126" s="47">
        <f t="shared" si="1327"/>
        <v>5.4507337526205513E-2</v>
      </c>
      <c r="HN126" s="47">
        <f t="shared" si="1328"/>
        <v>-8.2142857142857184E-2</v>
      </c>
      <c r="HO126" s="47">
        <f t="shared" si="1329"/>
        <v>7.7568134171907666E-2</v>
      </c>
      <c r="HP126" s="47">
        <f t="shared" si="1330"/>
        <v>3.1189083820662766E-2</v>
      </c>
      <c r="HQ126" s="47">
        <f t="shared" si="1331"/>
        <v>1.0330578512396604E-2</v>
      </c>
      <c r="HR126" s="47">
        <f t="shared" si="1332"/>
        <v>-4.8442546972860101E-2</v>
      </c>
      <c r="HS126" s="157">
        <f t="shared" si="1333"/>
        <v>-0.21441439849624067</v>
      </c>
      <c r="HT126" s="47">
        <f t="shared" si="1334"/>
        <v>-0.22092044117647069</v>
      </c>
      <c r="HU126" s="47">
        <f t="shared" si="1335"/>
        <v>-0.28694158075601373</v>
      </c>
      <c r="HV126" s="47">
        <f t="shared" si="1336"/>
        <v>-0.32181818181818178</v>
      </c>
      <c r="HW126" s="47">
        <f t="shared" si="1337"/>
        <v>-0.30093457943925228</v>
      </c>
      <c r="HX126" s="47">
        <f t="shared" si="1338"/>
        <v>-0.12230215827338131</v>
      </c>
      <c r="HY126" s="47">
        <f t="shared" si="1339"/>
        <v>7.3558648111331948E-2</v>
      </c>
      <c r="HZ126" s="47">
        <f t="shared" si="1340"/>
        <v>7.1984435797665336E-2</v>
      </c>
      <c r="IA126" s="47">
        <f t="shared" si="1341"/>
        <v>0.13602715083391903</v>
      </c>
      <c r="IB126" s="47">
        <f t="shared" si="1342"/>
        <v>0.33660646550406148</v>
      </c>
      <c r="IC126" s="47">
        <f t="shared" si="1343"/>
        <v>0.71908280046876483</v>
      </c>
      <c r="ID126" s="47">
        <f t="shared" si="1344"/>
        <v>0.97086532503576484</v>
      </c>
      <c r="IE126" s="47">
        <f t="shared" si="1345"/>
        <v>0.75177733654655521</v>
      </c>
      <c r="IF126" s="47">
        <f t="shared" si="1346"/>
        <v>0.71771326684335857</v>
      </c>
      <c r="IG126" s="47">
        <f t="shared" si="1347"/>
        <v>0.53239759036144574</v>
      </c>
      <c r="IH126" s="47">
        <f t="shared" si="1348"/>
        <v>0.41634584450402157</v>
      </c>
      <c r="II126" s="47">
        <f t="shared" si="1349"/>
        <v>0.26283155080213905</v>
      </c>
      <c r="IJ126" s="47">
        <f t="shared" si="1350"/>
        <v>0.24507581967213121</v>
      </c>
      <c r="IK126" s="47">
        <f t="shared" si="1351"/>
        <v>3.7481481481481449E-2</v>
      </c>
      <c r="IL126" s="47">
        <f t="shared" si="1352"/>
        <v>0.14282940108892928</v>
      </c>
      <c r="IM126" s="47">
        <f t="shared" si="1353"/>
        <v>0.36845937418825447</v>
      </c>
      <c r="IN126" s="47">
        <f t="shared" si="1354"/>
        <v>0.12373007006233872</v>
      </c>
      <c r="IO126" s="47">
        <f t="shared" si="1355"/>
        <v>1.6279553977964767E-3</v>
      </c>
      <c r="IP126" s="47">
        <f t="shared" si="1356"/>
        <v>-0.11136610387628376</v>
      </c>
      <c r="IQ126" s="47">
        <f t="shared" si="1357"/>
        <v>0.21686246709910773</v>
      </c>
      <c r="IR126" s="47">
        <f t="shared" si="1358"/>
        <v>0.34702197802197809</v>
      </c>
      <c r="IS126" s="47">
        <f t="shared" si="1359"/>
        <v>0.58882607772684747</v>
      </c>
      <c r="IT126" s="47">
        <f t="shared" si="1360"/>
        <v>0.43347775966927693</v>
      </c>
      <c r="IU126" s="47">
        <f t="shared" si="1361"/>
        <v>0.47352842161427411</v>
      </c>
      <c r="IV126" s="47">
        <f t="shared" si="1362"/>
        <v>0.46382059160924105</v>
      </c>
      <c r="IW126" s="47">
        <f t="shared" si="1363"/>
        <v>0.48416392974439537</v>
      </c>
      <c r="IX126" s="47">
        <f t="shared" si="1364"/>
        <v>0.29447879066029947</v>
      </c>
      <c r="IY126" s="47">
        <f t="shared" si="1365"/>
        <v>-3.9225697938097936E-2</v>
      </c>
      <c r="IZ126" s="47">
        <f t="shared" si="1366"/>
        <v>-0.16665785664841726</v>
      </c>
      <c r="JA126" s="47">
        <f t="shared" si="1367"/>
        <v>2.4233349168646079</v>
      </c>
      <c r="JB126" s="47">
        <f t="shared" si="1367"/>
        <v>2.2645793220598018</v>
      </c>
      <c r="JC126" s="47">
        <f t="shared" si="1367"/>
        <v>2.0231138868528546</v>
      </c>
      <c r="JD126" s="47">
        <f t="shared" si="1367"/>
        <v>2.8610528720253874</v>
      </c>
      <c r="JE126" s="47">
        <f t="shared" si="1367"/>
        <v>2.5011747752883497</v>
      </c>
      <c r="JF126" s="47">
        <f t="shared" si="1367"/>
        <v>2.7477228371244231</v>
      </c>
      <c r="JG126" s="47">
        <f t="shared" si="1367"/>
        <v>4.0780534696657496</v>
      </c>
      <c r="JH126" s="47">
        <f t="shared" si="1367"/>
        <v>3.0559099091198352</v>
      </c>
      <c r="JI126" s="47">
        <f t="shared" si="1367"/>
        <v>3.3161825546490142</v>
      </c>
      <c r="JJ126" s="47">
        <f t="shared" si="1367"/>
        <v>3.986922363494501</v>
      </c>
      <c r="JK126" s="47">
        <f t="shared" si="1367"/>
        <v>3.4417004027489053</v>
      </c>
      <c r="JL126" s="47">
        <f t="shared" si="1367"/>
        <v>3.7063621755178726</v>
      </c>
      <c r="JM126" s="47">
        <f t="shared" si="1367"/>
        <v>0.1084921566668331</v>
      </c>
      <c r="JN126" s="47">
        <f t="shared" si="1367"/>
        <v>0.15222183721607574</v>
      </c>
      <c r="JO126" s="47">
        <f t="shared" si="1367"/>
        <v>0.3975570969278619</v>
      </c>
      <c r="JP126" s="47">
        <f t="shared" si="1367"/>
        <v>1.5636224761454098E-2</v>
      </c>
      <c r="JQ126" s="47">
        <f t="shared" si="1367"/>
        <v>-3.0206851635342313E-2</v>
      </c>
      <c r="JR126" s="47">
        <f t="shared" si="1367"/>
        <v>0.23953634716601413</v>
      </c>
      <c r="JS126" s="47">
        <f t="shared" si="1367"/>
        <v>-4.0919896175805048E-2</v>
      </c>
      <c r="JT126" s="47">
        <f t="shared" si="1367"/>
        <v>-9.0695765540576678E-2</v>
      </c>
      <c r="JU126" s="47">
        <f t="shared" si="1368"/>
        <v>-0.58993678762078372</v>
      </c>
      <c r="JV126" s="47">
        <f t="shared" si="1369"/>
        <v>-7.9553997539975496E-2</v>
      </c>
      <c r="JW126" s="47">
        <f t="shared" si="1370"/>
        <v>0.88340733137829908</v>
      </c>
      <c r="JX126" s="47">
        <f t="shared" si="1370"/>
        <v>0.39912259449149023</v>
      </c>
      <c r="JY126" s="47">
        <f t="shared" si="1370"/>
        <v>1.0064077947627843</v>
      </c>
      <c r="JZ126" s="47">
        <f t="shared" si="1370"/>
        <v>1.3899558132781298</v>
      </c>
      <c r="KA126" s="47">
        <f t="shared" si="1370"/>
        <v>1.0937545164718383</v>
      </c>
      <c r="KB126" s="47">
        <f t="shared" si="1370"/>
        <v>1.075507707110305</v>
      </c>
      <c r="KC126" s="47">
        <f t="shared" si="1370"/>
        <v>1.6060599612679218</v>
      </c>
      <c r="KD126" s="47">
        <f t="shared" si="1370"/>
        <v>0.91689596361569081</v>
      </c>
      <c r="KE126" s="47">
        <f t="shared" si="1370"/>
        <v>1.2213122057403027</v>
      </c>
      <c r="KF126" s="47">
        <f t="shared" si="1371"/>
        <v>1.6705647970172595</v>
      </c>
      <c r="KG126" s="47">
        <f t="shared" si="1372"/>
        <v>4.6007473208770806</v>
      </c>
      <c r="KH126" s="47">
        <f t="shared" si="1372"/>
        <v>1.403108766192549</v>
      </c>
      <c r="KI126" s="47">
        <f t="shared" si="1372"/>
        <v>0.34734373450252942</v>
      </c>
      <c r="KJ126" s="47">
        <f t="shared" si="1372"/>
        <v>0.90436129240604113</v>
      </c>
      <c r="KK126" s="47">
        <f t="shared" si="1372"/>
        <v>0.29297112879234088</v>
      </c>
      <c r="KL126" s="47">
        <f t="shared" si="1372"/>
        <v>0.16348480264825471</v>
      </c>
      <c r="KM126" s="47">
        <f t="shared" si="1372"/>
        <v>5.7494506966977887E-2</v>
      </c>
      <c r="KN126" s="47">
        <f t="shared" si="1372"/>
        <v>5.0963920347441682E-2</v>
      </c>
      <c r="KO126" s="47">
        <f t="shared" si="1372"/>
        <v>-4.1476567642369511E-2</v>
      </c>
      <c r="KP126" s="47">
        <f t="shared" si="1372"/>
        <v>0.20952462863774834</v>
      </c>
      <c r="KQ126" s="47">
        <f t="shared" si="1372"/>
        <v>-3.3432593969982771E-2</v>
      </c>
      <c r="KR126" s="47">
        <f t="shared" si="1372"/>
        <v>-4.8425228310502222E-2</v>
      </c>
      <c r="KS126" s="47">
        <f t="shared" si="1372"/>
        <v>-0.12863895241895584</v>
      </c>
      <c r="KT126" s="47">
        <f t="shared" si="1372"/>
        <v>-5.9921683838619622E-2</v>
      </c>
      <c r="KU126" s="47">
        <f t="shared" si="1372"/>
        <v>-7.0633473882396935E-2</v>
      </c>
      <c r="KV126" s="47">
        <f t="shared" si="1372"/>
        <v>-0.11714344212935079</v>
      </c>
      <c r="KW126" s="47">
        <f t="shared" si="1372"/>
        <v>-8.698865966944147E-2</v>
      </c>
      <c r="KX126" s="47">
        <f t="shared" si="1372"/>
        <v>-0.14199205156958328</v>
      </c>
      <c r="KY126" s="47">
        <f t="shared" si="1372"/>
        <v>-4.4025437964962832E-2</v>
      </c>
      <c r="KZ126" s="47">
        <f t="shared" si="1372"/>
        <v>-6.3373323452636021E-2</v>
      </c>
      <c r="LA126" s="47">
        <f t="shared" si="1372"/>
        <v>-2.4284636093939937E-2</v>
      </c>
      <c r="LB126" s="47">
        <f t="shared" si="1372"/>
        <v>2.8897012463855454E-2</v>
      </c>
      <c r="LC126" s="47">
        <f t="shared" si="1372"/>
        <v>-7.8718907021106954E-3</v>
      </c>
      <c r="LD126" s="47">
        <f t="shared" si="1372"/>
        <v>-2.0750030441007761E-2</v>
      </c>
      <c r="LE126" s="47">
        <f t="shared" si="1372"/>
        <v>7.6168935830360329E-2</v>
      </c>
      <c r="LF126" s="47">
        <f t="shared" si="1381"/>
        <v>-1.2118588614761561E-2</v>
      </c>
      <c r="LG126" s="47">
        <f t="shared" si="1381"/>
        <v>-6.6028351156428799E-2</v>
      </c>
      <c r="LH126" s="47">
        <f t="shared" si="1381"/>
        <v>6.0741917379751431E-2</v>
      </c>
      <c r="LI126" s="47">
        <f t="shared" si="1374"/>
        <v>5.648014898616549E-2</v>
      </c>
      <c r="LJ126" s="47">
        <f t="shared" si="1375"/>
        <v>6.1474036850921232E-2</v>
      </c>
      <c r="LK126" s="47">
        <f t="shared" si="1375"/>
        <v>4.1032286309735211E-2</v>
      </c>
      <c r="LL126" s="47">
        <f t="shared" si="1375"/>
        <v>9.6351145014848871E-2</v>
      </c>
      <c r="LM126" s="47">
        <f t="shared" si="1375"/>
        <v>2.2566826923479555E-2</v>
      </c>
      <c r="LN126" s="47">
        <f t="shared" si="1375"/>
        <v>-0.22399115856201512</v>
      </c>
      <c r="LO126" s="47">
        <f t="shared" si="1375"/>
        <v>-0.12267659279778398</v>
      </c>
      <c r="LP126" s="47">
        <f t="shared" si="1375"/>
        <v>-0.18347516124009489</v>
      </c>
      <c r="LQ126" s="47">
        <f t="shared" si="1375"/>
        <v>-0.2335208056782514</v>
      </c>
      <c r="LR126" s="47">
        <f t="shared" si="1375"/>
        <v>-0.12745461770033628</v>
      </c>
      <c r="LS126" s="47">
        <f t="shared" si="1375"/>
        <v>-9.5326853947543588E-2</v>
      </c>
      <c r="LT126" s="47">
        <f t="shared" si="1375"/>
        <v>-0.10602488445291425</v>
      </c>
      <c r="LU126" s="47">
        <f t="shared" si="1376"/>
        <v>-0.30081809642806667</v>
      </c>
      <c r="LV126" s="47">
        <f t="shared" si="1377"/>
        <v>-0.20269843774656771</v>
      </c>
      <c r="LW126" s="47">
        <f t="shared" si="1377"/>
        <v>-0.35662695924764887</v>
      </c>
      <c r="LX126" s="47">
        <f t="shared" si="1378"/>
        <v>-0.35222037008528739</v>
      </c>
      <c r="LY126" s="47">
        <f t="shared" si="1379"/>
        <v>-0.91637902219827039</v>
      </c>
      <c r="LZ126" s="47">
        <f t="shared" si="1379"/>
        <v>-0.21566206766404106</v>
      </c>
      <c r="MA126" s="47">
        <f t="shared" si="1379"/>
        <v>-0.13012933603293186</v>
      </c>
      <c r="MB126" s="47">
        <f t="shared" si="1379"/>
        <v>0.10666119942368901</v>
      </c>
      <c r="MC126" s="47">
        <f t="shared" si="1379"/>
        <v>0.11815942169650873</v>
      </c>
      <c r="MD126" s="47">
        <f t="shared" si="1379"/>
        <v>-3.7973236343672778E-2</v>
      </c>
      <c r="ME126" s="47">
        <f t="shared" si="1379"/>
        <v>6.0338484179543794E-2</v>
      </c>
      <c r="MF126" s="47">
        <f t="shared" si="1379"/>
        <v>0.16526492010238791</v>
      </c>
      <c r="MG126" s="47">
        <f t="shared" si="1379"/>
        <v>0.3596136976068256</v>
      </c>
      <c r="MH126" s="47">
        <f t="shared" si="1379"/>
        <v>0.30892297542470715</v>
      </c>
      <c r="MI126" s="47">
        <f t="shared" si="1379"/>
        <v>0.58330747192350429</v>
      </c>
      <c r="MJ126" s="47">
        <f t="shared" si="1379"/>
        <v>0.61908444515974459</v>
      </c>
      <c r="MK126" s="47">
        <f t="shared" si="1379"/>
        <v>8.9462013986013975</v>
      </c>
      <c r="ML126" s="47">
        <f t="shared" si="1379"/>
        <v>0.40939036805011741</v>
      </c>
    </row>
    <row r="127" spans="1:350" s="170" customFormat="1" ht="52" x14ac:dyDescent="0.35">
      <c r="A127" s="175" t="s">
        <v>519</v>
      </c>
      <c r="FY127" s="173"/>
      <c r="FZ127" s="173"/>
      <c r="GA127" s="173"/>
      <c r="GB127" s="173"/>
      <c r="GC127" s="173"/>
      <c r="GD127" s="173"/>
      <c r="GE127" s="173"/>
      <c r="GF127" s="173"/>
      <c r="GG127" s="173"/>
      <c r="GH127" s="173"/>
      <c r="GI127" s="173"/>
      <c r="GJ127" s="173"/>
      <c r="GK127" s="173"/>
      <c r="GL127" s="173"/>
      <c r="GM127" s="173"/>
      <c r="GN127" s="173"/>
      <c r="GO127" s="173"/>
      <c r="GP127" s="173"/>
      <c r="GQ127" s="173"/>
      <c r="GR127" s="173"/>
      <c r="GS127" s="173"/>
      <c r="GT127" s="173"/>
      <c r="GU127" s="173"/>
      <c r="GV127" s="173"/>
      <c r="GW127" s="173"/>
      <c r="GX127" s="173"/>
      <c r="GY127" s="173"/>
      <c r="GZ127" s="173"/>
      <c r="HA127" s="173"/>
      <c r="HB127" s="173"/>
      <c r="HC127" s="173"/>
      <c r="HD127" s="173"/>
      <c r="HE127" s="173"/>
      <c r="HF127" s="173"/>
      <c r="HG127" s="173"/>
      <c r="HH127" s="173"/>
      <c r="HI127" s="173"/>
      <c r="HJ127" s="173"/>
      <c r="HK127" s="173"/>
      <c r="HL127" s="66"/>
      <c r="HM127" s="66"/>
      <c r="HN127" s="66"/>
      <c r="HO127" s="66"/>
      <c r="HP127" s="66"/>
      <c r="HQ127" s="173"/>
      <c r="HR127" s="173"/>
      <c r="HS127" s="173"/>
      <c r="HT127" s="173"/>
      <c r="HU127" s="173"/>
      <c r="HV127" s="173"/>
      <c r="HW127" s="173"/>
      <c r="HX127" s="173"/>
      <c r="HY127" s="173"/>
      <c r="HZ127" s="173"/>
      <c r="IA127" s="173"/>
      <c r="IB127" s="173"/>
      <c r="IC127" s="173"/>
      <c r="ID127" s="173"/>
      <c r="IE127" s="173"/>
      <c r="IF127" s="173"/>
      <c r="IG127" s="173"/>
      <c r="IH127" s="173"/>
      <c r="II127" s="173"/>
      <c r="IJ127" s="173"/>
      <c r="IK127" s="173"/>
      <c r="IL127" s="173"/>
      <c r="IM127" s="173"/>
      <c r="IN127" s="173"/>
      <c r="IO127" s="173"/>
      <c r="IP127" s="66"/>
      <c r="IQ127" s="66"/>
      <c r="IR127" s="66"/>
      <c r="IS127" s="66"/>
      <c r="IT127" s="66"/>
      <c r="IU127" s="66"/>
      <c r="IV127" s="66"/>
      <c r="IW127" s="66"/>
      <c r="IX127" s="173"/>
      <c r="IY127" s="173"/>
      <c r="IZ127" s="173"/>
      <c r="JA127" s="173"/>
      <c r="JB127" s="173"/>
      <c r="JC127" s="173"/>
      <c r="JD127" s="173"/>
      <c r="JE127" s="173"/>
      <c r="JF127" s="173"/>
      <c r="JG127" s="173"/>
      <c r="JH127" s="173"/>
      <c r="JI127" s="173"/>
      <c r="JJ127" s="173"/>
      <c r="JK127" s="173"/>
      <c r="JL127" s="173"/>
      <c r="JM127" s="173"/>
      <c r="JN127" s="173"/>
      <c r="JO127" s="173"/>
      <c r="JP127" s="173"/>
      <c r="JQ127" s="173"/>
      <c r="JR127" s="173"/>
      <c r="JS127" s="173"/>
    </row>
    <row r="128" spans="1:350" s="172" customFormat="1" ht="53.5" x14ac:dyDescent="0.35">
      <c r="A128" s="175" t="s">
        <v>560</v>
      </c>
      <c r="FY128" s="164"/>
      <c r="FZ128" s="164"/>
      <c r="GA128" s="164"/>
      <c r="GB128" s="164"/>
      <c r="GC128" s="164"/>
      <c r="GD128" s="164"/>
      <c r="GE128" s="164"/>
      <c r="GF128" s="164"/>
      <c r="GG128" s="164"/>
      <c r="GH128" s="164"/>
      <c r="GI128" s="164"/>
      <c r="GJ128" s="164"/>
      <c r="GK128" s="164"/>
      <c r="GL128" s="164"/>
      <c r="GM128" s="164"/>
      <c r="GN128" s="164"/>
      <c r="GO128" s="164"/>
      <c r="GP128" s="164"/>
      <c r="GQ128" s="164"/>
      <c r="GR128" s="164"/>
      <c r="GS128" s="164"/>
      <c r="GT128" s="164"/>
      <c r="GU128" s="164"/>
      <c r="GV128" s="164"/>
      <c r="GW128" s="164"/>
      <c r="GX128" s="164"/>
      <c r="GY128" s="164"/>
      <c r="GZ128" s="164"/>
      <c r="HA128" s="164"/>
      <c r="HB128" s="164"/>
      <c r="HC128" s="164"/>
      <c r="HD128" s="164"/>
      <c r="HE128" s="164"/>
      <c r="HF128" s="164"/>
      <c r="HG128" s="164"/>
      <c r="HH128" s="164"/>
      <c r="HI128" s="164"/>
      <c r="HJ128" s="164"/>
      <c r="HK128" s="164"/>
      <c r="HL128" s="168"/>
      <c r="HM128" s="168"/>
      <c r="HN128" s="168"/>
      <c r="HO128" s="168"/>
      <c r="HP128" s="168"/>
      <c r="HQ128" s="164"/>
      <c r="HR128" s="164"/>
      <c r="HS128" s="164"/>
      <c r="HT128" s="164"/>
      <c r="HU128" s="164"/>
      <c r="HV128" s="164"/>
      <c r="HW128" s="164"/>
      <c r="HX128" s="164"/>
      <c r="HY128" s="164"/>
      <c r="HZ128" s="164"/>
      <c r="IA128" s="164"/>
      <c r="IB128" s="164"/>
      <c r="IC128" s="164"/>
      <c r="ID128" s="164"/>
      <c r="IE128" s="164"/>
      <c r="IF128" s="164"/>
      <c r="IG128" s="164"/>
      <c r="IH128" s="164"/>
      <c r="II128" s="164"/>
      <c r="IJ128" s="164"/>
      <c r="IK128" s="164"/>
      <c r="IL128" s="164"/>
      <c r="IM128" s="164"/>
      <c r="IN128" s="164"/>
      <c r="IO128" s="164"/>
      <c r="IP128" s="168"/>
      <c r="IQ128" s="168"/>
      <c r="IR128" s="168"/>
      <c r="IS128" s="168"/>
      <c r="IT128" s="168"/>
      <c r="IU128" s="168"/>
      <c r="IV128" s="168"/>
      <c r="IW128" s="168"/>
      <c r="IX128" s="164"/>
      <c r="IY128" s="164"/>
      <c r="IZ128" s="164"/>
      <c r="JA128" s="164"/>
      <c r="JB128" s="164"/>
      <c r="JC128" s="164"/>
      <c r="JD128" s="164"/>
      <c r="JE128" s="164"/>
      <c r="JF128" s="164"/>
      <c r="JG128" s="164"/>
      <c r="JH128" s="164"/>
      <c r="JI128" s="164"/>
      <c r="JJ128" s="164"/>
      <c r="JK128" s="164"/>
      <c r="JL128" s="164"/>
      <c r="JM128" s="164"/>
      <c r="JN128" s="164"/>
      <c r="JO128" s="164"/>
      <c r="JP128" s="164"/>
      <c r="JQ128" s="164"/>
      <c r="JR128" s="164"/>
      <c r="JS128" s="164"/>
    </row>
    <row r="129" spans="1:279" s="164" customFormat="1" ht="53.5" x14ac:dyDescent="0.35">
      <c r="A129" s="175" t="s">
        <v>626</v>
      </c>
      <c r="B129" s="165">
        <v>35431</v>
      </c>
      <c r="C129" s="165">
        <f>B129</f>
        <v>35431</v>
      </c>
      <c r="D129" s="165">
        <f t="shared" ref="D129:M129" si="1382">C129</f>
        <v>35431</v>
      </c>
      <c r="E129" s="165">
        <f t="shared" si="1382"/>
        <v>35431</v>
      </c>
      <c r="F129" s="165">
        <f t="shared" si="1382"/>
        <v>35431</v>
      </c>
      <c r="G129" s="165">
        <f t="shared" si="1382"/>
        <v>35431</v>
      </c>
      <c r="H129" s="165">
        <f t="shared" si="1382"/>
        <v>35431</v>
      </c>
      <c r="I129" s="165">
        <f t="shared" si="1382"/>
        <v>35431</v>
      </c>
      <c r="J129" s="165">
        <f t="shared" si="1382"/>
        <v>35431</v>
      </c>
      <c r="K129" s="165">
        <f t="shared" si="1382"/>
        <v>35431</v>
      </c>
      <c r="L129" s="165">
        <f t="shared" si="1382"/>
        <v>35431</v>
      </c>
      <c r="M129" s="165">
        <f t="shared" si="1382"/>
        <v>35431</v>
      </c>
      <c r="N129" s="165">
        <f>EDATE(B129,12)</f>
        <v>35796</v>
      </c>
      <c r="O129" s="165">
        <f t="shared" ref="O129:BZ129" si="1383">EDATE(C129,12)</f>
        <v>35796</v>
      </c>
      <c r="P129" s="165">
        <f t="shared" si="1383"/>
        <v>35796</v>
      </c>
      <c r="Q129" s="165">
        <f t="shared" si="1383"/>
        <v>35796</v>
      </c>
      <c r="R129" s="165">
        <f t="shared" si="1383"/>
        <v>35796</v>
      </c>
      <c r="S129" s="165">
        <f t="shared" si="1383"/>
        <v>35796</v>
      </c>
      <c r="T129" s="165">
        <f t="shared" si="1383"/>
        <v>35796</v>
      </c>
      <c r="U129" s="165">
        <f t="shared" si="1383"/>
        <v>35796</v>
      </c>
      <c r="V129" s="165">
        <f t="shared" si="1383"/>
        <v>35796</v>
      </c>
      <c r="W129" s="165">
        <f t="shared" si="1383"/>
        <v>35796</v>
      </c>
      <c r="X129" s="165">
        <f t="shared" si="1383"/>
        <v>35796</v>
      </c>
      <c r="Y129" s="165">
        <f t="shared" si="1383"/>
        <v>35796</v>
      </c>
      <c r="Z129" s="165">
        <f t="shared" si="1383"/>
        <v>36161</v>
      </c>
      <c r="AA129" s="165">
        <f t="shared" si="1383"/>
        <v>36161</v>
      </c>
      <c r="AB129" s="165">
        <f t="shared" si="1383"/>
        <v>36161</v>
      </c>
      <c r="AC129" s="165">
        <f t="shared" si="1383"/>
        <v>36161</v>
      </c>
      <c r="AD129" s="165">
        <f t="shared" si="1383"/>
        <v>36161</v>
      </c>
      <c r="AE129" s="165">
        <f t="shared" si="1383"/>
        <v>36161</v>
      </c>
      <c r="AF129" s="165">
        <f t="shared" si="1383"/>
        <v>36161</v>
      </c>
      <c r="AG129" s="165">
        <f t="shared" si="1383"/>
        <v>36161</v>
      </c>
      <c r="AH129" s="165">
        <f t="shared" si="1383"/>
        <v>36161</v>
      </c>
      <c r="AI129" s="165">
        <f t="shared" si="1383"/>
        <v>36161</v>
      </c>
      <c r="AJ129" s="165">
        <f t="shared" si="1383"/>
        <v>36161</v>
      </c>
      <c r="AK129" s="165">
        <f t="shared" si="1383"/>
        <v>36161</v>
      </c>
      <c r="AL129" s="165">
        <f t="shared" si="1383"/>
        <v>36526</v>
      </c>
      <c r="AM129" s="165">
        <f t="shared" si="1383"/>
        <v>36526</v>
      </c>
      <c r="AN129" s="165">
        <f t="shared" si="1383"/>
        <v>36526</v>
      </c>
      <c r="AO129" s="165">
        <f t="shared" si="1383"/>
        <v>36526</v>
      </c>
      <c r="AP129" s="165">
        <f t="shared" si="1383"/>
        <v>36526</v>
      </c>
      <c r="AQ129" s="165">
        <f t="shared" si="1383"/>
        <v>36526</v>
      </c>
      <c r="AR129" s="165">
        <f t="shared" si="1383"/>
        <v>36526</v>
      </c>
      <c r="AS129" s="165">
        <f t="shared" si="1383"/>
        <v>36526</v>
      </c>
      <c r="AT129" s="165">
        <f t="shared" si="1383"/>
        <v>36526</v>
      </c>
      <c r="AU129" s="165">
        <f t="shared" si="1383"/>
        <v>36526</v>
      </c>
      <c r="AV129" s="165">
        <f t="shared" si="1383"/>
        <v>36526</v>
      </c>
      <c r="AW129" s="165">
        <f t="shared" si="1383"/>
        <v>36526</v>
      </c>
      <c r="AX129" s="165">
        <f t="shared" si="1383"/>
        <v>36892</v>
      </c>
      <c r="AY129" s="165">
        <f t="shared" si="1383"/>
        <v>36892</v>
      </c>
      <c r="AZ129" s="165">
        <f t="shared" si="1383"/>
        <v>36892</v>
      </c>
      <c r="BA129" s="165">
        <f t="shared" si="1383"/>
        <v>36892</v>
      </c>
      <c r="BB129" s="165">
        <f t="shared" si="1383"/>
        <v>36892</v>
      </c>
      <c r="BC129" s="165">
        <f t="shared" si="1383"/>
        <v>36892</v>
      </c>
      <c r="BD129" s="165">
        <f t="shared" si="1383"/>
        <v>36892</v>
      </c>
      <c r="BE129" s="165">
        <f t="shared" si="1383"/>
        <v>36892</v>
      </c>
      <c r="BF129" s="165">
        <f t="shared" si="1383"/>
        <v>36892</v>
      </c>
      <c r="BG129" s="165">
        <f t="shared" si="1383"/>
        <v>36892</v>
      </c>
      <c r="BH129" s="165">
        <f t="shared" si="1383"/>
        <v>36892</v>
      </c>
      <c r="BI129" s="165">
        <f t="shared" si="1383"/>
        <v>36892</v>
      </c>
      <c r="BJ129" s="165">
        <f t="shared" si="1383"/>
        <v>37257</v>
      </c>
      <c r="BK129" s="165">
        <f t="shared" si="1383"/>
        <v>37257</v>
      </c>
      <c r="BL129" s="165">
        <f t="shared" si="1383"/>
        <v>37257</v>
      </c>
      <c r="BM129" s="165">
        <f t="shared" si="1383"/>
        <v>37257</v>
      </c>
      <c r="BN129" s="165">
        <f t="shared" si="1383"/>
        <v>37257</v>
      </c>
      <c r="BO129" s="165">
        <f t="shared" si="1383"/>
        <v>37257</v>
      </c>
      <c r="BP129" s="165">
        <f t="shared" si="1383"/>
        <v>37257</v>
      </c>
      <c r="BQ129" s="165">
        <f t="shared" si="1383"/>
        <v>37257</v>
      </c>
      <c r="BR129" s="165">
        <f t="shared" si="1383"/>
        <v>37257</v>
      </c>
      <c r="BS129" s="165">
        <f t="shared" si="1383"/>
        <v>37257</v>
      </c>
      <c r="BT129" s="165">
        <f t="shared" si="1383"/>
        <v>37257</v>
      </c>
      <c r="BU129" s="165">
        <f t="shared" si="1383"/>
        <v>37257</v>
      </c>
      <c r="BV129" s="165">
        <f t="shared" si="1383"/>
        <v>37622</v>
      </c>
      <c r="BW129" s="165">
        <f t="shared" si="1383"/>
        <v>37622</v>
      </c>
      <c r="BX129" s="165">
        <f t="shared" si="1383"/>
        <v>37622</v>
      </c>
      <c r="BY129" s="165">
        <f t="shared" si="1383"/>
        <v>37622</v>
      </c>
      <c r="BZ129" s="165">
        <f t="shared" si="1383"/>
        <v>37622</v>
      </c>
      <c r="CA129" s="165">
        <f t="shared" ref="CA129:EL129" si="1384">EDATE(BO129,12)</f>
        <v>37622</v>
      </c>
      <c r="CB129" s="165">
        <f t="shared" si="1384"/>
        <v>37622</v>
      </c>
      <c r="CC129" s="165">
        <f t="shared" si="1384"/>
        <v>37622</v>
      </c>
      <c r="CD129" s="165">
        <f t="shared" si="1384"/>
        <v>37622</v>
      </c>
      <c r="CE129" s="165">
        <f t="shared" si="1384"/>
        <v>37622</v>
      </c>
      <c r="CF129" s="165">
        <f t="shared" si="1384"/>
        <v>37622</v>
      </c>
      <c r="CG129" s="165">
        <f t="shared" si="1384"/>
        <v>37622</v>
      </c>
      <c r="CH129" s="165">
        <f t="shared" si="1384"/>
        <v>37987</v>
      </c>
      <c r="CI129" s="165">
        <f t="shared" si="1384"/>
        <v>37987</v>
      </c>
      <c r="CJ129" s="165">
        <f t="shared" si="1384"/>
        <v>37987</v>
      </c>
      <c r="CK129" s="165">
        <f t="shared" si="1384"/>
        <v>37987</v>
      </c>
      <c r="CL129" s="165">
        <f t="shared" si="1384"/>
        <v>37987</v>
      </c>
      <c r="CM129" s="165">
        <f t="shared" si="1384"/>
        <v>37987</v>
      </c>
      <c r="CN129" s="165">
        <f t="shared" si="1384"/>
        <v>37987</v>
      </c>
      <c r="CO129" s="165">
        <f t="shared" si="1384"/>
        <v>37987</v>
      </c>
      <c r="CP129" s="165">
        <f t="shared" si="1384"/>
        <v>37987</v>
      </c>
      <c r="CQ129" s="165">
        <f t="shared" si="1384"/>
        <v>37987</v>
      </c>
      <c r="CR129" s="165">
        <f t="shared" si="1384"/>
        <v>37987</v>
      </c>
      <c r="CS129" s="165">
        <f t="shared" si="1384"/>
        <v>37987</v>
      </c>
      <c r="CT129" s="165">
        <f t="shared" si="1384"/>
        <v>38353</v>
      </c>
      <c r="CU129" s="165">
        <f t="shared" si="1384"/>
        <v>38353</v>
      </c>
      <c r="CV129" s="165">
        <f t="shared" si="1384"/>
        <v>38353</v>
      </c>
      <c r="CW129" s="165">
        <f t="shared" si="1384"/>
        <v>38353</v>
      </c>
      <c r="CX129" s="165">
        <f t="shared" si="1384"/>
        <v>38353</v>
      </c>
      <c r="CY129" s="165">
        <f t="shared" si="1384"/>
        <v>38353</v>
      </c>
      <c r="CZ129" s="165">
        <f t="shared" si="1384"/>
        <v>38353</v>
      </c>
      <c r="DA129" s="165">
        <f t="shared" si="1384"/>
        <v>38353</v>
      </c>
      <c r="DB129" s="165">
        <f t="shared" si="1384"/>
        <v>38353</v>
      </c>
      <c r="DC129" s="165">
        <f t="shared" si="1384"/>
        <v>38353</v>
      </c>
      <c r="DD129" s="165">
        <f t="shared" si="1384"/>
        <v>38353</v>
      </c>
      <c r="DE129" s="165">
        <f t="shared" si="1384"/>
        <v>38353</v>
      </c>
      <c r="DF129" s="165">
        <f t="shared" si="1384"/>
        <v>38718</v>
      </c>
      <c r="DG129" s="165">
        <f t="shared" si="1384"/>
        <v>38718</v>
      </c>
      <c r="DH129" s="165">
        <f t="shared" si="1384"/>
        <v>38718</v>
      </c>
      <c r="DI129" s="165">
        <f t="shared" si="1384"/>
        <v>38718</v>
      </c>
      <c r="DJ129" s="165">
        <f t="shared" si="1384"/>
        <v>38718</v>
      </c>
      <c r="DK129" s="165">
        <f t="shared" si="1384"/>
        <v>38718</v>
      </c>
      <c r="DL129" s="165">
        <f t="shared" si="1384"/>
        <v>38718</v>
      </c>
      <c r="DM129" s="165">
        <f t="shared" si="1384"/>
        <v>38718</v>
      </c>
      <c r="DN129" s="165">
        <f t="shared" si="1384"/>
        <v>38718</v>
      </c>
      <c r="DO129" s="165">
        <f t="shared" si="1384"/>
        <v>38718</v>
      </c>
      <c r="DP129" s="165">
        <f t="shared" si="1384"/>
        <v>38718</v>
      </c>
      <c r="DQ129" s="165">
        <f t="shared" si="1384"/>
        <v>38718</v>
      </c>
      <c r="DR129" s="165">
        <f t="shared" si="1384"/>
        <v>39083</v>
      </c>
      <c r="DS129" s="165">
        <f t="shared" si="1384"/>
        <v>39083</v>
      </c>
      <c r="DT129" s="165">
        <f t="shared" si="1384"/>
        <v>39083</v>
      </c>
      <c r="DU129" s="165">
        <f t="shared" si="1384"/>
        <v>39083</v>
      </c>
      <c r="DV129" s="165">
        <f t="shared" si="1384"/>
        <v>39083</v>
      </c>
      <c r="DW129" s="165">
        <f t="shared" si="1384"/>
        <v>39083</v>
      </c>
      <c r="DX129" s="165">
        <f t="shared" si="1384"/>
        <v>39083</v>
      </c>
      <c r="DY129" s="165">
        <f t="shared" si="1384"/>
        <v>39083</v>
      </c>
      <c r="DZ129" s="165">
        <f t="shared" si="1384"/>
        <v>39083</v>
      </c>
      <c r="EA129" s="165">
        <f t="shared" si="1384"/>
        <v>39083</v>
      </c>
      <c r="EB129" s="165">
        <f t="shared" si="1384"/>
        <v>39083</v>
      </c>
      <c r="EC129" s="165">
        <f t="shared" si="1384"/>
        <v>39083</v>
      </c>
      <c r="ED129" s="165">
        <f t="shared" si="1384"/>
        <v>39448</v>
      </c>
      <c r="EE129" s="165">
        <f t="shared" si="1384"/>
        <v>39448</v>
      </c>
      <c r="EF129" s="165">
        <f t="shared" si="1384"/>
        <v>39448</v>
      </c>
      <c r="EG129" s="165">
        <f t="shared" si="1384"/>
        <v>39448</v>
      </c>
      <c r="EH129" s="165">
        <f t="shared" si="1384"/>
        <v>39448</v>
      </c>
      <c r="EI129" s="165">
        <f t="shared" si="1384"/>
        <v>39448</v>
      </c>
      <c r="EJ129" s="165">
        <f t="shared" si="1384"/>
        <v>39448</v>
      </c>
      <c r="EK129" s="165">
        <f t="shared" si="1384"/>
        <v>39448</v>
      </c>
      <c r="EL129" s="165">
        <f t="shared" si="1384"/>
        <v>39448</v>
      </c>
      <c r="EM129" s="165">
        <f t="shared" ref="EM129:GX129" si="1385">EDATE(EA129,12)</f>
        <v>39448</v>
      </c>
      <c r="EN129" s="165">
        <f t="shared" si="1385"/>
        <v>39448</v>
      </c>
      <c r="EO129" s="165">
        <f t="shared" si="1385"/>
        <v>39448</v>
      </c>
      <c r="EP129" s="165">
        <f t="shared" si="1385"/>
        <v>39814</v>
      </c>
      <c r="EQ129" s="165">
        <f t="shared" si="1385"/>
        <v>39814</v>
      </c>
      <c r="ER129" s="165">
        <f t="shared" si="1385"/>
        <v>39814</v>
      </c>
      <c r="ES129" s="165">
        <f t="shared" si="1385"/>
        <v>39814</v>
      </c>
      <c r="ET129" s="165">
        <f t="shared" si="1385"/>
        <v>39814</v>
      </c>
      <c r="EU129" s="165">
        <f t="shared" si="1385"/>
        <v>39814</v>
      </c>
      <c r="EV129" s="165">
        <f t="shared" si="1385"/>
        <v>39814</v>
      </c>
      <c r="EW129" s="165">
        <f t="shared" si="1385"/>
        <v>39814</v>
      </c>
      <c r="EX129" s="165">
        <f t="shared" si="1385"/>
        <v>39814</v>
      </c>
      <c r="EY129" s="165">
        <f t="shared" si="1385"/>
        <v>39814</v>
      </c>
      <c r="EZ129" s="165">
        <f t="shared" si="1385"/>
        <v>39814</v>
      </c>
      <c r="FA129" s="165">
        <f t="shared" si="1385"/>
        <v>39814</v>
      </c>
      <c r="FB129" s="165">
        <f t="shared" si="1385"/>
        <v>40179</v>
      </c>
      <c r="FC129" s="165">
        <f t="shared" si="1385"/>
        <v>40179</v>
      </c>
      <c r="FD129" s="165">
        <f t="shared" si="1385"/>
        <v>40179</v>
      </c>
      <c r="FE129" s="165">
        <f t="shared" si="1385"/>
        <v>40179</v>
      </c>
      <c r="FF129" s="165">
        <f t="shared" si="1385"/>
        <v>40179</v>
      </c>
      <c r="FG129" s="165">
        <f t="shared" si="1385"/>
        <v>40179</v>
      </c>
      <c r="FH129" s="165">
        <f t="shared" si="1385"/>
        <v>40179</v>
      </c>
      <c r="FI129" s="165">
        <f t="shared" si="1385"/>
        <v>40179</v>
      </c>
      <c r="FJ129" s="165">
        <f t="shared" si="1385"/>
        <v>40179</v>
      </c>
      <c r="FK129" s="165">
        <f t="shared" si="1385"/>
        <v>40179</v>
      </c>
      <c r="FL129" s="165">
        <f t="shared" si="1385"/>
        <v>40179</v>
      </c>
      <c r="FM129" s="165">
        <f t="shared" si="1385"/>
        <v>40179</v>
      </c>
      <c r="FN129" s="165">
        <f t="shared" si="1385"/>
        <v>40544</v>
      </c>
      <c r="FO129" s="165">
        <f t="shared" si="1385"/>
        <v>40544</v>
      </c>
      <c r="FP129" s="165">
        <f t="shared" si="1385"/>
        <v>40544</v>
      </c>
      <c r="FQ129" s="165">
        <f t="shared" si="1385"/>
        <v>40544</v>
      </c>
      <c r="FR129" s="165">
        <f t="shared" si="1385"/>
        <v>40544</v>
      </c>
      <c r="FS129" s="165">
        <f t="shared" si="1385"/>
        <v>40544</v>
      </c>
      <c r="FT129" s="165">
        <f t="shared" si="1385"/>
        <v>40544</v>
      </c>
      <c r="FU129" s="165">
        <f t="shared" si="1385"/>
        <v>40544</v>
      </c>
      <c r="FV129" s="165">
        <f t="shared" si="1385"/>
        <v>40544</v>
      </c>
      <c r="FW129" s="165">
        <f t="shared" si="1385"/>
        <v>40544</v>
      </c>
      <c r="FX129" s="165">
        <f t="shared" si="1385"/>
        <v>40544</v>
      </c>
      <c r="FY129" s="165">
        <f t="shared" si="1385"/>
        <v>40544</v>
      </c>
      <c r="FZ129" s="165">
        <f t="shared" si="1385"/>
        <v>40909</v>
      </c>
      <c r="GA129" s="165">
        <f t="shared" si="1385"/>
        <v>40909</v>
      </c>
      <c r="GB129" s="165">
        <f t="shared" si="1385"/>
        <v>40909</v>
      </c>
      <c r="GC129" s="165">
        <f t="shared" si="1385"/>
        <v>40909</v>
      </c>
      <c r="GD129" s="165">
        <f t="shared" si="1385"/>
        <v>40909</v>
      </c>
      <c r="GE129" s="165">
        <f t="shared" si="1385"/>
        <v>40909</v>
      </c>
      <c r="GF129" s="165">
        <f t="shared" si="1385"/>
        <v>40909</v>
      </c>
      <c r="GG129" s="165">
        <f t="shared" si="1385"/>
        <v>40909</v>
      </c>
      <c r="GH129" s="165">
        <f t="shared" si="1385"/>
        <v>40909</v>
      </c>
      <c r="GI129" s="165">
        <f t="shared" si="1385"/>
        <v>40909</v>
      </c>
      <c r="GJ129" s="165">
        <f t="shared" si="1385"/>
        <v>40909</v>
      </c>
      <c r="GK129" s="165">
        <f t="shared" si="1385"/>
        <v>40909</v>
      </c>
      <c r="GL129" s="165">
        <f t="shared" si="1385"/>
        <v>41275</v>
      </c>
      <c r="GM129" s="165">
        <f t="shared" si="1385"/>
        <v>41275</v>
      </c>
      <c r="GN129" s="165">
        <f t="shared" si="1385"/>
        <v>41275</v>
      </c>
      <c r="GO129" s="165">
        <f t="shared" si="1385"/>
        <v>41275</v>
      </c>
      <c r="GP129" s="165">
        <f t="shared" si="1385"/>
        <v>41275</v>
      </c>
      <c r="GQ129" s="165">
        <f t="shared" si="1385"/>
        <v>41275</v>
      </c>
      <c r="GR129" s="165">
        <f t="shared" si="1385"/>
        <v>41275</v>
      </c>
      <c r="GS129" s="165">
        <f t="shared" si="1385"/>
        <v>41275</v>
      </c>
      <c r="GT129" s="165">
        <f t="shared" si="1385"/>
        <v>41275</v>
      </c>
      <c r="GU129" s="165">
        <f t="shared" si="1385"/>
        <v>41275</v>
      </c>
      <c r="GV129" s="165">
        <f t="shared" si="1385"/>
        <v>41275</v>
      </c>
      <c r="GW129" s="165">
        <f t="shared" si="1385"/>
        <v>41275</v>
      </c>
      <c r="GX129" s="165">
        <f t="shared" si="1385"/>
        <v>41640</v>
      </c>
      <c r="GY129" s="165">
        <f t="shared" ref="GY129:HS129" si="1386">EDATE(GM129,12)</f>
        <v>41640</v>
      </c>
      <c r="GZ129" s="165">
        <f t="shared" si="1386"/>
        <v>41640</v>
      </c>
      <c r="HA129" s="165">
        <f t="shared" si="1386"/>
        <v>41640</v>
      </c>
      <c r="HB129" s="165">
        <f t="shared" si="1386"/>
        <v>41640</v>
      </c>
      <c r="HC129" s="165">
        <f t="shared" si="1386"/>
        <v>41640</v>
      </c>
      <c r="HD129" s="165">
        <f t="shared" si="1386"/>
        <v>41640</v>
      </c>
      <c r="HE129" s="165">
        <f t="shared" si="1386"/>
        <v>41640</v>
      </c>
      <c r="HF129" s="165">
        <f t="shared" si="1386"/>
        <v>41640</v>
      </c>
      <c r="HG129" s="165">
        <f t="shared" si="1386"/>
        <v>41640</v>
      </c>
      <c r="HH129" s="165">
        <f t="shared" si="1386"/>
        <v>41640</v>
      </c>
      <c r="HI129" s="165">
        <f t="shared" si="1386"/>
        <v>41640</v>
      </c>
      <c r="HJ129" s="165">
        <f t="shared" si="1386"/>
        <v>42005</v>
      </c>
      <c r="HK129" s="165">
        <f t="shared" si="1386"/>
        <v>42005</v>
      </c>
      <c r="HL129" s="166">
        <f t="shared" si="1386"/>
        <v>42005</v>
      </c>
      <c r="HM129" s="166">
        <f t="shared" si="1386"/>
        <v>42005</v>
      </c>
      <c r="HN129" s="166">
        <f t="shared" si="1386"/>
        <v>42005</v>
      </c>
      <c r="HO129" s="166">
        <f t="shared" si="1386"/>
        <v>42005</v>
      </c>
      <c r="HP129" s="166">
        <f t="shared" si="1386"/>
        <v>42005</v>
      </c>
      <c r="HQ129" s="165">
        <f t="shared" si="1386"/>
        <v>42005</v>
      </c>
      <c r="HR129" s="165">
        <f t="shared" si="1386"/>
        <v>42005</v>
      </c>
      <c r="HS129" s="165">
        <f t="shared" si="1386"/>
        <v>42005</v>
      </c>
      <c r="HT129" s="165">
        <f t="shared" ref="HT129:IG129" si="1387">EDATE(HH129,12)</f>
        <v>42005</v>
      </c>
      <c r="HU129" s="165">
        <f t="shared" si="1387"/>
        <v>42005</v>
      </c>
      <c r="HV129" s="165">
        <f t="shared" si="1387"/>
        <v>42370</v>
      </c>
      <c r="HW129" s="165">
        <f t="shared" si="1387"/>
        <v>42370</v>
      </c>
      <c r="HX129" s="165">
        <f t="shared" si="1387"/>
        <v>42370</v>
      </c>
      <c r="HY129" s="165">
        <f t="shared" si="1387"/>
        <v>42370</v>
      </c>
      <c r="HZ129" s="165">
        <f t="shared" si="1387"/>
        <v>42370</v>
      </c>
      <c r="IA129" s="165">
        <f t="shared" si="1387"/>
        <v>42370</v>
      </c>
      <c r="IB129" s="165">
        <f t="shared" si="1387"/>
        <v>42370</v>
      </c>
      <c r="IC129" s="165">
        <f t="shared" si="1387"/>
        <v>42370</v>
      </c>
      <c r="ID129" s="165">
        <f t="shared" si="1387"/>
        <v>42370</v>
      </c>
      <c r="IE129" s="165">
        <f t="shared" si="1387"/>
        <v>42370</v>
      </c>
      <c r="IF129" s="165">
        <f t="shared" si="1387"/>
        <v>42370</v>
      </c>
      <c r="IG129" s="165">
        <f t="shared" si="1387"/>
        <v>42370</v>
      </c>
      <c r="IH129" s="165">
        <f t="shared" ref="IH129" si="1388">EDATE(HV129,12)</f>
        <v>42736</v>
      </c>
      <c r="II129" s="165">
        <f t="shared" ref="II129:IJ129" si="1389">EDATE(HW129,12)</f>
        <v>42736</v>
      </c>
      <c r="IJ129" s="165">
        <f t="shared" si="1389"/>
        <v>42736</v>
      </c>
      <c r="IK129" s="165">
        <f t="shared" ref="IK129" si="1390">EDATE(HY129,12)</f>
        <v>42736</v>
      </c>
      <c r="IL129" s="165">
        <f t="shared" ref="IL129" si="1391">EDATE(HZ129,12)</f>
        <v>42736</v>
      </c>
      <c r="IM129" s="165">
        <f t="shared" ref="IM129" si="1392">EDATE(IA129,12)</f>
        <v>42736</v>
      </c>
      <c r="IN129" s="165">
        <f t="shared" ref="IN129" si="1393">EDATE(IB129,12)</f>
        <v>42736</v>
      </c>
      <c r="IO129" s="165">
        <f t="shared" ref="IO129" si="1394">EDATE(IC129,12)</f>
        <v>42736</v>
      </c>
      <c r="IP129" s="166">
        <f t="shared" ref="IP129" si="1395">EDATE(ID129,12)</f>
        <v>42736</v>
      </c>
      <c r="IQ129" s="166">
        <f t="shared" ref="IQ129" si="1396">EDATE(IE129,12)</f>
        <v>42736</v>
      </c>
      <c r="IR129" s="166">
        <f t="shared" ref="IR129" si="1397">EDATE(IF129,12)</f>
        <v>42736</v>
      </c>
      <c r="IS129" s="166">
        <f t="shared" ref="IS129:JQ129" si="1398">EDATE(IG129,12)</f>
        <v>42736</v>
      </c>
      <c r="IT129" s="166">
        <f t="shared" si="1398"/>
        <v>43101</v>
      </c>
      <c r="IU129" s="166">
        <f t="shared" si="1398"/>
        <v>43101</v>
      </c>
      <c r="IV129" s="166">
        <f t="shared" si="1398"/>
        <v>43101</v>
      </c>
      <c r="IW129" s="166">
        <f t="shared" si="1398"/>
        <v>43101</v>
      </c>
      <c r="IX129" s="165">
        <f t="shared" si="1398"/>
        <v>43101</v>
      </c>
      <c r="IY129" s="165">
        <f t="shared" si="1398"/>
        <v>43101</v>
      </c>
      <c r="IZ129" s="165">
        <f t="shared" si="1398"/>
        <v>43101</v>
      </c>
      <c r="JA129" s="165">
        <f t="shared" si="1398"/>
        <v>43101</v>
      </c>
      <c r="JB129" s="165">
        <f t="shared" si="1398"/>
        <v>43101</v>
      </c>
      <c r="JC129" s="165">
        <f t="shared" si="1398"/>
        <v>43101</v>
      </c>
      <c r="JD129" s="165">
        <f t="shared" si="1398"/>
        <v>43101</v>
      </c>
      <c r="JE129" s="165">
        <f t="shared" si="1398"/>
        <v>43101</v>
      </c>
      <c r="JF129" s="165">
        <f t="shared" si="1398"/>
        <v>43466</v>
      </c>
      <c r="JG129" s="165">
        <f t="shared" si="1398"/>
        <v>43466</v>
      </c>
      <c r="JH129" s="165">
        <f t="shared" si="1398"/>
        <v>43466</v>
      </c>
      <c r="JI129" s="165">
        <f t="shared" si="1398"/>
        <v>43466</v>
      </c>
      <c r="JJ129" s="165">
        <f t="shared" si="1398"/>
        <v>43466</v>
      </c>
      <c r="JK129" s="165">
        <f t="shared" si="1398"/>
        <v>43466</v>
      </c>
      <c r="JL129" s="165">
        <f t="shared" si="1398"/>
        <v>43466</v>
      </c>
      <c r="JM129" s="165">
        <f t="shared" si="1398"/>
        <v>43466</v>
      </c>
      <c r="JN129" s="165">
        <f t="shared" si="1398"/>
        <v>43466</v>
      </c>
      <c r="JO129" s="165">
        <f t="shared" si="1398"/>
        <v>43466</v>
      </c>
      <c r="JP129" s="165">
        <f t="shared" si="1398"/>
        <v>43466</v>
      </c>
      <c r="JQ129" s="165">
        <f t="shared" si="1398"/>
        <v>43466</v>
      </c>
      <c r="JR129" s="165"/>
      <c r="JS129" s="165"/>
    </row>
    <row r="130" spans="1:279" s="164" customFormat="1" x14ac:dyDescent="0.35">
      <c r="A130" s="164" t="s">
        <v>432</v>
      </c>
      <c r="B130" s="167" t="str">
        <f>IF(Por_Eng!$C$4=Por_Eng!$A$1,B132,IF(Por_Eng!$C$4=Por_Eng!$B$1,B133,"Check"))</f>
        <v>1T97</v>
      </c>
      <c r="C130" s="167" t="str">
        <f>IF(Por_Eng!$C$4=Por_Eng!$A$1,C132,IF(Por_Eng!$C$4=Por_Eng!$B$1,C133,"Check"))</f>
        <v>1T97</v>
      </c>
      <c r="D130" s="167" t="str">
        <f>IF(Por_Eng!$C$4=Por_Eng!$A$1,D132,IF(Por_Eng!$C$4=Por_Eng!$B$1,D133,"Check"))</f>
        <v>1T97</v>
      </c>
      <c r="E130" s="167" t="str">
        <f>IF(Por_Eng!$C$4=Por_Eng!$A$1,E132,IF(Por_Eng!$C$4=Por_Eng!$B$1,E133,"Check"))</f>
        <v>2T97</v>
      </c>
      <c r="F130" s="167" t="str">
        <f>IF(Por_Eng!$C$4=Por_Eng!$A$1,F132,IF(Por_Eng!$C$4=Por_Eng!$B$1,F133,"Check"))</f>
        <v>2T97</v>
      </c>
      <c r="G130" s="167" t="str">
        <f>IF(Por_Eng!$C$4=Por_Eng!$A$1,G132,IF(Por_Eng!$C$4=Por_Eng!$B$1,G133,"Check"))</f>
        <v>2T97</v>
      </c>
      <c r="H130" s="167" t="str">
        <f>IF(Por_Eng!$C$4=Por_Eng!$A$1,H132,IF(Por_Eng!$C$4=Por_Eng!$B$1,H133,"Check"))</f>
        <v>3T97</v>
      </c>
      <c r="I130" s="167" t="str">
        <f>IF(Por_Eng!$C$4=Por_Eng!$A$1,I132,IF(Por_Eng!$C$4=Por_Eng!$B$1,I133,"Check"))</f>
        <v>3T97</v>
      </c>
      <c r="J130" s="167" t="str">
        <f>IF(Por_Eng!$C$4=Por_Eng!$A$1,J132,IF(Por_Eng!$C$4=Por_Eng!$B$1,J133,"Check"))</f>
        <v>3T97</v>
      </c>
      <c r="K130" s="167" t="str">
        <f>IF(Por_Eng!$C$4=Por_Eng!$A$1,K132,IF(Por_Eng!$C$4=Por_Eng!$B$1,K133,"Check"))</f>
        <v>4T97</v>
      </c>
      <c r="L130" s="167" t="str">
        <f>IF(Por_Eng!$C$4=Por_Eng!$A$1,L132,IF(Por_Eng!$C$4=Por_Eng!$B$1,L133,"Check"))</f>
        <v>4T97</v>
      </c>
      <c r="M130" s="167" t="str">
        <f>IF(Por_Eng!$C$4=Por_Eng!$A$1,M132,IF(Por_Eng!$C$4=Por_Eng!$B$1,M133,"Check"))</f>
        <v>4T97</v>
      </c>
      <c r="N130" s="167" t="str">
        <f>IF(Por_Eng!$C$4=Por_Eng!$A$1,N132,IF(Por_Eng!$C$4=Por_Eng!$B$1,N133,"Check"))</f>
        <v>1T98</v>
      </c>
      <c r="O130" s="167" t="str">
        <f>IF(Por_Eng!$C$4=Por_Eng!$A$1,O132,IF(Por_Eng!$C$4=Por_Eng!$B$1,O133,"Check"))</f>
        <v>1T98</v>
      </c>
      <c r="P130" s="167" t="str">
        <f>IF(Por_Eng!$C$4=Por_Eng!$A$1,P132,IF(Por_Eng!$C$4=Por_Eng!$B$1,P133,"Check"))</f>
        <v>1T98</v>
      </c>
      <c r="Q130" s="167" t="str">
        <f>IF(Por_Eng!$C$4=Por_Eng!$A$1,Q132,IF(Por_Eng!$C$4=Por_Eng!$B$1,Q133,"Check"))</f>
        <v>2T98</v>
      </c>
      <c r="R130" s="167" t="str">
        <f>IF(Por_Eng!$C$4=Por_Eng!$A$1,R132,IF(Por_Eng!$C$4=Por_Eng!$B$1,R133,"Check"))</f>
        <v>2T98</v>
      </c>
      <c r="S130" s="167" t="str">
        <f>IF(Por_Eng!$C$4=Por_Eng!$A$1,S132,IF(Por_Eng!$C$4=Por_Eng!$B$1,S133,"Check"))</f>
        <v>2T98</v>
      </c>
      <c r="T130" s="167" t="str">
        <f>IF(Por_Eng!$C$4=Por_Eng!$A$1,T132,IF(Por_Eng!$C$4=Por_Eng!$B$1,T133,"Check"))</f>
        <v>3T98</v>
      </c>
      <c r="U130" s="167" t="str">
        <f>IF(Por_Eng!$C$4=Por_Eng!$A$1,U132,IF(Por_Eng!$C$4=Por_Eng!$B$1,U133,"Check"))</f>
        <v>3T98</v>
      </c>
      <c r="V130" s="167" t="str">
        <f>IF(Por_Eng!$C$4=Por_Eng!$A$1,V132,IF(Por_Eng!$C$4=Por_Eng!$B$1,V133,"Check"))</f>
        <v>3T98</v>
      </c>
      <c r="W130" s="167" t="str">
        <f>IF(Por_Eng!$C$4=Por_Eng!$A$1,W132,IF(Por_Eng!$C$4=Por_Eng!$B$1,W133,"Check"))</f>
        <v>4T98</v>
      </c>
      <c r="X130" s="167" t="str">
        <f>IF(Por_Eng!$C$4=Por_Eng!$A$1,X132,IF(Por_Eng!$C$4=Por_Eng!$B$1,X133,"Check"))</f>
        <v>4T98</v>
      </c>
      <c r="Y130" s="167" t="str">
        <f>IF(Por_Eng!$C$4=Por_Eng!$A$1,Y132,IF(Por_Eng!$C$4=Por_Eng!$B$1,Y133,"Check"))</f>
        <v>4T98</v>
      </c>
      <c r="Z130" s="167" t="str">
        <f>IF(Por_Eng!$C$4=Por_Eng!$A$1,Z132,IF(Por_Eng!$C$4=Por_Eng!$B$1,Z133,"Check"))</f>
        <v>1T99</v>
      </c>
      <c r="AA130" s="167" t="str">
        <f>IF(Por_Eng!$C$4=Por_Eng!$A$1,AA132,IF(Por_Eng!$C$4=Por_Eng!$B$1,AA133,"Check"))</f>
        <v>1T99</v>
      </c>
      <c r="AB130" s="167" t="str">
        <f>IF(Por_Eng!$C$4=Por_Eng!$A$1,AB132,IF(Por_Eng!$C$4=Por_Eng!$B$1,AB133,"Check"))</f>
        <v>1T99</v>
      </c>
      <c r="AC130" s="167" t="str">
        <f>IF(Por_Eng!$C$4=Por_Eng!$A$1,AC132,IF(Por_Eng!$C$4=Por_Eng!$B$1,AC133,"Check"))</f>
        <v>2T99</v>
      </c>
      <c r="AD130" s="167" t="str">
        <f>IF(Por_Eng!$C$4=Por_Eng!$A$1,AD132,IF(Por_Eng!$C$4=Por_Eng!$B$1,AD133,"Check"))</f>
        <v>2T99</v>
      </c>
      <c r="AE130" s="167" t="str">
        <f>IF(Por_Eng!$C$4=Por_Eng!$A$1,AE132,IF(Por_Eng!$C$4=Por_Eng!$B$1,AE133,"Check"))</f>
        <v>2T99</v>
      </c>
      <c r="AF130" s="167" t="str">
        <f>IF(Por_Eng!$C$4=Por_Eng!$A$1,AF132,IF(Por_Eng!$C$4=Por_Eng!$B$1,AF133,"Check"))</f>
        <v>3T99</v>
      </c>
      <c r="AG130" s="167" t="str">
        <f>IF(Por_Eng!$C$4=Por_Eng!$A$1,AG132,IF(Por_Eng!$C$4=Por_Eng!$B$1,AG133,"Check"))</f>
        <v>3T99</v>
      </c>
      <c r="AH130" s="167" t="str">
        <f>IF(Por_Eng!$C$4=Por_Eng!$A$1,AH132,IF(Por_Eng!$C$4=Por_Eng!$B$1,AH133,"Check"))</f>
        <v>3T99</v>
      </c>
      <c r="AI130" s="167" t="str">
        <f>IF(Por_Eng!$C$4=Por_Eng!$A$1,AI132,IF(Por_Eng!$C$4=Por_Eng!$B$1,AI133,"Check"))</f>
        <v>4T99</v>
      </c>
      <c r="AJ130" s="167" t="str">
        <f>IF(Por_Eng!$C$4=Por_Eng!$A$1,AJ132,IF(Por_Eng!$C$4=Por_Eng!$B$1,AJ133,"Check"))</f>
        <v>4T99</v>
      </c>
      <c r="AK130" s="167" t="str">
        <f>IF(Por_Eng!$C$4=Por_Eng!$A$1,AK132,IF(Por_Eng!$C$4=Por_Eng!$B$1,AK133,"Check"))</f>
        <v>4T99</v>
      </c>
      <c r="AL130" s="167" t="str">
        <f>IF(Por_Eng!$C$4=Por_Eng!$A$1,AL132,IF(Por_Eng!$C$4=Por_Eng!$B$1,AL133,"Check"))</f>
        <v>1T00</v>
      </c>
      <c r="AM130" s="167" t="str">
        <f>IF(Por_Eng!$C$4=Por_Eng!$A$1,AM132,IF(Por_Eng!$C$4=Por_Eng!$B$1,AM133,"Check"))</f>
        <v>1T00</v>
      </c>
      <c r="AN130" s="167" t="str">
        <f>IF(Por_Eng!$C$4=Por_Eng!$A$1,AN132,IF(Por_Eng!$C$4=Por_Eng!$B$1,AN133,"Check"))</f>
        <v>1T00</v>
      </c>
      <c r="AO130" s="167" t="str">
        <f>IF(Por_Eng!$C$4=Por_Eng!$A$1,AO132,IF(Por_Eng!$C$4=Por_Eng!$B$1,AO133,"Check"))</f>
        <v>2T00</v>
      </c>
      <c r="AP130" s="167" t="str">
        <f>IF(Por_Eng!$C$4=Por_Eng!$A$1,AP132,IF(Por_Eng!$C$4=Por_Eng!$B$1,AP133,"Check"))</f>
        <v>2T00</v>
      </c>
      <c r="AQ130" s="167" t="str">
        <f>IF(Por_Eng!$C$4=Por_Eng!$A$1,AQ132,IF(Por_Eng!$C$4=Por_Eng!$B$1,AQ133,"Check"))</f>
        <v>2T00</v>
      </c>
      <c r="AR130" s="167" t="str">
        <f>IF(Por_Eng!$C$4=Por_Eng!$A$1,AR132,IF(Por_Eng!$C$4=Por_Eng!$B$1,AR133,"Check"))</f>
        <v>3T00</v>
      </c>
      <c r="AS130" s="167" t="str">
        <f>IF(Por_Eng!$C$4=Por_Eng!$A$1,AS132,IF(Por_Eng!$C$4=Por_Eng!$B$1,AS133,"Check"))</f>
        <v>3T00</v>
      </c>
      <c r="AT130" s="167" t="str">
        <f>IF(Por_Eng!$C$4=Por_Eng!$A$1,AT132,IF(Por_Eng!$C$4=Por_Eng!$B$1,AT133,"Check"))</f>
        <v>3T00</v>
      </c>
      <c r="AU130" s="167" t="str">
        <f>IF(Por_Eng!$C$4=Por_Eng!$A$1,AU132,IF(Por_Eng!$C$4=Por_Eng!$B$1,AU133,"Check"))</f>
        <v>4T00</v>
      </c>
      <c r="AV130" s="167" t="str">
        <f>IF(Por_Eng!$C$4=Por_Eng!$A$1,AV132,IF(Por_Eng!$C$4=Por_Eng!$B$1,AV133,"Check"))</f>
        <v>4T00</v>
      </c>
      <c r="AW130" s="167" t="str">
        <f>IF(Por_Eng!$C$4=Por_Eng!$A$1,AW132,IF(Por_Eng!$C$4=Por_Eng!$B$1,AW133,"Check"))</f>
        <v>4T00</v>
      </c>
      <c r="AX130" s="167" t="str">
        <f>IF(Por_Eng!$C$4=Por_Eng!$A$1,AX132,IF(Por_Eng!$C$4=Por_Eng!$B$1,AX133,"Check"))</f>
        <v>1T01</v>
      </c>
      <c r="AY130" s="167" t="str">
        <f>IF(Por_Eng!$C$4=Por_Eng!$A$1,AY132,IF(Por_Eng!$C$4=Por_Eng!$B$1,AY133,"Check"))</f>
        <v>1T01</v>
      </c>
      <c r="AZ130" s="167" t="str">
        <f>IF(Por_Eng!$C$4=Por_Eng!$A$1,AZ132,IF(Por_Eng!$C$4=Por_Eng!$B$1,AZ133,"Check"))</f>
        <v>1T01</v>
      </c>
      <c r="BA130" s="167" t="str">
        <f>IF(Por_Eng!$C$4=Por_Eng!$A$1,BA132,IF(Por_Eng!$C$4=Por_Eng!$B$1,BA133,"Check"))</f>
        <v>2T01</v>
      </c>
      <c r="BB130" s="167" t="str">
        <f>IF(Por_Eng!$C$4=Por_Eng!$A$1,BB132,IF(Por_Eng!$C$4=Por_Eng!$B$1,BB133,"Check"))</f>
        <v>2T01</v>
      </c>
      <c r="BC130" s="167" t="str">
        <f>IF(Por_Eng!$C$4=Por_Eng!$A$1,BC132,IF(Por_Eng!$C$4=Por_Eng!$B$1,BC133,"Check"))</f>
        <v>2T01</v>
      </c>
      <c r="BD130" s="167" t="str">
        <f>IF(Por_Eng!$C$4=Por_Eng!$A$1,BD132,IF(Por_Eng!$C$4=Por_Eng!$B$1,BD133,"Check"))</f>
        <v>3T01</v>
      </c>
      <c r="BE130" s="167" t="str">
        <f>IF(Por_Eng!$C$4=Por_Eng!$A$1,BE132,IF(Por_Eng!$C$4=Por_Eng!$B$1,BE133,"Check"))</f>
        <v>3T01</v>
      </c>
      <c r="BF130" s="167" t="str">
        <f>IF(Por_Eng!$C$4=Por_Eng!$A$1,BF132,IF(Por_Eng!$C$4=Por_Eng!$B$1,BF133,"Check"))</f>
        <v>3T01</v>
      </c>
      <c r="BG130" s="167" t="str">
        <f>IF(Por_Eng!$C$4=Por_Eng!$A$1,BG132,IF(Por_Eng!$C$4=Por_Eng!$B$1,BG133,"Check"))</f>
        <v>4T01</v>
      </c>
      <c r="BH130" s="167" t="str">
        <f>IF(Por_Eng!$C$4=Por_Eng!$A$1,BH132,IF(Por_Eng!$C$4=Por_Eng!$B$1,BH133,"Check"))</f>
        <v>4T01</v>
      </c>
      <c r="BI130" s="167" t="str">
        <f>IF(Por_Eng!$C$4=Por_Eng!$A$1,BI132,IF(Por_Eng!$C$4=Por_Eng!$B$1,BI133,"Check"))</f>
        <v>4T01</v>
      </c>
      <c r="BJ130" s="167" t="str">
        <f>IF(Por_Eng!$C$4=Por_Eng!$A$1,BJ132,IF(Por_Eng!$C$4=Por_Eng!$B$1,BJ133,"Check"))</f>
        <v>1T02</v>
      </c>
      <c r="BK130" s="167" t="str">
        <f>IF(Por_Eng!$C$4=Por_Eng!$A$1,BK132,IF(Por_Eng!$C$4=Por_Eng!$B$1,BK133,"Check"))</f>
        <v>1T02</v>
      </c>
      <c r="BL130" s="167" t="str">
        <f>IF(Por_Eng!$C$4=Por_Eng!$A$1,BL132,IF(Por_Eng!$C$4=Por_Eng!$B$1,BL133,"Check"))</f>
        <v>1T02</v>
      </c>
      <c r="BM130" s="167" t="str">
        <f>IF(Por_Eng!$C$4=Por_Eng!$A$1,BM132,IF(Por_Eng!$C$4=Por_Eng!$B$1,BM133,"Check"))</f>
        <v>2T02</v>
      </c>
      <c r="BN130" s="167" t="str">
        <f>IF(Por_Eng!$C$4=Por_Eng!$A$1,BN132,IF(Por_Eng!$C$4=Por_Eng!$B$1,BN133,"Check"))</f>
        <v>2T02</v>
      </c>
      <c r="BO130" s="167" t="str">
        <f>IF(Por_Eng!$C$4=Por_Eng!$A$1,BO132,IF(Por_Eng!$C$4=Por_Eng!$B$1,BO133,"Check"))</f>
        <v>2T02</v>
      </c>
      <c r="BP130" s="167" t="str">
        <f>IF(Por_Eng!$C$4=Por_Eng!$A$1,BP132,IF(Por_Eng!$C$4=Por_Eng!$B$1,BP133,"Check"))</f>
        <v>3T02</v>
      </c>
      <c r="BQ130" s="167" t="str">
        <f>IF(Por_Eng!$C$4=Por_Eng!$A$1,BQ132,IF(Por_Eng!$C$4=Por_Eng!$B$1,BQ133,"Check"))</f>
        <v>3T02</v>
      </c>
      <c r="BR130" s="167" t="str">
        <f>IF(Por_Eng!$C$4=Por_Eng!$A$1,BR132,IF(Por_Eng!$C$4=Por_Eng!$B$1,BR133,"Check"))</f>
        <v>3T02</v>
      </c>
      <c r="BS130" s="167" t="str">
        <f>IF(Por_Eng!$C$4=Por_Eng!$A$1,BS132,IF(Por_Eng!$C$4=Por_Eng!$B$1,BS133,"Check"))</f>
        <v>4T02</v>
      </c>
      <c r="BT130" s="167" t="str">
        <f>IF(Por_Eng!$C$4=Por_Eng!$A$1,BT132,IF(Por_Eng!$C$4=Por_Eng!$B$1,BT133,"Check"))</f>
        <v>4T02</v>
      </c>
      <c r="BU130" s="167" t="str">
        <f>IF(Por_Eng!$C$4=Por_Eng!$A$1,BU132,IF(Por_Eng!$C$4=Por_Eng!$B$1,BU133,"Check"))</f>
        <v>4T02</v>
      </c>
      <c r="BV130" s="167" t="str">
        <f>IF(Por_Eng!$C$4=Por_Eng!$A$1,BV132,IF(Por_Eng!$C$4=Por_Eng!$B$1,BV133,"Check"))</f>
        <v>1T03</v>
      </c>
      <c r="BW130" s="167" t="str">
        <f>IF(Por_Eng!$C$4=Por_Eng!$A$1,BW132,IF(Por_Eng!$C$4=Por_Eng!$B$1,BW133,"Check"))</f>
        <v>1T03</v>
      </c>
      <c r="BX130" s="167" t="str">
        <f>IF(Por_Eng!$C$4=Por_Eng!$A$1,BX132,IF(Por_Eng!$C$4=Por_Eng!$B$1,BX133,"Check"))</f>
        <v>1T03</v>
      </c>
      <c r="BY130" s="167" t="str">
        <f>IF(Por_Eng!$C$4=Por_Eng!$A$1,BY132,IF(Por_Eng!$C$4=Por_Eng!$B$1,BY133,"Check"))</f>
        <v>2T03</v>
      </c>
      <c r="BZ130" s="167" t="str">
        <f>IF(Por_Eng!$C$4=Por_Eng!$A$1,BZ132,IF(Por_Eng!$C$4=Por_Eng!$B$1,BZ133,"Check"))</f>
        <v>2T03</v>
      </c>
      <c r="CA130" s="167" t="str">
        <f>IF(Por_Eng!$C$4=Por_Eng!$A$1,CA132,IF(Por_Eng!$C$4=Por_Eng!$B$1,CA133,"Check"))</f>
        <v>2T03</v>
      </c>
      <c r="CB130" s="167" t="str">
        <f>IF(Por_Eng!$C$4=Por_Eng!$A$1,CB132,IF(Por_Eng!$C$4=Por_Eng!$B$1,CB133,"Check"))</f>
        <v>3T03</v>
      </c>
      <c r="CC130" s="167" t="str">
        <f>IF(Por_Eng!$C$4=Por_Eng!$A$1,CC132,IF(Por_Eng!$C$4=Por_Eng!$B$1,CC133,"Check"))</f>
        <v>3T03</v>
      </c>
      <c r="CD130" s="167" t="str">
        <f>IF(Por_Eng!$C$4=Por_Eng!$A$1,CD132,IF(Por_Eng!$C$4=Por_Eng!$B$1,CD133,"Check"))</f>
        <v>3T03</v>
      </c>
      <c r="CE130" s="167" t="str">
        <f>IF(Por_Eng!$C$4=Por_Eng!$A$1,CE132,IF(Por_Eng!$C$4=Por_Eng!$B$1,CE133,"Check"))</f>
        <v>4T03</v>
      </c>
      <c r="CF130" s="167" t="str">
        <f>IF(Por_Eng!$C$4=Por_Eng!$A$1,CF132,IF(Por_Eng!$C$4=Por_Eng!$B$1,CF133,"Check"))</f>
        <v>4T03</v>
      </c>
      <c r="CG130" s="167" t="str">
        <f>IF(Por_Eng!$C$4=Por_Eng!$A$1,CG132,IF(Por_Eng!$C$4=Por_Eng!$B$1,CG133,"Check"))</f>
        <v>4T03</v>
      </c>
      <c r="CH130" s="167" t="str">
        <f>IF(Por_Eng!$C$4=Por_Eng!$A$1,CH132,IF(Por_Eng!$C$4=Por_Eng!$B$1,CH133,"Check"))</f>
        <v>1T04</v>
      </c>
      <c r="CI130" s="167" t="str">
        <f>IF(Por_Eng!$C$4=Por_Eng!$A$1,CI132,IF(Por_Eng!$C$4=Por_Eng!$B$1,CI133,"Check"))</f>
        <v>1T04</v>
      </c>
      <c r="CJ130" s="167" t="str">
        <f>IF(Por_Eng!$C$4=Por_Eng!$A$1,CJ132,IF(Por_Eng!$C$4=Por_Eng!$B$1,CJ133,"Check"))</f>
        <v>1T04</v>
      </c>
      <c r="CK130" s="167" t="str">
        <f>IF(Por_Eng!$C$4=Por_Eng!$A$1,CK132,IF(Por_Eng!$C$4=Por_Eng!$B$1,CK133,"Check"))</f>
        <v>2T04</v>
      </c>
      <c r="CL130" s="167" t="str">
        <f>IF(Por_Eng!$C$4=Por_Eng!$A$1,CL132,IF(Por_Eng!$C$4=Por_Eng!$B$1,CL133,"Check"))</f>
        <v>2T04</v>
      </c>
      <c r="CM130" s="167" t="str">
        <f>IF(Por_Eng!$C$4=Por_Eng!$A$1,CM132,IF(Por_Eng!$C$4=Por_Eng!$B$1,CM133,"Check"))</f>
        <v>2T04</v>
      </c>
      <c r="CN130" s="167" t="str">
        <f>IF(Por_Eng!$C$4=Por_Eng!$A$1,CN132,IF(Por_Eng!$C$4=Por_Eng!$B$1,CN133,"Check"))</f>
        <v>3T04</v>
      </c>
      <c r="CO130" s="167" t="str">
        <f>IF(Por_Eng!$C$4=Por_Eng!$A$1,CO132,IF(Por_Eng!$C$4=Por_Eng!$B$1,CO133,"Check"))</f>
        <v>3T04</v>
      </c>
      <c r="CP130" s="167" t="str">
        <f>IF(Por_Eng!$C$4=Por_Eng!$A$1,CP132,IF(Por_Eng!$C$4=Por_Eng!$B$1,CP133,"Check"))</f>
        <v>3T04</v>
      </c>
      <c r="CQ130" s="167" t="str">
        <f>IF(Por_Eng!$C$4=Por_Eng!$A$1,CQ132,IF(Por_Eng!$C$4=Por_Eng!$B$1,CQ133,"Check"))</f>
        <v>4T04</v>
      </c>
      <c r="CR130" s="167" t="str">
        <f>IF(Por_Eng!$C$4=Por_Eng!$A$1,CR132,IF(Por_Eng!$C$4=Por_Eng!$B$1,CR133,"Check"))</f>
        <v>4T04</v>
      </c>
      <c r="CS130" s="167" t="str">
        <f>IF(Por_Eng!$C$4=Por_Eng!$A$1,CS132,IF(Por_Eng!$C$4=Por_Eng!$B$1,CS133,"Check"))</f>
        <v>4T04</v>
      </c>
      <c r="CT130" s="167" t="str">
        <f>IF(Por_Eng!$C$4=Por_Eng!$A$1,CT132,IF(Por_Eng!$C$4=Por_Eng!$B$1,CT133,"Check"))</f>
        <v>1T05</v>
      </c>
      <c r="CU130" s="167" t="str">
        <f>IF(Por_Eng!$C$4=Por_Eng!$A$1,CU132,IF(Por_Eng!$C$4=Por_Eng!$B$1,CU133,"Check"))</f>
        <v>1T05</v>
      </c>
      <c r="CV130" s="167" t="str">
        <f>IF(Por_Eng!$C$4=Por_Eng!$A$1,CV132,IF(Por_Eng!$C$4=Por_Eng!$B$1,CV133,"Check"))</f>
        <v>1T05</v>
      </c>
      <c r="CW130" s="167" t="str">
        <f>IF(Por_Eng!$C$4=Por_Eng!$A$1,CW132,IF(Por_Eng!$C$4=Por_Eng!$B$1,CW133,"Check"))</f>
        <v>2T05</v>
      </c>
      <c r="CX130" s="167" t="str">
        <f>IF(Por_Eng!$C$4=Por_Eng!$A$1,CX132,IF(Por_Eng!$C$4=Por_Eng!$B$1,CX133,"Check"))</f>
        <v>2T05</v>
      </c>
      <c r="CY130" s="167" t="str">
        <f>IF(Por_Eng!$C$4=Por_Eng!$A$1,CY132,IF(Por_Eng!$C$4=Por_Eng!$B$1,CY133,"Check"))</f>
        <v>2T05</v>
      </c>
      <c r="CZ130" s="167" t="str">
        <f>IF(Por_Eng!$C$4=Por_Eng!$A$1,CZ132,IF(Por_Eng!$C$4=Por_Eng!$B$1,CZ133,"Check"))</f>
        <v>3T05</v>
      </c>
      <c r="DA130" s="167" t="str">
        <f>IF(Por_Eng!$C$4=Por_Eng!$A$1,DA132,IF(Por_Eng!$C$4=Por_Eng!$B$1,DA133,"Check"))</f>
        <v>3T05</v>
      </c>
      <c r="DB130" s="167" t="str">
        <f>IF(Por_Eng!$C$4=Por_Eng!$A$1,DB132,IF(Por_Eng!$C$4=Por_Eng!$B$1,DB133,"Check"))</f>
        <v>3T05</v>
      </c>
      <c r="DC130" s="167" t="str">
        <f>IF(Por_Eng!$C$4=Por_Eng!$A$1,DC132,IF(Por_Eng!$C$4=Por_Eng!$B$1,DC133,"Check"))</f>
        <v>4T05</v>
      </c>
      <c r="DD130" s="167" t="str">
        <f>IF(Por_Eng!$C$4=Por_Eng!$A$1,DD132,IF(Por_Eng!$C$4=Por_Eng!$B$1,DD133,"Check"))</f>
        <v>4T05</v>
      </c>
      <c r="DE130" s="167" t="str">
        <f>IF(Por_Eng!$C$4=Por_Eng!$A$1,DE132,IF(Por_Eng!$C$4=Por_Eng!$B$1,DE133,"Check"))</f>
        <v>4T05</v>
      </c>
      <c r="DF130" s="167" t="str">
        <f>IF(Por_Eng!$C$4=Por_Eng!$A$1,DF132,IF(Por_Eng!$C$4=Por_Eng!$B$1,DF133,"Check"))</f>
        <v>1T06</v>
      </c>
      <c r="DG130" s="167" t="str">
        <f>IF(Por_Eng!$C$4=Por_Eng!$A$1,DG132,IF(Por_Eng!$C$4=Por_Eng!$B$1,DG133,"Check"))</f>
        <v>1T06</v>
      </c>
      <c r="DH130" s="167" t="str">
        <f>IF(Por_Eng!$C$4=Por_Eng!$A$1,DH132,IF(Por_Eng!$C$4=Por_Eng!$B$1,DH133,"Check"))</f>
        <v>1T06</v>
      </c>
      <c r="DI130" s="167" t="str">
        <f>IF(Por_Eng!$C$4=Por_Eng!$A$1,DI132,IF(Por_Eng!$C$4=Por_Eng!$B$1,DI133,"Check"))</f>
        <v>2T06</v>
      </c>
      <c r="DJ130" s="167" t="str">
        <f>IF(Por_Eng!$C$4=Por_Eng!$A$1,DJ132,IF(Por_Eng!$C$4=Por_Eng!$B$1,DJ133,"Check"))</f>
        <v>2T06</v>
      </c>
      <c r="DK130" s="167" t="str">
        <f>IF(Por_Eng!$C$4=Por_Eng!$A$1,DK132,IF(Por_Eng!$C$4=Por_Eng!$B$1,DK133,"Check"))</f>
        <v>2T06</v>
      </c>
      <c r="DL130" s="167" t="str">
        <f>IF(Por_Eng!$C$4=Por_Eng!$A$1,DL132,IF(Por_Eng!$C$4=Por_Eng!$B$1,DL133,"Check"))</f>
        <v>3T06</v>
      </c>
      <c r="DM130" s="167" t="str">
        <f>IF(Por_Eng!$C$4=Por_Eng!$A$1,DM132,IF(Por_Eng!$C$4=Por_Eng!$B$1,DM133,"Check"))</f>
        <v>3T06</v>
      </c>
      <c r="DN130" s="167" t="str">
        <f>IF(Por_Eng!$C$4=Por_Eng!$A$1,DN132,IF(Por_Eng!$C$4=Por_Eng!$B$1,DN133,"Check"))</f>
        <v>3T06</v>
      </c>
      <c r="DO130" s="167" t="str">
        <f>IF(Por_Eng!$C$4=Por_Eng!$A$1,DO132,IF(Por_Eng!$C$4=Por_Eng!$B$1,DO133,"Check"))</f>
        <v>4T06</v>
      </c>
      <c r="DP130" s="167" t="str">
        <f>IF(Por_Eng!$C$4=Por_Eng!$A$1,DP132,IF(Por_Eng!$C$4=Por_Eng!$B$1,DP133,"Check"))</f>
        <v>4T06</v>
      </c>
      <c r="DQ130" s="167" t="str">
        <f>IF(Por_Eng!$C$4=Por_Eng!$A$1,DQ132,IF(Por_Eng!$C$4=Por_Eng!$B$1,DQ133,"Check"))</f>
        <v>4T06</v>
      </c>
      <c r="DR130" s="167" t="str">
        <f>IF(Por_Eng!$C$4=Por_Eng!$A$1,DR132,IF(Por_Eng!$C$4=Por_Eng!$B$1,DR133,"Check"))</f>
        <v>1T07</v>
      </c>
      <c r="DS130" s="167" t="str">
        <f>IF(Por_Eng!$C$4=Por_Eng!$A$1,DS132,IF(Por_Eng!$C$4=Por_Eng!$B$1,DS133,"Check"))</f>
        <v>1T07</v>
      </c>
      <c r="DT130" s="167" t="str">
        <f>IF(Por_Eng!$C$4=Por_Eng!$A$1,DT132,IF(Por_Eng!$C$4=Por_Eng!$B$1,DT133,"Check"))</f>
        <v>1T07</v>
      </c>
      <c r="DU130" s="167" t="str">
        <f>IF(Por_Eng!$C$4=Por_Eng!$A$1,DU132,IF(Por_Eng!$C$4=Por_Eng!$B$1,DU133,"Check"))</f>
        <v>2T07</v>
      </c>
      <c r="DV130" s="167" t="str">
        <f>IF(Por_Eng!$C$4=Por_Eng!$A$1,DV132,IF(Por_Eng!$C$4=Por_Eng!$B$1,DV133,"Check"))</f>
        <v>2T07</v>
      </c>
      <c r="DW130" s="167" t="str">
        <f>IF(Por_Eng!$C$4=Por_Eng!$A$1,DW132,IF(Por_Eng!$C$4=Por_Eng!$B$1,DW133,"Check"))</f>
        <v>2T07</v>
      </c>
      <c r="DX130" s="167" t="str">
        <f>IF(Por_Eng!$C$4=Por_Eng!$A$1,DX132,IF(Por_Eng!$C$4=Por_Eng!$B$1,DX133,"Check"))</f>
        <v>3T07</v>
      </c>
      <c r="DY130" s="167" t="str">
        <f>IF(Por_Eng!$C$4=Por_Eng!$A$1,DY132,IF(Por_Eng!$C$4=Por_Eng!$B$1,DY133,"Check"))</f>
        <v>3T07</v>
      </c>
      <c r="DZ130" s="167" t="str">
        <f>IF(Por_Eng!$C$4=Por_Eng!$A$1,DZ132,IF(Por_Eng!$C$4=Por_Eng!$B$1,DZ133,"Check"))</f>
        <v>3T07</v>
      </c>
      <c r="EA130" s="167" t="str">
        <f>IF(Por_Eng!$C$4=Por_Eng!$A$1,EA132,IF(Por_Eng!$C$4=Por_Eng!$B$1,EA133,"Check"))</f>
        <v>4T07</v>
      </c>
      <c r="EB130" s="167" t="str">
        <f>IF(Por_Eng!$C$4=Por_Eng!$A$1,EB132,IF(Por_Eng!$C$4=Por_Eng!$B$1,EB133,"Check"))</f>
        <v>4T07</v>
      </c>
      <c r="EC130" s="167" t="str">
        <f>IF(Por_Eng!$C$4=Por_Eng!$A$1,EC132,IF(Por_Eng!$C$4=Por_Eng!$B$1,EC133,"Check"))</f>
        <v>4T07</v>
      </c>
      <c r="ED130" s="167" t="str">
        <f>IF(Por_Eng!$C$4=Por_Eng!$A$1,ED132,IF(Por_Eng!$C$4=Por_Eng!$B$1,ED133,"Check"))</f>
        <v>1T08</v>
      </c>
      <c r="EE130" s="167" t="str">
        <f>IF(Por_Eng!$C$4=Por_Eng!$A$1,EE132,IF(Por_Eng!$C$4=Por_Eng!$B$1,EE133,"Check"))</f>
        <v>1T08</v>
      </c>
      <c r="EF130" s="167" t="str">
        <f>IF(Por_Eng!$C$4=Por_Eng!$A$1,EF132,IF(Por_Eng!$C$4=Por_Eng!$B$1,EF133,"Check"))</f>
        <v>1T08</v>
      </c>
      <c r="EG130" s="167" t="str">
        <f>IF(Por_Eng!$C$4=Por_Eng!$A$1,EG132,IF(Por_Eng!$C$4=Por_Eng!$B$1,EG133,"Check"))</f>
        <v>2T08</v>
      </c>
      <c r="EH130" s="167" t="str">
        <f>IF(Por_Eng!$C$4=Por_Eng!$A$1,EH132,IF(Por_Eng!$C$4=Por_Eng!$B$1,EH133,"Check"))</f>
        <v>2T08</v>
      </c>
      <c r="EI130" s="167" t="str">
        <f>IF(Por_Eng!$C$4=Por_Eng!$A$1,EI132,IF(Por_Eng!$C$4=Por_Eng!$B$1,EI133,"Check"))</f>
        <v>2T08</v>
      </c>
      <c r="EJ130" s="167" t="str">
        <f>IF(Por_Eng!$C$4=Por_Eng!$A$1,EJ132,IF(Por_Eng!$C$4=Por_Eng!$B$1,EJ133,"Check"))</f>
        <v>3T08</v>
      </c>
      <c r="EK130" s="167" t="str">
        <f>IF(Por_Eng!$C$4=Por_Eng!$A$1,EK132,IF(Por_Eng!$C$4=Por_Eng!$B$1,EK133,"Check"))</f>
        <v>3T08</v>
      </c>
      <c r="EL130" s="167" t="str">
        <f>IF(Por_Eng!$C$4=Por_Eng!$A$1,EL132,IF(Por_Eng!$C$4=Por_Eng!$B$1,EL133,"Check"))</f>
        <v>3T08</v>
      </c>
      <c r="EM130" s="167" t="str">
        <f>IF(Por_Eng!$C$4=Por_Eng!$A$1,EM132,IF(Por_Eng!$C$4=Por_Eng!$B$1,EM133,"Check"))</f>
        <v>4T08</v>
      </c>
      <c r="EN130" s="167" t="str">
        <f>IF(Por_Eng!$C$4=Por_Eng!$A$1,EN132,IF(Por_Eng!$C$4=Por_Eng!$B$1,EN133,"Check"))</f>
        <v>4T08</v>
      </c>
      <c r="EO130" s="167" t="str">
        <f>IF(Por_Eng!$C$4=Por_Eng!$A$1,EO132,IF(Por_Eng!$C$4=Por_Eng!$B$1,EO133,"Check"))</f>
        <v>4T08</v>
      </c>
      <c r="EP130" s="167" t="str">
        <f>IF(Por_Eng!$C$4=Por_Eng!$A$1,EP132,IF(Por_Eng!$C$4=Por_Eng!$B$1,EP133,"Check"))</f>
        <v>1T09</v>
      </c>
      <c r="EQ130" s="167" t="str">
        <f>IF(Por_Eng!$C$4=Por_Eng!$A$1,EQ132,IF(Por_Eng!$C$4=Por_Eng!$B$1,EQ133,"Check"))</f>
        <v>1T09</v>
      </c>
      <c r="ER130" s="167" t="str">
        <f>IF(Por_Eng!$C$4=Por_Eng!$A$1,ER132,IF(Por_Eng!$C$4=Por_Eng!$B$1,ER133,"Check"))</f>
        <v>1T09</v>
      </c>
      <c r="ES130" s="167" t="str">
        <f>IF(Por_Eng!$C$4=Por_Eng!$A$1,ES132,IF(Por_Eng!$C$4=Por_Eng!$B$1,ES133,"Check"))</f>
        <v>2T09</v>
      </c>
      <c r="ET130" s="167" t="str">
        <f>IF(Por_Eng!$C$4=Por_Eng!$A$1,ET132,IF(Por_Eng!$C$4=Por_Eng!$B$1,ET133,"Check"))</f>
        <v>2T09</v>
      </c>
      <c r="EU130" s="167" t="str">
        <f>IF(Por_Eng!$C$4=Por_Eng!$A$1,EU132,IF(Por_Eng!$C$4=Por_Eng!$B$1,EU133,"Check"))</f>
        <v>2T09</v>
      </c>
      <c r="EV130" s="167" t="str">
        <f>IF(Por_Eng!$C$4=Por_Eng!$A$1,EV132,IF(Por_Eng!$C$4=Por_Eng!$B$1,EV133,"Check"))</f>
        <v>3T09</v>
      </c>
      <c r="EW130" s="167" t="str">
        <f>IF(Por_Eng!$C$4=Por_Eng!$A$1,EW132,IF(Por_Eng!$C$4=Por_Eng!$B$1,EW133,"Check"))</f>
        <v>3T09</v>
      </c>
      <c r="EX130" s="167" t="str">
        <f>IF(Por_Eng!$C$4=Por_Eng!$A$1,EX132,IF(Por_Eng!$C$4=Por_Eng!$B$1,EX133,"Check"))</f>
        <v>3T09</v>
      </c>
      <c r="EY130" s="167" t="str">
        <f>IF(Por_Eng!$C$4=Por_Eng!$A$1,EY132,IF(Por_Eng!$C$4=Por_Eng!$B$1,EY133,"Check"))</f>
        <v>4T09</v>
      </c>
      <c r="EZ130" s="167" t="str">
        <f>IF(Por_Eng!$C$4=Por_Eng!$A$1,EZ132,IF(Por_Eng!$C$4=Por_Eng!$B$1,EZ133,"Check"))</f>
        <v>4T09</v>
      </c>
      <c r="FA130" s="167" t="str">
        <f>IF(Por_Eng!$C$4=Por_Eng!$A$1,FA132,IF(Por_Eng!$C$4=Por_Eng!$B$1,FA133,"Check"))</f>
        <v>4T09</v>
      </c>
      <c r="FB130" s="167" t="str">
        <f>IF(Por_Eng!$C$4=Por_Eng!$A$1,FB132,IF(Por_Eng!$C$4=Por_Eng!$B$1,FB133,"Check"))</f>
        <v>1T10</v>
      </c>
      <c r="FC130" s="167" t="str">
        <f>IF(Por_Eng!$C$4=Por_Eng!$A$1,FC132,IF(Por_Eng!$C$4=Por_Eng!$B$1,FC133,"Check"))</f>
        <v>1T10</v>
      </c>
      <c r="FD130" s="167" t="str">
        <f>IF(Por_Eng!$C$4=Por_Eng!$A$1,FD132,IF(Por_Eng!$C$4=Por_Eng!$B$1,FD133,"Check"))</f>
        <v>1T10</v>
      </c>
      <c r="FE130" s="167" t="str">
        <f>IF(Por_Eng!$C$4=Por_Eng!$A$1,FE132,IF(Por_Eng!$C$4=Por_Eng!$B$1,FE133,"Check"))</f>
        <v>2T10</v>
      </c>
      <c r="FF130" s="167" t="str">
        <f>IF(Por_Eng!$C$4=Por_Eng!$A$1,FF132,IF(Por_Eng!$C$4=Por_Eng!$B$1,FF133,"Check"))</f>
        <v>2T10</v>
      </c>
      <c r="FG130" s="167" t="str">
        <f>IF(Por_Eng!$C$4=Por_Eng!$A$1,FG132,IF(Por_Eng!$C$4=Por_Eng!$B$1,FG133,"Check"))</f>
        <v>2T10</v>
      </c>
      <c r="FH130" s="167" t="str">
        <f>IF(Por_Eng!$C$4=Por_Eng!$A$1,FH132,IF(Por_Eng!$C$4=Por_Eng!$B$1,FH133,"Check"))</f>
        <v>3T10</v>
      </c>
      <c r="FI130" s="167" t="str">
        <f>IF(Por_Eng!$C$4=Por_Eng!$A$1,FI132,IF(Por_Eng!$C$4=Por_Eng!$B$1,FI133,"Check"))</f>
        <v>3T10</v>
      </c>
      <c r="FJ130" s="167" t="str">
        <f>IF(Por_Eng!$C$4=Por_Eng!$A$1,FJ132,IF(Por_Eng!$C$4=Por_Eng!$B$1,FJ133,"Check"))</f>
        <v>3T10</v>
      </c>
      <c r="FK130" s="167" t="str">
        <f>IF(Por_Eng!$C$4=Por_Eng!$A$1,FK132,IF(Por_Eng!$C$4=Por_Eng!$B$1,FK133,"Check"))</f>
        <v>4T10</v>
      </c>
      <c r="FL130" s="167" t="str">
        <f>IF(Por_Eng!$C$4=Por_Eng!$A$1,FL132,IF(Por_Eng!$C$4=Por_Eng!$B$1,FL133,"Check"))</f>
        <v>4T10</v>
      </c>
      <c r="FM130" s="167" t="str">
        <f>IF(Por_Eng!$C$4=Por_Eng!$A$1,FM132,IF(Por_Eng!$C$4=Por_Eng!$B$1,FM133,"Check"))</f>
        <v>4T10</v>
      </c>
      <c r="FN130" s="167" t="str">
        <f>IF(Por_Eng!$C$4=Por_Eng!$A$1,FN132,IF(Por_Eng!$C$4=Por_Eng!$B$1,FN133,"Check"))</f>
        <v>1T11</v>
      </c>
      <c r="FO130" s="167" t="str">
        <f>IF(Por_Eng!$C$4=Por_Eng!$A$1,FO132,IF(Por_Eng!$C$4=Por_Eng!$B$1,FO133,"Check"))</f>
        <v>1T11</v>
      </c>
      <c r="FP130" s="167" t="str">
        <f>IF(Por_Eng!$C$4=Por_Eng!$A$1,FP132,IF(Por_Eng!$C$4=Por_Eng!$B$1,FP133,"Check"))</f>
        <v>1T11</v>
      </c>
      <c r="FQ130" s="167" t="str">
        <f>IF(Por_Eng!$C$4=Por_Eng!$A$1,FQ132,IF(Por_Eng!$C$4=Por_Eng!$B$1,FQ133,"Check"))</f>
        <v>2T11</v>
      </c>
      <c r="FR130" s="167" t="str">
        <f>IF(Por_Eng!$C$4=Por_Eng!$A$1,FR132,IF(Por_Eng!$C$4=Por_Eng!$B$1,FR133,"Check"))</f>
        <v>2T11</v>
      </c>
      <c r="FS130" s="167" t="str">
        <f>IF(Por_Eng!$C$4=Por_Eng!$A$1,FS132,IF(Por_Eng!$C$4=Por_Eng!$B$1,FS133,"Check"))</f>
        <v>2T11</v>
      </c>
      <c r="FT130" s="167" t="str">
        <f>IF(Por_Eng!$C$4=Por_Eng!$A$1,FT132,IF(Por_Eng!$C$4=Por_Eng!$B$1,FT133,"Check"))</f>
        <v>3T11</v>
      </c>
      <c r="FU130" s="167" t="str">
        <f>IF(Por_Eng!$C$4=Por_Eng!$A$1,FU132,IF(Por_Eng!$C$4=Por_Eng!$B$1,FU133,"Check"))</f>
        <v>3T11</v>
      </c>
      <c r="FV130" s="167" t="str">
        <f>IF(Por_Eng!$C$4=Por_Eng!$A$1,FV132,IF(Por_Eng!$C$4=Por_Eng!$B$1,FV133,"Check"))</f>
        <v>3T11</v>
      </c>
      <c r="FW130" s="167" t="str">
        <f>IF(Por_Eng!$C$4=Por_Eng!$A$1,FW132,IF(Por_Eng!$C$4=Por_Eng!$B$1,FW133,"Check"))</f>
        <v>4T11</v>
      </c>
      <c r="FX130" s="167" t="str">
        <f>IF(Por_Eng!$C$4=Por_Eng!$A$1,FX132,IF(Por_Eng!$C$4=Por_Eng!$B$1,FX133,"Check"))</f>
        <v>4T11</v>
      </c>
      <c r="FY130" s="167" t="str">
        <f>IF(Por_Eng!$C$4=Por_Eng!$A$1,FY132,IF(Por_Eng!$C$4=Por_Eng!$B$1,FY133,"Check"))</f>
        <v>4T11</v>
      </c>
      <c r="FZ130" s="167" t="str">
        <f>IF(Por_Eng!$C$4=Por_Eng!$A$1,FZ132,IF(Por_Eng!$C$4=Por_Eng!$B$1,FZ133,"Check"))</f>
        <v>1T12</v>
      </c>
      <c r="GA130" s="167" t="str">
        <f>IF(Por_Eng!$C$4=Por_Eng!$A$1,GA132,IF(Por_Eng!$C$4=Por_Eng!$B$1,GA133,"Check"))</f>
        <v>1T12</v>
      </c>
      <c r="GB130" s="167" t="str">
        <f>IF(Por_Eng!$C$4=Por_Eng!$A$1,GB132,IF(Por_Eng!$C$4=Por_Eng!$B$1,GB133,"Check"))</f>
        <v>1T12</v>
      </c>
      <c r="GC130" s="167" t="str">
        <f>IF(Por_Eng!$C$4=Por_Eng!$A$1,GC132,IF(Por_Eng!$C$4=Por_Eng!$B$1,GC133,"Check"))</f>
        <v>2T12</v>
      </c>
      <c r="GD130" s="167" t="str">
        <f>IF(Por_Eng!$C$4=Por_Eng!$A$1,GD132,IF(Por_Eng!$C$4=Por_Eng!$B$1,GD133,"Check"))</f>
        <v>2T12</v>
      </c>
      <c r="GE130" s="167" t="str">
        <f>IF(Por_Eng!$C$4=Por_Eng!$A$1,GE132,IF(Por_Eng!$C$4=Por_Eng!$B$1,GE133,"Check"))</f>
        <v>2T12</v>
      </c>
      <c r="GF130" s="167" t="str">
        <f>IF(Por_Eng!$C$4=Por_Eng!$A$1,GF132,IF(Por_Eng!$C$4=Por_Eng!$B$1,GF133,"Check"))</f>
        <v>3T12</v>
      </c>
      <c r="GG130" s="167" t="str">
        <f>IF(Por_Eng!$C$4=Por_Eng!$A$1,GG132,IF(Por_Eng!$C$4=Por_Eng!$B$1,GG133,"Check"))</f>
        <v>3T12</v>
      </c>
      <c r="GH130" s="167" t="str">
        <f>IF(Por_Eng!$C$4=Por_Eng!$A$1,GH132,IF(Por_Eng!$C$4=Por_Eng!$B$1,GH133,"Check"))</f>
        <v>3T12</v>
      </c>
      <c r="GI130" s="167" t="str">
        <f>IF(Por_Eng!$C$4=Por_Eng!$A$1,GI132,IF(Por_Eng!$C$4=Por_Eng!$B$1,GI133,"Check"))</f>
        <v>4T12</v>
      </c>
      <c r="GJ130" s="167" t="str">
        <f>IF(Por_Eng!$C$4=Por_Eng!$A$1,GJ132,IF(Por_Eng!$C$4=Por_Eng!$B$1,GJ133,"Check"))</f>
        <v>4T12</v>
      </c>
      <c r="GK130" s="167" t="str">
        <f>IF(Por_Eng!$C$4=Por_Eng!$A$1,GK132,IF(Por_Eng!$C$4=Por_Eng!$B$1,GK133,"Check"))</f>
        <v>4T12</v>
      </c>
      <c r="GL130" s="167" t="str">
        <f>IF(Por_Eng!$C$4=Por_Eng!$A$1,GL132,IF(Por_Eng!$C$4=Por_Eng!$B$1,GL133,"Check"))</f>
        <v>1T13</v>
      </c>
      <c r="GM130" s="167" t="str">
        <f>IF(Por_Eng!$C$4=Por_Eng!$A$1,GM132,IF(Por_Eng!$C$4=Por_Eng!$B$1,GM133,"Check"))</f>
        <v>1T13</v>
      </c>
      <c r="GN130" s="167" t="str">
        <f>IF(Por_Eng!$C$4=Por_Eng!$A$1,GN132,IF(Por_Eng!$C$4=Por_Eng!$B$1,GN133,"Check"))</f>
        <v>1T13</v>
      </c>
      <c r="GO130" s="167" t="str">
        <f>IF(Por_Eng!$C$4=Por_Eng!$A$1,GO132,IF(Por_Eng!$C$4=Por_Eng!$B$1,GO133,"Check"))</f>
        <v>2T13</v>
      </c>
      <c r="GP130" s="167" t="str">
        <f>IF(Por_Eng!$C$4=Por_Eng!$A$1,GP132,IF(Por_Eng!$C$4=Por_Eng!$B$1,GP133,"Check"))</f>
        <v>2T13</v>
      </c>
      <c r="GQ130" s="167" t="str">
        <f>IF(Por_Eng!$C$4=Por_Eng!$A$1,GQ132,IF(Por_Eng!$C$4=Por_Eng!$B$1,GQ133,"Check"))</f>
        <v>2T13</v>
      </c>
      <c r="GR130" s="167" t="str">
        <f>IF(Por_Eng!$C$4=Por_Eng!$A$1,GR132,IF(Por_Eng!$C$4=Por_Eng!$B$1,GR133,"Check"))</f>
        <v>3T13</v>
      </c>
      <c r="GS130" s="167" t="str">
        <f>IF(Por_Eng!$C$4=Por_Eng!$A$1,GS132,IF(Por_Eng!$C$4=Por_Eng!$B$1,GS133,"Check"))</f>
        <v>3T13</v>
      </c>
      <c r="GT130" s="167" t="str">
        <f>IF(Por_Eng!$C$4=Por_Eng!$A$1,GT132,IF(Por_Eng!$C$4=Por_Eng!$B$1,GT133,"Check"))</f>
        <v>3T13</v>
      </c>
      <c r="GU130" s="167" t="str">
        <f>IF(Por_Eng!$C$4=Por_Eng!$A$1,GU132,IF(Por_Eng!$C$4=Por_Eng!$B$1,GU133,"Check"))</f>
        <v>4T13</v>
      </c>
      <c r="GV130" s="167" t="str">
        <f>IF(Por_Eng!$C$4=Por_Eng!$A$1,GV132,IF(Por_Eng!$C$4=Por_Eng!$B$1,GV133,"Check"))</f>
        <v>4T13</v>
      </c>
      <c r="GW130" s="167" t="str">
        <f>IF(Por_Eng!$C$4=Por_Eng!$A$1,GW132,IF(Por_Eng!$C$4=Por_Eng!$B$1,GW133,"Check"))</f>
        <v>4T13</v>
      </c>
      <c r="GX130" s="167" t="str">
        <f>IF(Por_Eng!$C$4=Por_Eng!$A$1,GX132,IF(Por_Eng!$C$4=Por_Eng!$B$1,GX133,"Check"))</f>
        <v>1T14</v>
      </c>
      <c r="GY130" s="167" t="str">
        <f>IF(Por_Eng!$C$4=Por_Eng!$A$1,GY132,IF(Por_Eng!$C$4=Por_Eng!$B$1,GY133,"Check"))</f>
        <v>1T14</v>
      </c>
      <c r="GZ130" s="167" t="str">
        <f>IF(Por_Eng!$C$4=Por_Eng!$A$1,GZ132,IF(Por_Eng!$C$4=Por_Eng!$B$1,GZ133,"Check"))</f>
        <v>1T14</v>
      </c>
      <c r="HA130" s="167" t="str">
        <f>IF(Por_Eng!$C$4=Por_Eng!$A$1,HA132,IF(Por_Eng!$C$4=Por_Eng!$B$1,HA133,"Check"))</f>
        <v>2T14</v>
      </c>
      <c r="HB130" s="167" t="str">
        <f>IF(Por_Eng!$C$4=Por_Eng!$A$1,HB132,IF(Por_Eng!$C$4=Por_Eng!$B$1,HB133,"Check"))</f>
        <v>2T14</v>
      </c>
      <c r="HC130" s="167" t="str">
        <f>IF(Por_Eng!$C$4=Por_Eng!$A$1,HC132,IF(Por_Eng!$C$4=Por_Eng!$B$1,HC133,"Check"))</f>
        <v>2T14</v>
      </c>
      <c r="HD130" s="167" t="str">
        <f>IF(Por_Eng!$C$4=Por_Eng!$A$1,HD132,IF(Por_Eng!$C$4=Por_Eng!$B$1,HD133,"Check"))</f>
        <v>3T14</v>
      </c>
      <c r="HE130" s="167" t="str">
        <f>IF(Por_Eng!$C$4=Por_Eng!$A$1,HE132,IF(Por_Eng!$C$4=Por_Eng!$B$1,HE133,"Check"))</f>
        <v>3T14</v>
      </c>
      <c r="HF130" s="167" t="str">
        <f>IF(Por_Eng!$C$4=Por_Eng!$A$1,HF132,IF(Por_Eng!$C$4=Por_Eng!$B$1,HF133,"Check"))</f>
        <v>3T14</v>
      </c>
      <c r="HG130" s="167" t="str">
        <f>IF(Por_Eng!$C$4=Por_Eng!$A$1,HG132,IF(Por_Eng!$C$4=Por_Eng!$B$1,HG133,"Check"))</f>
        <v>4T14</v>
      </c>
      <c r="HH130" s="167" t="str">
        <f>IF(Por_Eng!$C$4=Por_Eng!$A$1,HH132,IF(Por_Eng!$C$4=Por_Eng!$B$1,HH133,"Check"))</f>
        <v>4T14</v>
      </c>
      <c r="HI130" s="167" t="str">
        <f>IF(Por_Eng!$C$4=Por_Eng!$A$1,HI132,IF(Por_Eng!$C$4=Por_Eng!$B$1,HI133,"Check"))</f>
        <v>4T14</v>
      </c>
      <c r="HJ130" s="167" t="str">
        <f>IF(Por_Eng!$C$4=Por_Eng!$A$1,HJ132,IF(Por_Eng!$C$4=Por_Eng!$B$1,HJ133,"Check"))</f>
        <v>1T15</v>
      </c>
      <c r="HK130" s="167" t="str">
        <f>IF(Por_Eng!$C$4=Por_Eng!$A$1,HK132,IF(Por_Eng!$C$4=Por_Eng!$B$1,HK133,"Check"))</f>
        <v>1T15</v>
      </c>
      <c r="HL130" s="168" t="str">
        <f>IF(Por_Eng!$C$4=Por_Eng!$A$1,HL132,IF(Por_Eng!$C$4=Por_Eng!$B$1,HL133,"Check"))</f>
        <v>1T15</v>
      </c>
      <c r="HM130" s="168" t="str">
        <f>IF(Por_Eng!$C$4=Por_Eng!$A$1,HM132,IF(Por_Eng!$C$4=Por_Eng!$B$1,HM133,"Check"))</f>
        <v>2T15</v>
      </c>
      <c r="HN130" s="168" t="str">
        <f>IF(Por_Eng!$C$4=Por_Eng!$A$1,HN132,IF(Por_Eng!$C$4=Por_Eng!$B$1,HN133,"Check"))</f>
        <v>2T15</v>
      </c>
      <c r="HO130" s="168" t="str">
        <f>IF(Por_Eng!$C$4=Por_Eng!$A$1,HO132,IF(Por_Eng!$C$4=Por_Eng!$B$1,HO133,"Check"))</f>
        <v>2T15</v>
      </c>
      <c r="HP130" s="168" t="str">
        <f>IF(Por_Eng!$C$4=Por_Eng!$A$1,HP132,IF(Por_Eng!$C$4=Por_Eng!$B$1,HP133,"Check"))</f>
        <v>3T15</v>
      </c>
      <c r="HQ130" s="167" t="str">
        <f>IF(Por_Eng!$C$4=Por_Eng!$A$1,HQ132,IF(Por_Eng!$C$4=Por_Eng!$B$1,HQ133,"Check"))</f>
        <v>3T15</v>
      </c>
      <c r="HR130" s="167" t="str">
        <f>IF(Por_Eng!$C$4=Por_Eng!$A$1,HR132,IF(Por_Eng!$C$4=Por_Eng!$B$1,HR133,"Check"))</f>
        <v>3T15</v>
      </c>
      <c r="HS130" s="167" t="str">
        <f>IF(Por_Eng!$C$4=Por_Eng!$A$1,HS132,IF(Por_Eng!$C$4=Por_Eng!$B$1,HS133,"Check"))</f>
        <v>4T15</v>
      </c>
      <c r="HT130" s="167" t="str">
        <f>IF(Por_Eng!$C$4=Por_Eng!$A$1,HT132,IF(Por_Eng!$C$4=Por_Eng!$B$1,HT133,"Check"))</f>
        <v>4T15</v>
      </c>
      <c r="HU130" s="167" t="str">
        <f>IF(Por_Eng!$C$4=Por_Eng!$A$1,HU132,IF(Por_Eng!$C$4=Por_Eng!$B$1,HU133,"Check"))</f>
        <v>4T15</v>
      </c>
      <c r="HV130" s="167" t="str">
        <f>IF(Por_Eng!$C$4=Por_Eng!$A$1,HV132,IF(Por_Eng!$C$4=Por_Eng!$B$1,HV133,"Check"))</f>
        <v>1T16</v>
      </c>
      <c r="HW130" s="167" t="str">
        <f>IF(Por_Eng!$C$4=Por_Eng!$A$1,HW132,IF(Por_Eng!$C$4=Por_Eng!$B$1,HW133,"Check"))</f>
        <v>1T16</v>
      </c>
      <c r="HX130" s="167" t="str">
        <f>IF(Por_Eng!$C$4=Por_Eng!$A$1,HX132,IF(Por_Eng!$C$4=Por_Eng!$B$1,HX133,"Check"))</f>
        <v>1T16</v>
      </c>
      <c r="HY130" s="167" t="str">
        <f>IF(Por_Eng!$C$4=Por_Eng!$A$1,HY132,IF(Por_Eng!$C$4=Por_Eng!$B$1,HY133,"Check"))</f>
        <v>2T16</v>
      </c>
      <c r="HZ130" s="167" t="str">
        <f>IF(Por_Eng!$C$4=Por_Eng!$A$1,HZ132,IF(Por_Eng!$C$4=Por_Eng!$B$1,HZ133,"Check"))</f>
        <v>2T16</v>
      </c>
      <c r="IA130" s="167" t="str">
        <f>IF(Por_Eng!$C$4=Por_Eng!$A$1,IA132,IF(Por_Eng!$C$4=Por_Eng!$B$1,IA133,"Check"))</f>
        <v>2T16</v>
      </c>
      <c r="IB130" s="167" t="str">
        <f>IF(Por_Eng!$C$4=Por_Eng!$A$1,IB132,IF(Por_Eng!$C$4=Por_Eng!$B$1,IB133,"Check"))</f>
        <v>3T16</v>
      </c>
      <c r="IC130" s="167" t="str">
        <f>IF(Por_Eng!$C$4=Por_Eng!$A$1,IC132,IF(Por_Eng!$C$4=Por_Eng!$B$1,IC133,"Check"))</f>
        <v>3T16</v>
      </c>
      <c r="ID130" s="167" t="str">
        <f>IF(Por_Eng!$C$4=Por_Eng!$A$1,ID132,IF(Por_Eng!$C$4=Por_Eng!$B$1,ID133,"Check"))</f>
        <v>3T16</v>
      </c>
      <c r="IE130" s="167" t="str">
        <f>IF(Por_Eng!$C$4=Por_Eng!$A$1,IE132,IF(Por_Eng!$C$4=Por_Eng!$B$1,IE133,"Check"))</f>
        <v>4T16</v>
      </c>
      <c r="IF130" s="167" t="str">
        <f>IF(Por_Eng!$C$4=Por_Eng!$A$1,IF132,IF(Por_Eng!$C$4=Por_Eng!$B$1,IF133,"Check"))</f>
        <v>4T16</v>
      </c>
      <c r="IG130" s="167" t="str">
        <f>IF(Por_Eng!$C$4=Por_Eng!$A$1,IG132,IF(Por_Eng!$C$4=Por_Eng!$B$1,IG133,"Check"))</f>
        <v>4T16</v>
      </c>
      <c r="IH130" s="167" t="str">
        <f>IF(Por_Eng!$C$4=Por_Eng!$A$1,IH132,IF(Por_Eng!$C$4=Por_Eng!$B$1,IH133,"Check"))</f>
        <v>1T17</v>
      </c>
      <c r="II130" s="167" t="str">
        <f>IF(Por_Eng!$C$4=Por_Eng!$A$1,II132,IF(Por_Eng!$C$4=Por_Eng!$B$1,II133,"Check"))</f>
        <v>1T17</v>
      </c>
      <c r="IJ130" s="167" t="str">
        <f>IF(Por_Eng!$C$4=Por_Eng!$A$1,IJ132,IF(Por_Eng!$C$4=Por_Eng!$B$1,IJ133,"Check"))</f>
        <v>1T17</v>
      </c>
      <c r="IK130" s="167" t="str">
        <f>IF(Por_Eng!$C$4=Por_Eng!$A$1,IK132,IF(Por_Eng!$C$4=Por_Eng!$B$1,IK133,"Check"))</f>
        <v>2T17</v>
      </c>
      <c r="IL130" s="167" t="str">
        <f>IF(Por_Eng!$C$4=Por_Eng!$A$1,IL132,IF(Por_Eng!$C$4=Por_Eng!$B$1,IL133,"Check"))</f>
        <v>2T17</v>
      </c>
      <c r="IM130" s="167" t="str">
        <f>IF(Por_Eng!$C$4=Por_Eng!$A$1,IM132,IF(Por_Eng!$C$4=Por_Eng!$B$1,IM133,"Check"))</f>
        <v>2T17</v>
      </c>
      <c r="IN130" s="167" t="str">
        <f>IF(Por_Eng!$C$4=Por_Eng!$A$1,IN132,IF(Por_Eng!$C$4=Por_Eng!$B$1,IN133,"Check"))</f>
        <v>3T17</v>
      </c>
      <c r="IO130" s="167" t="str">
        <f>IF(Por_Eng!$C$4=Por_Eng!$A$1,IO132,IF(Por_Eng!$C$4=Por_Eng!$B$1,IO133,"Check"))</f>
        <v>3T17</v>
      </c>
      <c r="IP130" s="168" t="str">
        <f>IF(Por_Eng!$C$4=Por_Eng!$A$1,IP132,IF(Por_Eng!$C$4=Por_Eng!$B$1,IP133,"Check"))</f>
        <v>3T17</v>
      </c>
      <c r="IQ130" s="168" t="str">
        <f>IF(Por_Eng!$C$4=Por_Eng!$A$1,IQ132,IF(Por_Eng!$C$4=Por_Eng!$B$1,IQ133,"Check"))</f>
        <v>4T17</v>
      </c>
      <c r="IR130" s="168" t="str">
        <f>IF(Por_Eng!$C$4=Por_Eng!$A$1,IR132,IF(Por_Eng!$C$4=Por_Eng!$B$1,IR133,"Check"))</f>
        <v>4T17</v>
      </c>
      <c r="IS130" s="168" t="str">
        <f>IF(Por_Eng!$C$4=Por_Eng!$A$1,IS132,IF(Por_Eng!$C$4=Por_Eng!$B$1,IS133,"Check"))</f>
        <v>4T17</v>
      </c>
      <c r="IT130" s="168" t="str">
        <f>IF(Por_Eng!$C$4=Por_Eng!$A$1,IT132,IF(Por_Eng!$C$4=Por_Eng!$B$1,IT133,"Check"))</f>
        <v>1T18</v>
      </c>
      <c r="IU130" s="168" t="str">
        <f>IF(Por_Eng!$C$4=Por_Eng!$A$1,IU132,IF(Por_Eng!$C$4=Por_Eng!$B$1,IU133,"Check"))</f>
        <v>1T18</v>
      </c>
      <c r="IV130" s="168" t="str">
        <f>IF(Por_Eng!$C$4=Por_Eng!$A$1,IV132,IF(Por_Eng!$C$4=Por_Eng!$B$1,IV133,"Check"))</f>
        <v>1T18</v>
      </c>
      <c r="IW130" s="168" t="str">
        <f>IF(Por_Eng!$C$4=Por_Eng!$A$1,IW132,IF(Por_Eng!$C$4=Por_Eng!$B$1,IW133,"Check"))</f>
        <v>2T18</v>
      </c>
      <c r="IX130" s="167" t="str">
        <f>IF(Por_Eng!$C$4=Por_Eng!$A$1,IX132,IF(Por_Eng!$C$4=Por_Eng!$B$1,IX133,"Check"))</f>
        <v>2T18</v>
      </c>
      <c r="IY130" s="167" t="str">
        <f>IF(Por_Eng!$C$4=Por_Eng!$A$1,IY132,IF(Por_Eng!$C$4=Por_Eng!$B$1,IY133,"Check"))</f>
        <v>2T18</v>
      </c>
      <c r="IZ130" s="167" t="str">
        <f>IF(Por_Eng!$C$4=Por_Eng!$A$1,IZ132,IF(Por_Eng!$C$4=Por_Eng!$B$1,IZ133,"Check"))</f>
        <v>2T18</v>
      </c>
      <c r="JA130" s="167" t="str">
        <f>IF(Por_Eng!$C$4=Por_Eng!$A$1,JA132,IF(Por_Eng!$C$4=Por_Eng!$B$1,JA133,"Check"))</f>
        <v>2T18</v>
      </c>
      <c r="JB130" s="167" t="str">
        <f>IF(Por_Eng!$C$4=Por_Eng!$A$1,JB132,IF(Por_Eng!$C$4=Por_Eng!$B$1,JB133,"Check"))</f>
        <v>2T18</v>
      </c>
      <c r="JC130" s="167" t="str">
        <f>IF(Por_Eng!$C$4=Por_Eng!$A$1,JC132,IF(Por_Eng!$C$4=Por_Eng!$B$1,JC133,"Check"))</f>
        <v>2T18</v>
      </c>
      <c r="JD130" s="167" t="str">
        <f>IF(Por_Eng!$C$4=Por_Eng!$A$1,JD132,IF(Por_Eng!$C$4=Por_Eng!$B$1,JD133,"Check"))</f>
        <v>2T18</v>
      </c>
      <c r="JE130" s="167" t="str">
        <f>IF(Por_Eng!$C$4=Por_Eng!$A$1,JE132,IF(Por_Eng!$C$4=Por_Eng!$B$1,JE133,"Check"))</f>
        <v>2T18</v>
      </c>
      <c r="JF130" s="167" t="str">
        <f>IF(Por_Eng!$C$4=Por_Eng!$A$1,JF132,IF(Por_Eng!$C$4=Por_Eng!$B$1,JF133,"Check"))</f>
        <v>2T18</v>
      </c>
      <c r="JG130" s="167" t="str">
        <f>IF(Por_Eng!$C$4=Por_Eng!$A$1,JG132,IF(Por_Eng!$C$4=Por_Eng!$B$1,JG133,"Check"))</f>
        <v>2T18</v>
      </c>
      <c r="JH130" s="167" t="str">
        <f>IF(Por_Eng!$C$4=Por_Eng!$A$1,JH132,IF(Por_Eng!$C$4=Por_Eng!$B$1,JH133,"Check"))</f>
        <v>2T18</v>
      </c>
      <c r="JI130" s="167" t="str">
        <f>IF(Por_Eng!$C$4=Por_Eng!$A$1,JI132,IF(Por_Eng!$C$4=Por_Eng!$B$1,JI133,"Check"))</f>
        <v>2T18</v>
      </c>
      <c r="JJ130" s="167" t="str">
        <f>IF(Por_Eng!$C$4=Por_Eng!$A$1,JJ132,IF(Por_Eng!$C$4=Por_Eng!$B$1,JJ133,"Check"))</f>
        <v>2T18</v>
      </c>
      <c r="JK130" s="167" t="str">
        <f>IF(Por_Eng!$C$4=Por_Eng!$A$1,JK132,IF(Por_Eng!$C$4=Por_Eng!$B$1,JK133,"Check"))</f>
        <v>2T18</v>
      </c>
      <c r="JL130" s="167" t="str">
        <f>IF(Por_Eng!$C$4=Por_Eng!$A$1,JL132,IF(Por_Eng!$C$4=Por_Eng!$B$1,JL133,"Check"))</f>
        <v>2T18</v>
      </c>
      <c r="JM130" s="167" t="str">
        <f>IF(Por_Eng!$C$4=Por_Eng!$A$1,JM132,IF(Por_Eng!$C$4=Por_Eng!$B$1,JM133,"Check"))</f>
        <v>2T18</v>
      </c>
      <c r="JN130" s="167" t="str">
        <f>IF(Por_Eng!$C$4=Por_Eng!$A$1,JN132,IF(Por_Eng!$C$4=Por_Eng!$B$1,JN133,"Check"))</f>
        <v>2T18</v>
      </c>
      <c r="JO130" s="167" t="str">
        <f>IF(Por_Eng!$C$4=Por_Eng!$A$1,JO132,IF(Por_Eng!$C$4=Por_Eng!$B$1,JO133,"Check"))</f>
        <v>2T18</v>
      </c>
      <c r="JP130" s="167" t="str">
        <f>IF(Por_Eng!$C$4=Por_Eng!$A$1,JP132,IF(Por_Eng!$C$4=Por_Eng!$B$1,JP133,"Check"))</f>
        <v>2T18</v>
      </c>
      <c r="JQ130" s="167" t="str">
        <f>IF(Por_Eng!$C$4=Por_Eng!$A$1,JQ132,IF(Por_Eng!$C$4=Por_Eng!$B$1,JQ133,"Check"))</f>
        <v>2T18</v>
      </c>
      <c r="JR130" s="167"/>
      <c r="JS130" s="167"/>
    </row>
    <row r="131" spans="1:279" s="164" customFormat="1" x14ac:dyDescent="0.35">
      <c r="A131" s="164" t="s">
        <v>286</v>
      </c>
      <c r="B131" s="167" t="s">
        <v>80</v>
      </c>
      <c r="C131" s="167" t="s">
        <v>81</v>
      </c>
      <c r="D131" s="167" t="s">
        <v>82</v>
      </c>
      <c r="E131" s="167" t="s">
        <v>83</v>
      </c>
      <c r="F131" s="167" t="s">
        <v>84</v>
      </c>
      <c r="G131" s="167" t="s">
        <v>85</v>
      </c>
      <c r="H131" s="167" t="s">
        <v>86</v>
      </c>
      <c r="I131" s="167" t="s">
        <v>87</v>
      </c>
      <c r="J131" s="167" t="s">
        <v>88</v>
      </c>
      <c r="K131" s="167" t="s">
        <v>89</v>
      </c>
      <c r="L131" s="167" t="s">
        <v>90</v>
      </c>
      <c r="M131" s="167" t="s">
        <v>91</v>
      </c>
      <c r="N131" s="167" t="s">
        <v>92</v>
      </c>
      <c r="O131" s="167" t="s">
        <v>93</v>
      </c>
      <c r="P131" s="167" t="s">
        <v>94</v>
      </c>
      <c r="Q131" s="167" t="s">
        <v>95</v>
      </c>
      <c r="R131" s="167" t="s">
        <v>96</v>
      </c>
      <c r="S131" s="167" t="s">
        <v>97</v>
      </c>
      <c r="T131" s="167" t="s">
        <v>98</v>
      </c>
      <c r="U131" s="167" t="s">
        <v>99</v>
      </c>
      <c r="V131" s="167" t="s">
        <v>100</v>
      </c>
      <c r="W131" s="167" t="s">
        <v>101</v>
      </c>
      <c r="X131" s="167" t="s">
        <v>102</v>
      </c>
      <c r="Y131" s="167" t="s">
        <v>103</v>
      </c>
      <c r="Z131" s="167" t="s">
        <v>104</v>
      </c>
      <c r="AA131" s="167" t="s">
        <v>105</v>
      </c>
      <c r="AB131" s="167" t="s">
        <v>106</v>
      </c>
      <c r="AC131" s="167" t="s">
        <v>107</v>
      </c>
      <c r="AD131" s="167" t="s">
        <v>108</v>
      </c>
      <c r="AE131" s="167" t="s">
        <v>109</v>
      </c>
      <c r="AF131" s="167" t="s">
        <v>110</v>
      </c>
      <c r="AG131" s="167" t="s">
        <v>111</v>
      </c>
      <c r="AH131" s="167" t="s">
        <v>112</v>
      </c>
      <c r="AI131" s="167" t="s">
        <v>113</v>
      </c>
      <c r="AJ131" s="167" t="s">
        <v>114</v>
      </c>
      <c r="AK131" s="167" t="s">
        <v>115</v>
      </c>
      <c r="AL131" s="167" t="s">
        <v>116</v>
      </c>
      <c r="AM131" s="167" t="s">
        <v>117</v>
      </c>
      <c r="AN131" s="167" t="s">
        <v>118</v>
      </c>
      <c r="AO131" s="167" t="s">
        <v>119</v>
      </c>
      <c r="AP131" s="167" t="s">
        <v>120</v>
      </c>
      <c r="AQ131" s="167" t="s">
        <v>121</v>
      </c>
      <c r="AR131" s="167" t="s">
        <v>122</v>
      </c>
      <c r="AS131" s="167" t="s">
        <v>123</v>
      </c>
      <c r="AT131" s="167" t="s">
        <v>124</v>
      </c>
      <c r="AU131" s="167" t="s">
        <v>125</v>
      </c>
      <c r="AV131" s="167" t="s">
        <v>126</v>
      </c>
      <c r="AW131" s="167" t="s">
        <v>127</v>
      </c>
      <c r="AX131" s="167" t="s">
        <v>128</v>
      </c>
      <c r="AY131" s="167" t="s">
        <v>129</v>
      </c>
      <c r="AZ131" s="167" t="s">
        <v>130</v>
      </c>
      <c r="BA131" s="167" t="s">
        <v>131</v>
      </c>
      <c r="BB131" s="167" t="s">
        <v>132</v>
      </c>
      <c r="BC131" s="167" t="s">
        <v>133</v>
      </c>
      <c r="BD131" s="167" t="s">
        <v>134</v>
      </c>
      <c r="BE131" s="167" t="s">
        <v>135</v>
      </c>
      <c r="BF131" s="167" t="s">
        <v>136</v>
      </c>
      <c r="BG131" s="167" t="s">
        <v>137</v>
      </c>
      <c r="BH131" s="167" t="s">
        <v>138</v>
      </c>
      <c r="BI131" s="167" t="s">
        <v>139</v>
      </c>
      <c r="BJ131" s="167" t="s">
        <v>140</v>
      </c>
      <c r="BK131" s="167" t="s">
        <v>141</v>
      </c>
      <c r="BL131" s="167" t="s">
        <v>142</v>
      </c>
      <c r="BM131" s="167" t="s">
        <v>143</v>
      </c>
      <c r="BN131" s="167" t="s">
        <v>144</v>
      </c>
      <c r="BO131" s="167" t="s">
        <v>145</v>
      </c>
      <c r="BP131" s="167" t="s">
        <v>146</v>
      </c>
      <c r="BQ131" s="167" t="s">
        <v>147</v>
      </c>
      <c r="BR131" s="167" t="s">
        <v>148</v>
      </c>
      <c r="BS131" s="167" t="s">
        <v>149</v>
      </c>
      <c r="BT131" s="167" t="s">
        <v>150</v>
      </c>
      <c r="BU131" s="167" t="s">
        <v>151</v>
      </c>
      <c r="BV131" s="167" t="s">
        <v>152</v>
      </c>
      <c r="BW131" s="167" t="s">
        <v>153</v>
      </c>
      <c r="BX131" s="167" t="s">
        <v>154</v>
      </c>
      <c r="BY131" s="167" t="s">
        <v>155</v>
      </c>
      <c r="BZ131" s="167" t="s">
        <v>156</v>
      </c>
      <c r="CA131" s="167" t="s">
        <v>157</v>
      </c>
      <c r="CB131" s="167" t="s">
        <v>158</v>
      </c>
      <c r="CC131" s="167" t="s">
        <v>159</v>
      </c>
      <c r="CD131" s="167" t="s">
        <v>160</v>
      </c>
      <c r="CE131" s="167" t="s">
        <v>161</v>
      </c>
      <c r="CF131" s="167" t="s">
        <v>162</v>
      </c>
      <c r="CG131" s="167" t="s">
        <v>163</v>
      </c>
      <c r="CH131" s="167" t="s">
        <v>164</v>
      </c>
      <c r="CI131" s="167" t="s">
        <v>165</v>
      </c>
      <c r="CJ131" s="167" t="s">
        <v>166</v>
      </c>
      <c r="CK131" s="167" t="s">
        <v>167</v>
      </c>
      <c r="CL131" s="167" t="s">
        <v>168</v>
      </c>
      <c r="CM131" s="167" t="s">
        <v>169</v>
      </c>
      <c r="CN131" s="167" t="s">
        <v>170</v>
      </c>
      <c r="CO131" s="167" t="s">
        <v>171</v>
      </c>
      <c r="CP131" s="167" t="s">
        <v>172</v>
      </c>
      <c r="CQ131" s="167" t="s">
        <v>173</v>
      </c>
      <c r="CR131" s="167" t="s">
        <v>174</v>
      </c>
      <c r="CS131" s="167" t="s">
        <v>175</v>
      </c>
      <c r="CT131" s="167" t="s">
        <v>176</v>
      </c>
      <c r="CU131" s="167" t="s">
        <v>177</v>
      </c>
      <c r="CV131" s="167" t="s">
        <v>178</v>
      </c>
      <c r="CW131" s="167" t="s">
        <v>179</v>
      </c>
      <c r="CX131" s="167" t="s">
        <v>180</v>
      </c>
      <c r="CY131" s="167" t="s">
        <v>181</v>
      </c>
      <c r="CZ131" s="167" t="s">
        <v>182</v>
      </c>
      <c r="DA131" s="167" t="s">
        <v>183</v>
      </c>
      <c r="DB131" s="167" t="s">
        <v>184</v>
      </c>
      <c r="DC131" s="167" t="s">
        <v>185</v>
      </c>
      <c r="DD131" s="167" t="s">
        <v>186</v>
      </c>
      <c r="DE131" s="167" t="s">
        <v>187</v>
      </c>
      <c r="DF131" s="167" t="s">
        <v>188</v>
      </c>
      <c r="DG131" s="167" t="s">
        <v>189</v>
      </c>
      <c r="DH131" s="167" t="s">
        <v>190</v>
      </c>
      <c r="DI131" s="167" t="s">
        <v>191</v>
      </c>
      <c r="DJ131" s="167" t="s">
        <v>192</v>
      </c>
      <c r="DK131" s="167" t="s">
        <v>193</v>
      </c>
      <c r="DL131" s="167" t="s">
        <v>194</v>
      </c>
      <c r="DM131" s="167" t="s">
        <v>195</v>
      </c>
      <c r="DN131" s="167" t="s">
        <v>196</v>
      </c>
      <c r="DO131" s="167" t="s">
        <v>197</v>
      </c>
      <c r="DP131" s="167" t="s">
        <v>198</v>
      </c>
      <c r="DQ131" s="167" t="s">
        <v>199</v>
      </c>
      <c r="DR131" s="167" t="s">
        <v>200</v>
      </c>
      <c r="DS131" s="167" t="s">
        <v>201</v>
      </c>
      <c r="DT131" s="167" t="s">
        <v>202</v>
      </c>
      <c r="DU131" s="167" t="s">
        <v>203</v>
      </c>
      <c r="DV131" s="167" t="s">
        <v>204</v>
      </c>
      <c r="DW131" s="167" t="s">
        <v>205</v>
      </c>
      <c r="DX131" s="167" t="s">
        <v>206</v>
      </c>
      <c r="DY131" s="167" t="s">
        <v>207</v>
      </c>
      <c r="DZ131" s="167" t="s">
        <v>208</v>
      </c>
      <c r="EA131" s="167" t="s">
        <v>209</v>
      </c>
      <c r="EB131" s="167" t="s">
        <v>210</v>
      </c>
      <c r="EC131" s="167" t="s">
        <v>211</v>
      </c>
      <c r="ED131" s="167" t="s">
        <v>212</v>
      </c>
      <c r="EE131" s="167" t="s">
        <v>213</v>
      </c>
      <c r="EF131" s="167" t="s">
        <v>214</v>
      </c>
      <c r="EG131" s="167" t="s">
        <v>215</v>
      </c>
      <c r="EH131" s="167" t="s">
        <v>216</v>
      </c>
      <c r="EI131" s="167" t="s">
        <v>217</v>
      </c>
      <c r="EJ131" s="167" t="s">
        <v>218</v>
      </c>
      <c r="EK131" s="167" t="s">
        <v>219</v>
      </c>
      <c r="EL131" s="167" t="s">
        <v>220</v>
      </c>
      <c r="EM131" s="167" t="s">
        <v>221</v>
      </c>
      <c r="EN131" s="167" t="s">
        <v>222</v>
      </c>
      <c r="EO131" s="167" t="s">
        <v>223</v>
      </c>
      <c r="EP131" s="167" t="s">
        <v>224</v>
      </c>
      <c r="EQ131" s="167" t="s">
        <v>225</v>
      </c>
      <c r="ER131" s="167" t="s">
        <v>226</v>
      </c>
      <c r="ES131" s="167" t="s">
        <v>227</v>
      </c>
      <c r="ET131" s="167" t="s">
        <v>228</v>
      </c>
      <c r="EU131" s="167" t="s">
        <v>229</v>
      </c>
      <c r="EV131" s="167" t="s">
        <v>230</v>
      </c>
      <c r="EW131" s="167" t="s">
        <v>231</v>
      </c>
      <c r="EX131" s="167" t="s">
        <v>232</v>
      </c>
      <c r="EY131" s="167" t="s">
        <v>233</v>
      </c>
      <c r="EZ131" s="167" t="s">
        <v>234</v>
      </c>
      <c r="FA131" s="167" t="s">
        <v>235</v>
      </c>
      <c r="FB131" s="167" t="s">
        <v>236</v>
      </c>
      <c r="FC131" s="167" t="s">
        <v>237</v>
      </c>
      <c r="FD131" s="167" t="s">
        <v>238</v>
      </c>
      <c r="FE131" s="167" t="s">
        <v>239</v>
      </c>
      <c r="FF131" s="167" t="s">
        <v>240</v>
      </c>
      <c r="FG131" s="167" t="s">
        <v>241</v>
      </c>
      <c r="FH131" s="167" t="s">
        <v>242</v>
      </c>
      <c r="FI131" s="167" t="s">
        <v>243</v>
      </c>
      <c r="FJ131" s="167" t="s">
        <v>244</v>
      </c>
      <c r="FK131" s="167" t="s">
        <v>245</v>
      </c>
      <c r="FL131" s="167" t="s">
        <v>246</v>
      </c>
      <c r="FM131" s="167" t="s">
        <v>247</v>
      </c>
      <c r="FN131" s="167" t="s">
        <v>248</v>
      </c>
      <c r="FO131" s="167" t="s">
        <v>249</v>
      </c>
      <c r="FP131" s="167" t="s">
        <v>250</v>
      </c>
      <c r="FQ131" s="167" t="s">
        <v>251</v>
      </c>
      <c r="FR131" s="167" t="s">
        <v>252</v>
      </c>
      <c r="FS131" s="167" t="s">
        <v>253</v>
      </c>
      <c r="FT131" s="167" t="s">
        <v>254</v>
      </c>
      <c r="FU131" s="167" t="s">
        <v>255</v>
      </c>
      <c r="FV131" s="167" t="s">
        <v>256</v>
      </c>
      <c r="FW131" s="167" t="s">
        <v>257</v>
      </c>
      <c r="FX131" s="167" t="s">
        <v>258</v>
      </c>
      <c r="FY131" s="167" t="s">
        <v>259</v>
      </c>
      <c r="FZ131" s="167" t="s">
        <v>260</v>
      </c>
      <c r="GA131" s="167" t="s">
        <v>261</v>
      </c>
      <c r="GB131" s="167" t="s">
        <v>262</v>
      </c>
      <c r="GC131" s="167" t="s">
        <v>263</v>
      </c>
      <c r="GD131" s="167" t="s">
        <v>264</v>
      </c>
      <c r="GE131" s="167" t="s">
        <v>265</v>
      </c>
      <c r="GF131" s="167" t="s">
        <v>266</v>
      </c>
      <c r="GG131" s="167" t="s">
        <v>267</v>
      </c>
      <c r="GH131" s="167" t="s">
        <v>268</v>
      </c>
      <c r="GI131" s="167" t="s">
        <v>269</v>
      </c>
      <c r="GJ131" s="167" t="s">
        <v>270</v>
      </c>
      <c r="GK131" s="167" t="s">
        <v>271</v>
      </c>
      <c r="GL131" s="167" t="s">
        <v>272</v>
      </c>
      <c r="GM131" s="167" t="s">
        <v>273</v>
      </c>
      <c r="GN131" s="167" t="s">
        <v>274</v>
      </c>
      <c r="GO131" s="167" t="s">
        <v>275</v>
      </c>
      <c r="GP131" s="167" t="s">
        <v>276</v>
      </c>
      <c r="GQ131" s="167" t="s">
        <v>277</v>
      </c>
      <c r="GR131" s="167" t="s">
        <v>278</v>
      </c>
      <c r="GS131" s="167" t="s">
        <v>279</v>
      </c>
      <c r="GT131" s="167" t="s">
        <v>280</v>
      </c>
      <c r="GU131" s="167" t="s">
        <v>281</v>
      </c>
      <c r="GV131" s="167" t="s">
        <v>282</v>
      </c>
      <c r="GW131" s="167" t="s">
        <v>283</v>
      </c>
      <c r="GX131" s="167" t="s">
        <v>293</v>
      </c>
      <c r="GY131" s="167" t="s">
        <v>294</v>
      </c>
      <c r="GZ131" s="167" t="s">
        <v>295</v>
      </c>
      <c r="HA131" s="167" t="s">
        <v>296</v>
      </c>
      <c r="HB131" s="167" t="s">
        <v>297</v>
      </c>
      <c r="HC131" s="167" t="s">
        <v>298</v>
      </c>
      <c r="HD131" s="167" t="s">
        <v>299</v>
      </c>
      <c r="HE131" s="167" t="s">
        <v>300</v>
      </c>
      <c r="HF131" s="167" t="s">
        <v>301</v>
      </c>
      <c r="HG131" s="167" t="s">
        <v>302</v>
      </c>
      <c r="HH131" s="167" t="s">
        <v>303</v>
      </c>
      <c r="HI131" s="167" t="s">
        <v>304</v>
      </c>
      <c r="HJ131" s="167" t="s">
        <v>435</v>
      </c>
      <c r="HK131" s="167" t="s">
        <v>436</v>
      </c>
      <c r="HL131" s="168" t="s">
        <v>437</v>
      </c>
      <c r="HM131" s="168" t="s">
        <v>438</v>
      </c>
      <c r="HN131" s="168" t="s">
        <v>439</v>
      </c>
      <c r="HO131" s="168" t="s">
        <v>440</v>
      </c>
      <c r="HP131" s="168" t="s">
        <v>441</v>
      </c>
      <c r="HQ131" s="167" t="s">
        <v>442</v>
      </c>
      <c r="HR131" s="167" t="s">
        <v>443</v>
      </c>
      <c r="HS131" s="167" t="s">
        <v>444</v>
      </c>
      <c r="HT131" s="167" t="s">
        <v>445</v>
      </c>
      <c r="HU131" s="167" t="s">
        <v>446</v>
      </c>
      <c r="HV131" s="167" t="s">
        <v>482</v>
      </c>
      <c r="HW131" s="167" t="s">
        <v>483</v>
      </c>
      <c r="HX131" s="167" t="s">
        <v>484</v>
      </c>
      <c r="HY131" s="167" t="s">
        <v>485</v>
      </c>
      <c r="HZ131" s="167" t="s">
        <v>486</v>
      </c>
      <c r="IA131" s="167" t="s">
        <v>487</v>
      </c>
      <c r="IB131" s="167" t="s">
        <v>488</v>
      </c>
      <c r="IC131" s="167" t="s">
        <v>489</v>
      </c>
      <c r="ID131" s="167" t="s">
        <v>490</v>
      </c>
      <c r="IE131" s="167" t="s">
        <v>491</v>
      </c>
      <c r="IF131" s="167" t="s">
        <v>492</v>
      </c>
      <c r="IG131" s="167" t="s">
        <v>493</v>
      </c>
      <c r="IH131" s="167" t="s">
        <v>494</v>
      </c>
      <c r="II131" s="167" t="s">
        <v>495</v>
      </c>
      <c r="IJ131" s="167" t="s">
        <v>505</v>
      </c>
      <c r="IK131" s="167" t="s">
        <v>496</v>
      </c>
      <c r="IL131" s="167" t="s">
        <v>497</v>
      </c>
      <c r="IM131" s="167" t="s">
        <v>498</v>
      </c>
      <c r="IN131" s="167" t="s">
        <v>499</v>
      </c>
      <c r="IO131" s="167" t="s">
        <v>500</v>
      </c>
      <c r="IP131" s="168" t="s">
        <v>501</v>
      </c>
      <c r="IQ131" s="168" t="s">
        <v>502</v>
      </c>
      <c r="IR131" s="168" t="s">
        <v>503</v>
      </c>
      <c r="IS131" s="168" t="s">
        <v>504</v>
      </c>
      <c r="IT131" s="168" t="s">
        <v>510</v>
      </c>
      <c r="IU131" s="168" t="s">
        <v>511</v>
      </c>
      <c r="IV131" s="168" t="s">
        <v>512</v>
      </c>
      <c r="IW131" s="168" t="s">
        <v>513</v>
      </c>
      <c r="IX131" s="167" t="s">
        <v>516</v>
      </c>
      <c r="IY131" s="167" t="s">
        <v>514</v>
      </c>
      <c r="IZ131" s="167" t="s">
        <v>514</v>
      </c>
      <c r="JA131" s="167" t="s">
        <v>514</v>
      </c>
      <c r="JB131" s="167" t="s">
        <v>514</v>
      </c>
      <c r="JC131" s="167" t="s">
        <v>514</v>
      </c>
      <c r="JD131" s="167" t="s">
        <v>514</v>
      </c>
      <c r="JE131" s="167" t="s">
        <v>514</v>
      </c>
      <c r="JF131" s="167" t="s">
        <v>514</v>
      </c>
      <c r="JG131" s="167" t="s">
        <v>514</v>
      </c>
      <c r="JH131" s="167" t="s">
        <v>514</v>
      </c>
      <c r="JI131" s="167" t="s">
        <v>514</v>
      </c>
      <c r="JJ131" s="167" t="s">
        <v>514</v>
      </c>
      <c r="JK131" s="167" t="s">
        <v>514</v>
      </c>
      <c r="JL131" s="167" t="s">
        <v>514</v>
      </c>
      <c r="JM131" s="167" t="s">
        <v>514</v>
      </c>
      <c r="JN131" s="167" t="s">
        <v>514</v>
      </c>
      <c r="JO131" s="167" t="s">
        <v>514</v>
      </c>
      <c r="JP131" s="167" t="s">
        <v>514</v>
      </c>
      <c r="JQ131" s="167" t="s">
        <v>514</v>
      </c>
      <c r="JR131" s="167"/>
      <c r="JS131" s="167"/>
    </row>
    <row r="132" spans="1:279" s="164" customFormat="1" x14ac:dyDescent="0.35">
      <c r="A132" s="164" t="s">
        <v>426</v>
      </c>
      <c r="B132" s="167" t="s">
        <v>8</v>
      </c>
      <c r="C132" s="167" t="s">
        <v>8</v>
      </c>
      <c r="D132" s="167" t="s">
        <v>8</v>
      </c>
      <c r="E132" s="167" t="s">
        <v>9</v>
      </c>
      <c r="F132" s="167" t="s">
        <v>9</v>
      </c>
      <c r="G132" s="167" t="s">
        <v>9</v>
      </c>
      <c r="H132" s="167" t="s">
        <v>10</v>
      </c>
      <c r="I132" s="167" t="s">
        <v>10</v>
      </c>
      <c r="J132" s="167" t="s">
        <v>10</v>
      </c>
      <c r="K132" s="167" t="s">
        <v>11</v>
      </c>
      <c r="L132" s="167" t="s">
        <v>11</v>
      </c>
      <c r="M132" s="167" t="s">
        <v>11</v>
      </c>
      <c r="N132" s="167" t="s">
        <v>12</v>
      </c>
      <c r="O132" s="167" t="s">
        <v>12</v>
      </c>
      <c r="P132" s="167" t="s">
        <v>12</v>
      </c>
      <c r="Q132" s="167" t="s">
        <v>13</v>
      </c>
      <c r="R132" s="167" t="s">
        <v>13</v>
      </c>
      <c r="S132" s="167" t="s">
        <v>13</v>
      </c>
      <c r="T132" s="167" t="s">
        <v>14</v>
      </c>
      <c r="U132" s="167" t="s">
        <v>14</v>
      </c>
      <c r="V132" s="167" t="s">
        <v>14</v>
      </c>
      <c r="W132" s="167" t="s">
        <v>15</v>
      </c>
      <c r="X132" s="167" t="s">
        <v>15</v>
      </c>
      <c r="Y132" s="167" t="s">
        <v>15</v>
      </c>
      <c r="Z132" s="167" t="s">
        <v>16</v>
      </c>
      <c r="AA132" s="167" t="s">
        <v>16</v>
      </c>
      <c r="AB132" s="167" t="s">
        <v>16</v>
      </c>
      <c r="AC132" s="167" t="s">
        <v>17</v>
      </c>
      <c r="AD132" s="167" t="s">
        <v>17</v>
      </c>
      <c r="AE132" s="167" t="s">
        <v>17</v>
      </c>
      <c r="AF132" s="167" t="s">
        <v>18</v>
      </c>
      <c r="AG132" s="167" t="s">
        <v>18</v>
      </c>
      <c r="AH132" s="167" t="s">
        <v>18</v>
      </c>
      <c r="AI132" s="167" t="s">
        <v>19</v>
      </c>
      <c r="AJ132" s="167" t="s">
        <v>19</v>
      </c>
      <c r="AK132" s="167" t="s">
        <v>19</v>
      </c>
      <c r="AL132" s="167" t="s">
        <v>20</v>
      </c>
      <c r="AM132" s="167" t="s">
        <v>20</v>
      </c>
      <c r="AN132" s="167" t="s">
        <v>20</v>
      </c>
      <c r="AO132" s="167" t="s">
        <v>21</v>
      </c>
      <c r="AP132" s="167" t="s">
        <v>21</v>
      </c>
      <c r="AQ132" s="167" t="s">
        <v>21</v>
      </c>
      <c r="AR132" s="167" t="s">
        <v>22</v>
      </c>
      <c r="AS132" s="167" t="s">
        <v>22</v>
      </c>
      <c r="AT132" s="167" t="s">
        <v>22</v>
      </c>
      <c r="AU132" s="167" t="s">
        <v>23</v>
      </c>
      <c r="AV132" s="167" t="s">
        <v>23</v>
      </c>
      <c r="AW132" s="167" t="s">
        <v>23</v>
      </c>
      <c r="AX132" s="167" t="s">
        <v>24</v>
      </c>
      <c r="AY132" s="167" t="s">
        <v>24</v>
      </c>
      <c r="AZ132" s="167" t="s">
        <v>24</v>
      </c>
      <c r="BA132" s="167" t="s">
        <v>25</v>
      </c>
      <c r="BB132" s="167" t="s">
        <v>25</v>
      </c>
      <c r="BC132" s="167" t="s">
        <v>25</v>
      </c>
      <c r="BD132" s="167" t="s">
        <v>26</v>
      </c>
      <c r="BE132" s="167" t="s">
        <v>26</v>
      </c>
      <c r="BF132" s="167" t="s">
        <v>26</v>
      </c>
      <c r="BG132" s="167" t="s">
        <v>27</v>
      </c>
      <c r="BH132" s="167" t="s">
        <v>27</v>
      </c>
      <c r="BI132" s="167" t="s">
        <v>27</v>
      </c>
      <c r="BJ132" s="167" t="s">
        <v>28</v>
      </c>
      <c r="BK132" s="167" t="s">
        <v>28</v>
      </c>
      <c r="BL132" s="167" t="s">
        <v>28</v>
      </c>
      <c r="BM132" s="167" t="s">
        <v>29</v>
      </c>
      <c r="BN132" s="167" t="s">
        <v>29</v>
      </c>
      <c r="BO132" s="167" t="s">
        <v>29</v>
      </c>
      <c r="BP132" s="167" t="s">
        <v>30</v>
      </c>
      <c r="BQ132" s="167" t="s">
        <v>30</v>
      </c>
      <c r="BR132" s="167" t="s">
        <v>30</v>
      </c>
      <c r="BS132" s="167" t="s">
        <v>31</v>
      </c>
      <c r="BT132" s="167" t="s">
        <v>31</v>
      </c>
      <c r="BU132" s="167" t="s">
        <v>31</v>
      </c>
      <c r="BV132" s="167" t="s">
        <v>32</v>
      </c>
      <c r="BW132" s="167" t="s">
        <v>32</v>
      </c>
      <c r="BX132" s="167" t="s">
        <v>32</v>
      </c>
      <c r="BY132" s="167" t="s">
        <v>33</v>
      </c>
      <c r="BZ132" s="167" t="s">
        <v>33</v>
      </c>
      <c r="CA132" s="167" t="s">
        <v>33</v>
      </c>
      <c r="CB132" s="167" t="s">
        <v>34</v>
      </c>
      <c r="CC132" s="167" t="s">
        <v>34</v>
      </c>
      <c r="CD132" s="167" t="s">
        <v>34</v>
      </c>
      <c r="CE132" s="167" t="s">
        <v>35</v>
      </c>
      <c r="CF132" s="167" t="s">
        <v>35</v>
      </c>
      <c r="CG132" s="167" t="s">
        <v>35</v>
      </c>
      <c r="CH132" s="167" t="s">
        <v>36</v>
      </c>
      <c r="CI132" s="167" t="s">
        <v>36</v>
      </c>
      <c r="CJ132" s="167" t="s">
        <v>36</v>
      </c>
      <c r="CK132" s="167" t="s">
        <v>37</v>
      </c>
      <c r="CL132" s="167" t="s">
        <v>37</v>
      </c>
      <c r="CM132" s="167" t="s">
        <v>37</v>
      </c>
      <c r="CN132" s="167" t="s">
        <v>38</v>
      </c>
      <c r="CO132" s="167" t="s">
        <v>38</v>
      </c>
      <c r="CP132" s="167" t="s">
        <v>38</v>
      </c>
      <c r="CQ132" s="167" t="s">
        <v>39</v>
      </c>
      <c r="CR132" s="167" t="s">
        <v>39</v>
      </c>
      <c r="CS132" s="167" t="s">
        <v>39</v>
      </c>
      <c r="CT132" s="167" t="s">
        <v>40</v>
      </c>
      <c r="CU132" s="167" t="s">
        <v>40</v>
      </c>
      <c r="CV132" s="167" t="s">
        <v>40</v>
      </c>
      <c r="CW132" s="167" t="s">
        <v>41</v>
      </c>
      <c r="CX132" s="167" t="s">
        <v>41</v>
      </c>
      <c r="CY132" s="167" t="s">
        <v>41</v>
      </c>
      <c r="CZ132" s="167" t="s">
        <v>42</v>
      </c>
      <c r="DA132" s="167" t="s">
        <v>42</v>
      </c>
      <c r="DB132" s="167" t="s">
        <v>42</v>
      </c>
      <c r="DC132" s="167" t="s">
        <v>43</v>
      </c>
      <c r="DD132" s="167" t="s">
        <v>43</v>
      </c>
      <c r="DE132" s="167" t="s">
        <v>43</v>
      </c>
      <c r="DF132" s="167" t="s">
        <v>44</v>
      </c>
      <c r="DG132" s="167" t="s">
        <v>44</v>
      </c>
      <c r="DH132" s="167" t="s">
        <v>44</v>
      </c>
      <c r="DI132" s="167" t="s">
        <v>45</v>
      </c>
      <c r="DJ132" s="167" t="s">
        <v>45</v>
      </c>
      <c r="DK132" s="167" t="s">
        <v>45</v>
      </c>
      <c r="DL132" s="167" t="s">
        <v>46</v>
      </c>
      <c r="DM132" s="167" t="s">
        <v>46</v>
      </c>
      <c r="DN132" s="167" t="s">
        <v>46</v>
      </c>
      <c r="DO132" s="167" t="s">
        <v>47</v>
      </c>
      <c r="DP132" s="167" t="s">
        <v>47</v>
      </c>
      <c r="DQ132" s="167" t="s">
        <v>47</v>
      </c>
      <c r="DR132" s="167" t="s">
        <v>48</v>
      </c>
      <c r="DS132" s="167" t="s">
        <v>48</v>
      </c>
      <c r="DT132" s="167" t="s">
        <v>48</v>
      </c>
      <c r="DU132" s="167" t="s">
        <v>49</v>
      </c>
      <c r="DV132" s="167" t="s">
        <v>49</v>
      </c>
      <c r="DW132" s="167" t="s">
        <v>49</v>
      </c>
      <c r="DX132" s="167" t="s">
        <v>50</v>
      </c>
      <c r="DY132" s="167" t="s">
        <v>50</v>
      </c>
      <c r="DZ132" s="167" t="s">
        <v>50</v>
      </c>
      <c r="EA132" s="167" t="s">
        <v>51</v>
      </c>
      <c r="EB132" s="167" t="s">
        <v>51</v>
      </c>
      <c r="EC132" s="167" t="s">
        <v>51</v>
      </c>
      <c r="ED132" s="167" t="s">
        <v>52</v>
      </c>
      <c r="EE132" s="167" t="s">
        <v>52</v>
      </c>
      <c r="EF132" s="167" t="s">
        <v>52</v>
      </c>
      <c r="EG132" s="167" t="s">
        <v>53</v>
      </c>
      <c r="EH132" s="167" t="s">
        <v>53</v>
      </c>
      <c r="EI132" s="167" t="s">
        <v>53</v>
      </c>
      <c r="EJ132" s="167" t="s">
        <v>54</v>
      </c>
      <c r="EK132" s="167" t="s">
        <v>54</v>
      </c>
      <c r="EL132" s="167" t="s">
        <v>54</v>
      </c>
      <c r="EM132" s="167" t="s">
        <v>55</v>
      </c>
      <c r="EN132" s="167" t="s">
        <v>55</v>
      </c>
      <c r="EO132" s="167" t="s">
        <v>55</v>
      </c>
      <c r="EP132" s="167" t="s">
        <v>56</v>
      </c>
      <c r="EQ132" s="167" t="s">
        <v>56</v>
      </c>
      <c r="ER132" s="167" t="s">
        <v>56</v>
      </c>
      <c r="ES132" s="167" t="s">
        <v>57</v>
      </c>
      <c r="ET132" s="167" t="s">
        <v>57</v>
      </c>
      <c r="EU132" s="167" t="s">
        <v>57</v>
      </c>
      <c r="EV132" s="167" t="s">
        <v>58</v>
      </c>
      <c r="EW132" s="167" t="s">
        <v>58</v>
      </c>
      <c r="EX132" s="167" t="s">
        <v>58</v>
      </c>
      <c r="EY132" s="167" t="s">
        <v>59</v>
      </c>
      <c r="EZ132" s="167" t="s">
        <v>59</v>
      </c>
      <c r="FA132" s="167" t="s">
        <v>59</v>
      </c>
      <c r="FB132" s="167" t="s">
        <v>60</v>
      </c>
      <c r="FC132" s="167" t="s">
        <v>60</v>
      </c>
      <c r="FD132" s="167" t="s">
        <v>60</v>
      </c>
      <c r="FE132" s="167" t="s">
        <v>61</v>
      </c>
      <c r="FF132" s="167" t="s">
        <v>61</v>
      </c>
      <c r="FG132" s="167" t="s">
        <v>61</v>
      </c>
      <c r="FH132" s="167" t="s">
        <v>62</v>
      </c>
      <c r="FI132" s="167" t="s">
        <v>62</v>
      </c>
      <c r="FJ132" s="167" t="s">
        <v>62</v>
      </c>
      <c r="FK132" s="167" t="s">
        <v>63</v>
      </c>
      <c r="FL132" s="167" t="s">
        <v>63</v>
      </c>
      <c r="FM132" s="167" t="s">
        <v>63</v>
      </c>
      <c r="FN132" s="167" t="s">
        <v>64</v>
      </c>
      <c r="FO132" s="167" t="s">
        <v>64</v>
      </c>
      <c r="FP132" s="167" t="s">
        <v>64</v>
      </c>
      <c r="FQ132" s="167" t="s">
        <v>65</v>
      </c>
      <c r="FR132" s="167" t="s">
        <v>65</v>
      </c>
      <c r="FS132" s="167" t="s">
        <v>65</v>
      </c>
      <c r="FT132" s="167" t="s">
        <v>66</v>
      </c>
      <c r="FU132" s="167" t="s">
        <v>66</v>
      </c>
      <c r="FV132" s="167" t="s">
        <v>66</v>
      </c>
      <c r="FW132" s="167" t="s">
        <v>67</v>
      </c>
      <c r="FX132" s="167" t="s">
        <v>67</v>
      </c>
      <c r="FY132" s="167" t="s">
        <v>67</v>
      </c>
      <c r="FZ132" s="167" t="s">
        <v>68</v>
      </c>
      <c r="GA132" s="167" t="s">
        <v>68</v>
      </c>
      <c r="GB132" s="167" t="s">
        <v>68</v>
      </c>
      <c r="GC132" s="167" t="s">
        <v>69</v>
      </c>
      <c r="GD132" s="167" t="s">
        <v>69</v>
      </c>
      <c r="GE132" s="167" t="s">
        <v>69</v>
      </c>
      <c r="GF132" s="167" t="s">
        <v>70</v>
      </c>
      <c r="GG132" s="167" t="s">
        <v>70</v>
      </c>
      <c r="GH132" s="167" t="s">
        <v>70</v>
      </c>
      <c r="GI132" s="167" t="s">
        <v>71</v>
      </c>
      <c r="GJ132" s="167" t="s">
        <v>71</v>
      </c>
      <c r="GK132" s="167" t="s">
        <v>71</v>
      </c>
      <c r="GL132" s="167" t="s">
        <v>72</v>
      </c>
      <c r="GM132" s="167" t="s">
        <v>72</v>
      </c>
      <c r="GN132" s="167" t="s">
        <v>72</v>
      </c>
      <c r="GO132" s="167" t="s">
        <v>73</v>
      </c>
      <c r="GP132" s="167" t="s">
        <v>73</v>
      </c>
      <c r="GQ132" s="167" t="s">
        <v>73</v>
      </c>
      <c r="GR132" s="167" t="s">
        <v>74</v>
      </c>
      <c r="GS132" s="167" t="s">
        <v>74</v>
      </c>
      <c r="GT132" s="167" t="s">
        <v>74</v>
      </c>
      <c r="GU132" s="167" t="s">
        <v>75</v>
      </c>
      <c r="GV132" s="167" t="s">
        <v>75</v>
      </c>
      <c r="GW132" s="167" t="s">
        <v>75</v>
      </c>
      <c r="GX132" s="167" t="s">
        <v>289</v>
      </c>
      <c r="GY132" s="167" t="s">
        <v>289</v>
      </c>
      <c r="GZ132" s="167" t="s">
        <v>289</v>
      </c>
      <c r="HA132" s="167" t="s">
        <v>290</v>
      </c>
      <c r="HB132" s="167" t="s">
        <v>290</v>
      </c>
      <c r="HC132" s="167" t="s">
        <v>290</v>
      </c>
      <c r="HD132" s="167" t="s">
        <v>291</v>
      </c>
      <c r="HE132" s="167" t="s">
        <v>291</v>
      </c>
      <c r="HF132" s="167" t="s">
        <v>291</v>
      </c>
      <c r="HG132" s="167" t="s">
        <v>292</v>
      </c>
      <c r="HH132" s="167" t="s">
        <v>292</v>
      </c>
      <c r="HI132" s="167" t="s">
        <v>292</v>
      </c>
      <c r="HJ132" s="167" t="s">
        <v>447</v>
      </c>
      <c r="HK132" s="167" t="s">
        <v>447</v>
      </c>
      <c r="HL132" s="168" t="s">
        <v>447</v>
      </c>
      <c r="HM132" s="168" t="s">
        <v>448</v>
      </c>
      <c r="HN132" s="168" t="s">
        <v>448</v>
      </c>
      <c r="HO132" s="168" t="s">
        <v>448</v>
      </c>
      <c r="HP132" s="168" t="s">
        <v>449</v>
      </c>
      <c r="HQ132" s="167" t="s">
        <v>449</v>
      </c>
      <c r="HR132" s="167" t="s">
        <v>449</v>
      </c>
      <c r="HS132" s="167" t="s">
        <v>450</v>
      </c>
      <c r="HT132" s="167" t="s">
        <v>450</v>
      </c>
      <c r="HU132" s="167" t="s">
        <v>450</v>
      </c>
      <c r="HV132" s="167" t="s">
        <v>455</v>
      </c>
      <c r="HW132" s="167" t="s">
        <v>455</v>
      </c>
      <c r="HX132" s="167" t="s">
        <v>455</v>
      </c>
      <c r="HY132" s="167" t="s">
        <v>456</v>
      </c>
      <c r="HZ132" s="167" t="s">
        <v>456</v>
      </c>
      <c r="IA132" s="167" t="s">
        <v>456</v>
      </c>
      <c r="IB132" s="167" t="s">
        <v>457</v>
      </c>
      <c r="IC132" s="167" t="s">
        <v>457</v>
      </c>
      <c r="ID132" s="167" t="s">
        <v>457</v>
      </c>
      <c r="IE132" s="167" t="s">
        <v>458</v>
      </c>
      <c r="IF132" s="167" t="s">
        <v>458</v>
      </c>
      <c r="IG132" s="167" t="s">
        <v>458</v>
      </c>
      <c r="IH132" s="167" t="s">
        <v>463</v>
      </c>
      <c r="II132" s="167" t="s">
        <v>463</v>
      </c>
      <c r="IJ132" s="167" t="s">
        <v>463</v>
      </c>
      <c r="IK132" s="167" t="s">
        <v>464</v>
      </c>
      <c r="IL132" s="167" t="s">
        <v>464</v>
      </c>
      <c r="IM132" s="167" t="s">
        <v>464</v>
      </c>
      <c r="IN132" s="167" t="s">
        <v>465</v>
      </c>
      <c r="IO132" s="167" t="s">
        <v>465</v>
      </c>
      <c r="IP132" s="168" t="s">
        <v>465</v>
      </c>
      <c r="IQ132" s="168" t="s">
        <v>466</v>
      </c>
      <c r="IR132" s="168" t="s">
        <v>466</v>
      </c>
      <c r="IS132" s="168" t="s">
        <v>466</v>
      </c>
      <c r="IT132" s="168" t="s">
        <v>506</v>
      </c>
      <c r="IU132" s="168" t="s">
        <v>506</v>
      </c>
      <c r="IV132" s="168" t="s">
        <v>506</v>
      </c>
      <c r="IW132" s="168" t="s">
        <v>508</v>
      </c>
      <c r="IX132" s="167" t="s">
        <v>508</v>
      </c>
      <c r="IY132" s="167" t="s">
        <v>508</v>
      </c>
      <c r="IZ132" s="167" t="s">
        <v>508</v>
      </c>
      <c r="JA132" s="167" t="s">
        <v>508</v>
      </c>
      <c r="JB132" s="167" t="s">
        <v>508</v>
      </c>
      <c r="JC132" s="167" t="s">
        <v>508</v>
      </c>
      <c r="JD132" s="167" t="s">
        <v>508</v>
      </c>
      <c r="JE132" s="167" t="s">
        <v>508</v>
      </c>
      <c r="JF132" s="167" t="s">
        <v>508</v>
      </c>
      <c r="JG132" s="167" t="s">
        <v>508</v>
      </c>
      <c r="JH132" s="167" t="s">
        <v>508</v>
      </c>
      <c r="JI132" s="167" t="s">
        <v>508</v>
      </c>
      <c r="JJ132" s="167" t="s">
        <v>508</v>
      </c>
      <c r="JK132" s="167" t="s">
        <v>508</v>
      </c>
      <c r="JL132" s="167" t="s">
        <v>508</v>
      </c>
      <c r="JM132" s="167" t="s">
        <v>508</v>
      </c>
      <c r="JN132" s="167" t="s">
        <v>508</v>
      </c>
      <c r="JO132" s="167" t="s">
        <v>508</v>
      </c>
      <c r="JP132" s="167" t="s">
        <v>508</v>
      </c>
      <c r="JQ132" s="167" t="s">
        <v>508</v>
      </c>
      <c r="JR132" s="167"/>
      <c r="JS132" s="167"/>
    </row>
    <row r="133" spans="1:279" s="164" customFormat="1" x14ac:dyDescent="0.35">
      <c r="A133" s="164" t="s">
        <v>433</v>
      </c>
      <c r="B133" s="167" t="s">
        <v>318</v>
      </c>
      <c r="C133" s="167" t="s">
        <v>318</v>
      </c>
      <c r="D133" s="167" t="s">
        <v>318</v>
      </c>
      <c r="E133" s="167" t="s">
        <v>319</v>
      </c>
      <c r="F133" s="167" t="s">
        <v>319</v>
      </c>
      <c r="G133" s="167" t="s">
        <v>319</v>
      </c>
      <c r="H133" s="167" t="s">
        <v>320</v>
      </c>
      <c r="I133" s="167" t="s">
        <v>320</v>
      </c>
      <c r="J133" s="167" t="s">
        <v>320</v>
      </c>
      <c r="K133" s="167" t="s">
        <v>321</v>
      </c>
      <c r="L133" s="167" t="s">
        <v>321</v>
      </c>
      <c r="M133" s="167" t="s">
        <v>321</v>
      </c>
      <c r="N133" s="167" t="s">
        <v>322</v>
      </c>
      <c r="O133" s="167" t="s">
        <v>322</v>
      </c>
      <c r="P133" s="167" t="s">
        <v>322</v>
      </c>
      <c r="Q133" s="167" t="s">
        <v>323</v>
      </c>
      <c r="R133" s="167" t="s">
        <v>323</v>
      </c>
      <c r="S133" s="167" t="s">
        <v>323</v>
      </c>
      <c r="T133" s="167" t="s">
        <v>324</v>
      </c>
      <c r="U133" s="167" t="s">
        <v>324</v>
      </c>
      <c r="V133" s="167" t="s">
        <v>324</v>
      </c>
      <c r="W133" s="167" t="s">
        <v>325</v>
      </c>
      <c r="X133" s="167" t="s">
        <v>325</v>
      </c>
      <c r="Y133" s="167" t="s">
        <v>325</v>
      </c>
      <c r="Z133" s="167" t="s">
        <v>326</v>
      </c>
      <c r="AA133" s="167" t="s">
        <v>326</v>
      </c>
      <c r="AB133" s="167" t="s">
        <v>326</v>
      </c>
      <c r="AC133" s="167" t="s">
        <v>327</v>
      </c>
      <c r="AD133" s="167" t="s">
        <v>327</v>
      </c>
      <c r="AE133" s="167" t="s">
        <v>327</v>
      </c>
      <c r="AF133" s="167" t="s">
        <v>328</v>
      </c>
      <c r="AG133" s="167" t="s">
        <v>328</v>
      </c>
      <c r="AH133" s="167" t="s">
        <v>328</v>
      </c>
      <c r="AI133" s="167" t="s">
        <v>329</v>
      </c>
      <c r="AJ133" s="167" t="s">
        <v>329</v>
      </c>
      <c r="AK133" s="167" t="s">
        <v>329</v>
      </c>
      <c r="AL133" s="167" t="s">
        <v>330</v>
      </c>
      <c r="AM133" s="167" t="s">
        <v>330</v>
      </c>
      <c r="AN133" s="167" t="s">
        <v>330</v>
      </c>
      <c r="AO133" s="167" t="s">
        <v>331</v>
      </c>
      <c r="AP133" s="167" t="s">
        <v>331</v>
      </c>
      <c r="AQ133" s="167" t="s">
        <v>331</v>
      </c>
      <c r="AR133" s="167" t="s">
        <v>332</v>
      </c>
      <c r="AS133" s="167" t="s">
        <v>332</v>
      </c>
      <c r="AT133" s="167" t="s">
        <v>332</v>
      </c>
      <c r="AU133" s="167" t="s">
        <v>333</v>
      </c>
      <c r="AV133" s="167" t="s">
        <v>333</v>
      </c>
      <c r="AW133" s="167" t="s">
        <v>333</v>
      </c>
      <c r="AX133" s="167" t="s">
        <v>334</v>
      </c>
      <c r="AY133" s="167" t="s">
        <v>334</v>
      </c>
      <c r="AZ133" s="167" t="s">
        <v>334</v>
      </c>
      <c r="BA133" s="167" t="s">
        <v>335</v>
      </c>
      <c r="BB133" s="167" t="s">
        <v>335</v>
      </c>
      <c r="BC133" s="167" t="s">
        <v>335</v>
      </c>
      <c r="BD133" s="167" t="s">
        <v>336</v>
      </c>
      <c r="BE133" s="167" t="s">
        <v>336</v>
      </c>
      <c r="BF133" s="167" t="s">
        <v>336</v>
      </c>
      <c r="BG133" s="167" t="s">
        <v>337</v>
      </c>
      <c r="BH133" s="167" t="s">
        <v>337</v>
      </c>
      <c r="BI133" s="167" t="s">
        <v>337</v>
      </c>
      <c r="BJ133" s="167" t="s">
        <v>338</v>
      </c>
      <c r="BK133" s="167" t="s">
        <v>338</v>
      </c>
      <c r="BL133" s="167" t="s">
        <v>338</v>
      </c>
      <c r="BM133" s="167" t="s">
        <v>339</v>
      </c>
      <c r="BN133" s="167" t="s">
        <v>339</v>
      </c>
      <c r="BO133" s="167" t="s">
        <v>339</v>
      </c>
      <c r="BP133" s="167" t="s">
        <v>340</v>
      </c>
      <c r="BQ133" s="167" t="s">
        <v>340</v>
      </c>
      <c r="BR133" s="167" t="s">
        <v>340</v>
      </c>
      <c r="BS133" s="167" t="s">
        <v>341</v>
      </c>
      <c r="BT133" s="167" t="s">
        <v>341</v>
      </c>
      <c r="BU133" s="167" t="s">
        <v>341</v>
      </c>
      <c r="BV133" s="167" t="s">
        <v>342</v>
      </c>
      <c r="BW133" s="167" t="s">
        <v>342</v>
      </c>
      <c r="BX133" s="167" t="s">
        <v>342</v>
      </c>
      <c r="BY133" s="167" t="s">
        <v>343</v>
      </c>
      <c r="BZ133" s="167" t="s">
        <v>343</v>
      </c>
      <c r="CA133" s="167" t="s">
        <v>343</v>
      </c>
      <c r="CB133" s="167" t="s">
        <v>344</v>
      </c>
      <c r="CC133" s="167" t="s">
        <v>344</v>
      </c>
      <c r="CD133" s="167" t="s">
        <v>344</v>
      </c>
      <c r="CE133" s="167" t="s">
        <v>345</v>
      </c>
      <c r="CF133" s="167" t="s">
        <v>345</v>
      </c>
      <c r="CG133" s="167" t="s">
        <v>345</v>
      </c>
      <c r="CH133" s="167" t="s">
        <v>346</v>
      </c>
      <c r="CI133" s="167" t="s">
        <v>346</v>
      </c>
      <c r="CJ133" s="167" t="s">
        <v>346</v>
      </c>
      <c r="CK133" s="167" t="s">
        <v>347</v>
      </c>
      <c r="CL133" s="167" t="s">
        <v>347</v>
      </c>
      <c r="CM133" s="167" t="s">
        <v>347</v>
      </c>
      <c r="CN133" s="167" t="s">
        <v>348</v>
      </c>
      <c r="CO133" s="167" t="s">
        <v>348</v>
      </c>
      <c r="CP133" s="167" t="s">
        <v>348</v>
      </c>
      <c r="CQ133" s="167" t="s">
        <v>349</v>
      </c>
      <c r="CR133" s="167" t="s">
        <v>349</v>
      </c>
      <c r="CS133" s="167" t="s">
        <v>349</v>
      </c>
      <c r="CT133" s="167" t="s">
        <v>350</v>
      </c>
      <c r="CU133" s="167" t="s">
        <v>350</v>
      </c>
      <c r="CV133" s="167" t="s">
        <v>350</v>
      </c>
      <c r="CW133" s="167" t="s">
        <v>351</v>
      </c>
      <c r="CX133" s="167" t="s">
        <v>351</v>
      </c>
      <c r="CY133" s="167" t="s">
        <v>351</v>
      </c>
      <c r="CZ133" s="167" t="s">
        <v>352</v>
      </c>
      <c r="DA133" s="167" t="s">
        <v>352</v>
      </c>
      <c r="DB133" s="167" t="s">
        <v>352</v>
      </c>
      <c r="DC133" s="167" t="s">
        <v>353</v>
      </c>
      <c r="DD133" s="167" t="s">
        <v>353</v>
      </c>
      <c r="DE133" s="167" t="s">
        <v>353</v>
      </c>
      <c r="DF133" s="167" t="s">
        <v>354</v>
      </c>
      <c r="DG133" s="167" t="s">
        <v>354</v>
      </c>
      <c r="DH133" s="167" t="s">
        <v>354</v>
      </c>
      <c r="DI133" s="167" t="s">
        <v>355</v>
      </c>
      <c r="DJ133" s="167" t="s">
        <v>355</v>
      </c>
      <c r="DK133" s="167" t="s">
        <v>355</v>
      </c>
      <c r="DL133" s="167" t="s">
        <v>356</v>
      </c>
      <c r="DM133" s="167" t="s">
        <v>356</v>
      </c>
      <c r="DN133" s="167" t="s">
        <v>356</v>
      </c>
      <c r="DO133" s="167" t="s">
        <v>357</v>
      </c>
      <c r="DP133" s="167" t="s">
        <v>357</v>
      </c>
      <c r="DQ133" s="167" t="s">
        <v>357</v>
      </c>
      <c r="DR133" s="167" t="s">
        <v>358</v>
      </c>
      <c r="DS133" s="167" t="s">
        <v>358</v>
      </c>
      <c r="DT133" s="167" t="s">
        <v>358</v>
      </c>
      <c r="DU133" s="167" t="s">
        <v>359</v>
      </c>
      <c r="DV133" s="167" t="s">
        <v>359</v>
      </c>
      <c r="DW133" s="167" t="s">
        <v>359</v>
      </c>
      <c r="DX133" s="167" t="s">
        <v>360</v>
      </c>
      <c r="DY133" s="167" t="s">
        <v>360</v>
      </c>
      <c r="DZ133" s="167" t="s">
        <v>360</v>
      </c>
      <c r="EA133" s="167" t="s">
        <v>361</v>
      </c>
      <c r="EB133" s="167" t="s">
        <v>361</v>
      </c>
      <c r="EC133" s="167" t="s">
        <v>361</v>
      </c>
      <c r="ED133" s="167" t="s">
        <v>362</v>
      </c>
      <c r="EE133" s="167" t="s">
        <v>362</v>
      </c>
      <c r="EF133" s="167" t="s">
        <v>362</v>
      </c>
      <c r="EG133" s="167" t="s">
        <v>363</v>
      </c>
      <c r="EH133" s="167" t="s">
        <v>363</v>
      </c>
      <c r="EI133" s="167" t="s">
        <v>363</v>
      </c>
      <c r="EJ133" s="167" t="s">
        <v>364</v>
      </c>
      <c r="EK133" s="167" t="s">
        <v>364</v>
      </c>
      <c r="EL133" s="167" t="s">
        <v>364</v>
      </c>
      <c r="EM133" s="167" t="s">
        <v>365</v>
      </c>
      <c r="EN133" s="167" t="s">
        <v>365</v>
      </c>
      <c r="EO133" s="167" t="s">
        <v>365</v>
      </c>
      <c r="EP133" s="167" t="s">
        <v>366</v>
      </c>
      <c r="EQ133" s="167" t="s">
        <v>366</v>
      </c>
      <c r="ER133" s="167" t="s">
        <v>366</v>
      </c>
      <c r="ES133" s="167" t="s">
        <v>367</v>
      </c>
      <c r="ET133" s="167" t="s">
        <v>367</v>
      </c>
      <c r="EU133" s="167" t="s">
        <v>367</v>
      </c>
      <c r="EV133" s="167" t="s">
        <v>368</v>
      </c>
      <c r="EW133" s="167" t="s">
        <v>368</v>
      </c>
      <c r="EX133" s="167" t="s">
        <v>368</v>
      </c>
      <c r="EY133" s="167" t="s">
        <v>369</v>
      </c>
      <c r="EZ133" s="167" t="s">
        <v>369</v>
      </c>
      <c r="FA133" s="167" t="s">
        <v>369</v>
      </c>
      <c r="FB133" s="167" t="s">
        <v>370</v>
      </c>
      <c r="FC133" s="167" t="s">
        <v>370</v>
      </c>
      <c r="FD133" s="167" t="s">
        <v>370</v>
      </c>
      <c r="FE133" s="167" t="s">
        <v>371</v>
      </c>
      <c r="FF133" s="167" t="s">
        <v>371</v>
      </c>
      <c r="FG133" s="167" t="s">
        <v>371</v>
      </c>
      <c r="FH133" s="167" t="s">
        <v>372</v>
      </c>
      <c r="FI133" s="167" t="s">
        <v>372</v>
      </c>
      <c r="FJ133" s="167" t="s">
        <v>372</v>
      </c>
      <c r="FK133" s="167" t="s">
        <v>373</v>
      </c>
      <c r="FL133" s="167" t="s">
        <v>373</v>
      </c>
      <c r="FM133" s="167" t="s">
        <v>373</v>
      </c>
      <c r="FN133" s="167" t="s">
        <v>374</v>
      </c>
      <c r="FO133" s="167" t="s">
        <v>374</v>
      </c>
      <c r="FP133" s="167" t="s">
        <v>374</v>
      </c>
      <c r="FQ133" s="167" t="s">
        <v>375</v>
      </c>
      <c r="FR133" s="167" t="s">
        <v>375</v>
      </c>
      <c r="FS133" s="167" t="s">
        <v>375</v>
      </c>
      <c r="FT133" s="167" t="s">
        <v>376</v>
      </c>
      <c r="FU133" s="167" t="s">
        <v>376</v>
      </c>
      <c r="FV133" s="167" t="s">
        <v>376</v>
      </c>
      <c r="FW133" s="167" t="s">
        <v>377</v>
      </c>
      <c r="FX133" s="167" t="s">
        <v>377</v>
      </c>
      <c r="FY133" s="167" t="s">
        <v>377</v>
      </c>
      <c r="FZ133" s="167" t="s">
        <v>378</v>
      </c>
      <c r="GA133" s="167" t="s">
        <v>378</v>
      </c>
      <c r="GB133" s="167" t="s">
        <v>378</v>
      </c>
      <c r="GC133" s="167" t="s">
        <v>379</v>
      </c>
      <c r="GD133" s="167" t="s">
        <v>379</v>
      </c>
      <c r="GE133" s="167" t="s">
        <v>379</v>
      </c>
      <c r="GF133" s="167" t="s">
        <v>380</v>
      </c>
      <c r="GG133" s="167" t="s">
        <v>380</v>
      </c>
      <c r="GH133" s="167" t="s">
        <v>380</v>
      </c>
      <c r="GI133" s="167" t="s">
        <v>381</v>
      </c>
      <c r="GJ133" s="167" t="s">
        <v>381</v>
      </c>
      <c r="GK133" s="167" t="s">
        <v>381</v>
      </c>
      <c r="GL133" s="167" t="s">
        <v>382</v>
      </c>
      <c r="GM133" s="167" t="s">
        <v>382</v>
      </c>
      <c r="GN133" s="167" t="s">
        <v>382</v>
      </c>
      <c r="GO133" s="167" t="s">
        <v>383</v>
      </c>
      <c r="GP133" s="167" t="s">
        <v>383</v>
      </c>
      <c r="GQ133" s="167" t="s">
        <v>383</v>
      </c>
      <c r="GR133" s="167" t="s">
        <v>384</v>
      </c>
      <c r="GS133" s="167" t="s">
        <v>384</v>
      </c>
      <c r="GT133" s="167" t="s">
        <v>384</v>
      </c>
      <c r="GU133" s="167" t="s">
        <v>385</v>
      </c>
      <c r="GV133" s="167" t="s">
        <v>385</v>
      </c>
      <c r="GW133" s="167" t="s">
        <v>385</v>
      </c>
      <c r="GX133" s="167" t="s">
        <v>386</v>
      </c>
      <c r="GY133" s="167" t="s">
        <v>386</v>
      </c>
      <c r="GZ133" s="167" t="s">
        <v>386</v>
      </c>
      <c r="HA133" s="167" t="s">
        <v>387</v>
      </c>
      <c r="HB133" s="167" t="s">
        <v>387</v>
      </c>
      <c r="HC133" s="167" t="s">
        <v>387</v>
      </c>
      <c r="HD133" s="167" t="s">
        <v>388</v>
      </c>
      <c r="HE133" s="167" t="s">
        <v>388</v>
      </c>
      <c r="HF133" s="167" t="s">
        <v>388</v>
      </c>
      <c r="HG133" s="167" t="s">
        <v>389</v>
      </c>
      <c r="HH133" s="167" t="s">
        <v>389</v>
      </c>
      <c r="HI133" s="167" t="s">
        <v>389</v>
      </c>
      <c r="HJ133" s="167" t="s">
        <v>451</v>
      </c>
      <c r="HK133" s="167" t="s">
        <v>451</v>
      </c>
      <c r="HL133" s="168" t="s">
        <v>451</v>
      </c>
      <c r="HM133" s="168" t="s">
        <v>452</v>
      </c>
      <c r="HN133" s="168" t="s">
        <v>452</v>
      </c>
      <c r="HO133" s="168" t="s">
        <v>452</v>
      </c>
      <c r="HP133" s="168" t="s">
        <v>453</v>
      </c>
      <c r="HQ133" s="167" t="s">
        <v>453</v>
      </c>
      <c r="HR133" s="167" t="s">
        <v>453</v>
      </c>
      <c r="HS133" s="167" t="s">
        <v>454</v>
      </c>
      <c r="HT133" s="167" t="s">
        <v>454</v>
      </c>
      <c r="HU133" s="167" t="s">
        <v>454</v>
      </c>
      <c r="HV133" s="167" t="s">
        <v>459</v>
      </c>
      <c r="HW133" s="167" t="s">
        <v>459</v>
      </c>
      <c r="HX133" s="167" t="s">
        <v>459</v>
      </c>
      <c r="HY133" s="167" t="s">
        <v>460</v>
      </c>
      <c r="HZ133" s="167" t="s">
        <v>460</v>
      </c>
      <c r="IA133" s="167" t="s">
        <v>460</v>
      </c>
      <c r="IB133" s="167" t="s">
        <v>461</v>
      </c>
      <c r="IC133" s="167" t="s">
        <v>461</v>
      </c>
      <c r="ID133" s="167" t="s">
        <v>461</v>
      </c>
      <c r="IE133" s="167" t="s">
        <v>462</v>
      </c>
      <c r="IF133" s="167" t="s">
        <v>462</v>
      </c>
      <c r="IG133" s="167" t="s">
        <v>462</v>
      </c>
      <c r="IH133" s="167" t="s">
        <v>467</v>
      </c>
      <c r="II133" s="167" t="s">
        <v>467</v>
      </c>
      <c r="IJ133" s="167" t="s">
        <v>467</v>
      </c>
      <c r="IK133" s="167" t="s">
        <v>468</v>
      </c>
      <c r="IL133" s="167" t="s">
        <v>468</v>
      </c>
      <c r="IM133" s="167" t="s">
        <v>468</v>
      </c>
      <c r="IN133" s="167" t="s">
        <v>469</v>
      </c>
      <c r="IO133" s="167" t="s">
        <v>469</v>
      </c>
      <c r="IP133" s="168" t="s">
        <v>469</v>
      </c>
      <c r="IQ133" s="168" t="s">
        <v>470</v>
      </c>
      <c r="IR133" s="168" t="s">
        <v>470</v>
      </c>
      <c r="IS133" s="168" t="s">
        <v>470</v>
      </c>
      <c r="IT133" s="168" t="s">
        <v>507</v>
      </c>
      <c r="IU133" s="168" t="s">
        <v>507</v>
      </c>
      <c r="IV133" s="168" t="s">
        <v>507</v>
      </c>
      <c r="IW133" s="168" t="s">
        <v>509</v>
      </c>
      <c r="IX133" s="167" t="s">
        <v>509</v>
      </c>
      <c r="IY133" s="167" t="s">
        <v>509</v>
      </c>
      <c r="IZ133" s="167" t="s">
        <v>509</v>
      </c>
      <c r="JA133" s="167" t="s">
        <v>509</v>
      </c>
      <c r="JB133" s="167" t="s">
        <v>509</v>
      </c>
      <c r="JC133" s="167" t="s">
        <v>509</v>
      </c>
      <c r="JD133" s="167" t="s">
        <v>509</v>
      </c>
      <c r="JE133" s="167" t="s">
        <v>509</v>
      </c>
      <c r="JF133" s="167" t="s">
        <v>509</v>
      </c>
      <c r="JG133" s="167" t="s">
        <v>509</v>
      </c>
      <c r="JH133" s="167" t="s">
        <v>509</v>
      </c>
      <c r="JI133" s="167" t="s">
        <v>509</v>
      </c>
      <c r="JJ133" s="167" t="s">
        <v>509</v>
      </c>
      <c r="JK133" s="167" t="s">
        <v>509</v>
      </c>
      <c r="JL133" s="167" t="s">
        <v>509</v>
      </c>
      <c r="JM133" s="167" t="s">
        <v>509</v>
      </c>
      <c r="JN133" s="167" t="s">
        <v>509</v>
      </c>
      <c r="JO133" s="167" t="s">
        <v>509</v>
      </c>
      <c r="JP133" s="167" t="s">
        <v>509</v>
      </c>
      <c r="JQ133" s="167" t="s">
        <v>509</v>
      </c>
      <c r="JR133" s="167"/>
      <c r="JS133" s="167"/>
    </row>
    <row r="134" spans="1:279" s="172" customFormat="1" x14ac:dyDescent="0.35">
      <c r="FY134" s="164"/>
      <c r="FZ134" s="164"/>
      <c r="GA134" s="164"/>
      <c r="GB134" s="164"/>
      <c r="GC134" s="164"/>
      <c r="GD134" s="164"/>
      <c r="GE134" s="164"/>
      <c r="GF134" s="164"/>
      <c r="GG134" s="164"/>
      <c r="GH134" s="164"/>
      <c r="GI134" s="164"/>
      <c r="GJ134" s="164"/>
      <c r="GK134" s="164"/>
      <c r="GL134" s="164"/>
      <c r="GM134" s="164"/>
      <c r="GN134" s="164"/>
      <c r="GO134" s="164"/>
      <c r="GP134" s="164"/>
      <c r="GQ134" s="164"/>
      <c r="GR134" s="164"/>
      <c r="GS134" s="164"/>
      <c r="GT134" s="164"/>
      <c r="GU134" s="164"/>
      <c r="GV134" s="164"/>
      <c r="GW134" s="164"/>
      <c r="GX134" s="164"/>
      <c r="GY134" s="164"/>
      <c r="GZ134" s="164"/>
      <c r="HA134" s="164"/>
      <c r="HB134" s="164"/>
      <c r="HC134" s="164"/>
      <c r="HD134" s="164"/>
      <c r="HE134" s="164"/>
      <c r="HF134" s="164"/>
      <c r="HG134" s="164"/>
      <c r="HH134" s="164"/>
      <c r="HI134" s="164"/>
      <c r="HJ134" s="164"/>
      <c r="HK134" s="164"/>
      <c r="HL134" s="168"/>
      <c r="HM134" s="168"/>
      <c r="HN134" s="168"/>
      <c r="HO134" s="168"/>
      <c r="HP134" s="168"/>
      <c r="HQ134" s="164"/>
      <c r="HR134" s="164"/>
      <c r="HS134" s="164"/>
      <c r="HT134" s="164"/>
      <c r="HU134" s="164"/>
      <c r="HV134" s="164"/>
      <c r="HW134" s="164"/>
      <c r="HX134" s="164"/>
      <c r="HY134" s="164"/>
      <c r="HZ134" s="164"/>
      <c r="IA134" s="164"/>
      <c r="IB134" s="164"/>
      <c r="IC134" s="164"/>
      <c r="ID134" s="164"/>
      <c r="IE134" s="164"/>
      <c r="IF134" s="164"/>
      <c r="IG134" s="164"/>
      <c r="IH134" s="164"/>
      <c r="II134" s="164"/>
      <c r="IJ134" s="164"/>
      <c r="IK134" s="164"/>
      <c r="IL134" s="164"/>
      <c r="IM134" s="164"/>
      <c r="IN134" s="164"/>
      <c r="IO134" s="164"/>
      <c r="IP134" s="168"/>
      <c r="IQ134" s="168"/>
      <c r="IR134" s="168"/>
      <c r="IS134" s="168"/>
      <c r="IT134" s="168"/>
      <c r="IU134" s="168"/>
      <c r="IV134" s="168"/>
      <c r="IW134" s="168"/>
      <c r="IX134" s="164"/>
      <c r="IY134" s="164"/>
      <c r="IZ134" s="164"/>
      <c r="JA134" s="164"/>
      <c r="JB134" s="164"/>
      <c r="JC134" s="164"/>
      <c r="JD134" s="164"/>
      <c r="JE134" s="164"/>
      <c r="JF134" s="164"/>
      <c r="JG134" s="164"/>
      <c r="JH134" s="164"/>
      <c r="JI134" s="164"/>
      <c r="JJ134" s="164"/>
      <c r="JK134" s="164"/>
      <c r="JL134" s="164"/>
      <c r="JM134" s="164"/>
      <c r="JN134" s="164"/>
      <c r="JO134" s="164"/>
      <c r="JP134" s="164"/>
      <c r="JQ134" s="164"/>
      <c r="JR134" s="164"/>
      <c r="JS134" s="164"/>
    </row>
    <row r="135" spans="1:279" s="169" customFormat="1" x14ac:dyDescent="0.35">
      <c r="FY135" s="164"/>
      <c r="FZ135" s="164"/>
      <c r="GA135" s="164"/>
      <c r="GB135" s="164"/>
      <c r="GC135" s="164"/>
      <c r="GD135" s="164"/>
      <c r="GE135" s="164"/>
      <c r="GF135" s="164"/>
      <c r="GG135" s="164"/>
      <c r="GH135" s="164"/>
      <c r="GI135" s="164"/>
      <c r="GJ135" s="164"/>
      <c r="GK135" s="164"/>
      <c r="GL135" s="164"/>
      <c r="GM135" s="164"/>
      <c r="GN135" s="164"/>
      <c r="GO135" s="164"/>
      <c r="GP135" s="164"/>
      <c r="GQ135" s="164"/>
      <c r="GR135" s="164"/>
      <c r="GS135" s="164"/>
      <c r="GT135" s="164"/>
      <c r="GU135" s="164"/>
      <c r="GV135" s="164"/>
      <c r="GW135" s="164"/>
      <c r="GX135" s="164"/>
      <c r="GY135" s="164"/>
      <c r="GZ135" s="164"/>
      <c r="HA135" s="164"/>
      <c r="HB135" s="164"/>
      <c r="HC135" s="164"/>
      <c r="HD135" s="164"/>
      <c r="HE135" s="164"/>
      <c r="HF135" s="164"/>
      <c r="HG135" s="164"/>
      <c r="HH135" s="164"/>
      <c r="HI135" s="164"/>
      <c r="HJ135" s="164"/>
      <c r="HK135" s="164"/>
      <c r="HL135" s="168"/>
      <c r="HM135" s="168"/>
      <c r="HN135" s="168"/>
      <c r="HO135" s="168"/>
      <c r="HP135" s="168"/>
      <c r="HQ135" s="164"/>
      <c r="HR135" s="164"/>
      <c r="HS135" s="164"/>
      <c r="HT135" s="164"/>
      <c r="HU135" s="164"/>
      <c r="HV135" s="164"/>
      <c r="HW135" s="164"/>
      <c r="HX135" s="164"/>
      <c r="HY135" s="164"/>
      <c r="HZ135" s="164"/>
      <c r="IA135" s="164"/>
      <c r="IB135" s="164"/>
      <c r="IC135" s="164"/>
      <c r="ID135" s="164"/>
      <c r="IE135" s="164"/>
      <c r="IF135" s="164"/>
      <c r="IG135" s="164"/>
      <c r="IH135" s="164"/>
      <c r="II135" s="164"/>
      <c r="IJ135" s="164"/>
      <c r="IK135" s="164"/>
      <c r="IL135" s="164"/>
      <c r="IM135" s="164"/>
      <c r="IN135" s="164"/>
      <c r="IO135" s="164"/>
      <c r="IP135" s="168"/>
      <c r="IQ135" s="168"/>
      <c r="IR135" s="168"/>
      <c r="IS135" s="168"/>
      <c r="IT135" s="168"/>
      <c r="IU135" s="168"/>
      <c r="IV135" s="168"/>
      <c r="IW135" s="168"/>
      <c r="IX135" s="164"/>
      <c r="IY135" s="164"/>
      <c r="IZ135" s="164"/>
      <c r="JA135" s="164"/>
      <c r="JB135" s="164"/>
      <c r="JC135" s="164"/>
      <c r="JD135" s="164"/>
      <c r="JE135" s="164"/>
      <c r="JF135" s="164"/>
      <c r="JG135" s="164"/>
      <c r="JH135" s="164"/>
      <c r="JI135" s="164"/>
      <c r="JJ135" s="164"/>
      <c r="JK135" s="164"/>
      <c r="JL135" s="164"/>
      <c r="JM135" s="164"/>
      <c r="JN135" s="164"/>
      <c r="JO135" s="164"/>
      <c r="JP135" s="164"/>
      <c r="JQ135" s="164"/>
      <c r="JR135" s="164"/>
      <c r="JS135" s="164"/>
    </row>
    <row r="136" spans="1:279" s="169" customFormat="1" x14ac:dyDescent="0.35">
      <c r="FY136" s="164"/>
      <c r="FZ136" s="164"/>
      <c r="GA136" s="164"/>
      <c r="GB136" s="164"/>
      <c r="GC136" s="164"/>
      <c r="GD136" s="164"/>
      <c r="GE136" s="164"/>
      <c r="GF136" s="164"/>
      <c r="GG136" s="164"/>
      <c r="GH136" s="164"/>
      <c r="GI136" s="164"/>
      <c r="GJ136" s="164"/>
      <c r="GK136" s="164"/>
      <c r="GL136" s="164"/>
      <c r="GM136" s="164"/>
      <c r="GN136" s="164"/>
      <c r="GO136" s="164"/>
      <c r="GP136" s="164"/>
      <c r="GQ136" s="164"/>
      <c r="GR136" s="164"/>
      <c r="GS136" s="164"/>
      <c r="GT136" s="164"/>
      <c r="GU136" s="164"/>
      <c r="GV136" s="164"/>
      <c r="GW136" s="164"/>
      <c r="GX136" s="164"/>
      <c r="GY136" s="164"/>
      <c r="GZ136" s="164"/>
      <c r="HA136" s="164"/>
      <c r="HB136" s="164"/>
      <c r="HC136" s="164"/>
      <c r="HD136" s="164"/>
      <c r="HE136" s="164"/>
      <c r="HF136" s="164"/>
      <c r="HG136" s="164"/>
      <c r="HH136" s="164"/>
      <c r="HI136" s="164"/>
      <c r="HJ136" s="164"/>
      <c r="HK136" s="164"/>
      <c r="HL136" s="168"/>
      <c r="HM136" s="168"/>
      <c r="HN136" s="168"/>
      <c r="HO136" s="168"/>
      <c r="HP136" s="168"/>
      <c r="HQ136" s="164"/>
      <c r="HR136" s="164"/>
      <c r="HS136" s="164"/>
      <c r="HT136" s="164"/>
      <c r="HU136" s="164"/>
      <c r="HV136" s="164"/>
      <c r="HW136" s="164"/>
      <c r="HX136" s="164"/>
      <c r="HY136" s="164"/>
      <c r="HZ136" s="164"/>
      <c r="IA136" s="164"/>
      <c r="IB136" s="164"/>
      <c r="IC136" s="164"/>
      <c r="ID136" s="164"/>
      <c r="IE136" s="164"/>
      <c r="IF136" s="164"/>
      <c r="IG136" s="164"/>
      <c r="IH136" s="164"/>
      <c r="II136" s="164"/>
      <c r="IJ136" s="164"/>
      <c r="IK136" s="164"/>
      <c r="IL136" s="164"/>
      <c r="IM136" s="164"/>
      <c r="IN136" s="164"/>
      <c r="IO136" s="164"/>
      <c r="IP136" s="168"/>
      <c r="IQ136" s="168"/>
      <c r="IR136" s="168"/>
      <c r="IS136" s="168"/>
      <c r="IT136" s="168"/>
      <c r="IU136" s="168"/>
      <c r="IV136" s="168"/>
      <c r="IW136" s="168"/>
      <c r="IX136" s="164"/>
      <c r="IY136" s="164"/>
      <c r="IZ136" s="164"/>
      <c r="JA136" s="164"/>
      <c r="JB136" s="164"/>
      <c r="JC136" s="164"/>
      <c r="JD136" s="164"/>
      <c r="JE136" s="164"/>
      <c r="JF136" s="164"/>
      <c r="JG136" s="164"/>
      <c r="JH136" s="164"/>
      <c r="JI136" s="164"/>
      <c r="JJ136" s="164"/>
      <c r="JK136" s="164"/>
      <c r="JL136" s="164"/>
      <c r="JM136" s="164"/>
      <c r="JN136" s="164"/>
      <c r="JO136" s="164"/>
      <c r="JP136" s="164"/>
      <c r="JQ136" s="164"/>
      <c r="JR136" s="164"/>
      <c r="JS136" s="164"/>
    </row>
    <row r="137" spans="1:279" s="169" customFormat="1" x14ac:dyDescent="0.35">
      <c r="FY137" s="164"/>
      <c r="FZ137" s="164"/>
      <c r="GA137" s="164"/>
      <c r="GB137" s="164"/>
      <c r="GC137" s="164"/>
      <c r="GD137" s="164"/>
      <c r="GE137" s="164"/>
      <c r="GF137" s="164"/>
      <c r="GG137" s="164"/>
      <c r="GH137" s="164"/>
      <c r="GI137" s="164"/>
      <c r="GJ137" s="164"/>
      <c r="GK137" s="164"/>
      <c r="GL137" s="164"/>
      <c r="GM137" s="164"/>
      <c r="GN137" s="164"/>
      <c r="GO137" s="164"/>
      <c r="GP137" s="164"/>
      <c r="GQ137" s="164"/>
      <c r="GR137" s="164"/>
      <c r="GS137" s="164"/>
      <c r="GT137" s="164"/>
      <c r="GU137" s="164"/>
      <c r="GV137" s="164"/>
      <c r="GW137" s="164"/>
      <c r="GX137" s="164"/>
      <c r="GY137" s="164"/>
      <c r="GZ137" s="164"/>
      <c r="HA137" s="164"/>
      <c r="HB137" s="164"/>
      <c r="HC137" s="164"/>
      <c r="HD137" s="164"/>
      <c r="HE137" s="164"/>
      <c r="HF137" s="164"/>
      <c r="HG137" s="164"/>
      <c r="HH137" s="164"/>
      <c r="HI137" s="164"/>
      <c r="HJ137" s="164"/>
      <c r="HK137" s="164"/>
      <c r="HL137" s="168"/>
      <c r="HM137" s="168"/>
      <c r="HN137" s="168"/>
      <c r="HO137" s="168"/>
      <c r="HP137" s="168"/>
      <c r="HQ137" s="164"/>
      <c r="HR137" s="164"/>
      <c r="HS137" s="164"/>
      <c r="HT137" s="164"/>
      <c r="HU137" s="164"/>
      <c r="HV137" s="164"/>
      <c r="HW137" s="164"/>
      <c r="HX137" s="164"/>
      <c r="HY137" s="164"/>
      <c r="HZ137" s="164"/>
      <c r="IA137" s="164"/>
      <c r="IB137" s="164"/>
      <c r="IC137" s="164"/>
      <c r="ID137" s="164"/>
      <c r="IE137" s="164"/>
      <c r="IF137" s="164"/>
      <c r="IG137" s="164"/>
      <c r="IH137" s="164"/>
      <c r="II137" s="164"/>
      <c r="IJ137" s="164"/>
      <c r="IK137" s="164"/>
      <c r="IL137" s="164"/>
      <c r="IM137" s="164"/>
      <c r="IN137" s="164"/>
      <c r="IO137" s="164"/>
      <c r="IP137" s="168"/>
      <c r="IQ137" s="168"/>
      <c r="IR137" s="168"/>
      <c r="IS137" s="168"/>
      <c r="IT137" s="168"/>
      <c r="IU137" s="168"/>
      <c r="IV137" s="168"/>
      <c r="IW137" s="168"/>
      <c r="IX137" s="164"/>
      <c r="IY137" s="164"/>
      <c r="IZ137" s="164"/>
      <c r="JA137" s="164"/>
      <c r="JB137" s="164"/>
      <c r="JC137" s="164"/>
      <c r="JD137" s="164"/>
      <c r="JE137" s="164"/>
      <c r="JF137" s="164"/>
      <c r="JG137" s="164"/>
      <c r="JH137" s="164"/>
      <c r="JI137" s="164"/>
      <c r="JJ137" s="164"/>
      <c r="JK137" s="164"/>
      <c r="JL137" s="164"/>
      <c r="JM137" s="164"/>
      <c r="JN137" s="164"/>
      <c r="JO137" s="164"/>
      <c r="JP137" s="164"/>
      <c r="JQ137" s="164"/>
      <c r="JR137" s="164"/>
      <c r="JS137" s="164"/>
    </row>
    <row r="138" spans="1:279" s="170" customFormat="1" x14ac:dyDescent="0.35">
      <c r="FY138" s="173"/>
      <c r="FZ138" s="173"/>
      <c r="GA138" s="173"/>
      <c r="GB138" s="173"/>
      <c r="GC138" s="173"/>
      <c r="GD138" s="173"/>
      <c r="GE138" s="173"/>
      <c r="GF138" s="173"/>
      <c r="GG138" s="173"/>
      <c r="GH138" s="173"/>
      <c r="GI138" s="173"/>
      <c r="GJ138" s="173"/>
      <c r="GK138" s="173"/>
      <c r="GL138" s="173"/>
      <c r="GM138" s="173"/>
      <c r="GN138" s="173"/>
      <c r="GO138" s="173"/>
      <c r="GP138" s="173"/>
      <c r="GQ138" s="173"/>
      <c r="GR138" s="173"/>
      <c r="GS138" s="173"/>
      <c r="GT138" s="173"/>
      <c r="GU138" s="173"/>
      <c r="GV138" s="173"/>
      <c r="GW138" s="173"/>
      <c r="GX138" s="173"/>
      <c r="GY138" s="173"/>
      <c r="GZ138" s="173"/>
      <c r="HA138" s="173"/>
      <c r="HB138" s="173"/>
      <c r="HC138" s="173"/>
      <c r="HD138" s="173"/>
      <c r="HE138" s="173"/>
      <c r="HF138" s="173"/>
      <c r="HG138" s="173"/>
      <c r="HH138" s="173"/>
      <c r="HI138" s="173"/>
      <c r="HJ138" s="173"/>
      <c r="HK138" s="173"/>
      <c r="HL138" s="66"/>
      <c r="HM138" s="66"/>
      <c r="HN138" s="66"/>
      <c r="HO138" s="66"/>
      <c r="HP138" s="66"/>
      <c r="HQ138" s="173"/>
      <c r="HR138" s="173"/>
      <c r="HS138" s="173"/>
      <c r="HT138" s="173"/>
      <c r="HU138" s="173"/>
      <c r="HV138" s="173"/>
      <c r="HW138" s="173"/>
      <c r="HX138" s="173"/>
      <c r="HY138" s="173"/>
      <c r="HZ138" s="173"/>
      <c r="IA138" s="173"/>
      <c r="IB138" s="173"/>
      <c r="IC138" s="173"/>
      <c r="ID138" s="173"/>
      <c r="IE138" s="173"/>
      <c r="IF138" s="173"/>
      <c r="IG138" s="173"/>
      <c r="IH138" s="173"/>
      <c r="II138" s="173"/>
      <c r="IJ138" s="173"/>
      <c r="IK138" s="173"/>
      <c r="IL138" s="173"/>
      <c r="IM138" s="173"/>
      <c r="IN138" s="173"/>
      <c r="IO138" s="173"/>
      <c r="IP138" s="66"/>
      <c r="IQ138" s="66"/>
      <c r="IR138" s="66"/>
      <c r="IS138" s="66"/>
      <c r="IT138" s="66"/>
      <c r="IU138" s="66"/>
      <c r="IV138" s="66"/>
      <c r="IW138" s="66"/>
      <c r="IX138" s="173"/>
      <c r="IY138" s="173"/>
      <c r="IZ138" s="173"/>
      <c r="JA138" s="173"/>
      <c r="JB138" s="173"/>
      <c r="JC138" s="173"/>
      <c r="JD138" s="173"/>
      <c r="JE138" s="173"/>
      <c r="JF138" s="173"/>
      <c r="JG138" s="173"/>
      <c r="JH138" s="173"/>
      <c r="JI138" s="173"/>
      <c r="JJ138" s="173"/>
      <c r="JK138" s="173"/>
      <c r="JL138" s="173"/>
      <c r="JM138" s="173"/>
      <c r="JN138" s="173"/>
      <c r="JO138" s="173"/>
      <c r="JP138" s="173"/>
      <c r="JQ138" s="173"/>
      <c r="JR138" s="173"/>
      <c r="JS138" s="173"/>
    </row>
    <row r="139" spans="1:279" s="170" customFormat="1" x14ac:dyDescent="0.35">
      <c r="FY139" s="173"/>
      <c r="FZ139" s="173"/>
      <c r="GA139" s="173"/>
      <c r="GB139" s="173"/>
      <c r="GC139" s="173"/>
      <c r="GD139" s="173"/>
      <c r="GE139" s="173"/>
      <c r="GF139" s="173"/>
      <c r="GG139" s="173"/>
      <c r="GH139" s="173"/>
      <c r="GI139" s="173"/>
      <c r="GJ139" s="173"/>
      <c r="GK139" s="173"/>
      <c r="GL139" s="173"/>
      <c r="GM139" s="173"/>
      <c r="GN139" s="173"/>
      <c r="GO139" s="173"/>
      <c r="GP139" s="173"/>
      <c r="GQ139" s="173"/>
      <c r="GR139" s="173"/>
      <c r="GS139" s="173"/>
      <c r="GT139" s="173"/>
      <c r="GU139" s="173"/>
      <c r="GV139" s="173"/>
      <c r="GW139" s="173"/>
      <c r="GX139" s="173"/>
      <c r="GY139" s="173"/>
      <c r="GZ139" s="173"/>
      <c r="HA139" s="173"/>
      <c r="HB139" s="173"/>
      <c r="HC139" s="173"/>
      <c r="HD139" s="173"/>
      <c r="HE139" s="173"/>
      <c r="HF139" s="173"/>
      <c r="HG139" s="173"/>
      <c r="HH139" s="173"/>
      <c r="HI139" s="173"/>
      <c r="HJ139" s="173"/>
      <c r="HK139" s="173"/>
      <c r="HL139" s="66"/>
      <c r="HM139" s="66"/>
      <c r="HN139" s="66"/>
      <c r="HO139" s="66"/>
      <c r="HP139" s="66"/>
      <c r="HQ139" s="173"/>
      <c r="HR139" s="173"/>
      <c r="HS139" s="173"/>
      <c r="HT139" s="173"/>
      <c r="HU139" s="173"/>
      <c r="HV139" s="173"/>
      <c r="HW139" s="173"/>
      <c r="HX139" s="173"/>
      <c r="HY139" s="173"/>
      <c r="HZ139" s="173"/>
      <c r="IA139" s="173"/>
      <c r="IB139" s="173"/>
      <c r="IC139" s="173"/>
      <c r="ID139" s="173"/>
      <c r="IE139" s="173"/>
      <c r="IF139" s="173"/>
      <c r="IG139" s="173"/>
      <c r="IH139" s="173"/>
      <c r="II139" s="173"/>
      <c r="IJ139" s="173"/>
      <c r="IK139" s="173"/>
      <c r="IL139" s="173"/>
      <c r="IM139" s="173"/>
      <c r="IN139" s="173"/>
      <c r="IO139" s="173"/>
      <c r="IP139" s="173"/>
      <c r="IQ139" s="173"/>
      <c r="IR139" s="173"/>
      <c r="IS139" s="173"/>
      <c r="IT139" s="173"/>
      <c r="IU139" s="173"/>
      <c r="IV139" s="173"/>
      <c r="IW139" s="173"/>
      <c r="IX139" s="173"/>
      <c r="IY139" s="173"/>
      <c r="IZ139" s="173"/>
      <c r="JA139" s="173"/>
      <c r="JB139" s="173"/>
      <c r="JC139" s="173"/>
      <c r="JD139" s="173"/>
      <c r="JE139" s="173"/>
      <c r="JF139" s="173"/>
      <c r="JG139" s="173"/>
      <c r="JH139" s="173"/>
      <c r="JI139" s="173"/>
      <c r="JJ139" s="173"/>
      <c r="JK139" s="173"/>
      <c r="JL139" s="173"/>
      <c r="JM139" s="173"/>
      <c r="JN139" s="173"/>
      <c r="JO139" s="173"/>
      <c r="JP139" s="173"/>
      <c r="JQ139" s="173"/>
      <c r="JR139" s="173"/>
      <c r="JS139" s="173"/>
    </row>
    <row r="140" spans="1:279" s="170" customFormat="1" x14ac:dyDescent="0.35">
      <c r="FY140" s="173"/>
      <c r="FZ140" s="173"/>
      <c r="GA140" s="173"/>
      <c r="GB140" s="173"/>
      <c r="GC140" s="173"/>
      <c r="GD140" s="173"/>
      <c r="GE140" s="173"/>
      <c r="GF140" s="173"/>
      <c r="GG140" s="173"/>
      <c r="GH140" s="173"/>
      <c r="GI140" s="173"/>
      <c r="GJ140" s="173"/>
      <c r="GK140" s="173"/>
      <c r="GL140" s="173"/>
      <c r="GM140" s="173"/>
      <c r="GN140" s="173"/>
      <c r="GO140" s="173"/>
      <c r="GP140" s="173"/>
      <c r="GQ140" s="173"/>
      <c r="GR140" s="173"/>
      <c r="GS140" s="173"/>
      <c r="GT140" s="173"/>
      <c r="GU140" s="173"/>
      <c r="GV140" s="173"/>
      <c r="GW140" s="173"/>
      <c r="GX140" s="173"/>
      <c r="GY140" s="173"/>
      <c r="GZ140" s="173"/>
      <c r="HA140" s="173"/>
      <c r="HB140" s="173"/>
      <c r="HC140" s="173"/>
      <c r="HD140" s="173"/>
      <c r="HE140" s="173"/>
      <c r="HF140" s="173"/>
      <c r="HG140" s="173"/>
      <c r="HH140" s="173"/>
      <c r="HI140" s="173"/>
      <c r="HJ140" s="173"/>
      <c r="HK140" s="173"/>
      <c r="HL140" s="66"/>
      <c r="HM140" s="66"/>
      <c r="HN140" s="66"/>
      <c r="HO140" s="66"/>
      <c r="HP140" s="66"/>
      <c r="HQ140" s="173"/>
      <c r="HR140" s="173"/>
      <c r="HS140" s="173"/>
      <c r="HT140" s="173"/>
      <c r="HU140" s="173"/>
      <c r="HV140" s="173"/>
      <c r="HW140" s="173"/>
      <c r="HX140" s="173"/>
      <c r="HY140" s="173"/>
      <c r="HZ140" s="173"/>
      <c r="IA140" s="173"/>
      <c r="IB140" s="173"/>
      <c r="IC140" s="173"/>
      <c r="ID140" s="173"/>
      <c r="IE140" s="173"/>
      <c r="IF140" s="173"/>
      <c r="IG140" s="173"/>
      <c r="IH140" s="173"/>
      <c r="II140" s="173"/>
      <c r="IJ140" s="173"/>
      <c r="IK140" s="173"/>
      <c r="IL140" s="173"/>
      <c r="IM140" s="173"/>
      <c r="IN140" s="173"/>
      <c r="IO140" s="173"/>
      <c r="IP140" s="173"/>
      <c r="IQ140" s="173"/>
      <c r="IR140" s="173"/>
      <c r="IS140" s="173"/>
      <c r="IT140" s="173"/>
      <c r="IU140" s="173"/>
      <c r="IV140" s="173"/>
      <c r="IW140" s="173"/>
      <c r="IX140" s="173"/>
      <c r="IY140" s="173"/>
      <c r="IZ140" s="173"/>
      <c r="JA140" s="173"/>
      <c r="JB140" s="173"/>
      <c r="JC140" s="173"/>
      <c r="JD140" s="173"/>
      <c r="JE140" s="173"/>
      <c r="JF140" s="173"/>
      <c r="JG140" s="173"/>
      <c r="JH140" s="173"/>
      <c r="JI140" s="173"/>
      <c r="JJ140" s="173"/>
      <c r="JK140" s="173"/>
      <c r="JL140" s="173"/>
      <c r="JM140" s="173"/>
      <c r="JN140" s="173"/>
      <c r="JO140" s="173"/>
      <c r="JP140" s="173"/>
      <c r="JQ140" s="173"/>
      <c r="JR140" s="173"/>
      <c r="JS140" s="173"/>
    </row>
    <row r="141" spans="1:279" s="170" customFormat="1" x14ac:dyDescent="0.35">
      <c r="FY141" s="173"/>
      <c r="FZ141" s="173"/>
      <c r="GA141" s="173"/>
      <c r="GB141" s="173"/>
      <c r="GC141" s="173"/>
      <c r="GD141" s="173"/>
      <c r="GE141" s="173"/>
      <c r="GF141" s="173"/>
      <c r="GG141" s="173"/>
      <c r="GH141" s="173"/>
      <c r="GI141" s="173"/>
      <c r="GJ141" s="173"/>
      <c r="GK141" s="173"/>
      <c r="GL141" s="173"/>
      <c r="GM141" s="173"/>
      <c r="GN141" s="173"/>
      <c r="GO141" s="173"/>
      <c r="GP141" s="173"/>
      <c r="GQ141" s="173"/>
      <c r="GR141" s="173"/>
      <c r="GS141" s="173"/>
      <c r="GT141" s="173"/>
      <c r="GU141" s="173"/>
      <c r="GV141" s="173"/>
      <c r="GW141" s="173"/>
      <c r="GX141" s="173"/>
      <c r="GY141" s="173"/>
      <c r="GZ141" s="173"/>
      <c r="HA141" s="173"/>
      <c r="HB141" s="173"/>
      <c r="HC141" s="173"/>
      <c r="HD141" s="173"/>
      <c r="HE141" s="173"/>
      <c r="HF141" s="173"/>
      <c r="HG141" s="173"/>
      <c r="HH141" s="173"/>
      <c r="HI141" s="173"/>
      <c r="HJ141" s="173"/>
      <c r="HK141" s="173"/>
      <c r="HL141" s="66"/>
      <c r="HM141" s="66"/>
      <c r="HN141" s="66"/>
      <c r="HO141" s="66"/>
      <c r="HP141" s="66"/>
      <c r="HQ141" s="173"/>
      <c r="HR141" s="173"/>
      <c r="HS141" s="173"/>
      <c r="HT141" s="173"/>
      <c r="HU141" s="173"/>
      <c r="HV141" s="173"/>
      <c r="HW141" s="173"/>
      <c r="HX141" s="173"/>
      <c r="HY141" s="173"/>
      <c r="HZ141" s="173"/>
      <c r="IA141" s="173"/>
      <c r="IB141" s="173"/>
      <c r="IC141" s="173"/>
      <c r="ID141" s="173"/>
      <c r="IE141" s="173"/>
      <c r="IF141" s="173"/>
      <c r="IG141" s="173"/>
      <c r="IH141" s="173"/>
      <c r="II141" s="173"/>
      <c r="IJ141" s="173"/>
      <c r="IK141" s="173"/>
      <c r="IL141" s="173"/>
      <c r="IM141" s="173"/>
      <c r="IN141" s="173"/>
      <c r="IO141" s="173"/>
      <c r="IP141" s="173"/>
      <c r="IQ141" s="173"/>
      <c r="IR141" s="173"/>
      <c r="IS141" s="173"/>
      <c r="IT141" s="173"/>
      <c r="IU141" s="173"/>
      <c r="IV141" s="173"/>
      <c r="IW141" s="173"/>
      <c r="IX141" s="173"/>
      <c r="IY141" s="173"/>
      <c r="IZ141" s="173"/>
      <c r="JA141" s="173"/>
      <c r="JB141" s="173"/>
      <c r="JC141" s="173"/>
      <c r="JD141" s="173"/>
      <c r="JE141" s="173"/>
      <c r="JF141" s="173"/>
      <c r="JG141" s="173"/>
      <c r="JH141" s="173"/>
      <c r="JI141" s="173"/>
      <c r="JJ141" s="173"/>
      <c r="JK141" s="173"/>
      <c r="JL141" s="173"/>
      <c r="JM141" s="173"/>
      <c r="JN141" s="173"/>
      <c r="JO141" s="173"/>
      <c r="JP141" s="173"/>
      <c r="JQ141" s="173"/>
      <c r="JR141" s="173"/>
      <c r="JS141" s="173"/>
    </row>
    <row r="142" spans="1:279" s="170" customFormat="1" x14ac:dyDescent="0.35">
      <c r="FY142" s="173"/>
      <c r="FZ142" s="173"/>
      <c r="GA142" s="173"/>
      <c r="GB142" s="173"/>
      <c r="GC142" s="173"/>
      <c r="GD142" s="173"/>
      <c r="GE142" s="173"/>
      <c r="GF142" s="173"/>
      <c r="GG142" s="173"/>
      <c r="GH142" s="173"/>
      <c r="GI142" s="173"/>
      <c r="GJ142" s="173"/>
      <c r="GK142" s="173"/>
      <c r="GL142" s="173"/>
      <c r="GM142" s="173"/>
      <c r="GN142" s="173"/>
      <c r="GO142" s="173"/>
      <c r="GP142" s="173"/>
      <c r="GQ142" s="173"/>
      <c r="GR142" s="173"/>
      <c r="GS142" s="173"/>
      <c r="GT142" s="173"/>
      <c r="GU142" s="173"/>
      <c r="GV142" s="173"/>
      <c r="GW142" s="173"/>
      <c r="GX142" s="173"/>
      <c r="GY142" s="173"/>
      <c r="GZ142" s="173"/>
      <c r="HA142" s="173"/>
      <c r="HB142" s="173"/>
      <c r="HC142" s="173"/>
      <c r="HD142" s="173"/>
      <c r="HE142" s="173"/>
      <c r="HF142" s="173"/>
      <c r="HG142" s="173"/>
      <c r="HH142" s="173"/>
      <c r="HI142" s="173"/>
      <c r="HJ142" s="173"/>
      <c r="HK142" s="173"/>
      <c r="HL142" s="66"/>
      <c r="HM142" s="66"/>
      <c r="HN142" s="66"/>
      <c r="HO142" s="66"/>
      <c r="HP142" s="66"/>
      <c r="HQ142" s="173"/>
      <c r="HR142" s="173"/>
      <c r="HS142" s="173"/>
      <c r="HT142" s="173"/>
      <c r="HU142" s="173"/>
      <c r="HV142" s="173"/>
      <c r="HW142" s="173"/>
      <c r="HX142" s="173"/>
      <c r="HY142" s="173"/>
      <c r="HZ142" s="173"/>
      <c r="IA142" s="173"/>
      <c r="IB142" s="173"/>
      <c r="IC142" s="173"/>
      <c r="ID142" s="173"/>
      <c r="IE142" s="173"/>
      <c r="IF142" s="173"/>
      <c r="IG142" s="173"/>
      <c r="IH142" s="173"/>
      <c r="II142" s="173"/>
      <c r="IJ142" s="173"/>
      <c r="IK142" s="173"/>
      <c r="IL142" s="173"/>
      <c r="IM142" s="173"/>
      <c r="IN142" s="173"/>
      <c r="IO142" s="173"/>
      <c r="IP142" s="173"/>
      <c r="IQ142" s="173"/>
      <c r="IR142" s="173"/>
      <c r="IS142" s="173"/>
      <c r="IT142" s="173"/>
      <c r="IU142" s="173"/>
      <c r="IV142" s="173"/>
      <c r="IW142" s="173"/>
      <c r="IX142" s="173"/>
      <c r="IY142" s="173"/>
      <c r="IZ142" s="173"/>
      <c r="JA142" s="173"/>
      <c r="JB142" s="173"/>
      <c r="JC142" s="173"/>
      <c r="JD142" s="173"/>
      <c r="JE142" s="173"/>
      <c r="JF142" s="173"/>
      <c r="JG142" s="173"/>
      <c r="JH142" s="173"/>
      <c r="JI142" s="173"/>
      <c r="JJ142" s="173"/>
      <c r="JK142" s="173"/>
      <c r="JL142" s="173"/>
      <c r="JM142" s="173"/>
      <c r="JN142" s="173"/>
      <c r="JO142" s="173"/>
      <c r="JP142" s="173"/>
      <c r="JQ142" s="173"/>
      <c r="JR142" s="173"/>
      <c r="JS142" s="173"/>
    </row>
    <row r="143" spans="1:279" s="170" customFormat="1" x14ac:dyDescent="0.35">
      <c r="FY143" s="173"/>
      <c r="FZ143" s="173"/>
      <c r="GA143" s="173"/>
      <c r="GB143" s="173"/>
      <c r="GC143" s="173"/>
      <c r="GD143" s="173"/>
      <c r="GE143" s="173"/>
      <c r="GF143" s="173"/>
      <c r="GG143" s="173"/>
      <c r="GH143" s="173"/>
      <c r="GI143" s="173"/>
      <c r="GJ143" s="173"/>
      <c r="GK143" s="173"/>
      <c r="GL143" s="173"/>
      <c r="GM143" s="173"/>
      <c r="GN143" s="173"/>
      <c r="GO143" s="173"/>
      <c r="GP143" s="173"/>
      <c r="GQ143" s="173"/>
      <c r="GR143" s="173"/>
      <c r="GS143" s="173"/>
      <c r="GT143" s="173"/>
      <c r="GU143" s="173"/>
      <c r="GV143" s="173"/>
      <c r="GW143" s="173"/>
      <c r="GX143" s="173"/>
      <c r="GY143" s="173"/>
      <c r="GZ143" s="173"/>
      <c r="HA143" s="173"/>
      <c r="HB143" s="173"/>
      <c r="HC143" s="173"/>
      <c r="HD143" s="173"/>
      <c r="HE143" s="173"/>
      <c r="HF143" s="173"/>
      <c r="HG143" s="173"/>
      <c r="HH143" s="173"/>
      <c r="HI143" s="173"/>
      <c r="HJ143" s="173"/>
      <c r="HK143" s="173"/>
      <c r="HL143" s="66"/>
      <c r="HM143" s="66"/>
      <c r="HN143" s="66"/>
      <c r="HO143" s="66"/>
      <c r="HP143" s="66"/>
      <c r="HQ143" s="173"/>
      <c r="HR143" s="173"/>
      <c r="HS143" s="173"/>
      <c r="HT143" s="173"/>
      <c r="HU143" s="173"/>
      <c r="HV143" s="173"/>
      <c r="HW143" s="173"/>
      <c r="HX143" s="173"/>
      <c r="HY143" s="173"/>
      <c r="HZ143" s="173"/>
      <c r="IA143" s="173"/>
      <c r="IB143" s="173"/>
      <c r="IC143" s="173"/>
      <c r="ID143" s="173"/>
      <c r="IE143" s="173"/>
      <c r="IF143" s="173"/>
      <c r="IG143" s="173"/>
      <c r="IH143" s="173"/>
      <c r="II143" s="173"/>
      <c r="IJ143" s="173"/>
      <c r="IK143" s="173"/>
      <c r="IL143" s="173"/>
      <c r="IM143" s="173"/>
      <c r="IN143" s="173"/>
      <c r="IO143" s="173"/>
      <c r="IP143" s="173"/>
      <c r="IQ143" s="173"/>
      <c r="IR143" s="173"/>
      <c r="IS143" s="173"/>
      <c r="IT143" s="173"/>
      <c r="IU143" s="173"/>
      <c r="IV143" s="173"/>
      <c r="IW143" s="173"/>
      <c r="IX143" s="173"/>
      <c r="IY143" s="173"/>
      <c r="IZ143" s="173"/>
      <c r="JA143" s="173"/>
      <c r="JB143" s="173"/>
      <c r="JC143" s="173"/>
      <c r="JD143" s="173"/>
      <c r="JE143" s="173"/>
      <c r="JF143" s="173"/>
      <c r="JG143" s="173"/>
      <c r="JH143" s="173"/>
      <c r="JI143" s="173"/>
      <c r="JJ143" s="173"/>
      <c r="JK143" s="173"/>
      <c r="JL143" s="173"/>
      <c r="JM143" s="173"/>
      <c r="JN143" s="173"/>
      <c r="JO143" s="173"/>
      <c r="JP143" s="173"/>
      <c r="JQ143" s="173"/>
      <c r="JR143" s="173"/>
      <c r="JS143" s="173"/>
    </row>
    <row r="144" spans="1:279" s="170" customFormat="1" x14ac:dyDescent="0.35">
      <c r="HL144" s="171"/>
      <c r="HM144" s="171"/>
      <c r="HN144" s="171"/>
      <c r="HO144" s="171"/>
      <c r="HP144" s="171"/>
    </row>
    <row r="145" spans="220:224" s="170" customFormat="1" x14ac:dyDescent="0.35">
      <c r="HL145" s="171"/>
      <c r="HM145" s="171"/>
      <c r="HN145" s="171"/>
      <c r="HO145" s="171"/>
      <c r="HP145" s="171"/>
    </row>
    <row r="146" spans="220:224" s="170" customFormat="1" x14ac:dyDescent="0.35">
      <c r="HL146" s="171"/>
      <c r="HM146" s="171"/>
      <c r="HN146" s="171"/>
      <c r="HO146" s="171"/>
      <c r="HP146" s="171"/>
    </row>
    <row r="147" spans="220:224" s="170" customFormat="1" x14ac:dyDescent="0.35">
      <c r="HL147" s="171"/>
      <c r="HM147" s="171"/>
      <c r="HN147" s="171"/>
      <c r="HO147" s="171"/>
      <c r="HP147" s="171"/>
    </row>
    <row r="148" spans="220:224" s="170" customFormat="1" x14ac:dyDescent="0.35">
      <c r="HL148" s="171"/>
      <c r="HM148" s="171"/>
      <c r="HN148" s="171"/>
      <c r="HO148" s="171"/>
      <c r="HP148" s="171"/>
    </row>
    <row r="149" spans="220:224" s="170" customFormat="1" x14ac:dyDescent="0.35">
      <c r="HL149" s="171"/>
      <c r="HM149" s="171"/>
      <c r="HN149" s="171"/>
      <c r="HO149" s="171"/>
      <c r="HP149" s="171"/>
    </row>
    <row r="150" spans="220:224" s="170" customFormat="1" x14ac:dyDescent="0.35">
      <c r="HL150" s="171"/>
      <c r="HM150" s="171"/>
      <c r="HN150" s="171"/>
      <c r="HO150" s="171"/>
      <c r="HP150" s="171"/>
    </row>
    <row r="151" spans="220:224" s="170" customFormat="1" x14ac:dyDescent="0.35">
      <c r="HL151" s="171"/>
      <c r="HM151" s="171"/>
      <c r="HN151" s="171"/>
      <c r="HO151" s="171"/>
      <c r="HP151" s="171"/>
    </row>
    <row r="152" spans="220:224" s="170" customFormat="1" x14ac:dyDescent="0.35">
      <c r="HL152" s="171"/>
      <c r="HM152" s="171"/>
      <c r="HN152" s="171"/>
      <c r="HO152" s="171"/>
      <c r="HP152" s="171"/>
    </row>
    <row r="153" spans="220:224" s="170" customFormat="1" x14ac:dyDescent="0.35">
      <c r="HL153" s="171"/>
      <c r="HM153" s="171"/>
      <c r="HN153" s="171"/>
      <c r="HO153" s="171"/>
      <c r="HP153" s="171"/>
    </row>
    <row r="154" spans="220:224" s="170" customFormat="1" x14ac:dyDescent="0.35">
      <c r="HL154" s="171"/>
      <c r="HM154" s="171"/>
      <c r="HN154" s="171"/>
      <c r="HO154" s="171"/>
      <c r="HP154" s="171"/>
    </row>
    <row r="155" spans="220:224" s="170" customFormat="1" x14ac:dyDescent="0.35">
      <c r="HL155" s="171"/>
      <c r="HM155" s="171"/>
      <c r="HN155" s="171"/>
      <c r="HO155" s="171"/>
      <c r="HP155" s="171"/>
    </row>
    <row r="156" spans="220:224" s="170" customFormat="1" x14ac:dyDescent="0.35">
      <c r="HL156" s="171"/>
      <c r="HM156" s="171"/>
      <c r="HN156" s="171"/>
      <c r="HO156" s="171"/>
      <c r="HP156" s="171"/>
    </row>
    <row r="157" spans="220:224" s="170" customFormat="1" x14ac:dyDescent="0.35">
      <c r="HL157" s="171"/>
      <c r="HM157" s="171"/>
      <c r="HN157" s="171"/>
      <c r="HO157" s="171"/>
      <c r="HP157" s="171"/>
    </row>
    <row r="158" spans="220:224" s="170" customFormat="1" x14ac:dyDescent="0.35">
      <c r="HL158" s="171"/>
      <c r="HM158" s="171"/>
      <c r="HN158" s="171"/>
      <c r="HO158" s="171"/>
      <c r="HP158" s="171"/>
    </row>
    <row r="159" spans="220:224" s="170" customFormat="1" x14ac:dyDescent="0.35">
      <c r="HL159" s="171"/>
      <c r="HM159" s="171"/>
      <c r="HN159" s="171"/>
      <c r="HO159" s="171"/>
      <c r="HP159" s="171"/>
    </row>
    <row r="160" spans="220:224" s="170" customFormat="1" x14ac:dyDescent="0.35">
      <c r="HL160" s="171"/>
      <c r="HM160" s="171"/>
      <c r="HN160" s="171"/>
      <c r="HO160" s="171"/>
      <c r="HP160" s="171"/>
    </row>
    <row r="161" spans="220:224" s="170" customFormat="1" x14ac:dyDescent="0.35">
      <c r="HL161" s="171"/>
      <c r="HM161" s="171"/>
      <c r="HN161" s="171"/>
      <c r="HO161" s="171"/>
      <c r="HP161" s="171"/>
    </row>
    <row r="162" spans="220:224" s="170" customFormat="1" x14ac:dyDescent="0.35">
      <c r="HL162" s="171"/>
      <c r="HM162" s="171"/>
      <c r="HN162" s="171"/>
      <c r="HO162" s="171"/>
      <c r="HP162" s="171"/>
    </row>
    <row r="163" spans="220:224" s="170" customFormat="1" x14ac:dyDescent="0.35">
      <c r="HL163" s="171"/>
      <c r="HM163" s="171"/>
      <c r="HN163" s="171"/>
      <c r="HO163" s="171"/>
      <c r="HP163" s="171"/>
    </row>
    <row r="164" spans="220:224" s="170" customFormat="1" x14ac:dyDescent="0.35">
      <c r="HL164" s="171"/>
      <c r="HM164" s="171"/>
      <c r="HN164" s="171"/>
      <c r="HO164" s="171"/>
      <c r="HP164" s="171"/>
    </row>
    <row r="165" spans="220:224" s="170" customFormat="1" x14ac:dyDescent="0.35">
      <c r="HL165" s="171"/>
      <c r="HM165" s="171"/>
      <c r="HN165" s="171"/>
      <c r="HO165" s="171"/>
      <c r="HP165" s="171"/>
    </row>
    <row r="166" spans="220:224" s="170" customFormat="1" x14ac:dyDescent="0.35">
      <c r="HL166" s="171"/>
      <c r="HM166" s="171"/>
      <c r="HN166" s="171"/>
      <c r="HO166" s="171"/>
      <c r="HP166" s="171"/>
    </row>
    <row r="167" spans="220:224" s="170" customFormat="1" x14ac:dyDescent="0.35">
      <c r="HL167" s="171"/>
      <c r="HM167" s="171"/>
      <c r="HN167" s="171"/>
      <c r="HO167" s="171"/>
      <c r="HP167" s="171"/>
    </row>
    <row r="168" spans="220:224" s="170" customFormat="1" x14ac:dyDescent="0.35">
      <c r="HL168" s="171"/>
      <c r="HM168" s="171"/>
      <c r="HN168" s="171"/>
      <c r="HO168" s="171"/>
      <c r="HP168" s="171"/>
    </row>
    <row r="169" spans="220:224" s="170" customFormat="1" x14ac:dyDescent="0.35">
      <c r="HL169" s="171"/>
      <c r="HM169" s="171"/>
      <c r="HN169" s="171"/>
      <c r="HO169" s="171"/>
      <c r="HP169" s="171"/>
    </row>
    <row r="170" spans="220:224" s="170" customFormat="1" x14ac:dyDescent="0.35">
      <c r="HL170" s="171"/>
      <c r="HM170" s="171"/>
      <c r="HN170" s="171"/>
      <c r="HO170" s="171"/>
      <c r="HP170" s="171"/>
    </row>
    <row r="171" spans="220:224" s="170" customFormat="1" x14ac:dyDescent="0.35">
      <c r="HL171" s="171"/>
      <c r="HM171" s="171"/>
      <c r="HN171" s="171"/>
      <c r="HO171" s="171"/>
      <c r="HP171" s="171"/>
    </row>
    <row r="172" spans="220:224" s="170" customFormat="1" x14ac:dyDescent="0.35">
      <c r="HL172" s="171"/>
      <c r="HM172" s="171"/>
      <c r="HN172" s="171"/>
      <c r="HO172" s="171"/>
      <c r="HP172" s="171"/>
    </row>
    <row r="173" spans="220:224" s="170" customFormat="1" x14ac:dyDescent="0.35">
      <c r="HL173" s="171"/>
      <c r="HM173" s="171"/>
      <c r="HN173" s="171"/>
      <c r="HO173" s="171"/>
      <c r="HP173" s="171"/>
    </row>
    <row r="174" spans="220:224" s="170" customFormat="1" x14ac:dyDescent="0.35">
      <c r="HL174" s="171"/>
      <c r="HM174" s="171"/>
      <c r="HN174" s="171"/>
      <c r="HO174" s="171"/>
      <c r="HP174" s="171"/>
    </row>
    <row r="175" spans="220:224" s="170" customFormat="1" x14ac:dyDescent="0.35">
      <c r="HL175" s="171"/>
      <c r="HM175" s="171"/>
      <c r="HN175" s="171"/>
      <c r="HO175" s="171"/>
      <c r="HP175" s="171"/>
    </row>
    <row r="176" spans="220:224" s="170" customFormat="1" x14ac:dyDescent="0.35">
      <c r="HL176" s="171"/>
      <c r="HM176" s="171"/>
      <c r="HN176" s="171"/>
      <c r="HO176" s="171"/>
      <c r="HP176" s="171"/>
    </row>
    <row r="177" spans="220:224" s="170" customFormat="1" x14ac:dyDescent="0.35">
      <c r="HL177" s="171"/>
      <c r="HM177" s="171"/>
      <c r="HN177" s="171"/>
      <c r="HO177" s="171"/>
      <c r="HP177" s="171"/>
    </row>
    <row r="178" spans="220:224" s="170" customFormat="1" x14ac:dyDescent="0.35">
      <c r="HL178" s="171"/>
      <c r="HM178" s="171"/>
      <c r="HN178" s="171"/>
      <c r="HO178" s="171"/>
      <c r="HP178" s="171"/>
    </row>
  </sheetData>
  <sheetProtection formatCells="0" formatColumns="0" formatRows="0" insertColumns="0" insertRows="0" insertHyperlinks="0" deleteColumns="0" deleteRows="0" autoFilter="0" pivotTables="0"/>
  <phoneticPr fontId="20" type="noConversion"/>
  <conditionalFormatting sqref="B37:FZ37 B39:FZ39 B43:FM43">
    <cfRule type="expression" dxfId="106" priority="4403">
      <formula>B$2&gt;=TODAY()</formula>
    </cfRule>
  </conditionalFormatting>
  <conditionalFormatting sqref="B2:HI46">
    <cfRule type="expression" dxfId="105" priority="1517">
      <formula>B$2&gt;=TODAY()</formula>
    </cfRule>
  </conditionalFormatting>
  <conditionalFormatting sqref="B23:HI23">
    <cfRule type="expression" dxfId="104" priority="4317">
      <formula>B$2&gt;=TODAY()</formula>
    </cfRule>
  </conditionalFormatting>
  <conditionalFormatting sqref="B26:HI26">
    <cfRule type="expression" dxfId="103" priority="3930">
      <formula>B$2&gt;=TODAY()</formula>
    </cfRule>
  </conditionalFormatting>
  <conditionalFormatting sqref="B49:HU86">
    <cfRule type="expression" dxfId="102" priority="1416">
      <formula>B$2&gt;=TODAY()</formula>
    </cfRule>
  </conditionalFormatting>
  <conditionalFormatting sqref="B89:HX126">
    <cfRule type="expression" dxfId="101" priority="1383">
      <formula>B$2&gt;=TODAY()</formula>
    </cfRule>
  </conditionalFormatting>
  <conditionalFormatting sqref="C3:HI46">
    <cfRule type="expression" dxfId="100" priority="1518">
      <formula>C$2&gt;=TODAY()</formula>
    </cfRule>
  </conditionalFormatting>
  <conditionalFormatting sqref="GT31:HI32">
    <cfRule type="expression" dxfId="99" priority="4375">
      <formula>GT$2&gt;=TODAY()</formula>
    </cfRule>
    <cfRule type="expression" dxfId="98" priority="4376">
      <formula>GT$2&gt;=TODAY()</formula>
    </cfRule>
  </conditionalFormatting>
  <conditionalFormatting sqref="GX9:HN9">
    <cfRule type="expression" dxfId="97" priority="3791">
      <formula>GX$2&gt;=TODAY()</formula>
    </cfRule>
    <cfRule type="expression" dxfId="96" priority="3790">
      <formula>GX$2&gt;=TODAY()</formula>
    </cfRule>
  </conditionalFormatting>
  <conditionalFormatting sqref="GX3:HQ4">
    <cfRule type="expression" dxfId="95" priority="1558">
      <formula>GX$2&gt;=TODAY()</formula>
    </cfRule>
    <cfRule type="expression" dxfId="94" priority="1557">
      <formula>GX$2&gt;=TODAY()</formula>
    </cfRule>
  </conditionalFormatting>
  <conditionalFormatting sqref="HJ10:HJ46">
    <cfRule type="expression" dxfId="93" priority="1516">
      <formula>HJ$2&gt;=TODAY()</formula>
    </cfRule>
    <cfRule type="expression" dxfId="92" priority="1515">
      <formula>HJ$2&gt;=TODAY()</formula>
    </cfRule>
  </conditionalFormatting>
  <conditionalFormatting sqref="HJ3:HN8">
    <cfRule type="expression" dxfId="91" priority="1568">
      <formula>HJ$2&gt;=TODAY()</formula>
    </cfRule>
    <cfRule type="expression" dxfId="90" priority="1567">
      <formula>HJ$2&gt;=TODAY()</formula>
    </cfRule>
  </conditionalFormatting>
  <conditionalFormatting sqref="HJ2:HQ2">
    <cfRule type="expression" dxfId="89" priority="4252">
      <formula>HJ$2&gt;=TODAY()</formula>
    </cfRule>
  </conditionalFormatting>
  <conditionalFormatting sqref="HK10:HN30">
    <cfRule type="expression" dxfId="88" priority="1507">
      <formula>HK$2&gt;=TODAY()</formula>
    </cfRule>
    <cfRule type="expression" dxfId="87" priority="1508">
      <formula>HK$2&gt;=TODAY()</formula>
    </cfRule>
  </conditionalFormatting>
  <conditionalFormatting sqref="HK31:HR46">
    <cfRule type="expression" dxfId="86" priority="3938">
      <formula>HK$2&gt;=TODAY()</formula>
    </cfRule>
    <cfRule type="expression" dxfId="85" priority="3937">
      <formula>HK$2&gt;=TODAY()</formula>
    </cfRule>
  </conditionalFormatting>
  <conditionalFormatting sqref="HO3:HO9">
    <cfRule type="expression" dxfId="84" priority="1566">
      <formula>HO$2&gt;=TODAY()</formula>
    </cfRule>
    <cfRule type="expression" dxfId="83" priority="1565">
      <formula>HO$2&gt;=TODAY()</formula>
    </cfRule>
  </conditionalFormatting>
  <conditionalFormatting sqref="HO12:HO30">
    <cfRule type="expression" dxfId="82" priority="3801">
      <formula>HO$2&gt;=TODAY()</formula>
    </cfRule>
    <cfRule type="expression" dxfId="81" priority="3800">
      <formula>HO$2&gt;=TODAY()</formula>
    </cfRule>
  </conditionalFormatting>
  <conditionalFormatting sqref="HO10:HR11">
    <cfRule type="expression" dxfId="80" priority="1505">
      <formula>HO$2&gt;=TODAY()</formula>
    </cfRule>
    <cfRule type="expression" dxfId="79" priority="1506">
      <formula>HO$2&gt;=TODAY()</formula>
    </cfRule>
  </conditionalFormatting>
  <conditionalFormatting sqref="HP3:HP30">
    <cfRule type="expression" dxfId="78" priority="1503">
      <formula>HP$2&gt;=TODAY()</formula>
    </cfRule>
    <cfRule type="expression" dxfId="77" priority="1504">
      <formula>HP$2&gt;=TODAY()</formula>
    </cfRule>
  </conditionalFormatting>
  <conditionalFormatting sqref="HQ5:HQ30">
    <cfRule type="expression" dxfId="76" priority="1501">
      <formula>HQ$2&gt;=TODAY()</formula>
    </cfRule>
    <cfRule type="expression" dxfId="75" priority="1502">
      <formula>HQ$2&gt;=TODAY()</formula>
    </cfRule>
  </conditionalFormatting>
  <conditionalFormatting sqref="HR2:HR30">
    <cfRule type="expression" dxfId="74" priority="1499">
      <formula>HR$2&gt;=TODAY()</formula>
    </cfRule>
  </conditionalFormatting>
  <conditionalFormatting sqref="HR3:HR30">
    <cfRule type="expression" dxfId="73" priority="1500">
      <formula>HR$2&gt;=TODAY()</formula>
    </cfRule>
  </conditionalFormatting>
  <conditionalFormatting sqref="HS2:HU46">
    <cfRule type="expression" dxfId="72" priority="1483">
      <formula>HS$2&gt;=TODAY()</formula>
    </cfRule>
  </conditionalFormatting>
  <conditionalFormatting sqref="HS3:HU46">
    <cfRule type="expression" dxfId="71" priority="1484">
      <formula>HS$2&gt;=TODAY()</formula>
    </cfRule>
  </conditionalFormatting>
  <conditionalFormatting sqref="HV2:IF2">
    <cfRule type="expression" dxfId="70" priority="2913">
      <formula>HV$2&gt;=TODAY()</formula>
    </cfRule>
  </conditionalFormatting>
  <conditionalFormatting sqref="HV4:IF9">
    <cfRule type="expression" dxfId="69" priority="2874">
      <formula>HV$2&gt;=TODAY()</formula>
    </cfRule>
    <cfRule type="expression" dxfId="68" priority="2873">
      <formula>HV$2&gt;=TODAY()</formula>
    </cfRule>
  </conditionalFormatting>
  <conditionalFormatting sqref="HV11:IF46">
    <cfRule type="expression" dxfId="67" priority="2855">
      <formula>HV$2&gt;=TODAY()</formula>
    </cfRule>
    <cfRule type="expression" dxfId="66" priority="2856">
      <formula>HV$2&gt;=TODAY()</formula>
    </cfRule>
  </conditionalFormatting>
  <conditionalFormatting sqref="HV51:IF86">
    <cfRule type="expression" dxfId="65" priority="2875">
      <formula>HV$2&gt;=TODAY()</formula>
    </cfRule>
  </conditionalFormatting>
  <conditionalFormatting sqref="HV49:JA50">
    <cfRule type="expression" dxfId="64" priority="1401">
      <formula>HV$2&gt;=TODAY()</formula>
    </cfRule>
  </conditionalFormatting>
  <conditionalFormatting sqref="HV3:ML3">
    <cfRule type="expression" dxfId="63" priority="1549">
      <formula>HV$2&gt;=TODAY()</formula>
    </cfRule>
    <cfRule type="expression" dxfId="62" priority="1550">
      <formula>HV$2&gt;=TODAY()</formula>
    </cfRule>
  </conditionalFormatting>
  <conditionalFormatting sqref="HV10:ML10">
    <cfRule type="expression" dxfId="61" priority="1488">
      <formula>HV$2&gt;=TODAY()</formula>
    </cfRule>
    <cfRule type="expression" dxfId="60" priority="1487">
      <formula>HV$2&gt;=TODAY()</formula>
    </cfRule>
  </conditionalFormatting>
  <conditionalFormatting sqref="HY90:IF126">
    <cfRule type="expression" dxfId="59" priority="1375">
      <formula>HY$2&gt;=TODAY()</formula>
    </cfRule>
  </conditionalFormatting>
  <conditionalFormatting sqref="HY89:IG89">
    <cfRule type="expression" dxfId="58" priority="2746">
      <formula>HY$2&gt;=TODAY()</formula>
    </cfRule>
  </conditionalFormatting>
  <conditionalFormatting sqref="IG106:IG108">
    <cfRule type="expression" dxfId="57" priority="2019">
      <formula>IG$2&gt;=TODAY()</formula>
    </cfRule>
  </conditionalFormatting>
  <conditionalFormatting sqref="IH51:JA86">
    <cfRule type="expression" dxfId="56" priority="1430">
      <formula>IH$2&gt;=TODAY()</formula>
    </cfRule>
  </conditionalFormatting>
  <conditionalFormatting sqref="IH89:JR126">
    <cfRule type="expression" dxfId="55" priority="318">
      <formula>IH$2&gt;=TODAY()</formula>
    </cfRule>
  </conditionalFormatting>
  <conditionalFormatting sqref="IH2:ML2">
    <cfRule type="expression" dxfId="54" priority="412">
      <formula>IH$2&gt;=TODAY()</formula>
    </cfRule>
  </conditionalFormatting>
  <conditionalFormatting sqref="IH4:ML9">
    <cfRule type="expression" dxfId="53" priority="1">
      <formula>IH$2&gt;=TODAY()</formula>
    </cfRule>
    <cfRule type="expression" dxfId="52" priority="2">
      <formula>IH$2&gt;=TODAY()</formula>
    </cfRule>
  </conditionalFormatting>
  <conditionalFormatting sqref="IH11:ML13">
    <cfRule type="expression" dxfId="51" priority="12">
      <formula>IH$2&gt;=TODAY()</formula>
    </cfRule>
    <cfRule type="expression" dxfId="50" priority="11">
      <formula>IH$2&gt;=TODAY()</formula>
    </cfRule>
  </conditionalFormatting>
  <conditionalFormatting sqref="IH29:ML38">
    <cfRule type="expression" dxfId="49" priority="7">
      <formula>IH$2&gt;=TODAY()</formula>
    </cfRule>
    <cfRule type="expression" dxfId="48" priority="6">
      <formula>IH$2&gt;=TODAY()</formula>
    </cfRule>
  </conditionalFormatting>
  <conditionalFormatting sqref="IH40:ML46">
    <cfRule type="expression" dxfId="6" priority="5">
      <formula>IH$2&gt;=TODAY()</formula>
    </cfRule>
    <cfRule type="expression" dxfId="5" priority="4">
      <formula>IH$2&gt;=TODAY()</formula>
    </cfRule>
  </conditionalFormatting>
  <conditionalFormatting sqref="JB49:LJ86">
    <cfRule type="expression" dxfId="47" priority="319">
      <formula>JB$2&gt;=TODAY()</formula>
    </cfRule>
  </conditionalFormatting>
  <conditionalFormatting sqref="JS91:JS102">
    <cfRule type="expression" dxfId="46" priority="196">
      <formula>JS$2&gt;=TODAY()</formula>
    </cfRule>
  </conditionalFormatting>
  <conditionalFormatting sqref="JS109:KB114">
    <cfRule type="expression" dxfId="45" priority="192">
      <formula>JS$2&gt;=TODAY()</formula>
    </cfRule>
  </conditionalFormatting>
  <conditionalFormatting sqref="JS89:KD90 JT91:KD96 JT100:KD102 JS103:KD108">
    <cfRule type="expression" dxfId="44" priority="4404">
      <formula>JS$2&gt;=TODAY()</formula>
    </cfRule>
  </conditionalFormatting>
  <conditionalFormatting sqref="KE89:ML96">
    <cfRule type="expression" dxfId="43" priority="9">
      <formula>KE$2&gt;=TODAY()</formula>
    </cfRule>
  </conditionalFormatting>
  <conditionalFormatting sqref="KE100:ML108 JS115:ML126">
    <cfRule type="expression" dxfId="42" priority="10">
      <formula>JS$2&gt;=TODAY()</formula>
    </cfRule>
  </conditionalFormatting>
  <conditionalFormatting sqref="LK49:ML56">
    <cfRule type="expression" dxfId="41" priority="8">
      <formula>LK$2&gt;=TODAY()</formula>
    </cfRule>
  </conditionalFormatting>
  <conditionalFormatting sqref="LK60:ML86">
    <cfRule type="expression" dxfId="40" priority="3">
      <formula>LK$2&gt;=TODAY()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ignoredErrors>
    <ignoredError sqref="GT40:GT42 HG17 HG20 HG39:HH39 HG43:HH43 HN31 HK32:HM32 GT31:HL31 HR42:HT42 IA4 IA27:IA35 HQ31:HY31 IA37:IB37 IA43:IB43 ID17 ID20 ID23 ID26 HJ33:HL33 IA11:IA25 IA39:IA41 IH17:IZ17 IH37:IZ37 IS36:IZ36 IA2 JA17:JC17 JA43:JB43 JA39:JB39 JC39 JC43 JD43:JR43 JD39:JR39 KD26:KE26 KD39:KE39 KF17:KF20 KG17:KH20 KI17:KI20 KF29:KF37 KG29:KH37 KI29:KI37 KF23 KG23:KH23 KI23 KF26 KG26:KH26 KI26 KF39 KG39:KH39 KI39 KD43:KE43 KF43 KG43:KH43 KI43 KG47:KH126 KI47:KI126 IH20:IZ20 JA20:JC20 IH23:IZ23 JA23:JC23 IH26:IZ26 JA26:JC26 IH29:IZ35 JA29:JC37 IH39:IZ39 IH43:IZ43" unlockedFormula="1"/>
    <ignoredError sqref="HE78 HF77:HF78" formula="1"/>
    <ignoredError sqref="HM31" formula="1" unlockedFormula="1"/>
    <ignoredError sqref="IA26" formulaRange="1" unlockedFormula="1"/>
    <ignoredError sqref="IB26:IC26 IF26:IG26" formulaRange="1"/>
    <ignoredError sqref="IH51:IZ56 IH77:IZ86 IH76:IQ76 IH117:IZ119 IH116:IQ116 IH60:IZ74 IH57:IY59" evalError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"/>
  <dimension ref="A1:DP130"/>
  <sheetViews>
    <sheetView showGridLines="0" zoomScale="85" zoomScaleNormal="85" workbookViewId="0">
      <pane xSplit="1" ySplit="3" topLeftCell="DF13" activePane="bottomRight" state="frozen"/>
      <selection activeCell="JX2" sqref="JX2"/>
      <selection pane="topRight" activeCell="JX2" sqref="JX2"/>
      <selection pane="bottomLeft" activeCell="JX2" sqref="JX2"/>
      <selection pane="bottomRight" activeCell="DN13" sqref="DN13"/>
    </sheetView>
  </sheetViews>
  <sheetFormatPr defaultColWidth="12.7265625" defaultRowHeight="13" x14ac:dyDescent="0.35"/>
  <cols>
    <col min="1" max="1" width="55.54296875" style="3" bestFit="1" customWidth="1"/>
    <col min="2" max="81" width="12.7265625" style="3" customWidth="1"/>
    <col min="82" max="16384" width="12.7265625" style="3"/>
  </cols>
  <sheetData>
    <row r="1" spans="1:120" s="59" customFormat="1" ht="75.75" customHeight="1" x14ac:dyDescent="0.35"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H1" s="59">
        <f>YEAR(CH2)</f>
        <v>2018</v>
      </c>
      <c r="CI1" s="59">
        <f t="shared" ref="CI1:DN1" si="0">YEAR(CI2)</f>
        <v>2018</v>
      </c>
      <c r="CJ1" s="59">
        <f t="shared" si="0"/>
        <v>2018</v>
      </c>
      <c r="CK1" s="59">
        <f t="shared" si="0"/>
        <v>2018</v>
      </c>
      <c r="CL1" s="59">
        <f t="shared" si="0"/>
        <v>2019</v>
      </c>
      <c r="CM1" s="59">
        <f t="shared" si="0"/>
        <v>2019</v>
      </c>
      <c r="CN1" s="59">
        <f t="shared" si="0"/>
        <v>2019</v>
      </c>
      <c r="CO1" s="59">
        <f t="shared" si="0"/>
        <v>2019</v>
      </c>
      <c r="CP1" s="59">
        <f t="shared" si="0"/>
        <v>2020</v>
      </c>
      <c r="CQ1" s="59">
        <f t="shared" si="0"/>
        <v>2020</v>
      </c>
      <c r="CR1" s="59">
        <f t="shared" si="0"/>
        <v>2020</v>
      </c>
      <c r="CS1" s="59">
        <f t="shared" si="0"/>
        <v>2020</v>
      </c>
      <c r="CT1" s="59">
        <f t="shared" si="0"/>
        <v>2021</v>
      </c>
      <c r="CU1" s="59">
        <f t="shared" si="0"/>
        <v>2021</v>
      </c>
      <c r="CV1" s="59">
        <f t="shared" si="0"/>
        <v>2021</v>
      </c>
      <c r="CW1" s="59">
        <f t="shared" si="0"/>
        <v>2021</v>
      </c>
      <c r="CX1" s="59">
        <f t="shared" si="0"/>
        <v>2022</v>
      </c>
      <c r="CY1" s="59">
        <f t="shared" si="0"/>
        <v>2022</v>
      </c>
      <c r="CZ1" s="59">
        <f t="shared" si="0"/>
        <v>2022</v>
      </c>
      <c r="DA1" s="59">
        <f t="shared" si="0"/>
        <v>2022</v>
      </c>
      <c r="DB1" s="59">
        <f t="shared" si="0"/>
        <v>2023</v>
      </c>
      <c r="DC1" s="59">
        <f t="shared" si="0"/>
        <v>2023</v>
      </c>
      <c r="DD1" s="59">
        <f t="shared" si="0"/>
        <v>2023</v>
      </c>
      <c r="DE1" s="59">
        <f t="shared" si="0"/>
        <v>2023</v>
      </c>
      <c r="DF1" s="59">
        <f t="shared" si="0"/>
        <v>2024</v>
      </c>
      <c r="DG1" s="59">
        <f t="shared" si="0"/>
        <v>2024</v>
      </c>
      <c r="DH1" s="59">
        <f t="shared" si="0"/>
        <v>2024</v>
      </c>
      <c r="DI1" s="59">
        <f t="shared" si="0"/>
        <v>2024</v>
      </c>
      <c r="DJ1" s="59">
        <f t="shared" si="0"/>
        <v>2025</v>
      </c>
      <c r="DK1" s="59">
        <f t="shared" si="0"/>
        <v>2025</v>
      </c>
      <c r="DL1" s="59">
        <f t="shared" si="0"/>
        <v>2025</v>
      </c>
      <c r="DM1" s="59">
        <f t="shared" si="0"/>
        <v>2025</v>
      </c>
      <c r="DN1" s="59">
        <f t="shared" si="0"/>
        <v>2026</v>
      </c>
      <c r="DO1" s="200"/>
      <c r="DP1" s="200"/>
    </row>
    <row r="2" spans="1:120" s="59" customFormat="1" ht="12" customHeight="1" x14ac:dyDescent="0.35"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H2" s="201">
        <v>43190</v>
      </c>
      <c r="CI2" s="201">
        <f>EOMONTH(CH2,3)</f>
        <v>43281</v>
      </c>
      <c r="CJ2" s="201">
        <f t="shared" ref="CJ2:DN2" si="1">EOMONTH(CI2,3)</f>
        <v>43373</v>
      </c>
      <c r="CK2" s="201">
        <f t="shared" si="1"/>
        <v>43465</v>
      </c>
      <c r="CL2" s="201">
        <f t="shared" si="1"/>
        <v>43555</v>
      </c>
      <c r="CM2" s="201">
        <f t="shared" si="1"/>
        <v>43646</v>
      </c>
      <c r="CN2" s="201">
        <f t="shared" si="1"/>
        <v>43738</v>
      </c>
      <c r="CO2" s="201">
        <f t="shared" si="1"/>
        <v>43830</v>
      </c>
      <c r="CP2" s="201">
        <f t="shared" si="1"/>
        <v>43921</v>
      </c>
      <c r="CQ2" s="201">
        <f t="shared" si="1"/>
        <v>44012</v>
      </c>
      <c r="CR2" s="201">
        <f t="shared" si="1"/>
        <v>44104</v>
      </c>
      <c r="CS2" s="201">
        <f t="shared" si="1"/>
        <v>44196</v>
      </c>
      <c r="CT2" s="201">
        <f t="shared" si="1"/>
        <v>44286</v>
      </c>
      <c r="CU2" s="201">
        <f t="shared" si="1"/>
        <v>44377</v>
      </c>
      <c r="CV2" s="201">
        <f t="shared" si="1"/>
        <v>44469</v>
      </c>
      <c r="CW2" s="201">
        <f t="shared" si="1"/>
        <v>44561</v>
      </c>
      <c r="CX2" s="201">
        <f t="shared" si="1"/>
        <v>44651</v>
      </c>
      <c r="CY2" s="201">
        <f t="shared" si="1"/>
        <v>44742</v>
      </c>
      <c r="CZ2" s="201">
        <f t="shared" si="1"/>
        <v>44834</v>
      </c>
      <c r="DA2" s="201">
        <f t="shared" si="1"/>
        <v>44926</v>
      </c>
      <c r="DB2" s="201">
        <f t="shared" si="1"/>
        <v>45016</v>
      </c>
      <c r="DC2" s="201">
        <f t="shared" si="1"/>
        <v>45107</v>
      </c>
      <c r="DD2" s="201">
        <f t="shared" si="1"/>
        <v>45199</v>
      </c>
      <c r="DE2" s="201">
        <f t="shared" si="1"/>
        <v>45291</v>
      </c>
      <c r="DF2" s="201">
        <f t="shared" si="1"/>
        <v>45382</v>
      </c>
      <c r="DG2" s="201">
        <f t="shared" si="1"/>
        <v>45473</v>
      </c>
      <c r="DH2" s="201">
        <f t="shared" si="1"/>
        <v>45565</v>
      </c>
      <c r="DI2" s="201">
        <f t="shared" si="1"/>
        <v>45657</v>
      </c>
      <c r="DJ2" s="201">
        <f t="shared" si="1"/>
        <v>45747</v>
      </c>
      <c r="DK2" s="201">
        <f t="shared" si="1"/>
        <v>45838</v>
      </c>
      <c r="DL2" s="201">
        <f t="shared" si="1"/>
        <v>45930</v>
      </c>
      <c r="DM2" s="201">
        <f t="shared" si="1"/>
        <v>46022</v>
      </c>
      <c r="DN2" s="201">
        <f t="shared" si="1"/>
        <v>46112</v>
      </c>
    </row>
    <row r="3" spans="1:120" s="2" customFormat="1" x14ac:dyDescent="0.35">
      <c r="A3" s="1" t="str">
        <f>Month!$A$2</f>
        <v>Empresa</v>
      </c>
      <c r="B3" s="15" t="str">
        <f>IF(Por_Eng!$C$4=Por_Eng!$A$1,Por_Eng!D2,IF(Por_Eng!$C$4=Por_Eng!$B$1,Por_Eng!D3,"Check"))</f>
        <v>1T97</v>
      </c>
      <c r="C3" s="15" t="str">
        <f>IF(Por_Eng!$C$4=Por_Eng!$A$1,Por_Eng!E2,IF(Por_Eng!$C$4=Por_Eng!$B$1,Por_Eng!E3,"Check"))</f>
        <v>2T97</v>
      </c>
      <c r="D3" s="15" t="str">
        <f>IF(Por_Eng!$C$4=Por_Eng!$A$1,Por_Eng!F2,IF(Por_Eng!$C$4=Por_Eng!$B$1,Por_Eng!F3,"Check"))</f>
        <v>3T97</v>
      </c>
      <c r="E3" s="15" t="str">
        <f>IF(Por_Eng!$C$4=Por_Eng!$A$1,Por_Eng!G2,IF(Por_Eng!$C$4=Por_Eng!$B$1,Por_Eng!G3,"Check"))</f>
        <v>4T97</v>
      </c>
      <c r="F3" s="15" t="str">
        <f>IF(Por_Eng!$C$4=Por_Eng!$A$1,Por_Eng!H2,IF(Por_Eng!$C$4=Por_Eng!$B$1,Por_Eng!H3,"Check"))</f>
        <v>1T98</v>
      </c>
      <c r="G3" s="15" t="str">
        <f>IF(Por_Eng!$C$4=Por_Eng!$A$1,Por_Eng!I2,IF(Por_Eng!$C$4=Por_Eng!$B$1,Por_Eng!I3,"Check"))</f>
        <v>2T98</v>
      </c>
      <c r="H3" s="15" t="str">
        <f>IF(Por_Eng!$C$4=Por_Eng!$A$1,Por_Eng!J2,IF(Por_Eng!$C$4=Por_Eng!$B$1,Por_Eng!J3,"Check"))</f>
        <v>3T98</v>
      </c>
      <c r="I3" s="15" t="str">
        <f>IF(Por_Eng!$C$4=Por_Eng!$A$1,Por_Eng!K2,IF(Por_Eng!$C$4=Por_Eng!$B$1,Por_Eng!K3,"Check"))</f>
        <v>4T98</v>
      </c>
      <c r="J3" s="15" t="str">
        <f>IF(Por_Eng!$C$4=Por_Eng!$A$1,Por_Eng!L2,IF(Por_Eng!$C$4=Por_Eng!$B$1,Por_Eng!L3,"Check"))</f>
        <v>1T99</v>
      </c>
      <c r="K3" s="15" t="str">
        <f>IF(Por_Eng!$C$4=Por_Eng!$A$1,Por_Eng!M2,IF(Por_Eng!$C$4=Por_Eng!$B$1,Por_Eng!M3,"Check"))</f>
        <v>2T99</v>
      </c>
      <c r="L3" s="15" t="str">
        <f>IF(Por_Eng!$C$4=Por_Eng!$A$1,Por_Eng!N2,IF(Por_Eng!$C$4=Por_Eng!$B$1,Por_Eng!N3,"Check"))</f>
        <v>3T99</v>
      </c>
      <c r="M3" s="15" t="str">
        <f>IF(Por_Eng!$C$4=Por_Eng!$A$1,Por_Eng!O2,IF(Por_Eng!$C$4=Por_Eng!$B$1,Por_Eng!O3,"Check"))</f>
        <v>4T99</v>
      </c>
      <c r="N3" s="15" t="str">
        <f>IF(Por_Eng!$C$4=Por_Eng!$A$1,Por_Eng!P2,IF(Por_Eng!$C$4=Por_Eng!$B$1,Por_Eng!P3,"Check"))</f>
        <v>1T00</v>
      </c>
      <c r="O3" s="15" t="str">
        <f>IF(Por_Eng!$C$4=Por_Eng!$A$1,Por_Eng!Q2,IF(Por_Eng!$C$4=Por_Eng!$B$1,Por_Eng!Q3,"Check"))</f>
        <v>2T00</v>
      </c>
      <c r="P3" s="15" t="str">
        <f>IF(Por_Eng!$C$4=Por_Eng!$A$1,Por_Eng!R2,IF(Por_Eng!$C$4=Por_Eng!$B$1,Por_Eng!R3,"Check"))</f>
        <v>3T00</v>
      </c>
      <c r="Q3" s="15" t="str">
        <f>IF(Por_Eng!$C$4=Por_Eng!$A$1,Por_Eng!S2,IF(Por_Eng!$C$4=Por_Eng!$B$1,Por_Eng!S3,"Check"))</f>
        <v>4T00</v>
      </c>
      <c r="R3" s="15" t="str">
        <f>IF(Por_Eng!$C$4=Por_Eng!$A$1,Por_Eng!T2,IF(Por_Eng!$C$4=Por_Eng!$B$1,Por_Eng!T3,"Check"))</f>
        <v>1T01</v>
      </c>
      <c r="S3" s="15" t="str">
        <f>IF(Por_Eng!$C$4=Por_Eng!$A$1,Por_Eng!U2,IF(Por_Eng!$C$4=Por_Eng!$B$1,Por_Eng!U3,"Check"))</f>
        <v>2T01</v>
      </c>
      <c r="T3" s="15" t="str">
        <f>IF(Por_Eng!$C$4=Por_Eng!$A$1,Por_Eng!V2,IF(Por_Eng!$C$4=Por_Eng!$B$1,Por_Eng!V3,"Check"))</f>
        <v>3T01</v>
      </c>
      <c r="U3" s="15" t="str">
        <f>IF(Por_Eng!$C$4=Por_Eng!$A$1,Por_Eng!W2,IF(Por_Eng!$C$4=Por_Eng!$B$1,Por_Eng!W3,"Check"))</f>
        <v>4T01</v>
      </c>
      <c r="V3" s="15" t="str">
        <f>IF(Por_Eng!$C$4=Por_Eng!$A$1,Por_Eng!X2,IF(Por_Eng!$C$4=Por_Eng!$B$1,Por_Eng!X3,"Check"))</f>
        <v>1T02</v>
      </c>
      <c r="W3" s="15" t="str">
        <f>IF(Por_Eng!$C$4=Por_Eng!$A$1,Por_Eng!Y2,IF(Por_Eng!$C$4=Por_Eng!$B$1,Por_Eng!Y3,"Check"))</f>
        <v>2T02</v>
      </c>
      <c r="X3" s="15" t="str">
        <f>IF(Por_Eng!$C$4=Por_Eng!$A$1,Por_Eng!Z2,IF(Por_Eng!$C$4=Por_Eng!$B$1,Por_Eng!Z3,"Check"))</f>
        <v>3T02</v>
      </c>
      <c r="Y3" s="15" t="str">
        <f>IF(Por_Eng!$C$4=Por_Eng!$A$1,Por_Eng!AA2,IF(Por_Eng!$C$4=Por_Eng!$B$1,Por_Eng!AA3,"Check"))</f>
        <v>4T02</v>
      </c>
      <c r="Z3" s="15" t="str">
        <f>IF(Por_Eng!$C$4=Por_Eng!$A$1,Por_Eng!AB2,IF(Por_Eng!$C$4=Por_Eng!$B$1,Por_Eng!AB3,"Check"))</f>
        <v>1T03</v>
      </c>
      <c r="AA3" s="15" t="str">
        <f>IF(Por_Eng!$C$4=Por_Eng!$A$1,Por_Eng!AC2,IF(Por_Eng!$C$4=Por_Eng!$B$1,Por_Eng!AC3,"Check"))</f>
        <v>2T03</v>
      </c>
      <c r="AB3" s="15" t="str">
        <f>IF(Por_Eng!$C$4=Por_Eng!$A$1,Por_Eng!AD2,IF(Por_Eng!$C$4=Por_Eng!$B$1,Por_Eng!AD3,"Check"))</f>
        <v>3T03</v>
      </c>
      <c r="AC3" s="15" t="str">
        <f>IF(Por_Eng!$C$4=Por_Eng!$A$1,Por_Eng!AE2,IF(Por_Eng!$C$4=Por_Eng!$B$1,Por_Eng!AE3,"Check"))</f>
        <v>4T03</v>
      </c>
      <c r="AD3" s="15" t="str">
        <f>IF(Por_Eng!$C$4=Por_Eng!$A$1,Por_Eng!AF2,IF(Por_Eng!$C$4=Por_Eng!$B$1,Por_Eng!AF3,"Check"))</f>
        <v>1T04</v>
      </c>
      <c r="AE3" s="15" t="str">
        <f>IF(Por_Eng!$C$4=Por_Eng!$A$1,Por_Eng!AG2,IF(Por_Eng!$C$4=Por_Eng!$B$1,Por_Eng!AG3,"Check"))</f>
        <v>2T04</v>
      </c>
      <c r="AF3" s="15" t="str">
        <f>IF(Por_Eng!$C$4=Por_Eng!$A$1,Por_Eng!AH2,IF(Por_Eng!$C$4=Por_Eng!$B$1,Por_Eng!AH3,"Check"))</f>
        <v>3T04</v>
      </c>
      <c r="AG3" s="15" t="str">
        <f>IF(Por_Eng!$C$4=Por_Eng!$A$1,Por_Eng!AI2,IF(Por_Eng!$C$4=Por_Eng!$B$1,Por_Eng!AI3,"Check"))</f>
        <v>4T04</v>
      </c>
      <c r="AH3" s="15" t="str">
        <f>IF(Por_Eng!$C$4=Por_Eng!$A$1,Por_Eng!AJ2,IF(Por_Eng!$C$4=Por_Eng!$B$1,Por_Eng!AJ3,"Check"))</f>
        <v>1T05</v>
      </c>
      <c r="AI3" s="15" t="str">
        <f>IF(Por_Eng!$C$4=Por_Eng!$A$1,Por_Eng!AK2,IF(Por_Eng!$C$4=Por_Eng!$B$1,Por_Eng!AK3,"Check"))</f>
        <v>2T05</v>
      </c>
      <c r="AJ3" s="15" t="str">
        <f>IF(Por_Eng!$C$4=Por_Eng!$A$1,Por_Eng!AL2,IF(Por_Eng!$C$4=Por_Eng!$B$1,Por_Eng!AL3,"Check"))</f>
        <v>3T05</v>
      </c>
      <c r="AK3" s="15" t="str">
        <f>IF(Por_Eng!$C$4=Por_Eng!$A$1,Por_Eng!AM2,IF(Por_Eng!$C$4=Por_Eng!$B$1,Por_Eng!AM3,"Check"))</f>
        <v>4T05</v>
      </c>
      <c r="AL3" s="15" t="str">
        <f>IF(Por_Eng!$C$4=Por_Eng!$A$1,Por_Eng!AN2,IF(Por_Eng!$C$4=Por_Eng!$B$1,Por_Eng!AN3,"Check"))</f>
        <v>1T06</v>
      </c>
      <c r="AM3" s="15" t="str">
        <f>IF(Por_Eng!$C$4=Por_Eng!$A$1,Por_Eng!AO2,IF(Por_Eng!$C$4=Por_Eng!$B$1,Por_Eng!AO3,"Check"))</f>
        <v>2T06</v>
      </c>
      <c r="AN3" s="15" t="str">
        <f>IF(Por_Eng!$C$4=Por_Eng!$A$1,Por_Eng!AP2,IF(Por_Eng!$C$4=Por_Eng!$B$1,Por_Eng!AP3,"Check"))</f>
        <v>3T06</v>
      </c>
      <c r="AO3" s="15" t="str">
        <f>IF(Por_Eng!$C$4=Por_Eng!$A$1,Por_Eng!AQ2,IF(Por_Eng!$C$4=Por_Eng!$B$1,Por_Eng!AQ3,"Check"))</f>
        <v>4T06</v>
      </c>
      <c r="AP3" s="15" t="str">
        <f>IF(Por_Eng!$C$4=Por_Eng!$A$1,Por_Eng!AR2,IF(Por_Eng!$C$4=Por_Eng!$B$1,Por_Eng!AR3,"Check"))</f>
        <v>1T07</v>
      </c>
      <c r="AQ3" s="15" t="str">
        <f>IF(Por_Eng!$C$4=Por_Eng!$A$1,Por_Eng!AS2,IF(Por_Eng!$C$4=Por_Eng!$B$1,Por_Eng!AS3,"Check"))</f>
        <v>2T07</v>
      </c>
      <c r="AR3" s="15" t="str">
        <f>IF(Por_Eng!$C$4=Por_Eng!$A$1,Por_Eng!AT2,IF(Por_Eng!$C$4=Por_Eng!$B$1,Por_Eng!AT3,"Check"))</f>
        <v>3T07</v>
      </c>
      <c r="AS3" s="15" t="str">
        <f>IF(Por_Eng!$C$4=Por_Eng!$A$1,Por_Eng!AU2,IF(Por_Eng!$C$4=Por_Eng!$B$1,Por_Eng!AU3,"Check"))</f>
        <v>4T07</v>
      </c>
      <c r="AT3" s="15" t="str">
        <f>IF(Por_Eng!$C$4=Por_Eng!$A$1,Por_Eng!AV2,IF(Por_Eng!$C$4=Por_Eng!$B$1,Por_Eng!AV3,"Check"))</f>
        <v>1T08</v>
      </c>
      <c r="AU3" s="15" t="str">
        <f>IF(Por_Eng!$C$4=Por_Eng!$A$1,Por_Eng!AW2,IF(Por_Eng!$C$4=Por_Eng!$B$1,Por_Eng!AW3,"Check"))</f>
        <v>2T08</v>
      </c>
      <c r="AV3" s="15" t="str">
        <f>IF(Por_Eng!$C$4=Por_Eng!$A$1,Por_Eng!AX2,IF(Por_Eng!$C$4=Por_Eng!$B$1,Por_Eng!AX3,"Check"))</f>
        <v>3T08</v>
      </c>
      <c r="AW3" s="15" t="str">
        <f>IF(Por_Eng!$C$4=Por_Eng!$A$1,Por_Eng!AY2,IF(Por_Eng!$C$4=Por_Eng!$B$1,Por_Eng!AY3,"Check"))</f>
        <v>4T08</v>
      </c>
      <c r="AX3" s="15" t="str">
        <f>IF(Por_Eng!$C$4=Por_Eng!$A$1,Por_Eng!AZ2,IF(Por_Eng!$C$4=Por_Eng!$B$1,Por_Eng!AZ3,"Check"))</f>
        <v>1T09</v>
      </c>
      <c r="AY3" s="15" t="str">
        <f>IF(Por_Eng!$C$4=Por_Eng!$A$1,Por_Eng!BA2,IF(Por_Eng!$C$4=Por_Eng!$B$1,Por_Eng!BA3,"Check"))</f>
        <v>2T09</v>
      </c>
      <c r="AZ3" s="15" t="str">
        <f>IF(Por_Eng!$C$4=Por_Eng!$A$1,Por_Eng!BB2,IF(Por_Eng!$C$4=Por_Eng!$B$1,Por_Eng!BB3,"Check"))</f>
        <v>3T09</v>
      </c>
      <c r="BA3" s="15" t="str">
        <f>IF(Por_Eng!$C$4=Por_Eng!$A$1,Por_Eng!BC2,IF(Por_Eng!$C$4=Por_Eng!$B$1,Por_Eng!BC3,"Check"))</f>
        <v>4T09</v>
      </c>
      <c r="BB3" s="15" t="str">
        <f>IF(Por_Eng!$C$4=Por_Eng!$A$1,Por_Eng!BD2,IF(Por_Eng!$C$4=Por_Eng!$B$1,Por_Eng!BD3,"Check"))</f>
        <v>1T10</v>
      </c>
      <c r="BC3" s="15" t="str">
        <f>IF(Por_Eng!$C$4=Por_Eng!$A$1,Por_Eng!BE2,IF(Por_Eng!$C$4=Por_Eng!$B$1,Por_Eng!BE3,"Check"))</f>
        <v>2T10</v>
      </c>
      <c r="BD3" s="15" t="str">
        <f>IF(Por_Eng!$C$4=Por_Eng!$A$1,Por_Eng!BF2,IF(Por_Eng!$C$4=Por_Eng!$B$1,Por_Eng!BF3,"Check"))</f>
        <v>3T10</v>
      </c>
      <c r="BE3" s="15" t="str">
        <f>IF(Por_Eng!$C$4=Por_Eng!$A$1,Por_Eng!BG2,IF(Por_Eng!$C$4=Por_Eng!$B$1,Por_Eng!BG3,"Check"))</f>
        <v>4T10</v>
      </c>
      <c r="BF3" s="15" t="str">
        <f>IF(Por_Eng!$C$4=Por_Eng!$A$1,Por_Eng!BH2,IF(Por_Eng!$C$4=Por_Eng!$B$1,Por_Eng!BH3,"Check"))</f>
        <v>1T11</v>
      </c>
      <c r="BG3" s="15" t="str">
        <f>IF(Por_Eng!$C$4=Por_Eng!$A$1,Por_Eng!BI2,IF(Por_Eng!$C$4=Por_Eng!$B$1,Por_Eng!BI3,"Check"))</f>
        <v>2T11</v>
      </c>
      <c r="BH3" s="15" t="str">
        <f>IF(Por_Eng!$C$4=Por_Eng!$A$1,Por_Eng!BJ2,IF(Por_Eng!$C$4=Por_Eng!$B$1,Por_Eng!BJ3,"Check"))</f>
        <v>3T11</v>
      </c>
      <c r="BI3" s="15" t="str">
        <f>IF(Por_Eng!$C$4=Por_Eng!$A$1,Por_Eng!BK2,IF(Por_Eng!$C$4=Por_Eng!$B$1,Por_Eng!BK3,"Check"))</f>
        <v>4T11</v>
      </c>
      <c r="BJ3" s="15" t="str">
        <f>IF(Por_Eng!$C$4=Por_Eng!$A$1,Por_Eng!BL2,IF(Por_Eng!$C$4=Por_Eng!$B$1,Por_Eng!BL3,"Check"))</f>
        <v>1T12</v>
      </c>
      <c r="BK3" s="15" t="str">
        <f>IF(Por_Eng!$C$4=Por_Eng!$A$1,Por_Eng!BM2,IF(Por_Eng!$C$4=Por_Eng!$B$1,Por_Eng!BM3,"Check"))</f>
        <v>2T12</v>
      </c>
      <c r="BL3" s="15" t="str">
        <f>IF(Por_Eng!$C$4=Por_Eng!$A$1,Por_Eng!BN2,IF(Por_Eng!$C$4=Por_Eng!$B$1,Por_Eng!BN3,"Check"))</f>
        <v>3T12</v>
      </c>
      <c r="BM3" s="15" t="str">
        <f>IF(Por_Eng!$C$4=Por_Eng!$A$1,Por_Eng!BO2,IF(Por_Eng!$C$4=Por_Eng!$B$1,Por_Eng!BO3,"Check"))</f>
        <v>4T12</v>
      </c>
      <c r="BN3" s="15" t="str">
        <f>IF(Por_Eng!$C$4=Por_Eng!$A$1,Por_Eng!BP2,IF(Por_Eng!$C$4=Por_Eng!$B$1,Por_Eng!BP3,"Check"))</f>
        <v>1T13</v>
      </c>
      <c r="BO3" s="15" t="str">
        <f>IF(Por_Eng!$C$4=Por_Eng!$A$1,Por_Eng!BQ2,IF(Por_Eng!$C$4=Por_Eng!$B$1,Por_Eng!BQ3,"Check"))</f>
        <v>2T13</v>
      </c>
      <c r="BP3" s="96" t="str">
        <f>IF(Por_Eng!$C$4=Por_Eng!$A$1,Por_Eng!BR2,IF(Por_Eng!$C$4=Por_Eng!$B$1,Por_Eng!BR3,"Check"))</f>
        <v>3T13</v>
      </c>
      <c r="BQ3" s="96" t="str">
        <f>IF(Por_Eng!$C$4=Por_Eng!$A$1,Por_Eng!BS2,IF(Por_Eng!$C$4=Por_Eng!$B$1,Por_Eng!BS3,"Check"))</f>
        <v>4T13</v>
      </c>
      <c r="BR3" s="96" t="str">
        <f>IF(Por_Eng!$C$4=Por_Eng!$A$1,Por_Eng!BT2,IF(Por_Eng!$C$4=Por_Eng!$B$1,Por_Eng!BT3,"Check"))</f>
        <v>1T14</v>
      </c>
      <c r="BS3" s="96" t="str">
        <f>IF(Por_Eng!$C$4=Por_Eng!$A$1,Por_Eng!BU2,IF(Por_Eng!$C$4=Por_Eng!$B$1,Por_Eng!BU3,"Check"))</f>
        <v>2T14</v>
      </c>
      <c r="BT3" s="15" t="str">
        <f>IF(Por_Eng!$C$4=Por_Eng!$A$1,Por_Eng!BV2,IF(Por_Eng!$C$4=Por_Eng!$B$1,Por_Eng!BV3,"Check"))</f>
        <v>3T14</v>
      </c>
      <c r="BU3" s="15" t="str">
        <f>IF(Por_Eng!$C$4=Por_Eng!$A$1,Por_Eng!BW2,IF(Por_Eng!$C$4=Por_Eng!$B$1,Por_Eng!BW3,"Check"))</f>
        <v>4T14</v>
      </c>
      <c r="BV3" s="15" t="str">
        <f>IF(Por_Eng!$C$4=Por_Eng!$A$1,Por_Eng!BX2,IF(Por_Eng!$C$4=Por_Eng!$B$1,Por_Eng!BX3,"Check"))</f>
        <v>1T15</v>
      </c>
      <c r="BW3" s="15" t="str">
        <f>IF(Por_Eng!$C$4=Por_Eng!$A$1,Por_Eng!BY2,IF(Por_Eng!$C$4=Por_Eng!$B$1,Por_Eng!BY3,"Check"))</f>
        <v>2T15</v>
      </c>
      <c r="BX3" s="15" t="str">
        <f>IF(Por_Eng!$C$4=Por_Eng!$A$1,Por_Eng!BZ2,IF(Por_Eng!$C$4=Por_Eng!$B$1,Por_Eng!BZ3,"Check"))</f>
        <v>3T15</v>
      </c>
      <c r="BY3" s="15" t="str">
        <f>IF(Por_Eng!$C$4=Por_Eng!$A$1,Por_Eng!CA2,IF(Por_Eng!$C$4=Por_Eng!$B$1,Por_Eng!CA3,"Check"))</f>
        <v>4T15</v>
      </c>
      <c r="BZ3" s="15" t="str">
        <f>IF(Por_Eng!$C$4=Por_Eng!$A$1,Por_Eng!CB2,IF(Por_Eng!$C$4=Por_Eng!$B$1,Por_Eng!CB3,"Check"))</f>
        <v>1T16</v>
      </c>
      <c r="CA3" s="15" t="str">
        <f>IF(Por_Eng!$C$4=Por_Eng!$A$1,Por_Eng!CC2,IF(Por_Eng!$C$4=Por_Eng!$B$1,Por_Eng!CC3,"Check"))</f>
        <v>2T16</v>
      </c>
      <c r="CB3" s="15" t="str">
        <f>IF(Por_Eng!$C$4=Por_Eng!$A$1,Por_Eng!CD2,IF(Por_Eng!$C$4=Por_Eng!$B$1,Por_Eng!CD3,"Check"))</f>
        <v>3T16</v>
      </c>
      <c r="CC3" s="15" t="str">
        <f>IF(Por_Eng!$C$4=Por_Eng!$A$1,Por_Eng!CE2,IF(Por_Eng!$C$4=Por_Eng!$B$1,Por_Eng!CE3,"Check"))</f>
        <v>4T16</v>
      </c>
      <c r="CD3" s="15" t="str">
        <f>IF(Por_Eng!$C$4=Por_Eng!$A$1,Por_Eng!CF2,IF(Por_Eng!$C$4=Por_Eng!$B$1,Por_Eng!CF3,"Check"))</f>
        <v>1T17</v>
      </c>
      <c r="CE3" s="15" t="str">
        <f>IF(Por_Eng!$C$4=Por_Eng!$A$1,Por_Eng!CG2,IF(Por_Eng!$C$4=Por_Eng!$B$1,Por_Eng!CG3,"Check"))</f>
        <v>2T17</v>
      </c>
      <c r="CF3" s="15" t="str">
        <f>IF(Por_Eng!$C$4=Por_Eng!$A$1,Por_Eng!CH2,IF(Por_Eng!$C$4=Por_Eng!$B$1,Por_Eng!CH3,"Check"))</f>
        <v>3T17</v>
      </c>
      <c r="CG3" s="15" t="str">
        <f>IF(Por_Eng!$C$4=Por_Eng!$A$1,Por_Eng!CI2,IF(Por_Eng!$C$4=Por_Eng!$B$1,Por_Eng!CI3,"Check"))</f>
        <v>4T17</v>
      </c>
      <c r="CH3" s="15" t="str">
        <f>ROUNDUP(MONTH(CH2)/3,0)&amp;"T"&amp;TEXT(YEAR(CH2)-2000,"00")</f>
        <v>1T18</v>
      </c>
      <c r="CI3" s="15" t="str">
        <f>ROUNDUP(MONTH(CI2)/3,0)&amp;"T"&amp;TEXT(YEAR(CI2)-2000,"00")</f>
        <v>2T18</v>
      </c>
      <c r="CJ3" s="15" t="str">
        <f t="shared" ref="CJ3:DJ3" si="2">ROUNDUP(MONTH(CJ2)/3,0)&amp;"T"&amp;TEXT(YEAR(CJ2)-2000,"00")</f>
        <v>3T18</v>
      </c>
      <c r="CK3" s="15" t="str">
        <f t="shared" si="2"/>
        <v>4T18</v>
      </c>
      <c r="CL3" s="15" t="str">
        <f t="shared" si="2"/>
        <v>1T19</v>
      </c>
      <c r="CM3" s="15" t="str">
        <f t="shared" si="2"/>
        <v>2T19</v>
      </c>
      <c r="CN3" s="15" t="str">
        <f t="shared" si="2"/>
        <v>3T19</v>
      </c>
      <c r="CO3" s="15" t="str">
        <f t="shared" si="2"/>
        <v>4T19</v>
      </c>
      <c r="CP3" s="15" t="str">
        <f t="shared" si="2"/>
        <v>1T20</v>
      </c>
      <c r="CQ3" s="15" t="str">
        <f t="shared" si="2"/>
        <v>2T20</v>
      </c>
      <c r="CR3" s="15" t="str">
        <f t="shared" si="2"/>
        <v>3T20</v>
      </c>
      <c r="CS3" s="15" t="str">
        <f t="shared" si="2"/>
        <v>4T20</v>
      </c>
      <c r="CT3" s="15" t="str">
        <f t="shared" si="2"/>
        <v>1T21</v>
      </c>
      <c r="CU3" s="15" t="str">
        <f t="shared" si="2"/>
        <v>2T21</v>
      </c>
      <c r="CV3" s="15" t="str">
        <f t="shared" si="2"/>
        <v>3T21</v>
      </c>
      <c r="CW3" s="15" t="str">
        <f t="shared" si="2"/>
        <v>4T21</v>
      </c>
      <c r="CX3" s="15" t="str">
        <f t="shared" si="2"/>
        <v>1T22</v>
      </c>
      <c r="CY3" s="15" t="str">
        <f t="shared" si="2"/>
        <v>2T22</v>
      </c>
      <c r="CZ3" s="15" t="str">
        <f t="shared" si="2"/>
        <v>3T22</v>
      </c>
      <c r="DA3" s="15" t="str">
        <f t="shared" si="2"/>
        <v>4T22</v>
      </c>
      <c r="DB3" s="15" t="str">
        <f t="shared" si="2"/>
        <v>1T23</v>
      </c>
      <c r="DC3" s="15" t="str">
        <f t="shared" si="2"/>
        <v>2T23</v>
      </c>
      <c r="DD3" s="15" t="str">
        <f t="shared" si="2"/>
        <v>3T23</v>
      </c>
      <c r="DE3" s="15" t="str">
        <f t="shared" si="2"/>
        <v>4T23</v>
      </c>
      <c r="DF3" s="15" t="str">
        <f t="shared" si="2"/>
        <v>1T24</v>
      </c>
      <c r="DG3" s="15" t="str">
        <f t="shared" si="2"/>
        <v>2T24</v>
      </c>
      <c r="DH3" s="15" t="str">
        <f t="shared" si="2"/>
        <v>3T24</v>
      </c>
      <c r="DI3" s="15" t="str">
        <f t="shared" si="2"/>
        <v>4T24</v>
      </c>
      <c r="DJ3" s="15" t="str">
        <f t="shared" si="2"/>
        <v>1T25</v>
      </c>
      <c r="DK3" s="15" t="str">
        <f t="shared" ref="DK3" si="3">ROUNDUP(MONTH(DK2)/3,0)&amp;"T"&amp;TEXT(YEAR(DK2)-2000,"00")</f>
        <v>2T25</v>
      </c>
      <c r="DL3" s="15" t="str">
        <f t="shared" ref="DL3:DM3" si="4">ROUNDUP(MONTH(DL2)/3,0)&amp;"T"&amp;TEXT(YEAR(DL2)-2000,"00")</f>
        <v>3T25</v>
      </c>
      <c r="DM3" s="15" t="str">
        <f t="shared" si="4"/>
        <v>4T25</v>
      </c>
      <c r="DN3" s="15" t="str">
        <f t="shared" ref="DN3" si="5">ROUNDUP(MONTH(DN2)/3,0)&amp;"T"&amp;TEXT(YEAR(DN2)-2000,"00")</f>
        <v>1T26</v>
      </c>
    </row>
    <row r="4" spans="1:120" s="146" customFormat="1" ht="29" x14ac:dyDescent="0.35">
      <c r="A4" s="203" t="s">
        <v>624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5"/>
      <c r="BQ4" s="185"/>
      <c r="BR4" s="185"/>
      <c r="BS4" s="185"/>
      <c r="BT4" s="184"/>
      <c r="BU4" s="184"/>
      <c r="BV4" s="184"/>
      <c r="BW4" s="184"/>
      <c r="BX4" s="184"/>
      <c r="BY4" s="184"/>
      <c r="BZ4" s="184">
        <f t="shared" ref="BZ4:DL4" si="6">BZ5-BZ7-BZ8-BZ6</f>
        <v>26074.466</v>
      </c>
      <c r="CA4" s="184">
        <f t="shared" si="6"/>
        <v>26634.840500000006</v>
      </c>
      <c r="CB4" s="184">
        <f t="shared" si="6"/>
        <v>27743.264499999997</v>
      </c>
      <c r="CC4" s="184">
        <f t="shared" si="6"/>
        <v>27148.474999999999</v>
      </c>
      <c r="CD4" s="184">
        <f t="shared" si="6"/>
        <v>25433.355000000003</v>
      </c>
      <c r="CE4" s="184">
        <f t="shared" si="6"/>
        <v>26275.572000000004</v>
      </c>
      <c r="CF4" s="184">
        <f t="shared" si="6"/>
        <v>28018.32</v>
      </c>
      <c r="CG4" s="184">
        <f t="shared" si="6"/>
        <v>27507.716</v>
      </c>
      <c r="CH4" s="184">
        <f t="shared" si="6"/>
        <v>25468.764999999999</v>
      </c>
      <c r="CI4" s="184">
        <f t="shared" si="6"/>
        <v>24880.794999999991</v>
      </c>
      <c r="CJ4" s="184">
        <f t="shared" si="6"/>
        <v>28164.091519770962</v>
      </c>
      <c r="CK4" s="184">
        <f t="shared" si="6"/>
        <v>26987.070547619045</v>
      </c>
      <c r="CL4" s="184">
        <f t="shared" si="6"/>
        <v>25575.906000000003</v>
      </c>
      <c r="CM4" s="184">
        <f t="shared" si="6"/>
        <v>26417.810090909094</v>
      </c>
      <c r="CN4" s="184">
        <f t="shared" si="6"/>
        <v>29110.86</v>
      </c>
      <c r="CO4" s="184">
        <f t="shared" si="6"/>
        <v>28407.963991525423</v>
      </c>
      <c r="CP4" s="184">
        <f t="shared" si="6"/>
        <v>25856.772499999999</v>
      </c>
      <c r="CQ4" s="184">
        <f t="shared" si="6"/>
        <v>23729.224819499341</v>
      </c>
      <c r="CR4" s="184">
        <f t="shared" si="6"/>
        <v>29136.35752722323</v>
      </c>
      <c r="CS4" s="184">
        <f t="shared" si="6"/>
        <v>29856.682540834849</v>
      </c>
      <c r="CT4" s="184">
        <f t="shared" si="6"/>
        <v>15464.915399999998</v>
      </c>
      <c r="CU4" s="184">
        <f t="shared" si="6"/>
        <v>28530.241087012986</v>
      </c>
      <c r="CV4" s="184">
        <f t="shared" si="6"/>
        <v>30732.489999999998</v>
      </c>
      <c r="CW4" s="184">
        <f t="shared" si="6"/>
        <v>29939.581500000004</v>
      </c>
      <c r="CX4" s="184">
        <f t="shared" si="6"/>
        <v>27539.134607792206</v>
      </c>
      <c r="CY4" s="184">
        <f t="shared" si="6"/>
        <v>28746.279900000001</v>
      </c>
      <c r="CZ4" s="184">
        <f t="shared" si="6"/>
        <v>30533.518599999996</v>
      </c>
      <c r="DA4" s="184">
        <f t="shared" si="6"/>
        <v>29088.405299999999</v>
      </c>
      <c r="DB4" s="184">
        <f t="shared" si="6"/>
        <v>27957.660000000003</v>
      </c>
      <c r="DC4" s="184">
        <f t="shared" si="6"/>
        <v>28875.746600000006</v>
      </c>
      <c r="DD4" s="184">
        <f t="shared" si="6"/>
        <v>31574.889999999992</v>
      </c>
      <c r="DE4" s="184">
        <f t="shared" si="6"/>
        <v>30070.102699999999</v>
      </c>
      <c r="DF4" s="184">
        <f t="shared" si="6"/>
        <v>28514.118500000004</v>
      </c>
      <c r="DG4" s="184">
        <f t="shared" si="6"/>
        <v>29653.652600000001</v>
      </c>
      <c r="DH4" s="184">
        <f t="shared" si="6"/>
        <v>31950.881999999998</v>
      </c>
      <c r="DI4" s="184">
        <f t="shared" si="6"/>
        <v>30422.557500000003</v>
      </c>
      <c r="DJ4" s="184">
        <f t="shared" si="6"/>
        <v>28580.518099999998</v>
      </c>
      <c r="DK4" s="184">
        <f t="shared" si="6"/>
        <v>23756.000600000003</v>
      </c>
      <c r="DL4" s="184">
        <f t="shared" si="6"/>
        <v>25622.789199999999</v>
      </c>
      <c r="DM4" s="184">
        <f>DM5-DM7-DM8-DM6</f>
        <v>24569.358399999997</v>
      </c>
      <c r="DN4" s="184">
        <f>DN5-DN7-DN8-DN6</f>
        <v>7635.8315000000002</v>
      </c>
    </row>
    <row r="5" spans="1:120" s="6" customFormat="1" x14ac:dyDescent="0.35">
      <c r="A5" s="181" t="str">
        <f>Month!A4</f>
        <v>Rodovias (veículos equivalentes pagantes)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3"/>
      <c r="BQ5" s="183"/>
      <c r="BR5" s="183">
        <f>SUMIF(Month!$130:$130,Quarter!BR$3,Month!4:4)</f>
        <v>29011.889807453412</v>
      </c>
      <c r="BS5" s="183">
        <f>SUMIF(Month!$130:$130,Quarter!BS$3,Month!4:4)</f>
        <v>26780.69489037267</v>
      </c>
      <c r="BT5" s="182">
        <f>SUMIF(Month!$130:$130,Quarter!BT$3,Month!4:4)</f>
        <v>27260.559542701867</v>
      </c>
      <c r="BU5" s="182">
        <f>SUMIF(Month!$130:$130,Quarter!BU$3,Month!4:4)</f>
        <v>28720.634972049687</v>
      </c>
      <c r="BV5" s="182">
        <f>SUMIF(Month!$130:$130,Quarter!BV$3,Month!4:4)</f>
        <v>27561.455835403722</v>
      </c>
      <c r="BW5" s="182">
        <f>SUMIF(Month!$130:$130,Quarter!BW$3,Month!4:4)</f>
        <v>25449.801461809635</v>
      </c>
      <c r="BX5" s="182">
        <f>SUMIF(Month!$130:$130,Quarter!BX$3,Month!4:4)</f>
        <v>47046.670642857142</v>
      </c>
      <c r="BY5" s="182">
        <f>SUMIF(Month!$130:$130,Quarter!BY$3,Month!4:4)</f>
        <v>47612.790222222218</v>
      </c>
      <c r="BZ5" s="182">
        <f>SUMIF(Month!$130:$130,Quarter!BZ$3,Month!4:4)</f>
        <v>46247.499584795318</v>
      </c>
      <c r="CA5" s="182">
        <f>SUMIF(Month!$130:$130,Quarter!CA$3,Month!4:4)</f>
        <v>43710.615000000005</v>
      </c>
      <c r="CB5" s="182">
        <f>SUMIF(Month!$130:$130,Quarter!CB$3,Month!4:4)</f>
        <v>45309.097999999998</v>
      </c>
      <c r="CC5" s="182">
        <f>SUMIF(Month!$130:$130,Quarter!CC$3,Month!4:4)</f>
        <v>45567.093999999997</v>
      </c>
      <c r="CD5" s="182">
        <f>SUM(Month!IH4:IJ4)</f>
        <v>45019.633000000002</v>
      </c>
      <c r="CE5" s="182">
        <f>SUM(Month!IK4:IM4)</f>
        <v>42894.025000000001</v>
      </c>
      <c r="CF5" s="182">
        <f>SUM(Month!IN4:IP4)</f>
        <v>46269.602500000001</v>
      </c>
      <c r="CG5" s="182">
        <f>SUM(Month!IQ4:IS4)</f>
        <v>47017.985500000003</v>
      </c>
      <c r="CH5" s="182">
        <f>SUM(Month!IT4:IV4)</f>
        <v>45888.752899999999</v>
      </c>
      <c r="CI5" s="182">
        <f>SUM(Month!IW4:IY4)</f>
        <v>41659.926699999996</v>
      </c>
      <c r="CJ5" s="182">
        <f>SUM(Month!IZ4:JB4)</f>
        <v>37420.169519770963</v>
      </c>
      <c r="CK5" s="182">
        <f>SUM(Month!JC4:JE4)</f>
        <v>35692.096547619047</v>
      </c>
      <c r="CL5" s="182">
        <f>SUM(Month!JF4:JH4)</f>
        <v>33168.2785</v>
      </c>
      <c r="CM5" s="182">
        <f>SUM(Month!JI4:JK4)</f>
        <v>33973.291090909093</v>
      </c>
      <c r="CN5" s="182">
        <f>SUM(Month!JL4:JN4)</f>
        <v>37911.032500000001</v>
      </c>
      <c r="CO5" s="182">
        <f>SUM(Month!JO4:JQ4)</f>
        <v>38064.491991525421</v>
      </c>
      <c r="CP5" s="182">
        <f>SUM(Month!JR4:JT4)</f>
        <v>34523.491999999998</v>
      </c>
      <c r="CQ5" s="182">
        <f>SUM(Month!JU4:JW4)</f>
        <v>30140.81931949934</v>
      </c>
      <c r="CR5" s="182">
        <f>SUM(Month!JX4:JZ4)</f>
        <v>37836.746527223229</v>
      </c>
      <c r="CS5" s="182">
        <f>SUM(Month!JY4:KA4)</f>
        <v>39322.575540834849</v>
      </c>
      <c r="CT5" s="182">
        <f>SUM(Month!KD4:KE4)</f>
        <v>24032.646549999998</v>
      </c>
      <c r="CU5" s="182">
        <f>SUM(Month!KG4:KI4)</f>
        <v>37035.190287012985</v>
      </c>
      <c r="CV5" s="182">
        <f>SUM(Month!KJ4:KL4)</f>
        <v>40076.346149999998</v>
      </c>
      <c r="CW5" s="182">
        <f>SUM(Month!KM4:KO4)</f>
        <v>38244.473250000003</v>
      </c>
      <c r="CX5" s="182">
        <f>SUM(Month!KP4:KR4)</f>
        <v>33283.705966412897</v>
      </c>
      <c r="CY5" s="182">
        <f>SUMIF(Month!$KS$1:$XFD$1,Quarter!CY$3,Month!$KS$4:$XFD$4)</f>
        <v>34604.690803527643</v>
      </c>
      <c r="CZ5" s="182">
        <f>SUMIF(Month!$KS$1:$XFD$1,Quarter!CZ$3,Month!$KS$4:$XFD$4)</f>
        <v>36561.528999999995</v>
      </c>
      <c r="DA5" s="182">
        <f>SUMIF(Month!$KS$1:$XFD$1,Quarter!DA$3,Month!$KS$4:$XFD$4)</f>
        <v>35222.356107539679</v>
      </c>
      <c r="DB5" s="182">
        <f>SUMIF(Month!$KS$1:$XFD$1,Quarter!DB$3,Month!$KS$4:$XFD$4)</f>
        <v>34054.114500000003</v>
      </c>
      <c r="DC5" s="182">
        <f>SUMIF(Month!$KS$1:$XFD$1,Quarter!DC$3,Month!$KS$4:$XFD$4)</f>
        <v>34968.425562698416</v>
      </c>
      <c r="DD5" s="182">
        <f>SUMIF(Month!$KS$1:$XFD$1,Quarter!DD$3,Month!$KS$4:$XFD$4)</f>
        <v>37946.040599999993</v>
      </c>
      <c r="DE5" s="182">
        <f>SUMIF(Month!$KS$1:$XFD$1,Quarter!DE$3,Month!$KS$4:$XFD$4)</f>
        <v>36677.639958888889</v>
      </c>
      <c r="DF5" s="182">
        <f>SUMIF(Month!$KS$1:$XFD$1,Quarter!DF$3,Month!$KS$4:$XFD$4)</f>
        <v>34796.149000000005</v>
      </c>
      <c r="DG5" s="182">
        <f>SUMIF(Month!$KS$1:$XFD$1,Quarter!DG$3,Month!$KS$4:$XFD$4)</f>
        <v>35973.2166</v>
      </c>
      <c r="DH5" s="182">
        <f>SUMIF(Month!$KS$1:$XFD$1,Quarter!DH$3,Month!$KS$4:$XFD$4)</f>
        <v>38615.468499999995</v>
      </c>
      <c r="DI5" s="182">
        <f>SUMIF(Month!$KS$1:$XFD$1,Quarter!DI$3,Month!$KS$4:$XFD$4)</f>
        <v>37063.2215</v>
      </c>
      <c r="DJ5" s="182">
        <f>SUMIF(Month!$KS$1:$XFD$1,Quarter!DJ$3,Month!$KS$4:$XFD$4)</f>
        <v>34965.761599999998</v>
      </c>
      <c r="DK5" s="182">
        <f>SUMIF(Month!$KS$1:$XFD$1,Quarter!DK$3,Month!$KS$4:$XFD$4)</f>
        <v>30134.295100000003</v>
      </c>
      <c r="DL5" s="182">
        <f>SUMIF(Month!$KS$1:$XFD$1,Quarter!DL$3,Month!$KS$4:$XFD$4)</f>
        <v>32365.752700000001</v>
      </c>
      <c r="DM5" s="182">
        <f>SUMIF(Month!$KS$1:$XFD$1,Quarter!DM$3,Month!$KS$4:$XFD$4)</f>
        <v>26870.813399999999</v>
      </c>
      <c r="DN5" s="182">
        <f>SUMIF(Month!$KS$1:$XFD$1,Quarter!DN$3,Month!$KS$4:$XFD$4)</f>
        <v>7635.8315000000002</v>
      </c>
    </row>
    <row r="6" spans="1:120" s="33" customFormat="1" x14ac:dyDescent="0.35">
      <c r="A6" s="18" t="str">
        <f>Month!A5</f>
        <v>Concer</v>
      </c>
      <c r="B6" s="31"/>
      <c r="C6" s="31"/>
      <c r="D6" s="32"/>
      <c r="E6" s="31"/>
      <c r="F6" s="32"/>
      <c r="H6" s="18"/>
      <c r="I6" s="31"/>
      <c r="J6" s="31"/>
      <c r="K6" s="32"/>
      <c r="BR6" s="33">
        <f>SUMIF(Month!$130:$130,Quarter!BR$3,Month!5:5)</f>
        <v>7727.8349999999991</v>
      </c>
      <c r="BS6" s="33">
        <f>SUMIF(Month!$130:$130,Quarter!BS$3,Month!5:5)</f>
        <v>7688.7753499999999</v>
      </c>
      <c r="BT6" s="33">
        <f>SUMIF(Month!$130:$130,Quarter!BT$3,Month!5:5)</f>
        <v>7202.6658750000006</v>
      </c>
      <c r="BU6" s="33">
        <f>SUMIF(Month!$130:$130,Quarter!BU$3,Month!5:5)</f>
        <v>7262.0254999999997</v>
      </c>
      <c r="BV6" s="33">
        <f>SUMIF(Month!$130:$130,Quarter!BV$3,Month!5:5)</f>
        <v>6775.393</v>
      </c>
      <c r="BW6" s="33">
        <f>SUMIF(Month!$130:$130,Quarter!BW$3,Month!5:5)</f>
        <v>6517.3450000000003</v>
      </c>
      <c r="BX6" s="33">
        <f>SUMIF(Month!$130:$130,Quarter!BX$3,Month!5:5)</f>
        <v>6522.5474999999997</v>
      </c>
      <c r="BY6" s="33">
        <f>SUMIF(Month!$130:$130,Quarter!BY$3,Month!5:5)</f>
        <v>6421.4009999999998</v>
      </c>
      <c r="BZ6" s="33">
        <f>SUMIF(Month!$130:$130,Quarter!BZ$3,Month!5:5)</f>
        <v>6037.5235000000002</v>
      </c>
      <c r="CA6" s="33">
        <f>SUMIF(Month!$130:$130,Quarter!CA$3,Month!5:5)</f>
        <v>5896.8710000000001</v>
      </c>
      <c r="CB6" s="33">
        <f>SUMIF(Month!$130:$130,Quarter!CB$3,Month!5:5)</f>
        <v>5925.4504999999999</v>
      </c>
      <c r="CC6" s="33">
        <f>SUMIF(Month!$130:$130,Quarter!CC$3,Month!5:5)</f>
        <v>5893.2744999999995</v>
      </c>
      <c r="CD6" s="33">
        <f>SUM(Month!IH5:IJ5)</f>
        <v>5750.3050000000003</v>
      </c>
      <c r="CE6" s="33">
        <f>SUM(Month!IK5:IM5)</f>
        <v>5543.0675000000001</v>
      </c>
      <c r="CF6" s="33">
        <f>SUM(Month!IN5:IP5)</f>
        <v>5783.3649999999998</v>
      </c>
      <c r="CG6" s="33">
        <f>SUM(Month!IQ5:IS5)</f>
        <v>5866.8729999999996</v>
      </c>
      <c r="CH6" s="33">
        <f>SUM(Month!IT5:IV5)</f>
        <v>5589.6550000000007</v>
      </c>
      <c r="CI6" s="33">
        <f>SUM(Month!IW5:IY5)</f>
        <v>5254.6880000000001</v>
      </c>
      <c r="CJ6" s="33">
        <f>SUM(Month!IZ5:JB5)</f>
        <v>5883.7664999999997</v>
      </c>
      <c r="CK6" s="33">
        <f>SUM(Month!JC5:JE5)</f>
        <v>6066.0260000000007</v>
      </c>
      <c r="CL6" s="33">
        <f>SUM(Month!JF5:JH5)</f>
        <v>5858.3724999999995</v>
      </c>
      <c r="CM6" s="33">
        <f>SUM(Month!JI5:JK5)</f>
        <v>5725.4809999999998</v>
      </c>
      <c r="CN6" s="33">
        <f>SUM(Month!JL5:JN5)</f>
        <v>5926.1725000000006</v>
      </c>
      <c r="CO6" s="33">
        <f>SUM(Month!JO5:JQ5)</f>
        <v>6257.5280000000002</v>
      </c>
      <c r="CP6" s="33">
        <f>SUM(Month!JR5:JT5)</f>
        <v>5550.7195000000002</v>
      </c>
      <c r="CQ6" s="33">
        <f>SUM(Month!JU5:JW5)</f>
        <v>3827.5945000000002</v>
      </c>
      <c r="CR6" s="33">
        <f>SUM(Month!JX5:JZ5)</f>
        <v>5474.3889999999992</v>
      </c>
      <c r="CS6" s="33">
        <f>SUM(Month!KA5:KC5)</f>
        <v>6019.893</v>
      </c>
      <c r="CT6" s="33">
        <f>SUM(Month!KD5:KF5)</f>
        <v>5537.7311499999996</v>
      </c>
      <c r="CU6" s="33">
        <f>SUM(Month!KG5:KI5)</f>
        <v>5454.9492</v>
      </c>
      <c r="CV6" s="33">
        <f>SUM(Month!KJ5:KL5)</f>
        <v>6018.8561499999996</v>
      </c>
      <c r="CW6" s="33">
        <f>SUM(Month!KM5:KO5)</f>
        <v>6177.8917499999998</v>
      </c>
      <c r="CX6" s="33">
        <f>SUM(Month!KP5:KR5)</f>
        <v>5744.5713586206894</v>
      </c>
      <c r="CY6" s="33">
        <f>SUMIF(Month!$KS$1:$XFD$1,Quarter!CY$3,Month!$KS$5:$XFD$5)</f>
        <v>5858.4109035276415</v>
      </c>
      <c r="CZ6" s="33">
        <f>SUMIF(Month!$KS$1:$XFD$1,Quarter!CZ$3,Month!$KS$5:$XFD$5)</f>
        <v>6028.0104000000001</v>
      </c>
      <c r="DA6" s="33">
        <f>SUMIF(Month!$KS$1:$XFD$1,Quarter!DA$3,Month!$KS$5:$XFD$5)</f>
        <v>6133.9508075396816</v>
      </c>
      <c r="DB6" s="33">
        <f>SUMIF(Month!$KS$1:$XFD$1,Quarter!DB$3,Month!$KS$5:$XFD$5)</f>
        <v>6096.4544999999998</v>
      </c>
      <c r="DC6" s="33">
        <f>SUMIF(Month!$KS$1:$XFD$1,Quarter!DC$3,Month!$KS$5:$XFD$5)</f>
        <v>6092.6789626984119</v>
      </c>
      <c r="DD6" s="33">
        <f>SUMIF(Month!$KS$1:$XFD$1,Quarter!DD$3,Month!$KS$5:$XFD$5)</f>
        <v>6371.150599999999</v>
      </c>
      <c r="DE6" s="33">
        <f>SUMIF(Month!$KS$1:$XFD$1,Quarter!DE$3,Month!$KS$5:$XFD$5)</f>
        <v>6607.5372588888895</v>
      </c>
      <c r="DF6" s="33">
        <f>SUMIF(Month!$KS$1:$XFD$1,Quarter!DF$3,Month!$KS$5:$XFD$5)</f>
        <v>6282.0305000000008</v>
      </c>
      <c r="DG6" s="33">
        <f>SUMIF(Month!$KS$1:$XFD$1,Quarter!DG$3,Month!$KS$5:$XFD$5)</f>
        <v>6319.5639999999994</v>
      </c>
      <c r="DH6" s="33">
        <f>SUMIF(Month!$KS$1:$XFD$1,Quarter!DH$3,Month!$KS$5:$XFD$5)</f>
        <v>6664.5864999999994</v>
      </c>
      <c r="DI6" s="33">
        <f>SUMIF(Month!$KS$1:$XFD$1,Quarter!DI$3,Month!$KS$5:$XFD$5)</f>
        <v>6640.6639999999989</v>
      </c>
      <c r="DJ6" s="33">
        <f>SUMIF(Month!$KS$1:$XFD$1,Quarter!DJ$3,Month!$KS$5:$XFD$5)</f>
        <v>6385.2434999999996</v>
      </c>
      <c r="DK6" s="33">
        <f>SUMIF(Month!$KS$1:$XFD$1,Quarter!DK$3,Month!$KS$5:$XFD$5)</f>
        <v>6378.2945</v>
      </c>
      <c r="DL6" s="33">
        <f>SUMIF(Month!$KS$1:$XFD$1,Quarter!DL$3,Month!$KS$5:$XFD$5)</f>
        <v>6742.9634999999998</v>
      </c>
      <c r="DM6" s="33">
        <f>SUMIF(Month!$KS$1:$XFD$1,Quarter!DM$3,Month!$KS$5:$XFD$5)</f>
        <v>2301.4549999999999</v>
      </c>
      <c r="DN6" s="33">
        <f>SUMIF(Month!$KS$1:$XFD$1,Quarter!DN$3,Month!$KS$5:$XFD$5)</f>
        <v>0</v>
      </c>
    </row>
    <row r="7" spans="1:120" s="33" customFormat="1" x14ac:dyDescent="0.35">
      <c r="A7" s="18" t="str">
        <f>Month!A6</f>
        <v>Concepa</v>
      </c>
      <c r="B7" s="31"/>
      <c r="C7" s="31"/>
      <c r="D7" s="32"/>
      <c r="E7" s="31"/>
      <c r="F7" s="32"/>
      <c r="H7" s="18"/>
      <c r="I7" s="31"/>
      <c r="J7" s="31"/>
      <c r="K7" s="32"/>
      <c r="BR7" s="33">
        <f>SUMIF(Month!$130:$130,Quarter!BR$3,Month!6:6)</f>
        <v>11087.084999999999</v>
      </c>
      <c r="BS7" s="33">
        <f>SUMIF(Month!$130:$130,Quarter!BS$3,Month!6:6)</f>
        <v>8753.3234999999986</v>
      </c>
      <c r="BT7" s="33">
        <f>SUMIF(Month!$130:$130,Quarter!BT$3,Month!6:6)</f>
        <v>9306.3379999999997</v>
      </c>
      <c r="BU7" s="33">
        <f>SUMIF(Month!$130:$130,Quarter!BU$3,Month!6:6)</f>
        <v>10543.139499999999</v>
      </c>
      <c r="BV7" s="33">
        <f>SUMIF(Month!$130:$130,Quarter!BV$3,Month!6:6)</f>
        <v>11052.321</v>
      </c>
      <c r="BW7" s="33">
        <f>SUMIF(Month!$130:$130,Quarter!BW$3,Month!6:6)</f>
        <v>8507.43</v>
      </c>
      <c r="BX7" s="33">
        <f>SUMIF(Month!$130:$130,Quarter!BX$3,Month!6:6)</f>
        <v>8604.0535</v>
      </c>
      <c r="BY7" s="33">
        <f>SUMIF(Month!$130:$130,Quarter!BY$3,Month!6:6)</f>
        <v>9601.6625000000004</v>
      </c>
      <c r="BZ7" s="33">
        <f>SUMIF(Month!$130:$130,Quarter!BZ$3,Month!6:6)</f>
        <v>10772.934999999999</v>
      </c>
      <c r="CA7" s="33">
        <f>SUMIF(Month!$130:$130,Quarter!CA$3,Month!6:6)</f>
        <v>7887.9035000000003</v>
      </c>
      <c r="CB7" s="33">
        <f>SUMIF(Month!$130:$130,Quarter!CB$3,Month!6:6)</f>
        <v>8279.3830000000016</v>
      </c>
      <c r="CC7" s="33">
        <f>SUMIF(Month!$130:$130,Quarter!CC$3,Month!6:6)</f>
        <v>9252.3444999999992</v>
      </c>
      <c r="CD7" s="33">
        <f>SUM(Month!IH6:IJ6)</f>
        <v>10794.973</v>
      </c>
      <c r="CE7" s="33">
        <f>SUM(Month!IK6:IM6)</f>
        <v>8024.3855000000003</v>
      </c>
      <c r="CF7" s="33">
        <f>SUM(Month!IN6:IP6)</f>
        <v>9143.9174999999996</v>
      </c>
      <c r="CG7" s="33">
        <f>SUM(Month!IQ6:IS6)</f>
        <v>10412.396500000001</v>
      </c>
      <c r="CH7" s="33">
        <f>SUM(Month!IT6:IV6)</f>
        <v>11815.332899999999</v>
      </c>
      <c r="CI7" s="33">
        <f>SUM(Month!IW6:IY6)</f>
        <v>8670.4436999999998</v>
      </c>
      <c r="CJ7" s="33">
        <f>SUM(Month!IZ6:JB6)</f>
        <v>237.31150000000002</v>
      </c>
      <c r="CP7" s="33">
        <f>SUM(Month!JR6:JT6)</f>
        <v>0</v>
      </c>
      <c r="CQ7" s="33">
        <f>SUM(Month!JU6:JW6)</f>
        <v>0</v>
      </c>
      <c r="CR7" s="33">
        <f>SUM(Month!JX6:JZ6)</f>
        <v>0</v>
      </c>
      <c r="CS7" s="33">
        <f>SUM(Month!KA6:KC6)</f>
        <v>0</v>
      </c>
      <c r="CT7" s="33">
        <f>SUM(Month!KD6:KF6)</f>
        <v>0</v>
      </c>
      <c r="CU7" s="33">
        <f>SUM(Month!KG6:KI6)</f>
        <v>0</v>
      </c>
      <c r="CV7" s="33">
        <f>SUM(Month!KJ6:KL6)</f>
        <v>0</v>
      </c>
      <c r="CW7" s="33">
        <f>SUM(Month!KM6:KO6)</f>
        <v>0</v>
      </c>
      <c r="CX7" s="33">
        <f>SUM(Month!KP6:KR6)</f>
        <v>0</v>
      </c>
      <c r="CY7" s="33">
        <f>SUMIF(Month!$KS$1:$XFD$1,Quarter!CY$3,Month!$KS$6:$XFD$6)</f>
        <v>0</v>
      </c>
      <c r="CZ7" s="33">
        <f>SUMIF(Month!$KS$1:$XFD$1,Quarter!CZ$3,Month!$KS$6:$XFD$6)</f>
        <v>0</v>
      </c>
      <c r="DA7" s="33">
        <f>SUMIF(Month!$KS$1:$XFD$1,Quarter!DA$3,Month!$KS$6:$XFD$6)</f>
        <v>0</v>
      </c>
      <c r="DB7" s="33">
        <f>SUMIF(Month!$KS$1:$XFD$1,Quarter!DB$3,Month!$KS$6:$XFD$6)</f>
        <v>0</v>
      </c>
      <c r="DC7" s="33">
        <f>SUMIF(Month!$KS$1:$XFD$1,Quarter!DC$3,Month!$KS$6:$XFD$6)</f>
        <v>0</v>
      </c>
      <c r="DD7" s="33">
        <f>SUMIF(Month!$KS$1:$XFD$1,Quarter!DD$3,Month!$KS$6:$XFD$6)</f>
        <v>0</v>
      </c>
      <c r="DE7" s="33">
        <f>SUMIF(Month!$KS$1:$XFD$1,Quarter!DE$3,Month!$KS$6:$XFD$6)</f>
        <v>0</v>
      </c>
      <c r="DF7" s="33">
        <f>SUMIF(Month!$KS$1:$XFD$1,Quarter!DF$3,Month!$KS$6:$XFD$6)</f>
        <v>0</v>
      </c>
      <c r="DG7" s="33">
        <f>SUMIF(Month!$KS$1:$XFD$1,Quarter!DG$3,Month!$KS$6:$XFD$6)</f>
        <v>0</v>
      </c>
      <c r="DH7" s="33">
        <f>SUMIF(Month!$KS$1:$XFD$1,Quarter!DH$3,Month!$KS$6:$XFD$6)</f>
        <v>0</v>
      </c>
      <c r="DI7" s="33">
        <f>SUMIF(Month!$KS$1:$XFD$1,Quarter!DI$3,Month!$KS$6:$XFD$6)</f>
        <v>0</v>
      </c>
      <c r="DJ7" s="33">
        <f>SUMIF(Month!$KS$1:$XFD$1,Quarter!DJ$3,Month!$KS$6:$XFD$6)</f>
        <v>0</v>
      </c>
      <c r="DK7" s="33">
        <f>SUMIF(Month!$KS$1:$XFD$1,Quarter!DK$3,Month!$KS$6:$XFD$6)</f>
        <v>0</v>
      </c>
      <c r="DL7" s="33">
        <f>SUMIF(Month!$KS$1:$XFD$1,Quarter!DL$3,Month!$KS$6:$XFD$6)</f>
        <v>0</v>
      </c>
      <c r="DM7" s="33">
        <f>SUMIF(Month!$KS$1:$XFD$1,Quarter!DM$3,Month!$KS$6:$XFD$6)</f>
        <v>0</v>
      </c>
      <c r="DN7" s="33">
        <f>SUMIF(Month!$KS$1:$XFD$1,Quarter!DN$3,Month!$KS$6:$XFD$6)</f>
        <v>0</v>
      </c>
    </row>
    <row r="8" spans="1:120" s="33" customFormat="1" x14ac:dyDescent="0.35">
      <c r="A8" s="18" t="str">
        <f>Month!A7</f>
        <v>Econorte</v>
      </c>
      <c r="B8" s="31"/>
      <c r="C8" s="31"/>
      <c r="D8" s="32"/>
      <c r="E8" s="31"/>
      <c r="F8" s="32"/>
      <c r="H8" s="18"/>
      <c r="I8" s="31"/>
      <c r="J8" s="31"/>
      <c r="K8" s="32"/>
      <c r="BR8" s="33">
        <f>SUMIF(Month!$130:$130,Quarter!BR$3,Month!7:7)</f>
        <v>3609.9673074534157</v>
      </c>
      <c r="BS8" s="33">
        <f>SUMIF(Month!$130:$130,Quarter!BS$3,Month!7:7)</f>
        <v>3572.041040372671</v>
      </c>
      <c r="BT8" s="33">
        <f>SUMIF(Month!$130:$130,Quarter!BT$3,Month!7:7)</f>
        <v>3683.9431677018633</v>
      </c>
      <c r="BU8" s="33">
        <f>SUMIF(Month!$130:$130,Quarter!BU$3,Month!7:7)</f>
        <v>3778.9039720496894</v>
      </c>
      <c r="BV8" s="33">
        <f>SUMIF(Month!$130:$130,Quarter!BV$3,Month!7:7)</f>
        <v>3455.3938354037264</v>
      </c>
      <c r="BW8" s="33">
        <f>SUMIF(Month!$130:$130,Quarter!BW$3,Month!7:7)</f>
        <v>3386.4474347826085</v>
      </c>
      <c r="BX8" s="33">
        <f>SUMIF(Month!$130:$130,Quarter!BX$3,Month!7:7)</f>
        <v>3585.5751428571425</v>
      </c>
      <c r="BY8" s="33">
        <f>SUMIF(Month!$130:$130,Quarter!BY$3,Month!7:7)</f>
        <v>3645.7942222222223</v>
      </c>
      <c r="BZ8" s="33">
        <f>SUMIF(Month!$130:$130,Quarter!BZ$3,Month!7:7)</f>
        <v>3362.57508479532</v>
      </c>
      <c r="CA8" s="33">
        <f>SUMIF(Month!$130:$130,Quarter!CA$3,Month!7:7)</f>
        <v>3291</v>
      </c>
      <c r="CB8" s="33">
        <f>SUMIF(Month!$130:$130,Quarter!CB$3,Month!7:7)</f>
        <v>3361</v>
      </c>
      <c r="CC8" s="33">
        <f>SUMIF(Month!$130:$130,Quarter!CC$3,Month!7:7)</f>
        <v>3273</v>
      </c>
      <c r="CD8" s="33">
        <f>SUM(Month!IH7:IJ7)</f>
        <v>3041</v>
      </c>
      <c r="CE8" s="33">
        <f>SUM(Month!IK7:IM7)</f>
        <v>3051</v>
      </c>
      <c r="CF8" s="33">
        <f>SUM(Month!IN7:IP7)</f>
        <v>3324</v>
      </c>
      <c r="CG8" s="33">
        <f>SUM(Month!IQ7:IS7)</f>
        <v>3231</v>
      </c>
      <c r="CH8" s="33">
        <f>SUM(Month!IT7:IV7)</f>
        <v>3015</v>
      </c>
      <c r="CI8" s="33">
        <f>SUM(Month!IW7:IY7)</f>
        <v>2854</v>
      </c>
      <c r="CJ8" s="33">
        <f>SUM(Month!IZ7:JB7)</f>
        <v>3135</v>
      </c>
      <c r="CK8" s="33">
        <f>SUM(Month!JC7:JE7)</f>
        <v>2639</v>
      </c>
      <c r="CL8" s="33">
        <f>SUM(Month!JF7:JH7)</f>
        <v>1734</v>
      </c>
      <c r="CM8" s="33">
        <f>SUM(Month!JI7:JK7)</f>
        <v>1830</v>
      </c>
      <c r="CN8" s="33">
        <f>SUM(Month!JL7:JN7)</f>
        <v>2874</v>
      </c>
      <c r="CO8" s="33">
        <f>SUM(Month!JO7:JQ7)</f>
        <v>3399</v>
      </c>
      <c r="CP8" s="33">
        <f>SUM(Month!JR7:JT7)</f>
        <v>3116</v>
      </c>
      <c r="CQ8" s="33">
        <f>SUM(Month!JU7:JW7)</f>
        <v>2584</v>
      </c>
      <c r="CR8" s="33">
        <f>SUM(Month!JX7:JZ7)</f>
        <v>3226</v>
      </c>
      <c r="CS8" s="33">
        <f>SUM(Month!KA7:KC7)</f>
        <v>3446</v>
      </c>
      <c r="CT8" s="33">
        <f>SUM(Month!KD7:KF7)</f>
        <v>3030</v>
      </c>
      <c r="CU8" s="33">
        <f>SUM(Month!KG7:KI7)</f>
        <v>3050</v>
      </c>
      <c r="CV8" s="33">
        <f>SUM(Month!KJ7:KL7)</f>
        <v>3325</v>
      </c>
      <c r="CW8" s="33">
        <f>SUM(Month!KM7:KO7)</f>
        <v>2127</v>
      </c>
      <c r="CX8" s="33">
        <f>SUM(Month!KP7:KR7)</f>
        <v>0</v>
      </c>
      <c r="CY8" s="33">
        <f>SUMIF(Month!$KS$1:$XFD$1,Quarter!CY$3,Month!$KS$7:$XFD$7)</f>
        <v>0</v>
      </c>
      <c r="CZ8" s="33">
        <f>SUMIF(Month!$KS$1:$XFD$1,Quarter!CZ$3,Month!$KS$7:$XFD$7)</f>
        <v>0</v>
      </c>
      <c r="DA8" s="33">
        <f>SUMIF(Month!$KS$1:$XFD$1,Quarter!DA$3,Month!$KS$7:$XFD$7)</f>
        <v>0</v>
      </c>
      <c r="DB8" s="33">
        <f>SUMIF(Month!$KS$1:$XFD$1,Quarter!DB$3,Month!$KS$7:$XFD$7)</f>
        <v>0</v>
      </c>
      <c r="DC8" s="33">
        <f>SUMIF(Month!$KS$1:$XFD$1,Quarter!DC$3,Month!$KS$7:$XFD$7)</f>
        <v>0</v>
      </c>
      <c r="DD8" s="33">
        <f>SUMIF(Month!$KS$1:$XFD$1,Quarter!DD$3,Month!$KS$7:$XFD$7)</f>
        <v>0</v>
      </c>
      <c r="DE8" s="33">
        <f>SUMIF(Month!$KS$1:$XFD$1,Quarter!DE$3,Month!$KS$7:$XFD$7)</f>
        <v>0</v>
      </c>
      <c r="DF8" s="33">
        <f>SUMIF(Month!$KS$1:$XFD$1,Quarter!DF$3,Month!$KS$7:$XFD$7)</f>
        <v>0</v>
      </c>
      <c r="DG8" s="33">
        <f>SUMIF(Month!$KS$1:$XFD$1,Quarter!DG$3,Month!$KS$7:$XFD$7)</f>
        <v>0</v>
      </c>
      <c r="DH8" s="33">
        <f>SUMIF(Month!$KS$1:$XFD$1,Quarter!DH$3,Month!$KS$7:$XFD$7)</f>
        <v>0</v>
      </c>
      <c r="DI8" s="33">
        <f>SUMIF(Month!$KS$1:$XFD$1,Quarter!DI$3,Month!$KS$7:$XFD$7)</f>
        <v>0</v>
      </c>
      <c r="DJ8" s="33">
        <f>SUMIF(Month!$KS$1:$XFD$1,Quarter!DJ$3,Month!$KS$7:$XFD$7)</f>
        <v>0</v>
      </c>
      <c r="DK8" s="33">
        <f>SUMIF(Month!$KS$1:$XFD$1,Quarter!DK$3,Month!$KS$7:$XFD$7)</f>
        <v>0</v>
      </c>
      <c r="DL8" s="33">
        <f>SUMIF(Month!$KS$1:$XFD$1,Quarter!DL$3,Month!$KS$7:$XFD$7)</f>
        <v>0</v>
      </c>
      <c r="DM8" s="33">
        <f>SUMIF(Month!$KS$1:$XFD$1,Quarter!DM$3,Month!$KS$7:$XFD$7)</f>
        <v>0</v>
      </c>
      <c r="DN8" s="33">
        <f>SUMIF(Month!$KS$1:$XFD$1,Quarter!DN$3,Month!$KS$7:$XFD$7)</f>
        <v>0</v>
      </c>
    </row>
    <row r="9" spans="1:120" s="33" customFormat="1" x14ac:dyDescent="0.35">
      <c r="A9" s="18" t="str">
        <f>Month!A8</f>
        <v>Transbrasiliana</v>
      </c>
      <c r="B9" s="31"/>
      <c r="C9" s="31"/>
      <c r="D9" s="32"/>
      <c r="E9" s="31"/>
      <c r="F9" s="32"/>
      <c r="H9" s="18"/>
      <c r="I9" s="31"/>
      <c r="J9" s="31"/>
      <c r="K9" s="32"/>
      <c r="BR9" s="33">
        <f>SUMIF(Month!$130:$130,Quarter!BR$3,Month!8:8)</f>
        <v>6587.0025000000005</v>
      </c>
      <c r="BS9" s="33">
        <f>SUMIF(Month!$130:$130,Quarter!BS$3,Month!8:8)</f>
        <v>6766.5549999999994</v>
      </c>
      <c r="BT9" s="33">
        <f>SUMIF(Month!$130:$130,Quarter!BT$3,Month!8:8)</f>
        <v>7067.6125000000002</v>
      </c>
      <c r="BU9" s="33">
        <f>SUMIF(Month!$130:$130,Quarter!BU$3,Month!8:8)</f>
        <v>7136.5659999999989</v>
      </c>
      <c r="BV9" s="33">
        <f>SUMIF(Month!$130:$130,Quarter!BV$3,Month!8:8)</f>
        <v>6278.348</v>
      </c>
      <c r="BW9" s="33">
        <f>SUMIF(Month!$130:$130,Quarter!BW$3,Month!8:8)</f>
        <v>6166.7040270270263</v>
      </c>
      <c r="BX9" s="33">
        <f>SUMIF(Month!$130:$130,Quarter!BX$3,Month!8:8)</f>
        <v>6329.7939999999999</v>
      </c>
      <c r="BY9" s="33">
        <f>SUMIF(Month!$130:$130,Quarter!BY$3,Month!8:8)</f>
        <v>6296.0380000000005</v>
      </c>
      <c r="BZ9" s="33">
        <f>SUMIF(Month!$130:$130,Quarter!BZ$3,Month!8:8)</f>
        <v>5882.1570000000002</v>
      </c>
      <c r="CA9" s="33">
        <f>SUMIF(Month!$130:$130,Quarter!CA$3,Month!8:8)</f>
        <v>6070.8890000000001</v>
      </c>
      <c r="CB9" s="33">
        <f>SUMIF(Month!$130:$130,Quarter!CB$3,Month!8:8)</f>
        <v>6087.7885000000006</v>
      </c>
      <c r="CC9" s="33">
        <f>SUMIF(Month!$130:$130,Quarter!CC$3,Month!8:8)</f>
        <v>5972.3235000000004</v>
      </c>
      <c r="CD9" s="33">
        <f>SUM(Month!IH8:IJ8)</f>
        <v>5567.3294999999998</v>
      </c>
      <c r="CE9" s="33">
        <f>SUM(Month!IK8:IM8)</f>
        <v>5689.2690000000002</v>
      </c>
      <c r="CF9" s="33">
        <f>SUM(Month!IN8:IP8)</f>
        <v>6095.0820000000003</v>
      </c>
      <c r="CG9" s="33">
        <f>SUM(Month!IQ8:IS8)</f>
        <v>5927.3525000000009</v>
      </c>
      <c r="CH9" s="33">
        <f>SUM(Month!IT8:IV8)</f>
        <v>5515.2034999999996</v>
      </c>
      <c r="CI9" s="33">
        <f>SUM(Month!IW8:IY8)</f>
        <v>5385.4089999999997</v>
      </c>
      <c r="CJ9" s="33">
        <f>SUM(Month!IZ8:JB8)</f>
        <v>6085.0320000000011</v>
      </c>
      <c r="CK9" s="33">
        <f>SUM(Month!JC8:JE8)</f>
        <v>5716.1064999999999</v>
      </c>
      <c r="CL9" s="33">
        <f>SUM(Month!JF8:JH8)</f>
        <v>5489.9234999999999</v>
      </c>
      <c r="CM9" s="33">
        <f>SUM(Month!JI8:JK8)</f>
        <v>5702.9590000000007</v>
      </c>
      <c r="CN9" s="33">
        <f>SUM(Month!JL8:JN8)</f>
        <v>6373.3130000000001</v>
      </c>
      <c r="CO9" s="33">
        <f>SUM(Month!JO8:JQ8)</f>
        <v>6085.2555000000011</v>
      </c>
      <c r="CP9" s="33">
        <f>SUM(Month!JR8:JT8)</f>
        <v>5653.3364999999994</v>
      </c>
      <c r="CQ9" s="33">
        <f>SUM(Month!JU8:JW8)</f>
        <v>5226.0529999999999</v>
      </c>
      <c r="CR9" s="33">
        <f>SUM(Month!JX8:JZ8)</f>
        <v>6263.009</v>
      </c>
      <c r="CS9" s="33">
        <f>SUM(Month!KA8:KC8)</f>
        <v>6413.6575000000003</v>
      </c>
      <c r="CT9" s="33">
        <f>SUM(Month!KD8:KF8)</f>
        <v>5731.9285</v>
      </c>
      <c r="CU9" s="33">
        <f>SUM(Month!KG8:KI8)</f>
        <v>5774.3189870129872</v>
      </c>
      <c r="CV9" s="33">
        <f>SUM(Month!KJ8:KL8)</f>
        <v>6223.7245000000003</v>
      </c>
      <c r="CW9" s="33">
        <f>SUM(Month!KM8:KO8)</f>
        <v>6273.5369999999994</v>
      </c>
      <c r="CX9" s="33">
        <f>SUM(Month!KP8:KR8)</f>
        <v>5986.684507792208</v>
      </c>
      <c r="CY9" s="33">
        <f>SUMIF(Month!$KS$1:$XFD$1,Quarter!CY$3,Month!$KS$8:$XFD$8)</f>
        <v>6122.2534999999989</v>
      </c>
      <c r="CZ9" s="33">
        <f>SUMIF(Month!$KS$1:$XFD$1,Quarter!CZ$3,Month!$KS$8:$XFD$8)</f>
        <v>6577.1660000000002</v>
      </c>
      <c r="DA9" s="33">
        <f>SUMIF(Month!$KS$1:$XFD$1,Quarter!DA$3,Month!$KS$8:$XFD$8)</f>
        <v>6290.8340000000007</v>
      </c>
      <c r="DB9" s="33">
        <f>SUMIF(Month!$KS$1:$XFD$1,Quarter!DB$3,Month!$KS$8:$XFD$8)</f>
        <v>5980.9540000000006</v>
      </c>
      <c r="DC9" s="33">
        <f>SUMIF(Month!$KS$1:$XFD$1,Quarter!DC$3,Month!$KS$8:$XFD$8)</f>
        <v>5956.8630000000003</v>
      </c>
      <c r="DD9" s="33">
        <f>SUMIF(Month!$KS$1:$XFD$1,Quarter!DD$3,Month!$KS$8:$XFD$8)</f>
        <v>6643.4979999999996</v>
      </c>
      <c r="DE9" s="33">
        <f>SUMIF(Month!$KS$1:$XFD$1,Quarter!DE$3,Month!$KS$8:$XFD$8)</f>
        <v>6234.1285000000007</v>
      </c>
      <c r="DF9" s="33">
        <f>SUMIF(Month!$KS$1:$XFD$1,Quarter!DF$3,Month!$KS$8:$XFD$8)</f>
        <v>5909.8279999999995</v>
      </c>
      <c r="DG9" s="33">
        <f>SUMIF(Month!$KS$1:$XFD$1,Quarter!DG$3,Month!$KS$8:$XFD$8)</f>
        <v>6230.7094999999999</v>
      </c>
      <c r="DH9" s="33">
        <f>SUMIF(Month!$KS$1:$XFD$1,Quarter!DH$3,Month!$KS$8:$XFD$8)</f>
        <v>6495.9564999999993</v>
      </c>
      <c r="DI9" s="33">
        <f>SUMIF(Month!$KS$1:$XFD$1,Quarter!DI$3,Month!$KS$8:$XFD$8)</f>
        <v>6016.6414999999997</v>
      </c>
      <c r="DJ9" s="33">
        <f>SUMIF(Month!$KS$1:$XFD$1,Quarter!DJ$3,Month!$KS$8:$XFD$8)</f>
        <v>6062.1845000000003</v>
      </c>
      <c r="DK9" s="33">
        <f>SUMIF(Month!$KS$1:$XFD$1,Quarter!DK$3,Month!$KS$8:$XFD$8)</f>
        <v>5982.4165000000003</v>
      </c>
      <c r="DL9" s="33">
        <f>SUMIF(Month!$KS$1:$XFD$1,Quarter!DL$3,Month!$KS$8:$XFD$8)</f>
        <v>6471.2034999999996</v>
      </c>
      <c r="DM9" s="33">
        <f>SUMIF(Month!$KS$1:$XFD$1,Quarter!DM$3,Month!$KS$8:$XFD$8)</f>
        <v>6262</v>
      </c>
      <c r="DN9" s="33">
        <f>SUMIF(Month!$KS$1:$XFD$1,Quarter!DN$3,Month!$KS$8:$XFD$8)</f>
        <v>1969.2340000000002</v>
      </c>
    </row>
    <row r="10" spans="1:120" s="33" customFormat="1" x14ac:dyDescent="0.35">
      <c r="A10" s="18" t="str">
        <f>Month!A9</f>
        <v>Concebra</v>
      </c>
      <c r="B10" s="31"/>
      <c r="C10" s="31"/>
      <c r="D10" s="32"/>
      <c r="E10" s="31"/>
      <c r="F10" s="32"/>
      <c r="H10" s="18"/>
      <c r="I10" s="31"/>
      <c r="J10" s="31"/>
      <c r="K10" s="32"/>
      <c r="BR10" s="33">
        <f>SUMIF(Month!$130:$130,Quarter!BR$3,Month!9:9)</f>
        <v>0</v>
      </c>
      <c r="BS10" s="33">
        <f>SUMIF(Month!$130:$130,Quarter!BS$3,Month!9:9)</f>
        <v>0</v>
      </c>
      <c r="BT10" s="33">
        <f>SUMIF(Month!$130:$130,Quarter!BT$3,Month!9:9)</f>
        <v>0</v>
      </c>
      <c r="BU10" s="33">
        <f>SUMIF(Month!$130:$130,Quarter!BU$3,Month!9:9)</f>
        <v>0</v>
      </c>
      <c r="BV10" s="33">
        <f>SUMIF(Month!$130:$130,Quarter!BV$3,Month!9:9)</f>
        <v>0</v>
      </c>
      <c r="BW10" s="33">
        <f>SUMIF(Month!$130:$130,Quarter!BW$3,Month!9:9)</f>
        <v>871.87499999999989</v>
      </c>
      <c r="BX10" s="33">
        <f>SUMIF(Month!$130:$130,Quarter!BX$3,Month!9:9)</f>
        <v>22004.700499999999</v>
      </c>
      <c r="BY10" s="33">
        <f>SUMIF(Month!$130:$130,Quarter!BY$3,Month!9:9)</f>
        <v>21647.894500000002</v>
      </c>
      <c r="BZ10" s="33">
        <f>SUMIF(Month!$130:$130,Quarter!BZ$3,Month!9:9)</f>
        <v>20192.309000000001</v>
      </c>
      <c r="CA10" s="33">
        <f>SUMIF(Month!$130:$130,Quarter!CA$3,Month!9:9)</f>
        <v>20563.951499999999</v>
      </c>
      <c r="CB10" s="33">
        <f>SUMIF(Month!$130:$130,Quarter!CB$3,Month!9:9)</f>
        <v>21655.475999999999</v>
      </c>
      <c r="CC10" s="33">
        <f>SUMIF(Month!$130:$130,Quarter!CC$3,Month!9:9)</f>
        <v>21176.1515</v>
      </c>
      <c r="CD10" s="33">
        <f>SUM(Month!IH9:IJ9)</f>
        <v>19866.0255</v>
      </c>
      <c r="CE10" s="33">
        <f>SUM(Month!IK9:IM9)</f>
        <v>20586.303</v>
      </c>
      <c r="CF10" s="33">
        <f>SUM(Month!IN9:IP9)</f>
        <v>21923.237999999998</v>
      </c>
      <c r="CG10" s="33">
        <f>SUM(Month!IQ9:IS9)</f>
        <v>21580.363499999999</v>
      </c>
      <c r="CH10" s="33">
        <f>SUM(Month!IT9:IV9)</f>
        <v>19953.561500000003</v>
      </c>
      <c r="CI10" s="33">
        <f>SUM(Month!IW9:IY9)</f>
        <v>19495.385999999999</v>
      </c>
      <c r="CJ10" s="33">
        <f>SUM(Month!IZ9:JB9)</f>
        <v>22079.059519770963</v>
      </c>
      <c r="CK10" s="33">
        <f>SUM(Month!JC9:JE9)</f>
        <v>21270.964047619047</v>
      </c>
      <c r="CL10" s="33">
        <f>SUM(Month!JF9:JH9)</f>
        <v>20085.982499999998</v>
      </c>
      <c r="CM10" s="33">
        <f>SUM(Month!JI9:JK9)</f>
        <v>20714.851090909091</v>
      </c>
      <c r="CN10" s="33">
        <f>SUM(Month!JL9:JN9)</f>
        <v>22737.546999999999</v>
      </c>
      <c r="CO10" s="33">
        <f>SUM(Month!JO9:JQ9)</f>
        <v>22322.708491525424</v>
      </c>
      <c r="CP10" s="33">
        <f>SUM(Month!JR9:JT9)</f>
        <v>20203.436000000002</v>
      </c>
      <c r="CQ10" s="33">
        <f>SUM(Month!JU9:JW9)</f>
        <v>18503.171819499341</v>
      </c>
      <c r="CR10" s="33">
        <f>SUM(Month!JX9:JZ9)</f>
        <v>22873.348527223228</v>
      </c>
      <c r="CS10" s="33">
        <f>SUM(Month!KA9:KC9)</f>
        <v>23948.300881387797</v>
      </c>
      <c r="CT10" s="33">
        <f>SUM(Month!KD9:KF9)</f>
        <v>21582.490299999998</v>
      </c>
      <c r="CU10" s="33">
        <f>SUM(Month!KG9:KI9)</f>
        <v>22755.922100000003</v>
      </c>
      <c r="CV10" s="33">
        <f>SUM(Month!KJ9:KL9)</f>
        <v>24508.765500000001</v>
      </c>
      <c r="CW10" s="33">
        <f>SUM(Month!KM9:KO9)</f>
        <v>23666.0445</v>
      </c>
      <c r="CX10" s="33">
        <f>SUM(Month!KP9:KR9)</f>
        <v>21552.450100000002</v>
      </c>
      <c r="CY10" s="33">
        <f>SUMIF(Month!$KS$1:$XFD$1,Quarter!CY$3,Month!$KS$9:$XFD$9)</f>
        <v>22624.026399999995</v>
      </c>
      <c r="CZ10" s="33">
        <f>SUMIF(Month!$KS$1:$XFD$1,Quarter!CZ$3,Month!$KS$9:$XFD$9)</f>
        <v>23956.352599999998</v>
      </c>
      <c r="DA10" s="33">
        <f>SUMIF(Month!$KS$1:$XFD$1,Quarter!DA$3,Month!$KS$9:$XFD$9)</f>
        <v>22797.5713</v>
      </c>
      <c r="DB10" s="33">
        <f>SUMIF(Month!$KS$1:$XFD$1,Quarter!DB$3,Month!$KS$9:$XFD$9)</f>
        <v>21976.705999999998</v>
      </c>
      <c r="DC10" s="33">
        <f>SUMIF(Month!$KS$1:$XFD$1,Quarter!DC$3,Month!$KS$9:$XFD$9)</f>
        <v>22918.883600000001</v>
      </c>
      <c r="DD10" s="33">
        <f>SUMIF(Month!$KS$1:$XFD$1,Quarter!DD$3,Month!$KS$9:$XFD$9)</f>
        <v>24931.392</v>
      </c>
      <c r="DE10" s="33">
        <f>SUMIF(Month!$KS$1:$XFD$1,Quarter!DE$3,Month!$KS$9:$XFD$9)</f>
        <v>23835.974200000004</v>
      </c>
      <c r="DF10" s="33">
        <f>SUMIF(Month!$KS$1:$XFD$1,Quarter!DF$3,Month!$KS$9:$XFD$9)</f>
        <v>22604.290499999999</v>
      </c>
      <c r="DG10" s="33">
        <f>SUMIF(Month!$KS$1:$XFD$1,Quarter!DG$3,Month!$KS$9:$XFD$9)</f>
        <v>23422.9431</v>
      </c>
      <c r="DH10" s="33">
        <f>SUMIF(Month!$KS$1:$XFD$1,Quarter!DH$3,Month!$KS$9:$XFD$9)</f>
        <v>25454.925499999998</v>
      </c>
      <c r="DI10" s="33">
        <f>SUMIF(Month!$KS$1:$XFD$1,Quarter!DI$3,Month!$KS$9:$XFD$9)</f>
        <v>24405.916000000001</v>
      </c>
      <c r="DJ10" s="33">
        <f>SUMIF(Month!$KS$1:$XFD$1,Quarter!DJ$3,Month!$KS$9:$XFD$9)</f>
        <v>22518.333599999998</v>
      </c>
      <c r="DK10" s="33">
        <f>SUMIF(Month!$KS$1:$XFD$1,Quarter!DK$3,Month!$KS$9:$XFD$9)</f>
        <v>17773.5841</v>
      </c>
      <c r="DL10" s="33">
        <f>SUMIF(Month!$KS$1:$XFD$1,Quarter!DL$3,Month!$KS$9:$XFD$9)</f>
        <v>19151.5857</v>
      </c>
      <c r="DM10" s="33">
        <f>SUMIF(Month!$KS$1:$XFD$1,Quarter!DM$3,Month!$KS$9:$XFD$9)</f>
        <v>18307.358399999997</v>
      </c>
      <c r="DN10" s="33">
        <f>SUMIF(Month!$KS$1:$XFD$1,Quarter!DN$3,Month!$KS$9:$XFD$9)</f>
        <v>5666.5974999999999</v>
      </c>
    </row>
    <row r="11" spans="1:120" s="6" customFormat="1" ht="29" x14ac:dyDescent="0.35">
      <c r="A11" s="203" t="s">
        <v>625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22"/>
      <c r="BQ11" s="22"/>
      <c r="BR11" s="22"/>
      <c r="BS11" s="22"/>
      <c r="BT11" s="12"/>
      <c r="BU11" s="12"/>
      <c r="BV11" s="12"/>
      <c r="BW11" s="12"/>
      <c r="BX11" s="12"/>
      <c r="BY11" s="12"/>
      <c r="BZ11" s="12">
        <f t="shared" ref="BZ11:DL11" si="7">BZ12-BZ18-BZ21-BZ15</f>
        <v>26405</v>
      </c>
      <c r="CA11" s="12">
        <f t="shared" si="7"/>
        <v>27127</v>
      </c>
      <c r="CB11" s="12">
        <f t="shared" si="7"/>
        <v>28226.313500000004</v>
      </c>
      <c r="CC11" s="12">
        <f t="shared" si="7"/>
        <v>27593</v>
      </c>
      <c r="CD11" s="12">
        <f t="shared" si="7"/>
        <v>25847.342000000001</v>
      </c>
      <c r="CE11" s="12">
        <f t="shared" si="7"/>
        <v>26725.274999999994</v>
      </c>
      <c r="CF11" s="12">
        <f t="shared" si="7"/>
        <v>28463.915000000001</v>
      </c>
      <c r="CG11" s="12">
        <f t="shared" si="7"/>
        <v>27915.724500000004</v>
      </c>
      <c r="CH11" s="12">
        <f t="shared" si="7"/>
        <v>25829.002500000002</v>
      </c>
      <c r="CI11" s="12">
        <f t="shared" si="7"/>
        <v>25317.046500000008</v>
      </c>
      <c r="CJ11" s="12">
        <f t="shared" si="7"/>
        <v>28749.644519770962</v>
      </c>
      <c r="CK11" s="12">
        <f t="shared" si="7"/>
        <v>27385.579047619052</v>
      </c>
      <c r="CL11" s="12">
        <f t="shared" si="7"/>
        <v>25921.722999999998</v>
      </c>
      <c r="CM11" s="12">
        <f t="shared" si="7"/>
        <v>26803.517090909096</v>
      </c>
      <c r="CN11" s="12">
        <f t="shared" si="7"/>
        <v>29477.720999999994</v>
      </c>
      <c r="CO11" s="12">
        <f t="shared" si="7"/>
        <v>28769.876991525423</v>
      </c>
      <c r="CP11" s="12">
        <f t="shared" si="7"/>
        <v>26167.538</v>
      </c>
      <c r="CQ11" s="12">
        <f t="shared" si="7"/>
        <v>23950.861819499347</v>
      </c>
      <c r="CR11" s="12">
        <f t="shared" si="7"/>
        <v>29395.427104146307</v>
      </c>
      <c r="CS11" s="12">
        <f t="shared" si="7"/>
        <v>30648.883381387797</v>
      </c>
      <c r="CT11" s="12">
        <f t="shared" si="7"/>
        <v>27689.2143</v>
      </c>
      <c r="CU11" s="12">
        <f t="shared" si="7"/>
        <v>28869.742928277356</v>
      </c>
      <c r="CV11" s="12">
        <f t="shared" si="7"/>
        <v>31104.860999999997</v>
      </c>
      <c r="CW11" s="12">
        <f t="shared" si="7"/>
        <v>30325.286999999997</v>
      </c>
      <c r="CX11" s="12">
        <f t="shared" si="7"/>
        <v>27948.721607792206</v>
      </c>
      <c r="CY11" s="12">
        <f t="shared" si="7"/>
        <v>29210.648899999993</v>
      </c>
      <c r="CZ11" s="12">
        <f t="shared" si="7"/>
        <v>31023.666100000002</v>
      </c>
      <c r="DA11" s="12">
        <f t="shared" si="7"/>
        <v>29597.498299999999</v>
      </c>
      <c r="DB11" s="12">
        <f t="shared" si="7"/>
        <v>28508.067000000003</v>
      </c>
      <c r="DC11" s="12">
        <f t="shared" si="7"/>
        <v>29453.123600000003</v>
      </c>
      <c r="DD11" s="12">
        <f t="shared" si="7"/>
        <v>32150.673000000003</v>
      </c>
      <c r="DE11" s="12">
        <f t="shared" si="7"/>
        <v>30760.068199999998</v>
      </c>
      <c r="DF11" s="12">
        <f t="shared" si="7"/>
        <v>29311.771999999997</v>
      </c>
      <c r="DG11" s="12">
        <f t="shared" si="7"/>
        <v>30442.652600000001</v>
      </c>
      <c r="DH11" s="12">
        <f t="shared" si="7"/>
        <v>32647.106000000007</v>
      </c>
      <c r="DI11" s="12">
        <f t="shared" si="7"/>
        <v>31165.102499999997</v>
      </c>
      <c r="DJ11" s="12">
        <f t="shared" si="7"/>
        <v>29412.178599999996</v>
      </c>
      <c r="DK11" s="12">
        <f t="shared" si="7"/>
        <v>24309.0756</v>
      </c>
      <c r="DL11" s="12">
        <f t="shared" si="7"/>
        <v>26186.131200000003</v>
      </c>
      <c r="DM11" s="12">
        <f>DM12-DM18-DM21-DM15</f>
        <v>25084.202400000002</v>
      </c>
      <c r="DN11" s="12">
        <f>DN12-DN18-DN21-DN15</f>
        <v>7788.7750000000005</v>
      </c>
    </row>
    <row r="12" spans="1:120" s="6" customFormat="1" x14ac:dyDescent="0.35">
      <c r="A12" s="176" t="str">
        <f>Month!$A$11</f>
        <v>Rodovias (veículos equivalentes passantes)</v>
      </c>
      <c r="B12" s="184">
        <f>SUMIF(Month!$130:$130,Quarter!B$3,Month!11:11)</f>
        <v>5356</v>
      </c>
      <c r="C12" s="184">
        <f>SUMIF(Month!$130:$130,Quarter!C$3,Month!11:11)</f>
        <v>4928</v>
      </c>
      <c r="D12" s="184">
        <f>SUMIF(Month!$130:$130,Quarter!D$3,Month!11:11)</f>
        <v>5264</v>
      </c>
      <c r="E12" s="184">
        <f>SUMIF(Month!$130:$130,Quarter!E$3,Month!11:11)</f>
        <v>7404</v>
      </c>
      <c r="F12" s="184">
        <f>SUMIF(Month!$130:$130,Quarter!F$3,Month!11:11)</f>
        <v>11411</v>
      </c>
      <c r="G12" s="184">
        <f>SUMIF(Month!$130:$130,Quarter!G$3,Month!11:11)</f>
        <v>10407</v>
      </c>
      <c r="H12" s="184">
        <f>SUMIF(Month!$130:$130,Quarter!H$3,Month!11:11)</f>
        <v>12426</v>
      </c>
      <c r="I12" s="184">
        <f>SUMIF(Month!$130:$130,Quarter!I$3,Month!11:11)</f>
        <v>13665</v>
      </c>
      <c r="J12" s="184">
        <f>SUMIF(Month!$130:$130,Quarter!J$3,Month!11:11)</f>
        <v>14060</v>
      </c>
      <c r="K12" s="184">
        <f>SUMIF(Month!$130:$130,Quarter!K$3,Month!11:11)</f>
        <v>12091</v>
      </c>
      <c r="L12" s="184">
        <f>SUMIF(Month!$130:$130,Quarter!L$3,Month!11:11)</f>
        <v>12354</v>
      </c>
      <c r="M12" s="184">
        <f>SUMIF(Month!$130:$130,Quarter!M$3,Month!11:11)</f>
        <v>13624</v>
      </c>
      <c r="N12" s="184">
        <f>SUMIF(Month!$130:$130,Quarter!N$3,Month!11:11)</f>
        <v>14282</v>
      </c>
      <c r="O12" s="184">
        <f>SUMIF(Month!$130:$130,Quarter!O$3,Month!11:11)</f>
        <v>11651</v>
      </c>
      <c r="P12" s="184">
        <f>SUMIF(Month!$130:$130,Quarter!P$3,Month!11:11)</f>
        <v>11886</v>
      </c>
      <c r="Q12" s="184">
        <f>SUMIF(Month!$130:$130,Quarter!Q$3,Month!11:11)</f>
        <v>12953</v>
      </c>
      <c r="R12" s="184">
        <f>SUMIF(Month!$130:$130,Quarter!R$3,Month!11:11)</f>
        <v>13772</v>
      </c>
      <c r="S12" s="184">
        <f>SUMIF(Month!$130:$130,Quarter!S$3,Month!11:11)</f>
        <v>11577</v>
      </c>
      <c r="T12" s="184">
        <f>SUMIF(Month!$130:$130,Quarter!T$3,Month!11:11)</f>
        <v>11854</v>
      </c>
      <c r="U12" s="184">
        <f>SUMIF(Month!$130:$130,Quarter!U$3,Month!11:11)</f>
        <v>12642</v>
      </c>
      <c r="V12" s="184">
        <f>SUMIF(Month!$130:$130,Quarter!V$3,Month!11:11)</f>
        <v>13196</v>
      </c>
      <c r="W12" s="184">
        <f>SUMIF(Month!$130:$130,Quarter!W$3,Month!11:11)</f>
        <v>10909</v>
      </c>
      <c r="X12" s="184">
        <f>SUMIF(Month!$130:$130,Quarter!X$3,Month!11:11)</f>
        <v>11645.4715</v>
      </c>
      <c r="Y12" s="184">
        <f>SUMIF(Month!$130:$130,Quarter!Y$3,Month!11:11)</f>
        <v>13320.702499999999</v>
      </c>
      <c r="Z12" s="184">
        <f>SUMIF(Month!$130:$130,Quarter!Z$3,Month!11:11)</f>
        <v>13627.858500000002</v>
      </c>
      <c r="AA12" s="184">
        <f>SUMIF(Month!$130:$130,Quarter!AA$3,Month!11:11)</f>
        <v>11687.2695</v>
      </c>
      <c r="AB12" s="184">
        <f>SUMIF(Month!$130:$130,Quarter!AB$3,Month!11:11)</f>
        <v>12322.251</v>
      </c>
      <c r="AC12" s="184">
        <f>SUMIF(Month!$130:$130,Quarter!AC$3,Month!11:11)</f>
        <v>13463.340999999999</v>
      </c>
      <c r="AD12" s="184">
        <f>SUMIF(Month!$130:$130,Quarter!AD$3,Month!11:11)</f>
        <v>14191.8205</v>
      </c>
      <c r="AE12" s="184">
        <f>SUMIF(Month!$130:$130,Quarter!AE$3,Month!11:11)</f>
        <v>12188.702000000001</v>
      </c>
      <c r="AF12" s="184">
        <f>SUMIF(Month!$130:$130,Quarter!AF$3,Month!11:11)</f>
        <v>12800.671999999999</v>
      </c>
      <c r="AG12" s="184">
        <f>SUMIF(Month!$130:$130,Quarter!AG$3,Month!11:11)</f>
        <v>13706.855500000001</v>
      </c>
      <c r="AH12" s="184">
        <f>SUMIF(Month!$130:$130,Quarter!AH$3,Month!11:11)</f>
        <v>14391.549500000001</v>
      </c>
      <c r="AI12" s="184">
        <f>SUMIF(Month!$130:$130,Quarter!AI$3,Month!11:11)</f>
        <v>12285.9035</v>
      </c>
      <c r="AJ12" s="184">
        <f>SUMIF(Month!$130:$130,Quarter!AJ$3,Month!11:11)</f>
        <v>12725.387500000001</v>
      </c>
      <c r="AK12" s="184">
        <f>SUMIF(Month!$130:$130,Quarter!AK$3,Month!11:11)</f>
        <v>13846.311</v>
      </c>
      <c r="AL12" s="184">
        <f>SUMIF(Month!$130:$130,Quarter!AL$3,Month!11:11)</f>
        <v>14578.608</v>
      </c>
      <c r="AM12" s="184">
        <f>SUMIF(Month!$130:$130,Quarter!AM$3,Month!11:11)</f>
        <v>12397.130499999999</v>
      </c>
      <c r="AN12" s="184">
        <f>SUMIF(Month!$130:$130,Quarter!AN$3,Month!11:11)</f>
        <v>12991.478500000001</v>
      </c>
      <c r="AO12" s="184">
        <f>SUMIF(Month!$130:$130,Quarter!AO$3,Month!11:11)</f>
        <v>14315.1775</v>
      </c>
      <c r="AP12" s="184">
        <f>SUMIF(Month!$130:$130,Quarter!AP$3,Month!11:11)</f>
        <v>15084.305</v>
      </c>
      <c r="AQ12" s="184">
        <f>SUMIF(Month!$130:$130,Quarter!AQ$3,Month!11:11)</f>
        <v>13463.072</v>
      </c>
      <c r="AR12" s="184">
        <f>SUMIF(Month!$130:$130,Quarter!AR$3,Month!11:11)</f>
        <v>14261.5075</v>
      </c>
      <c r="AS12" s="184">
        <f>SUMIF(Month!$130:$130,Quarter!AS$3,Month!11:11)</f>
        <v>15920.2405</v>
      </c>
      <c r="AT12" s="184">
        <f>SUMIF(Month!$130:$130,Quarter!AT$3,Month!11:11)</f>
        <v>16436.0635</v>
      </c>
      <c r="AU12" s="184">
        <f>SUMIF(Month!$130:$130,Quarter!AU$3,Month!11:11)</f>
        <v>14663.980000000001</v>
      </c>
      <c r="AV12" s="184">
        <f>SUMIF(Month!$130:$130,Quarter!AV$3,Month!11:11)</f>
        <v>15707.165999999999</v>
      </c>
      <c r="AW12" s="184">
        <f>SUMIF(Month!$130:$130,Quarter!AW$3,Month!11:11)</f>
        <v>16139.126</v>
      </c>
      <c r="AX12" s="184">
        <f>SUMIF(Month!$130:$130,Quarter!AX$3,Month!11:11)</f>
        <v>16302.645500000001</v>
      </c>
      <c r="AY12" s="184">
        <f>SUMIF(Month!$130:$130,Quarter!AY$3,Month!11:11)</f>
        <v>14878.120999999999</v>
      </c>
      <c r="AZ12" s="184">
        <f>SUMIF(Month!$130:$130,Quarter!AZ$3,Month!11:11)</f>
        <v>15615</v>
      </c>
      <c r="BA12" s="184">
        <f>SUMIF(Month!$130:$130,Quarter!BA$3,Month!11:11)</f>
        <v>17290</v>
      </c>
      <c r="BB12" s="184">
        <f>SUMIF(Month!$130:$130,Quarter!BB$3,Month!11:11)</f>
        <v>18188</v>
      </c>
      <c r="BC12" s="184">
        <f>SUMIF(Month!$130:$130,Quarter!BC$3,Month!11:11)</f>
        <v>16358</v>
      </c>
      <c r="BD12" s="184">
        <f>SUMIF(Month!$130:$130,Quarter!BD$3,Month!11:11)</f>
        <v>17558</v>
      </c>
      <c r="BE12" s="184">
        <f>SUMIF(Month!$130:$130,Quarter!BE$3,Month!11:11)</f>
        <v>18880</v>
      </c>
      <c r="BF12" s="184">
        <f>SUMIF(Month!$130:$130,Quarter!BF$3,Month!11:11)</f>
        <v>19792.911</v>
      </c>
      <c r="BG12" s="184">
        <f>SUMIF(Month!$130:$130,Quarter!BG$3,Month!11:11)</f>
        <v>17970.089</v>
      </c>
      <c r="BH12" s="184">
        <f>SUMIF(Month!$130:$130,Quarter!BH$3,Month!11:11)</f>
        <v>18823</v>
      </c>
      <c r="BI12" s="184">
        <f>SUMIF(Month!$130:$130,Quarter!BI$3,Month!11:11)</f>
        <v>20354</v>
      </c>
      <c r="BJ12" s="184">
        <f>SUMIF(Month!$130:$130,Quarter!BJ$3,Month!11:11)</f>
        <v>21290.019</v>
      </c>
      <c r="BK12" s="184">
        <f>SUMIF(Month!$130:$130,Quarter!BK$3,Month!11:11)</f>
        <v>18900.2045</v>
      </c>
      <c r="BL12" s="184">
        <f>SUMIF(Month!$130:$130,Quarter!BL$3,Month!11:11)</f>
        <v>20154.171499999997</v>
      </c>
      <c r="BM12" s="184">
        <f>SUMIF(Month!$130:$130,Quarter!BM$3,Month!11:11)</f>
        <v>21652.467000000004</v>
      </c>
      <c r="BN12" s="184">
        <f>SUMIF(Month!$130:$130,Quarter!BN$3,Month!11:11)</f>
        <v>21972</v>
      </c>
      <c r="BO12" s="184">
        <f>SUMIF(Month!$130:$130,Quarter!BO$3,Month!11:11)</f>
        <v>19957</v>
      </c>
      <c r="BP12" s="185">
        <f>SUMIF(Month!$130:$130,Quarter!BP$3,Month!11:11)</f>
        <v>21313</v>
      </c>
      <c r="BQ12" s="185">
        <f>SUMIF(Month!$130:$130,Quarter!BQ$3,Month!11:11)</f>
        <v>22785.646000000001</v>
      </c>
      <c r="BR12" s="185">
        <f>SUMIF(Month!$130:$130,Quarter!BR$3,Month!11:11)</f>
        <v>23209</v>
      </c>
      <c r="BS12" s="185">
        <f>SUMIF(Month!$130:$130,Quarter!BS$3,Month!11:11)</f>
        <v>20826</v>
      </c>
      <c r="BT12" s="184">
        <f>SUMIF(Month!$130:$130,Quarter!BT$3,Month!11:11)</f>
        <v>20873</v>
      </c>
      <c r="BU12" s="184">
        <f>SUMIF(Month!$130:$130,Quarter!BU$3,Month!11:11)</f>
        <v>22182</v>
      </c>
      <c r="BV12" s="184">
        <f>SUMIF(Month!$130:$130,Quarter!BV$3,Month!11:11)</f>
        <v>28174.362999999998</v>
      </c>
      <c r="BW12" s="184">
        <f>SUMIF(Month!$130:$130,Quarter!BW$3,Month!11:11)</f>
        <v>26123.382027027026</v>
      </c>
      <c r="BX12" s="184">
        <f>SUMIF(Month!$130:$130,Quarter!BX$3,Month!11:11)</f>
        <v>48053.63842857143</v>
      </c>
      <c r="BY12" s="184">
        <f>SUMIF(Month!$130:$130,Quarter!BY$3,Month!11:11)</f>
        <v>48647.43176708075</v>
      </c>
      <c r="BZ12" s="184">
        <f>SUMIF(Month!$130:$130,Quarter!BZ$3,Month!11:11)</f>
        <v>47097</v>
      </c>
      <c r="CA12" s="184">
        <f>SUMIF(Month!$130:$130,Quarter!CA$3,Month!11:11)</f>
        <v>44780</v>
      </c>
      <c r="CB12" s="184">
        <f>SUMIF(Month!$130:$130,Quarter!CB$3,Month!11:11)</f>
        <v>46441.316500000001</v>
      </c>
      <c r="CC12" s="184">
        <f>SUMIF(Month!$130:$130,Quarter!CC$3,Month!11:11)</f>
        <v>46672</v>
      </c>
      <c r="CD12" s="184">
        <f>SUM(Month!IH11:IJ11)</f>
        <v>46102.983</v>
      </c>
      <c r="CE12" s="184">
        <f>SUM(Month!IK11:IM11)</f>
        <v>44083.974999999999</v>
      </c>
      <c r="CF12" s="184">
        <f>SUM(Month!IN11:IP11)</f>
        <v>47506.237999999998</v>
      </c>
      <c r="CG12" s="184">
        <f>SUM(Month!IQ11:IS11)</f>
        <v>48246.582500000004</v>
      </c>
      <c r="CH12" s="184">
        <f>SUM(Month!IT11:IV11)</f>
        <v>47030.028900000005</v>
      </c>
      <c r="CI12" s="184">
        <f>SUM(Month!IW11:IY11)</f>
        <v>42949.228700000007</v>
      </c>
      <c r="CJ12" s="184">
        <f>SUM(Month!IZ11:JB11)</f>
        <v>38809.472519770963</v>
      </c>
      <c r="CK12" s="184">
        <f>SUM(Month!JC11:JE11)</f>
        <v>36723.642047619054</v>
      </c>
      <c r="CL12" s="184">
        <f>SUM(Month!JF11:JH11)</f>
        <v>33761.682999999997</v>
      </c>
      <c r="CM12" s="184">
        <f>SUM(Month!JI11:JK11)</f>
        <v>34620.335090909095</v>
      </c>
      <c r="CN12" s="184">
        <f>SUM(Month!JL11:JN11)</f>
        <v>38895.140499999994</v>
      </c>
      <c r="CO12" s="184">
        <f>SUM(Month!JO11:JQ11)</f>
        <v>39317.473991525425</v>
      </c>
      <c r="CP12" s="184">
        <f>SUM(Month!JR11:JT11)</f>
        <v>35607.208500000001</v>
      </c>
      <c r="CQ12" s="184">
        <f>SUM(Month!JU11:JW11)</f>
        <v>31051.668819499344</v>
      </c>
      <c r="CR12" s="184">
        <f>SUM(Month!JX11:JZ11)</f>
        <v>38960.898604146307</v>
      </c>
      <c r="CS12" s="184">
        <f>SUM(Month!KA11:KC11)</f>
        <v>41003.664381387796</v>
      </c>
      <c r="CT12" s="184">
        <f>SUM(Month!KD11:KF11)</f>
        <v>36962.945449999999</v>
      </c>
      <c r="CU12" s="184">
        <f>SUM(Month!KG11:KI11)</f>
        <v>38219.692128277355</v>
      </c>
      <c r="CV12" s="184">
        <f>SUM(Month!KJ11:KL11)</f>
        <v>41474.717149999997</v>
      </c>
      <c r="CW12" s="184">
        <f>SUM(Month!KM11:KO11)</f>
        <v>39283.178749999999</v>
      </c>
      <c r="CX12" s="184">
        <f>SUM(Month!KP11:KR11)</f>
        <v>33693.292966412897</v>
      </c>
      <c r="CY12" s="184">
        <f>SUMIF(Month!$KS$1:$XFD$1,Quarter!CY$3,Month!$KS$11:$XFD$11)</f>
        <v>35069.059803527634</v>
      </c>
      <c r="CZ12" s="184">
        <f>SUMIF(Month!$KS$1:$XFD$1,Quarter!CZ$3,Month!$KS$11:$XFD$11)</f>
        <v>37051.676500000001</v>
      </c>
      <c r="DA12" s="184">
        <f>SUMIF(Month!$KS$1:$XFD$1,Quarter!DA$3,Month!$KS$11:$XFD$11)</f>
        <v>35731.44910753968</v>
      </c>
      <c r="DB12" s="184">
        <f>SUMIF(Month!$KS$1:$XFD$1,Quarter!DB$3,Month!$KS$11:$XFD$11)</f>
        <v>34604.521500000003</v>
      </c>
      <c r="DC12" s="184">
        <f>SUMIF(Month!$KS$1:$XFD$1,Quarter!DC$3,Month!$KS$11:$XFD$11)</f>
        <v>35545.802562698416</v>
      </c>
      <c r="DD12" s="184">
        <f>SUMIF(Month!$KS$1:$XFD$1,Quarter!DD$3,Month!$KS$11:$XFD$11)</f>
        <v>38521.823600000003</v>
      </c>
      <c r="DE12" s="184">
        <f>SUMIF(Month!$KS$1:$XFD$1,Quarter!DE$3,Month!$KS$11:$XFD$11)</f>
        <v>37367.605458888887</v>
      </c>
      <c r="DF12" s="184">
        <f>SUMIF(Month!$KS$1:$XFD$1,Quarter!DF$3,Month!$KS$11:$XFD$11)</f>
        <v>35593.802499999998</v>
      </c>
      <c r="DG12" s="184">
        <f>SUMIF(Month!$KS$1:$XFD$1,Quarter!DG$3,Month!$KS$11:$XFD$11)</f>
        <v>36762.2166</v>
      </c>
      <c r="DH12" s="184">
        <f>SUMIF(Month!$KS$1:$XFD$1,Quarter!DH$3,Month!$KS$11:$XFD$11)</f>
        <v>39311.692500000005</v>
      </c>
      <c r="DI12" s="184">
        <f>SUMIF(Month!$KS$1:$XFD$1,Quarter!DI$3,Month!$KS$11:$XFD$11)</f>
        <v>37805.766499999998</v>
      </c>
      <c r="DJ12" s="184">
        <f>SUMIF(Month!$KS$1:$XFD$1,Quarter!DJ$3,Month!$KS$11:$XFD$11)</f>
        <v>35797.422099999996</v>
      </c>
      <c r="DK12" s="184">
        <f>SUMIF(Month!$KS$1:$XFD$1,Quarter!DK$3,Month!$KS$11:$XFD$11)</f>
        <v>30687.3701</v>
      </c>
      <c r="DL12" s="184">
        <f>SUMIF(Month!$KS$1:$XFD$1,Quarter!DL$3,Month!$KS$11:$XFD$11)</f>
        <v>32929.094700000001</v>
      </c>
      <c r="DM12" s="184">
        <f>SUMIF(Month!$KS$1:$XFD$1,Quarter!DM$3,Month!$KS$11:$XFD$11)</f>
        <v>27385.6574</v>
      </c>
      <c r="DN12" s="184">
        <f>SUMIF(Month!$KS$1:$XFD$1,Quarter!DN$3,Month!$KS$11:$XFD$11)</f>
        <v>7788.7750000000005</v>
      </c>
    </row>
    <row r="13" spans="1:120" x14ac:dyDescent="0.35">
      <c r="A13" s="16" t="str">
        <f>Month!$A$12</f>
        <v>Veículo Pesado</v>
      </c>
      <c r="B13" s="13">
        <f>SUMIF(Month!$130:$130,Quarter!B$3,Month!12:12)</f>
        <v>2477</v>
      </c>
      <c r="C13" s="13">
        <f>SUMIF(Month!$130:$130,Quarter!C$3,Month!12:12)</f>
        <v>2345</v>
      </c>
      <c r="D13" s="13">
        <f>SUMIF(Month!$130:$130,Quarter!D$3,Month!12:12)</f>
        <v>2511</v>
      </c>
      <c r="E13" s="13">
        <f>SUMIF(Month!$130:$130,Quarter!E$3,Month!12:12)</f>
        <v>3385</v>
      </c>
      <c r="F13" s="13">
        <f>SUMIF(Month!$130:$130,Quarter!F$3,Month!12:12)</f>
        <v>4398</v>
      </c>
      <c r="G13" s="13">
        <f>SUMIF(Month!$130:$130,Quarter!G$3,Month!12:12)</f>
        <v>4825</v>
      </c>
      <c r="H13" s="13">
        <f>SUMIF(Month!$130:$130,Quarter!H$3,Month!12:12)</f>
        <v>5969</v>
      </c>
      <c r="I13" s="13">
        <f>SUMIF(Month!$130:$130,Quarter!I$3,Month!12:12)</f>
        <v>6015</v>
      </c>
      <c r="J13" s="13">
        <f>SUMIF(Month!$130:$130,Quarter!J$3,Month!12:12)</f>
        <v>5577</v>
      </c>
      <c r="K13" s="13">
        <f>SUMIF(Month!$130:$130,Quarter!K$3,Month!12:12)</f>
        <v>5738</v>
      </c>
      <c r="L13" s="13">
        <f>SUMIF(Month!$130:$130,Quarter!L$3,Month!12:12)</f>
        <v>5976</v>
      </c>
      <c r="M13" s="13">
        <f>SUMIF(Month!$130:$130,Quarter!M$3,Month!12:12)</f>
        <v>6314</v>
      </c>
      <c r="N13" s="13">
        <f>SUMIF(Month!$130:$130,Quarter!N$3,Month!12:12)</f>
        <v>5873</v>
      </c>
      <c r="O13" s="13">
        <f>SUMIF(Month!$130:$130,Quarter!O$3,Month!12:12)</f>
        <v>5516</v>
      </c>
      <c r="P13" s="13">
        <f>SUMIF(Month!$130:$130,Quarter!P$3,Month!12:12)</f>
        <v>5978</v>
      </c>
      <c r="Q13" s="13">
        <f>SUMIF(Month!$130:$130,Quarter!Q$3,Month!12:12)</f>
        <v>6136</v>
      </c>
      <c r="R13" s="13">
        <f>SUMIF(Month!$130:$130,Quarter!R$3,Month!12:12)</f>
        <v>5829</v>
      </c>
      <c r="S13" s="13">
        <f>SUMIF(Month!$130:$130,Quarter!S$3,Month!12:12)</f>
        <v>5827</v>
      </c>
      <c r="T13" s="13">
        <f>SUMIF(Month!$130:$130,Quarter!T$3,Month!12:12)</f>
        <v>5989</v>
      </c>
      <c r="U13" s="13">
        <f>SUMIF(Month!$130:$130,Quarter!U$3,Month!12:12)</f>
        <v>5973</v>
      </c>
      <c r="V13" s="13">
        <f>SUMIF(Month!$130:$130,Quarter!V$3,Month!12:12)</f>
        <v>5593</v>
      </c>
      <c r="W13" s="13">
        <f>SUMIF(Month!$130:$130,Quarter!W$3,Month!12:12)</f>
        <v>5561</v>
      </c>
      <c r="X13" s="13">
        <f>SUMIF(Month!$130:$130,Quarter!X$3,Month!12:12)</f>
        <v>5869.3780000000006</v>
      </c>
      <c r="Y13" s="13">
        <f>SUMIF(Month!$130:$130,Quarter!Y$3,Month!12:12)</f>
        <v>6584.1470000000008</v>
      </c>
      <c r="Z13" s="13">
        <f>SUMIF(Month!$130:$130,Quarter!Z$3,Month!12:12)</f>
        <v>6223.2650000000003</v>
      </c>
      <c r="AA13" s="13">
        <f>SUMIF(Month!$130:$130,Quarter!AA$3,Month!12:12)</f>
        <v>6213.0220000000008</v>
      </c>
      <c r="AB13" s="13">
        <f>SUMIF(Month!$130:$130,Quarter!AB$3,Month!12:12)</f>
        <v>6731.607</v>
      </c>
      <c r="AC13" s="13">
        <f>SUMIF(Month!$130:$130,Quarter!AC$3,Month!12:12)</f>
        <v>6895.2150000000001</v>
      </c>
      <c r="AD13" s="13">
        <f>SUMIF(Month!$130:$130,Quarter!AD$3,Month!12:12)</f>
        <v>6646.5720000000001</v>
      </c>
      <c r="AE13" s="13">
        <f>SUMIF(Month!$130:$130,Quarter!AE$3,Month!12:12)</f>
        <v>6610.2090000000007</v>
      </c>
      <c r="AF13" s="13">
        <f>SUMIF(Month!$130:$130,Quarter!AF$3,Month!12:12)</f>
        <v>6942.1329999999998</v>
      </c>
      <c r="AG13" s="13">
        <f>SUMIF(Month!$130:$130,Quarter!AG$3,Month!12:12)</f>
        <v>6961.1309999999994</v>
      </c>
      <c r="AH13" s="13">
        <f>SUMIF(Month!$130:$130,Quarter!AH$3,Month!12:12)</f>
        <v>6647.4349999999995</v>
      </c>
      <c r="AI13" s="13">
        <f>SUMIF(Month!$130:$130,Quarter!AI$3,Month!12:12)</f>
        <v>6766.393</v>
      </c>
      <c r="AJ13" s="13">
        <f>SUMIF(Month!$130:$130,Quarter!AJ$3,Month!12:12)</f>
        <v>6926.1180000000004</v>
      </c>
      <c r="AK13" s="13">
        <f>SUMIF(Month!$130:$130,Quarter!AK$3,Month!12:12)</f>
        <v>7258.8909999999996</v>
      </c>
      <c r="AL13" s="13">
        <f>SUMIF(Month!$130:$130,Quarter!AL$3,Month!12:12)</f>
        <v>6872.5839999999998</v>
      </c>
      <c r="AM13" s="13">
        <f>SUMIF(Month!$130:$130,Quarter!AM$3,Month!12:12)</f>
        <v>6730.9429999999993</v>
      </c>
      <c r="AN13" s="13">
        <f>SUMIF(Month!$130:$130,Quarter!AN$3,Month!12:12)</f>
        <v>7174.393</v>
      </c>
      <c r="AO13" s="13">
        <f>SUMIF(Month!$130:$130,Quarter!AO$3,Month!12:12)</f>
        <v>7372.0960000000014</v>
      </c>
      <c r="AP13" s="13">
        <f>SUMIF(Month!$130:$130,Quarter!AP$3,Month!12:12)</f>
        <v>7306.51</v>
      </c>
      <c r="AQ13" s="13">
        <f>SUMIF(Month!$130:$130,Quarter!AQ$3,Month!12:12)</f>
        <v>7412.1310000000003</v>
      </c>
      <c r="AR13" s="13">
        <f>SUMIF(Month!$130:$130,Quarter!AR$3,Month!12:12)</f>
        <v>7847.5390000000007</v>
      </c>
      <c r="AS13" s="13">
        <f>SUMIF(Month!$130:$130,Quarter!AS$3,Month!12:12)</f>
        <v>8227.1509999999998</v>
      </c>
      <c r="AT13" s="13">
        <f>SUMIF(Month!$130:$130,Quarter!AT$3,Month!12:12)</f>
        <v>7719.8795000000009</v>
      </c>
      <c r="AU13" s="13">
        <f>SUMIF(Month!$130:$130,Quarter!AU$3,Month!12:12)</f>
        <v>8115.9970000000003</v>
      </c>
      <c r="AV13" s="13">
        <f>SUMIF(Month!$130:$130,Quarter!AV$3,Month!12:12)</f>
        <v>8719.6710000000003</v>
      </c>
      <c r="AW13" s="13">
        <f>SUMIF(Month!$130:$130,Quarter!AW$3,Month!12:12)</f>
        <v>8061.7709999999997</v>
      </c>
      <c r="AX13" s="13">
        <f>SUMIF(Month!$130:$130,Quarter!AX$3,Month!12:12)</f>
        <v>7428.7429999999995</v>
      </c>
      <c r="AY13" s="13">
        <f>SUMIF(Month!$130:$130,Quarter!AY$3,Month!12:12)</f>
        <v>7793.518</v>
      </c>
      <c r="AZ13" s="13">
        <f>SUMIF(Month!$130:$130,Quarter!AZ$3,Month!12:12)</f>
        <v>8305</v>
      </c>
      <c r="BA13" s="13">
        <f>SUMIF(Month!$130:$130,Quarter!BA$3,Month!12:12)</f>
        <v>8667</v>
      </c>
      <c r="BB13" s="13">
        <f>SUMIF(Month!$130:$130,Quarter!BB$3,Month!12:12)</f>
        <v>8691</v>
      </c>
      <c r="BC13" s="13">
        <f>SUMIF(Month!$130:$130,Quarter!BC$3,Month!12:12)</f>
        <v>8900</v>
      </c>
      <c r="BD13" s="13">
        <f>SUMIF(Month!$130:$130,Quarter!BD$3,Month!12:12)</f>
        <v>9531</v>
      </c>
      <c r="BE13" s="13">
        <f>SUMIF(Month!$130:$130,Quarter!BE$3,Month!12:12)</f>
        <v>9821</v>
      </c>
      <c r="BF13" s="13">
        <f>SUMIF(Month!$130:$130,Quarter!BF$3,Month!12:12)</f>
        <v>9500.7639999999992</v>
      </c>
      <c r="BG13" s="13">
        <f>SUMIF(Month!$130:$130,Quarter!BG$3,Month!12:12)</f>
        <v>9708.235999999999</v>
      </c>
      <c r="BH13" s="13">
        <f>SUMIF(Month!$130:$130,Quarter!BH$3,Month!12:12)</f>
        <v>10359</v>
      </c>
      <c r="BI13" s="13">
        <f>SUMIF(Month!$130:$130,Quarter!BI$3,Month!12:12)</f>
        <v>10511</v>
      </c>
      <c r="BJ13" s="13">
        <f>SUMIF(Month!$130:$130,Quarter!BJ$3,Month!12:12)</f>
        <v>10272.608</v>
      </c>
      <c r="BK13" s="13">
        <f>SUMIF(Month!$130:$130,Quarter!BK$3,Month!12:12)</f>
        <v>10147.256000000001</v>
      </c>
      <c r="BL13" s="13">
        <f>SUMIF(Month!$130:$130,Quarter!BL$3,Month!12:12)</f>
        <v>10942.534250000001</v>
      </c>
      <c r="BM13" s="13">
        <f>SUMIF(Month!$130:$130,Quarter!BM$3,Month!12:12)</f>
        <v>10990.11175</v>
      </c>
      <c r="BN13" s="13">
        <f>SUMIF(Month!$130:$130,Quarter!BN$3,Month!12:12)</f>
        <v>10472</v>
      </c>
      <c r="BO13" s="13">
        <f>SUMIF(Month!$130:$130,Quarter!BO$3,Month!12:12)</f>
        <v>10994.503000000001</v>
      </c>
      <c r="BP13" s="25">
        <f>SUMIF(Month!$130:$130,Quarter!BP$3,Month!12:12)</f>
        <v>11654</v>
      </c>
      <c r="BQ13" s="25">
        <f>SUMIF(Month!$130:$130,Quarter!BQ$3,Month!12:12)</f>
        <v>11550.188</v>
      </c>
      <c r="BR13" s="25">
        <f>SUMIF(Month!$130:$130,Quarter!BR$3,Month!12:12)</f>
        <v>11014</v>
      </c>
      <c r="BS13" s="25">
        <f>SUMIF(Month!$130:$130,Quarter!BS$3,Month!12:12)</f>
        <v>11033</v>
      </c>
      <c r="BT13" s="13">
        <f>SUMIF(Month!$130:$130,Quarter!BT$3,Month!12:12)</f>
        <v>11301</v>
      </c>
      <c r="BU13" s="13">
        <f>SUMIF(Month!$130:$130,Quarter!BU$3,Month!12:12)</f>
        <v>11071</v>
      </c>
      <c r="BV13" s="13">
        <f>SUMIF(Month!$130:$130,Quarter!BV$3,Month!12:12)</f>
        <v>14435.23</v>
      </c>
      <c r="BW13" s="13">
        <f>SUMIF(Month!$130:$130,Quarter!BW$3,Month!12:12)</f>
        <v>13906.310027027026</v>
      </c>
      <c r="BX13" s="13">
        <f>SUMIF(Month!$130:$130,Quarter!BX$3,Month!12:12)</f>
        <v>14309.670999999998</v>
      </c>
      <c r="BY13" s="13">
        <f>SUMIF(Month!$130:$130,Quarter!BY$3,Month!12:12)</f>
        <v>26771.870999999999</v>
      </c>
      <c r="BZ13" s="13">
        <f>SUMIF(Month!$130:$130,Quarter!BZ$3,Month!12:12)</f>
        <v>24819</v>
      </c>
      <c r="CA13" s="13">
        <f>SUMIF(Month!$130:$130,Quarter!CA$3,Month!12:12)</f>
        <v>26005</v>
      </c>
      <c r="CB13" s="13">
        <f>SUMIF(Month!$130:$130,Quarter!CB$3,Month!12:12)</f>
        <v>26528.912</v>
      </c>
      <c r="CC13" s="13">
        <f>SUMIF(Month!$130:$130,Quarter!CC$3,Month!12:12)</f>
        <v>25510</v>
      </c>
      <c r="CD13" s="13">
        <f>SUM(Month!IH12:IJ12)</f>
        <v>23879.288</v>
      </c>
      <c r="CE13" s="13">
        <f>SUM(Month!IK12:IM12)</f>
        <v>24543.662</v>
      </c>
      <c r="CF13" s="13">
        <f>SUM(Month!IN12:IP12)</f>
        <v>26680.7405</v>
      </c>
      <c r="CG13" s="13">
        <f>SUM(Month!IQ12:IS12)</f>
        <v>26183.335500000001</v>
      </c>
      <c r="CH13" s="13">
        <f>SUM(Month!IT12:IV12)</f>
        <v>24095.591400000001</v>
      </c>
      <c r="CI13" s="13">
        <f>SUM(Month!IW12:IY12)</f>
        <v>23954.379699999998</v>
      </c>
      <c r="CJ13" s="13">
        <f>SUM(Month!IZ12:JB12)</f>
        <v>22932.272519770962</v>
      </c>
      <c r="CK13" s="13">
        <f>SUM(Month!JC12:JE12)</f>
        <v>20893.391547619045</v>
      </c>
      <c r="CL13" s="13">
        <f>SUM(Month!JF12:JH12)</f>
        <v>19084.737000000001</v>
      </c>
      <c r="CM13" s="13">
        <f>SUM(Month!JI12:JK12)</f>
        <v>20106.941090909088</v>
      </c>
      <c r="CN13" s="13">
        <f>SUM(Month!JL12:JN12)</f>
        <v>23090.989999999998</v>
      </c>
      <c r="CO13" s="13">
        <f>SUM(Month!JO12:JQ12)</f>
        <v>22645.229491525424</v>
      </c>
      <c r="CP13" s="13">
        <f>SUM(Month!JR12:JT12)</f>
        <v>21066.464500000002</v>
      </c>
      <c r="CQ13" s="13">
        <f>SUM(Month!JU12:JW12)</f>
        <v>20891.49931949934</v>
      </c>
      <c r="CR13" s="13">
        <f>SUM(Month!JX12:JZ12)</f>
        <v>25325.625104146307</v>
      </c>
      <c r="CS13" s="13">
        <f>SUM(Month!KA12:KC12)</f>
        <v>25101.370881387793</v>
      </c>
      <c r="CT13" s="13">
        <f>SUM(Month!KD12:KF12)</f>
        <v>25043.888949999997</v>
      </c>
      <c r="CU13" s="13">
        <f>SUM(Month!KG12:KI12)</f>
        <v>26247.484128277352</v>
      </c>
      <c r="CV13" s="13">
        <f>SUM(Month!KJ12:KL12)</f>
        <v>28039.829149999998</v>
      </c>
      <c r="CW13" s="13">
        <f>SUM(Month!KM12:KO12)</f>
        <v>25915.146249999998</v>
      </c>
      <c r="CX13" s="13">
        <f>SUM(Month!KP12:KR12)</f>
        <v>22624.430466412898</v>
      </c>
      <c r="CY13" s="13">
        <f>SUMIF(Month!$KS$1:$XFD$1,Quarter!CY$3,Month!$KS$12:$XFD$12)</f>
        <v>23792.316303527645</v>
      </c>
      <c r="CZ13" s="13">
        <f>SUMIF(Month!$KS$1:$XFD$1,Quarter!CZ$3,Month!$KS$12:$XFD$12)</f>
        <v>24796.748</v>
      </c>
      <c r="DA13" s="13">
        <f>SUMIF(Month!$KS$1:$XFD$1,Quarter!DA$3,Month!$KS$12:$XFD$12)</f>
        <v>23392.578107539681</v>
      </c>
      <c r="DB13" s="13">
        <f>SUMIF(Month!$KS$1:$XFD$1,Quarter!DB$3,Month!$KS$12:$XFD$12)</f>
        <v>22478.8145</v>
      </c>
      <c r="DC13" s="13">
        <f>SUMIF(Month!$KS$1:$XFD$1,Quarter!DC$3,Month!$KS$12:$XFD$12)</f>
        <v>23384.962562698413</v>
      </c>
      <c r="DD13" s="13">
        <f>SUMIF(Month!$KS$1:$XFD$1,Quarter!DD$3,Month!$KS$12:$XFD$12)</f>
        <v>25679.354599999999</v>
      </c>
      <c r="DE13" s="13">
        <f>SUMIF(Month!$KS$1:$XFD$1,Quarter!DE$3,Month!$KS$12:$XFD$12)</f>
        <v>24284.32295888889</v>
      </c>
      <c r="DF13" s="13">
        <f>SUMIF(Month!$KS$1:$XFD$1,Quarter!DF$3,Month!$KS$12:$XFD$12)</f>
        <v>23185.3845</v>
      </c>
      <c r="DG13" s="13">
        <f>SUMIF(Month!$KS$1:$XFD$1,Quarter!DG$3,Month!$KS$12:$XFD$12)</f>
        <v>24551.4856</v>
      </c>
      <c r="DH13" s="13">
        <f>SUMIF(Month!$KS$1:$XFD$1,Quarter!DH$3,Month!$KS$12:$XFD$12)</f>
        <v>26203.195</v>
      </c>
      <c r="DI13" s="13">
        <f>SUMIF(Month!$KS$1:$XFD$1,Quarter!DI$3,Month!$KS$12:$XFD$12)</f>
        <v>24653.712</v>
      </c>
      <c r="DJ13" s="13">
        <f>SUMIF(Month!$KS$1:$XFD$1,Quarter!DJ$3,Month!$KS$12:$XFD$12)</f>
        <v>23333.1836</v>
      </c>
      <c r="DK13" s="13">
        <f>SUMIF(Month!$KS$1:$XFD$1,Quarter!DK$3,Month!$KS$12:$XFD$12)</f>
        <v>19526.907599999999</v>
      </c>
      <c r="DL13" s="13">
        <f>SUMIF(Month!$KS$1:$XFD$1,Quarter!DL$3,Month!$KS$12:$XFD$12)</f>
        <v>21136.063699999999</v>
      </c>
      <c r="DM13" s="13">
        <f>SUMIF(Month!$KS$1:$XFD$1,Quarter!DM$3,Month!$KS$12:$XFD$12)</f>
        <v>17733.895400000001</v>
      </c>
      <c r="DN13" s="13">
        <f>SUMIF(Month!$KS$1:$XFD$1,Quarter!DN$3,Month!$KS$12:$XFD$12)</f>
        <v>4950.3094999999994</v>
      </c>
    </row>
    <row r="14" spans="1:120" x14ac:dyDescent="0.35">
      <c r="A14" s="17" t="str">
        <f>Month!$A$13</f>
        <v>Veículo Leve</v>
      </c>
      <c r="B14" s="14">
        <f>SUMIF(Month!$130:$130,Quarter!B$3,Month!13:13)</f>
        <v>2879</v>
      </c>
      <c r="C14" s="14">
        <f>SUMIF(Month!$130:$130,Quarter!C$3,Month!13:13)</f>
        <v>2583</v>
      </c>
      <c r="D14" s="14">
        <f>SUMIF(Month!$130:$130,Quarter!D$3,Month!13:13)</f>
        <v>2753</v>
      </c>
      <c r="E14" s="14">
        <f>SUMIF(Month!$130:$130,Quarter!E$3,Month!13:13)</f>
        <v>4019</v>
      </c>
      <c r="F14" s="14">
        <f>SUMIF(Month!$130:$130,Quarter!F$3,Month!13:13)</f>
        <v>7013</v>
      </c>
      <c r="G14" s="14">
        <f>SUMIF(Month!$130:$130,Quarter!G$3,Month!13:13)</f>
        <v>5582</v>
      </c>
      <c r="H14" s="14">
        <f>SUMIF(Month!$130:$130,Quarter!H$3,Month!13:13)</f>
        <v>6457</v>
      </c>
      <c r="I14" s="14">
        <f>SUMIF(Month!$130:$130,Quarter!I$3,Month!13:13)</f>
        <v>7650</v>
      </c>
      <c r="J14" s="14">
        <f>SUMIF(Month!$130:$130,Quarter!J$3,Month!13:13)</f>
        <v>8483</v>
      </c>
      <c r="K14" s="14">
        <f>SUMIF(Month!$130:$130,Quarter!K$3,Month!13:13)</f>
        <v>6353</v>
      </c>
      <c r="L14" s="14">
        <f>SUMIF(Month!$130:$130,Quarter!L$3,Month!13:13)</f>
        <v>6378</v>
      </c>
      <c r="M14" s="14">
        <f>SUMIF(Month!$130:$130,Quarter!M$3,Month!13:13)</f>
        <v>7310</v>
      </c>
      <c r="N14" s="14">
        <f>SUMIF(Month!$130:$130,Quarter!N$3,Month!13:13)</f>
        <v>8409</v>
      </c>
      <c r="O14" s="14">
        <f>SUMIF(Month!$130:$130,Quarter!O$3,Month!13:13)</f>
        <v>6135</v>
      </c>
      <c r="P14" s="14">
        <f>SUMIF(Month!$130:$130,Quarter!P$3,Month!13:13)</f>
        <v>5908</v>
      </c>
      <c r="Q14" s="14">
        <f>SUMIF(Month!$130:$130,Quarter!Q$3,Month!13:13)</f>
        <v>6817</v>
      </c>
      <c r="R14" s="14">
        <f>SUMIF(Month!$130:$130,Quarter!R$3,Month!13:13)</f>
        <v>7943</v>
      </c>
      <c r="S14" s="14">
        <f>SUMIF(Month!$130:$130,Quarter!S$3,Month!13:13)</f>
        <v>5750</v>
      </c>
      <c r="T14" s="14">
        <f>SUMIF(Month!$130:$130,Quarter!T$3,Month!13:13)</f>
        <v>5865</v>
      </c>
      <c r="U14" s="14">
        <f>SUMIF(Month!$130:$130,Quarter!U$3,Month!13:13)</f>
        <v>6669</v>
      </c>
      <c r="V14" s="14">
        <f>SUMIF(Month!$130:$130,Quarter!V$3,Month!13:13)</f>
        <v>7603</v>
      </c>
      <c r="W14" s="14">
        <f>SUMIF(Month!$130:$130,Quarter!W$3,Month!13:13)</f>
        <v>5348</v>
      </c>
      <c r="X14" s="14">
        <f>SUMIF(Month!$130:$130,Quarter!X$3,Month!13:13)</f>
        <v>5776.0934999999999</v>
      </c>
      <c r="Y14" s="14">
        <f>SUMIF(Month!$130:$130,Quarter!Y$3,Month!13:13)</f>
        <v>6736.5555000000004</v>
      </c>
      <c r="Z14" s="14">
        <f>SUMIF(Month!$130:$130,Quarter!Z$3,Month!13:13)</f>
        <v>7404.5935000000009</v>
      </c>
      <c r="AA14" s="14">
        <f>SUMIF(Month!$130:$130,Quarter!AA$3,Month!13:13)</f>
        <v>5474.2474999999995</v>
      </c>
      <c r="AB14" s="14">
        <f>SUMIF(Month!$130:$130,Quarter!AB$3,Month!13:13)</f>
        <v>5590.6440000000002</v>
      </c>
      <c r="AC14" s="14">
        <f>SUMIF(Month!$130:$130,Quarter!AC$3,Month!13:13)</f>
        <v>6568.1260000000002</v>
      </c>
      <c r="AD14" s="14">
        <f>SUMIF(Month!$130:$130,Quarter!AD$3,Month!13:13)</f>
        <v>7545.2484999999997</v>
      </c>
      <c r="AE14" s="14">
        <f>SUMIF(Month!$130:$130,Quarter!AE$3,Month!13:13)</f>
        <v>5578.4930000000004</v>
      </c>
      <c r="AF14" s="14">
        <f>SUMIF(Month!$130:$130,Quarter!AF$3,Month!13:13)</f>
        <v>5858.5389999999998</v>
      </c>
      <c r="AG14" s="14">
        <f>SUMIF(Month!$130:$130,Quarter!AG$3,Month!13:13)</f>
        <v>6745.7245000000003</v>
      </c>
      <c r="AH14" s="14">
        <f>SUMIF(Month!$130:$130,Quarter!AH$3,Month!13:13)</f>
        <v>7744.1145000000006</v>
      </c>
      <c r="AI14" s="14">
        <f>SUMIF(Month!$130:$130,Quarter!AI$3,Month!13:13)</f>
        <v>5519.5105000000003</v>
      </c>
      <c r="AJ14" s="14">
        <f>SUMIF(Month!$130:$130,Quarter!AJ$3,Month!13:13)</f>
        <v>5799.2695000000003</v>
      </c>
      <c r="AK14" s="14">
        <f>SUMIF(Month!$130:$130,Quarter!AK$3,Month!13:13)</f>
        <v>6587.42</v>
      </c>
      <c r="AL14" s="14">
        <f>SUMIF(Month!$130:$130,Quarter!AL$3,Month!13:13)</f>
        <v>7706.0240000000013</v>
      </c>
      <c r="AM14" s="14">
        <f>SUMIF(Month!$130:$130,Quarter!AM$3,Month!13:13)</f>
        <v>5666.1875</v>
      </c>
      <c r="AN14" s="14">
        <f>SUMIF(Month!$130:$130,Quarter!AN$3,Month!13:13)</f>
        <v>5817.0855000000001</v>
      </c>
      <c r="AO14" s="14">
        <f>SUMIF(Month!$130:$130,Quarter!AO$3,Month!13:13)</f>
        <v>6943.0815000000002</v>
      </c>
      <c r="AP14" s="14">
        <f>SUMIF(Month!$130:$130,Quarter!AP$3,Month!13:13)</f>
        <v>7777.7949999999992</v>
      </c>
      <c r="AQ14" s="14">
        <f>SUMIF(Month!$130:$130,Quarter!AQ$3,Month!13:13)</f>
        <v>6050.9409999999998</v>
      </c>
      <c r="AR14" s="14">
        <f>SUMIF(Month!$130:$130,Quarter!AR$3,Month!13:13)</f>
        <v>6413.9684999999999</v>
      </c>
      <c r="AS14" s="14">
        <f>SUMIF(Month!$130:$130,Quarter!AS$3,Month!13:13)</f>
        <v>7693.0895</v>
      </c>
      <c r="AT14" s="14">
        <f>SUMIF(Month!$130:$130,Quarter!AT$3,Month!13:13)</f>
        <v>8716.1840000000011</v>
      </c>
      <c r="AU14" s="14">
        <f>SUMIF(Month!$130:$130,Quarter!AU$3,Month!13:13)</f>
        <v>6547.9830000000002</v>
      </c>
      <c r="AV14" s="14">
        <f>SUMIF(Month!$130:$130,Quarter!AV$3,Month!13:13)</f>
        <v>6987.4949999999999</v>
      </c>
      <c r="AW14" s="14">
        <f>SUMIF(Month!$130:$130,Quarter!AW$3,Month!13:13)</f>
        <v>8077.3549999999996</v>
      </c>
      <c r="AX14" s="14">
        <f>SUMIF(Month!$130:$130,Quarter!AX$3,Month!13:13)</f>
        <v>8873.9025000000001</v>
      </c>
      <c r="AY14" s="14">
        <f>SUMIF(Month!$130:$130,Quarter!AY$3,Month!13:13)</f>
        <v>7084.6030000000001</v>
      </c>
      <c r="AZ14" s="14">
        <f>SUMIF(Month!$130:$130,Quarter!AZ$3,Month!13:13)</f>
        <v>7310</v>
      </c>
      <c r="BA14" s="14">
        <f>SUMIF(Month!$130:$130,Quarter!BA$3,Month!13:13)</f>
        <v>8623</v>
      </c>
      <c r="BB14" s="14">
        <f>SUMIF(Month!$130:$130,Quarter!BB$3,Month!13:13)</f>
        <v>9497</v>
      </c>
      <c r="BC14" s="14">
        <f>SUMIF(Month!$130:$130,Quarter!BC$3,Month!13:13)</f>
        <v>7458</v>
      </c>
      <c r="BD14" s="14">
        <f>SUMIF(Month!$130:$130,Quarter!BD$3,Month!13:13)</f>
        <v>8027</v>
      </c>
      <c r="BE14" s="14">
        <f>SUMIF(Month!$130:$130,Quarter!BE$3,Month!13:13)</f>
        <v>9059</v>
      </c>
      <c r="BF14" s="14">
        <f>SUMIF(Month!$130:$130,Quarter!BF$3,Month!13:13)</f>
        <v>10292.147000000001</v>
      </c>
      <c r="BG14" s="14">
        <f>SUMIF(Month!$130:$130,Quarter!BG$3,Month!13:13)</f>
        <v>8261.8529999999992</v>
      </c>
      <c r="BH14" s="14">
        <f>SUMIF(Month!$130:$130,Quarter!BH$3,Month!13:13)</f>
        <v>8464</v>
      </c>
      <c r="BI14" s="14">
        <f>SUMIF(Month!$130:$130,Quarter!BI$3,Month!13:13)</f>
        <v>9843</v>
      </c>
      <c r="BJ14" s="14">
        <f>SUMIF(Month!$130:$130,Quarter!BJ$3,Month!13:13)</f>
        <v>11017.411</v>
      </c>
      <c r="BK14" s="14">
        <f>SUMIF(Month!$130:$130,Quarter!BK$3,Month!13:13)</f>
        <v>8752.9484999999986</v>
      </c>
      <c r="BL14" s="14">
        <f>SUMIF(Month!$130:$130,Quarter!BL$3,Month!13:13)</f>
        <v>9211.6372499999979</v>
      </c>
      <c r="BM14" s="14">
        <f>SUMIF(Month!$130:$130,Quarter!BM$3,Month!13:13)</f>
        <v>10662.355250000004</v>
      </c>
      <c r="BN14" s="14">
        <f>SUMIF(Month!$130:$130,Quarter!BN$3,Month!13:13)</f>
        <v>11500</v>
      </c>
      <c r="BO14" s="14">
        <f>SUMIF(Month!$130:$130,Quarter!BO$3,Month!13:13)</f>
        <v>8962.9264999999996</v>
      </c>
      <c r="BP14" s="27">
        <f>SUMIF(Month!$130:$130,Quarter!BP$3,Month!13:13)</f>
        <v>9659</v>
      </c>
      <c r="BQ14" s="27">
        <f>SUMIF(Month!$130:$130,Quarter!BQ$3,Month!13:13)</f>
        <v>11235.458000000001</v>
      </c>
      <c r="BR14" s="27">
        <f>SUMIF(Month!$130:$130,Quarter!BR$3,Month!13:13)</f>
        <v>12195</v>
      </c>
      <c r="BS14" s="27">
        <f>SUMIF(Month!$130:$130,Quarter!BS$3,Month!13:13)</f>
        <v>9793</v>
      </c>
      <c r="BT14" s="14">
        <f>SUMIF(Month!$130:$130,Quarter!BT$3,Month!13:13)</f>
        <v>9572</v>
      </c>
      <c r="BU14" s="14">
        <f>SUMIF(Month!$130:$130,Quarter!BU$3,Month!13:13)</f>
        <v>11111</v>
      </c>
      <c r="BV14" s="14">
        <f>SUMIF(Month!$130:$130,Quarter!BV$3,Month!13:13)</f>
        <v>13739.133000000002</v>
      </c>
      <c r="BW14" s="14">
        <f>SUMIF(Month!$130:$130,Quarter!BW$3,Month!13:13)</f>
        <v>11334.747499999999</v>
      </c>
      <c r="BX14" s="14">
        <f>SUMIF(Month!$130:$130,Quarter!BX$3,Month!13:13)</f>
        <v>11404.4715</v>
      </c>
      <c r="BY14" s="14">
        <f>SUMIF(Month!$130:$130,Quarter!BY$3,Month!13:13)</f>
        <v>21876.560767080744</v>
      </c>
      <c r="BZ14" s="14">
        <f>SUMIF(Month!$130:$130,Quarter!BZ$3,Month!13:13)</f>
        <v>22278</v>
      </c>
      <c r="CA14" s="14">
        <f>SUMIF(Month!$130:$130,Quarter!CA$3,Month!13:13)</f>
        <v>18775</v>
      </c>
      <c r="CB14" s="14">
        <f>SUMIF(Month!$130:$130,Quarter!CB$3,Month!13:13)</f>
        <v>19912.404500000001</v>
      </c>
      <c r="CC14" s="14">
        <f>SUMIF(Month!$130:$130,Quarter!CC$3,Month!13:13)</f>
        <v>21162</v>
      </c>
      <c r="CD14" s="14">
        <f>SUM(Month!IH13:IJ13)</f>
        <v>22223.695</v>
      </c>
      <c r="CE14" s="14">
        <f>SUM(Month!IK13:IM13)</f>
        <v>19540.313000000002</v>
      </c>
      <c r="CF14" s="14">
        <f>SUM(Month!IN13:IP13)</f>
        <v>20825.497500000001</v>
      </c>
      <c r="CG14" s="14">
        <f>SUM(Month!IQ13:IS13)</f>
        <v>22063.246999999999</v>
      </c>
      <c r="CH14" s="14">
        <f>SUM(Month!IT13:IV13)</f>
        <v>22934.4375</v>
      </c>
      <c r="CI14" s="14">
        <f>SUM(Month!IW13:IY13)</f>
        <v>18994.848999999998</v>
      </c>
      <c r="CJ14" s="14">
        <f>SUM(Month!IZ13:JB13)</f>
        <v>15877.2</v>
      </c>
      <c r="CK14" s="14">
        <f>SUM(Month!JC13:JE13)</f>
        <v>15830.250500000002</v>
      </c>
      <c r="CL14" s="14">
        <f>SUM(Month!JF13:JH13)</f>
        <v>14676.946000000002</v>
      </c>
      <c r="CM14" s="14">
        <f>SUM(Month!JI13:JK13)</f>
        <v>14513.394</v>
      </c>
      <c r="CN14" s="14">
        <f>SUM(Month!JL13:JN13)</f>
        <v>15804.150499999998</v>
      </c>
      <c r="CO14" s="14">
        <f>SUM(Month!JO13:JQ13)</f>
        <v>16672.244500000001</v>
      </c>
      <c r="CP14" s="14">
        <f>SUM(Month!JR13:JT13)</f>
        <v>14540.743999999997</v>
      </c>
      <c r="CQ14" s="14">
        <f>SUM(Month!JU13:JW13)</f>
        <v>10160.1695</v>
      </c>
      <c r="CR14" s="14">
        <f>SUM(Month!JX13:JZ13)</f>
        <v>13635.273499999999</v>
      </c>
      <c r="CS14" s="14">
        <f>SUM(Month!KA13:KC13)</f>
        <v>15902.2935</v>
      </c>
      <c r="CT14" s="14">
        <f>SUM(Month!KD13:KF13)</f>
        <v>11919.056500000002</v>
      </c>
      <c r="CU14" s="14">
        <f>SUM(Month!KG13:KI13)</f>
        <v>11972.207999999999</v>
      </c>
      <c r="CV14" s="14">
        <f>SUM(Month!KJ13:KL13)</f>
        <v>13434.887999999999</v>
      </c>
      <c r="CW14" s="14">
        <f>SUM(Month!KM13:KO13)</f>
        <v>13368.032500000001</v>
      </c>
      <c r="CX14" s="14">
        <f>SUM(Month!KP13:KR13)</f>
        <v>11068.862499999999</v>
      </c>
      <c r="CY14" s="13">
        <f>SUMIF(Month!$KS$1:$XFD$1,Quarter!CY$3,Month!$KS$13:$XFD$13)</f>
        <v>11276.7435</v>
      </c>
      <c r="CZ14" s="13">
        <f>SUMIF(Month!$KS$1:$XFD$1,Quarter!CZ$3,Month!$KS$13:$XFD$13)</f>
        <v>12254.928500000002</v>
      </c>
      <c r="DA14" s="13">
        <f>SUMIF(Month!$KS$1:$XFD$1,Quarter!DA$3,Month!$KS$13:$XFD$13)</f>
        <v>12338.870999999999</v>
      </c>
      <c r="DB14" s="13">
        <f>SUMIF(Month!$KS$1:$XFD$1,Quarter!DB$3,Month!$KS$13:$XFD$13)</f>
        <v>12125.706999999999</v>
      </c>
      <c r="DC14" s="13">
        <f>SUMIF(Month!$KS$1:$XFD$1,Quarter!DC$3,Month!$KS$13:$XFD$13)</f>
        <v>12160.840000000002</v>
      </c>
      <c r="DD14" s="13">
        <f>SUMIF(Month!$KS$1:$XFD$1,Quarter!DD$3,Month!$KS$13:$XFD$13)</f>
        <v>12842.469000000001</v>
      </c>
      <c r="DE14" s="13">
        <f>SUMIF(Month!$KS$1:$XFD$1,Quarter!DE$3,Month!$KS$13:$XFD$13)</f>
        <v>13083.282499999999</v>
      </c>
      <c r="DF14" s="13">
        <f>SUMIF(Month!$KS$1:$XFD$1,Quarter!DF$3,Month!$KS$13:$XFD$13)</f>
        <v>12408.418000000001</v>
      </c>
      <c r="DG14" s="13">
        <f>SUMIF(Month!$KS$1:$XFD$1,Quarter!DG$3,Month!$KS$13:$XFD$13)</f>
        <v>12210.731000000002</v>
      </c>
      <c r="DH14" s="13">
        <f>SUMIF(Month!$KS$1:$XFD$1,Quarter!DH$3,Month!$KS$13:$XFD$13)</f>
        <v>13108.497499999999</v>
      </c>
      <c r="DI14" s="13">
        <f>SUMIF(Month!$KS$1:$XFD$1,Quarter!DI$3,Month!$KS$13:$XFD$13)</f>
        <v>13152.054499999998</v>
      </c>
      <c r="DJ14" s="13">
        <f>SUMIF(Month!$KS$1:$XFD$1,Quarter!DJ$3,Month!$KS$13:$XFD$13)</f>
        <v>12464.238499999999</v>
      </c>
      <c r="DK14" s="13">
        <f>SUMIF(Month!$KS$1:$XFD$1,Quarter!DK$3,Month!$KS$13:$XFD$13)</f>
        <v>11160.4625</v>
      </c>
      <c r="DL14" s="13">
        <f>SUMIF(Month!$KS$1:$XFD$1,Quarter!DL$3,Month!$KS$13:$XFD$13)</f>
        <v>11793.030999999999</v>
      </c>
      <c r="DM14" s="13">
        <f>SUMIF(Month!$KS$1:$XFD$1,Quarter!DM$3,Month!$KS$13:$XFD$13)</f>
        <v>9651.7620000000006</v>
      </c>
      <c r="DN14" s="13">
        <f>SUMIF(Month!$KS$1:$XFD$1,Quarter!DN$3,Month!$KS$13:$XFD$13)</f>
        <v>2838.4655000000002</v>
      </c>
    </row>
    <row r="15" spans="1:120" s="6" customFormat="1" x14ac:dyDescent="0.35">
      <c r="A15" s="20" t="str">
        <f>Month!$A$14</f>
        <v>Concer</v>
      </c>
      <c r="B15" s="8">
        <f>SUMIF(Month!$130:$130,Quarter!B$3,Month!14:14)</f>
        <v>5356</v>
      </c>
      <c r="C15" s="8">
        <f>SUMIF(Month!$130:$130,Quarter!C$3,Month!14:14)</f>
        <v>4928</v>
      </c>
      <c r="D15" s="8">
        <f>SUMIF(Month!$130:$130,Quarter!D$3,Month!14:14)</f>
        <v>5264</v>
      </c>
      <c r="E15" s="8">
        <f>SUMIF(Month!$130:$130,Quarter!E$3,Month!14:14)</f>
        <v>5290</v>
      </c>
      <c r="F15" s="8">
        <f>SUMIF(Month!$130:$130,Quarter!F$3,Month!14:14)</f>
        <v>4986</v>
      </c>
      <c r="G15" s="8">
        <f>SUMIF(Month!$130:$130,Quarter!G$3,Month!14:14)</f>
        <v>5054</v>
      </c>
      <c r="H15" s="8">
        <f>SUMIF(Month!$130:$130,Quarter!H$3,Month!14:14)</f>
        <v>5297</v>
      </c>
      <c r="I15" s="8">
        <f>SUMIF(Month!$130:$130,Quarter!I$3,Month!14:14)</f>
        <v>5379</v>
      </c>
      <c r="J15" s="8">
        <f>SUMIF(Month!$130:$130,Quarter!J$3,Month!14:14)</f>
        <v>5265</v>
      </c>
      <c r="K15" s="8">
        <f>SUMIF(Month!$130:$130,Quarter!K$3,Month!14:14)</f>
        <v>5271</v>
      </c>
      <c r="L15" s="8">
        <f>SUMIF(Month!$130:$130,Quarter!L$3,Month!14:14)</f>
        <v>5341</v>
      </c>
      <c r="M15" s="8">
        <f>SUMIF(Month!$130:$130,Quarter!M$3,Month!14:14)</f>
        <v>5396</v>
      </c>
      <c r="N15" s="8">
        <f>SUMIF(Month!$130:$130,Quarter!N$3,Month!14:14)</f>
        <v>5167</v>
      </c>
      <c r="O15" s="8">
        <f>SUMIF(Month!$130:$130,Quarter!O$3,Month!14:14)</f>
        <v>4938</v>
      </c>
      <c r="P15" s="8">
        <f>SUMIF(Month!$130:$130,Quarter!P$3,Month!14:14)</f>
        <v>5190</v>
      </c>
      <c r="Q15" s="8">
        <f>SUMIF(Month!$130:$130,Quarter!Q$3,Month!14:14)</f>
        <v>5249</v>
      </c>
      <c r="R15" s="8">
        <f>SUMIF(Month!$130:$130,Quarter!R$3,Month!14:14)</f>
        <v>5110</v>
      </c>
      <c r="S15" s="8">
        <f>SUMIF(Month!$130:$130,Quarter!S$3,Month!14:14)</f>
        <v>4898</v>
      </c>
      <c r="T15" s="8">
        <f>SUMIF(Month!$130:$130,Quarter!T$3,Month!14:14)</f>
        <v>5063</v>
      </c>
      <c r="U15" s="8">
        <f>SUMIF(Month!$130:$130,Quarter!U$3,Month!14:14)</f>
        <v>4967</v>
      </c>
      <c r="V15" s="8">
        <f>SUMIF(Month!$130:$130,Quarter!V$3,Month!14:14)</f>
        <v>4927</v>
      </c>
      <c r="W15" s="8">
        <f>SUMIF(Month!$130:$130,Quarter!W$3,Month!14:14)</f>
        <v>4792</v>
      </c>
      <c r="X15" s="8">
        <f>SUMIF(Month!$130:$130,Quarter!X$3,Month!14:14)</f>
        <v>5150.4714999999997</v>
      </c>
      <c r="Y15" s="8">
        <f>SUMIF(Month!$130:$130,Quarter!Y$3,Month!14:14)</f>
        <v>5273.7024999999994</v>
      </c>
      <c r="Z15" s="8">
        <f>SUMIF(Month!$130:$130,Quarter!Z$3,Month!14:14)</f>
        <v>4825.6385</v>
      </c>
      <c r="AA15" s="8">
        <f>SUMIF(Month!$130:$130,Quarter!AA$3,Month!14:14)</f>
        <v>4664.6895000000004</v>
      </c>
      <c r="AB15" s="8">
        <f>SUMIF(Month!$130:$130,Quarter!AB$3,Month!14:14)</f>
        <v>4995.2510000000002</v>
      </c>
      <c r="AC15" s="8">
        <f>SUMIF(Month!$130:$130,Quarter!AC$3,Month!14:14)</f>
        <v>5044.3409999999994</v>
      </c>
      <c r="AD15" s="8">
        <f>SUMIF(Month!$130:$130,Quarter!AD$3,Month!14:14)</f>
        <v>4969.2004999999999</v>
      </c>
      <c r="AE15" s="8">
        <f>SUMIF(Month!$130:$130,Quarter!AE$3,Month!14:14)</f>
        <v>4771.7019999999993</v>
      </c>
      <c r="AF15" s="8">
        <f>SUMIF(Month!$130:$130,Quarter!AF$3,Month!14:14)</f>
        <v>4992.6720000000005</v>
      </c>
      <c r="AG15" s="8">
        <f>SUMIF(Month!$130:$130,Quarter!AG$3,Month!14:14)</f>
        <v>5195.8554999999997</v>
      </c>
      <c r="AH15" s="8">
        <f>SUMIF(Month!$130:$130,Quarter!AH$3,Month!14:14)</f>
        <v>5129.5495000000001</v>
      </c>
      <c r="AI15" s="8">
        <f>SUMIF(Month!$130:$130,Quarter!AI$3,Month!14:14)</f>
        <v>5098.9035000000003</v>
      </c>
      <c r="AJ15" s="8">
        <f>SUMIF(Month!$130:$130,Quarter!AJ$3,Month!14:14)</f>
        <v>5244.3875000000007</v>
      </c>
      <c r="AK15" s="8">
        <f>SUMIF(Month!$130:$130,Quarter!AK$3,Month!14:14)</f>
        <v>5337.3110000000006</v>
      </c>
      <c r="AL15" s="8">
        <f>SUMIF(Month!$130:$130,Quarter!AL$3,Month!14:14)</f>
        <v>5197.6080000000002</v>
      </c>
      <c r="AM15" s="8">
        <f>SUMIF(Month!$130:$130,Quarter!AM$3,Month!14:14)</f>
        <v>4995.1304999999993</v>
      </c>
      <c r="AN15" s="8">
        <f>SUMIF(Month!$130:$130,Quarter!AN$3,Month!14:14)</f>
        <v>5220.4785000000002</v>
      </c>
      <c r="AO15" s="8">
        <f>SUMIF(Month!$130:$130,Quarter!AO$3,Month!14:14)</f>
        <v>5440.1774999999998</v>
      </c>
      <c r="AP15" s="8">
        <f>SUMIF(Month!$130:$130,Quarter!AP$3,Month!14:14)</f>
        <v>5470.585</v>
      </c>
      <c r="AQ15" s="8">
        <f>SUMIF(Month!$130:$130,Quarter!AQ$3,Month!14:14)</f>
        <v>5555.0720000000001</v>
      </c>
      <c r="AR15" s="8">
        <f>SUMIF(Month!$130:$130,Quarter!AR$3,Month!14:14)</f>
        <v>5803.5074999999997</v>
      </c>
      <c r="AS15" s="8">
        <f>SUMIF(Month!$130:$130,Quarter!AS$3,Month!14:14)</f>
        <v>6000.2404999999999</v>
      </c>
      <c r="AT15" s="8">
        <f>SUMIF(Month!$130:$130,Quarter!AT$3,Month!14:14)</f>
        <v>5707.0635000000002</v>
      </c>
      <c r="AU15" s="8">
        <f>SUMIF(Month!$130:$130,Quarter!AU$3,Month!14:14)</f>
        <v>5815.9800000000005</v>
      </c>
      <c r="AV15" s="8">
        <f>SUMIF(Month!$130:$130,Quarter!AV$3,Month!14:14)</f>
        <v>6240.1659999999993</v>
      </c>
      <c r="AW15" s="8">
        <f>SUMIF(Month!$130:$130,Quarter!AW$3,Month!14:14)</f>
        <v>6132.1260000000002</v>
      </c>
      <c r="AX15" s="8">
        <f>SUMIF(Month!$130:$130,Quarter!AX$3,Month!14:14)</f>
        <v>5706.9380000000001</v>
      </c>
      <c r="AY15" s="8">
        <f>SUMIF(Month!$130:$130,Quarter!AY$3,Month!14:14)</f>
        <v>5925.6715000000004</v>
      </c>
      <c r="AZ15" s="8">
        <f>SUMIF(Month!$130:$130,Quarter!AZ$3,Month!14:14)</f>
        <v>6306</v>
      </c>
      <c r="BA15" s="8">
        <f>SUMIF(Month!$130:$130,Quarter!BA$3,Month!14:14)</f>
        <v>6537</v>
      </c>
      <c r="BB15" s="8">
        <f>SUMIF(Month!$130:$130,Quarter!BB$3,Month!14:14)</f>
        <v>6419</v>
      </c>
      <c r="BC15" s="8">
        <f>SUMIF(Month!$130:$130,Quarter!BC$3,Month!14:14)</f>
        <v>6395</v>
      </c>
      <c r="BD15" s="8">
        <f>SUMIF(Month!$130:$130,Quarter!BD$3,Month!14:14)</f>
        <v>6905</v>
      </c>
      <c r="BE15" s="8">
        <f>SUMIF(Month!$130:$130,Quarter!BE$3,Month!14:14)</f>
        <v>6910</v>
      </c>
      <c r="BF15" s="8">
        <f>SUMIF(Month!$130:$130,Quarter!BF$3,Month!14:14)</f>
        <v>7090.5825000000004</v>
      </c>
      <c r="BG15" s="8">
        <f>SUMIF(Month!$130:$130,Quarter!BG$3,Month!14:14)</f>
        <v>7140.4174999999996</v>
      </c>
      <c r="BH15" s="8">
        <f>SUMIF(Month!$130:$130,Quarter!BH$3,Month!14:14)</f>
        <v>7561</v>
      </c>
      <c r="BI15" s="8">
        <f>SUMIF(Month!$130:$130,Quarter!BI$3,Month!14:14)</f>
        <v>7668</v>
      </c>
      <c r="BJ15" s="8">
        <f>SUMIF(Month!$130:$130,Quarter!BJ$3,Month!14:14)</f>
        <v>7686.1214999999993</v>
      </c>
      <c r="BK15" s="8">
        <f>SUMIF(Month!$130:$130,Quarter!BK$3,Month!14:14)</f>
        <v>7502.2679999999991</v>
      </c>
      <c r="BL15" s="8">
        <f>SUMIF(Month!$130:$130,Quarter!BL$3,Month!14:14)</f>
        <v>7955.749499999999</v>
      </c>
      <c r="BM15" s="8">
        <f>SUMIF(Month!$130:$130,Quarter!BM$3,Month!14:14)</f>
        <v>8096.8730000000023</v>
      </c>
      <c r="BN15" s="8">
        <f>SUMIF(Month!$130:$130,Quarter!BN$3,Month!14:14)</f>
        <v>7758</v>
      </c>
      <c r="BO15" s="8">
        <f>SUMIF(Month!$130:$130,Quarter!BO$3,Month!14:14)</f>
        <v>7755.1374999999998</v>
      </c>
      <c r="BP15" s="29">
        <f>SUMIF(Month!$130:$130,Quarter!BP$3,Month!14:14)</f>
        <v>8400</v>
      </c>
      <c r="BQ15" s="29">
        <f>SUMIF(Month!$130:$130,Quarter!BQ$3,Month!14:14)</f>
        <v>8359</v>
      </c>
      <c r="BR15" s="29">
        <f>SUMIF(Month!$130:$130,Quarter!BR$3,Month!14:14)</f>
        <v>8150</v>
      </c>
      <c r="BS15" s="29">
        <f>SUMIF(Month!$130:$130,Quarter!BS$3,Month!14:14)</f>
        <v>8135</v>
      </c>
      <c r="BT15" s="8">
        <f>SUMIF(Month!$130:$130,Quarter!BT$3,Month!14:14)</f>
        <v>7485</v>
      </c>
      <c r="BU15" s="8">
        <f>SUMIF(Month!$130:$130,Quarter!BU$3,Month!14:14)</f>
        <v>7478</v>
      </c>
      <c r="BV15" s="8">
        <f>SUMIF(Month!$130:$130,Quarter!BV$3,Month!14:14)</f>
        <v>6955</v>
      </c>
      <c r="BW15" s="8">
        <f>SUMIF(Month!$130:$130,Quarter!BW$3,Month!14:14)</f>
        <v>6727.1650000000009</v>
      </c>
      <c r="BX15" s="8">
        <f>SUMIF(Month!$130:$130,Quarter!BX$3,Month!14:14)</f>
        <v>6730.3649999999998</v>
      </c>
      <c r="BY15" s="8">
        <f>SUMIF(Month!$130:$130,Quarter!BY$3,Month!14:14)</f>
        <v>6617.3879999999999</v>
      </c>
      <c r="BZ15" s="8">
        <f>SUMIF(Month!$130:$130,Quarter!BZ$3,Month!14:14)</f>
        <v>6214</v>
      </c>
      <c r="CA15" s="8">
        <f>SUMIF(Month!$130:$130,Quarter!CA$3,Month!14:14)</f>
        <v>6091</v>
      </c>
      <c r="CB15" s="8">
        <f>SUMIF(Month!$130:$130,Quarter!CB$3,Month!14:14)</f>
        <v>6139.7534999999998</v>
      </c>
      <c r="CC15" s="8">
        <f>SUMIF(Month!$130:$130,Quarter!CC$3,Month!14:14)</f>
        <v>6097</v>
      </c>
      <c r="CD15" s="8">
        <f>SUM(Month!IH14:IJ14)</f>
        <v>5939.6660000000002</v>
      </c>
      <c r="CE15" s="8">
        <f>SUM(Month!IK14:IM14)</f>
        <v>5741.1064999999999</v>
      </c>
      <c r="CF15" s="8">
        <f>SUM(Month!IN14:IP14)</f>
        <v>5988.6379999999999</v>
      </c>
      <c r="CG15" s="8">
        <f>SUM(Month!IQ14:IS14)</f>
        <v>6078.2939999999999</v>
      </c>
      <c r="CH15" s="8">
        <f>SUM(Month!IT14:IV14)</f>
        <v>5783.4335000000001</v>
      </c>
      <c r="CI15" s="8">
        <f>SUM(Month!IW14:IY14)</f>
        <v>5452.2774999999992</v>
      </c>
      <c r="CJ15" s="8">
        <f>SUM(Month!IZ14:JB14)</f>
        <v>6085.1985000000004</v>
      </c>
      <c r="CK15" s="8">
        <f>SUM(Month!JC14:JE14)</f>
        <v>6276.0630000000001</v>
      </c>
      <c r="CL15" s="8">
        <f>SUM(Month!JF14:JH14)</f>
        <v>6034.9599999999991</v>
      </c>
      <c r="CM15" s="8">
        <f>SUM(Month!JI14:JK14)</f>
        <v>5919.8180000000002</v>
      </c>
      <c r="CN15" s="8">
        <f>SUM(Month!JL14:JN14)</f>
        <v>6132.607</v>
      </c>
      <c r="CO15" s="8">
        <f>SUM(Month!JO14:JQ14)</f>
        <v>6465.5970000000007</v>
      </c>
      <c r="CP15" s="8">
        <f>CP16+CP17</f>
        <v>5711.6705000000002</v>
      </c>
      <c r="CQ15" s="8">
        <f t="shared" ref="CQ15:CR15" si="8">CQ16+CQ17</f>
        <v>3949.1689999999999</v>
      </c>
      <c r="CR15" s="8">
        <f t="shared" si="8"/>
        <v>5615.9224999999997</v>
      </c>
      <c r="CS15" s="8">
        <f t="shared" ref="CS15:CT15" si="9">CS16+CS17</f>
        <v>6162.7809999999999</v>
      </c>
      <c r="CT15" s="8">
        <f t="shared" si="9"/>
        <v>5537.7311499999996</v>
      </c>
      <c r="CU15" s="8">
        <f t="shared" ref="CU15:CV15" si="10">CU16+CU17</f>
        <v>5454.9491999999991</v>
      </c>
      <c r="CV15" s="8">
        <f t="shared" si="10"/>
        <v>6018.8561499999996</v>
      </c>
      <c r="CW15" s="8">
        <f t="shared" ref="CW15:CX15" si="11">CW16+CW17</f>
        <v>6177.8917500000007</v>
      </c>
      <c r="CX15" s="8">
        <f t="shared" si="11"/>
        <v>5744.5713586206894</v>
      </c>
      <c r="CY15" s="8">
        <f t="shared" ref="CY15:CZ15" si="12">CY16+CY17</f>
        <v>5858.4109035276415</v>
      </c>
      <c r="CZ15" s="8">
        <f t="shared" si="12"/>
        <v>6028.0103999999992</v>
      </c>
      <c r="DA15" s="8">
        <f t="shared" ref="DA15:DB15" si="13">DA16+DA17</f>
        <v>6133.9508075396816</v>
      </c>
      <c r="DB15" s="8">
        <f t="shared" si="13"/>
        <v>6096.4544999999998</v>
      </c>
      <c r="DC15" s="8">
        <f t="shared" ref="DC15:DD15" si="14">DC16+DC17</f>
        <v>6092.6789626984128</v>
      </c>
      <c r="DD15" s="8">
        <f t="shared" si="14"/>
        <v>6371.1505999999999</v>
      </c>
      <c r="DE15" s="8">
        <f t="shared" ref="DE15:DF15" si="15">DE16+DE17</f>
        <v>6607.5372588888895</v>
      </c>
      <c r="DF15" s="8">
        <f t="shared" si="15"/>
        <v>6282.0305000000008</v>
      </c>
      <c r="DG15" s="8">
        <f t="shared" ref="DG15:DH15" si="16">DG16+DG17</f>
        <v>6319.5640000000003</v>
      </c>
      <c r="DH15" s="8">
        <f t="shared" si="16"/>
        <v>6664.5864999999994</v>
      </c>
      <c r="DI15" s="8">
        <f t="shared" ref="DI15" si="17">DI16+DI17</f>
        <v>6640.6639999999998</v>
      </c>
      <c r="DJ15" s="8">
        <f>DJ16+DJ17</f>
        <v>6385.2435000000005</v>
      </c>
      <c r="DK15" s="8">
        <f>DK16+DK17</f>
        <v>6378.2945</v>
      </c>
      <c r="DL15" s="8">
        <f>DL16+DL17</f>
        <v>6742.9634999999998</v>
      </c>
      <c r="DM15" s="8">
        <f>DM16+DM17</f>
        <v>2301.4549999999999</v>
      </c>
      <c r="DN15" s="8">
        <f>DN16+DN17</f>
        <v>0</v>
      </c>
    </row>
    <row r="16" spans="1:120" s="4" customFormat="1" x14ac:dyDescent="0.35">
      <c r="A16" s="18" t="str">
        <f>Month!$A$15</f>
        <v>Veículo Pesado</v>
      </c>
      <c r="B16" s="9">
        <f>SUMIF(Month!$130:$130,Quarter!B$3,Month!15:15)</f>
        <v>2477</v>
      </c>
      <c r="C16" s="9">
        <f>SUMIF(Month!$130:$130,Quarter!C$3,Month!15:15)</f>
        <v>2345</v>
      </c>
      <c r="D16" s="9">
        <f>SUMIF(Month!$130:$130,Quarter!D$3,Month!15:15)</f>
        <v>2511</v>
      </c>
      <c r="E16" s="9">
        <f>SUMIF(Month!$130:$130,Quarter!E$3,Month!15:15)</f>
        <v>2455</v>
      </c>
      <c r="F16" s="9">
        <f>SUMIF(Month!$130:$130,Quarter!F$3,Month!15:15)</f>
        <v>2206</v>
      </c>
      <c r="G16" s="9">
        <f>SUMIF(Month!$130:$130,Quarter!G$3,Month!15:15)</f>
        <v>2312</v>
      </c>
      <c r="H16" s="9">
        <f>SUMIF(Month!$130:$130,Quarter!H$3,Month!15:15)</f>
        <v>2408</v>
      </c>
      <c r="I16" s="9">
        <f>SUMIF(Month!$130:$130,Quarter!I$3,Month!15:15)</f>
        <v>2369</v>
      </c>
      <c r="J16" s="9">
        <f>SUMIF(Month!$130:$130,Quarter!J$3,Month!15:15)</f>
        <v>2268</v>
      </c>
      <c r="K16" s="9">
        <f>SUMIF(Month!$130:$130,Quarter!K$3,Month!15:15)</f>
        <v>2408</v>
      </c>
      <c r="L16" s="9">
        <f>SUMIF(Month!$130:$130,Quarter!L$3,Month!15:15)</f>
        <v>2506</v>
      </c>
      <c r="M16" s="9">
        <f>SUMIF(Month!$130:$130,Quarter!M$3,Month!15:15)</f>
        <v>2518</v>
      </c>
      <c r="N16" s="9">
        <f>SUMIF(Month!$130:$130,Quarter!N$3,Month!15:15)</f>
        <v>2335</v>
      </c>
      <c r="O16" s="9">
        <f>SUMIF(Month!$130:$130,Quarter!O$3,Month!15:15)</f>
        <v>2180</v>
      </c>
      <c r="P16" s="9">
        <f>SUMIF(Month!$130:$130,Quarter!P$3,Month!15:15)</f>
        <v>2557</v>
      </c>
      <c r="Q16" s="9">
        <f>SUMIF(Month!$130:$130,Quarter!Q$3,Month!15:15)</f>
        <v>2487</v>
      </c>
      <c r="R16" s="9">
        <f>SUMIF(Month!$130:$130,Quarter!R$3,Month!15:15)</f>
        <v>2373</v>
      </c>
      <c r="S16" s="9">
        <f>SUMIF(Month!$130:$130,Quarter!S$3,Month!15:15)</f>
        <v>2330</v>
      </c>
      <c r="T16" s="9">
        <f>SUMIF(Month!$130:$130,Quarter!T$3,Month!15:15)</f>
        <v>2405</v>
      </c>
      <c r="U16" s="9">
        <f>SUMIF(Month!$130:$130,Quarter!U$3,Month!15:15)</f>
        <v>2342</v>
      </c>
      <c r="V16" s="9">
        <f>SUMIF(Month!$130:$130,Quarter!V$3,Month!15:15)</f>
        <v>2248</v>
      </c>
      <c r="W16" s="9">
        <f>SUMIF(Month!$130:$130,Quarter!W$3,Month!15:15)</f>
        <v>2314</v>
      </c>
      <c r="X16" s="9">
        <f>SUMIF(Month!$130:$130,Quarter!X$3,Month!15:15)</f>
        <v>2488.3780000000002</v>
      </c>
      <c r="Y16" s="9">
        <f>SUMIF(Month!$130:$130,Quarter!Y$3,Month!15:15)</f>
        <v>2548.1469999999999</v>
      </c>
      <c r="Z16" s="9">
        <f>SUMIF(Month!$130:$130,Quarter!Z$3,Month!15:15)</f>
        <v>2246.0450000000001</v>
      </c>
      <c r="AA16" s="9">
        <f>SUMIF(Month!$130:$130,Quarter!AA$3,Month!15:15)</f>
        <v>2225.442</v>
      </c>
      <c r="AB16" s="9">
        <f>SUMIF(Month!$130:$130,Quarter!AB$3,Month!15:15)</f>
        <v>2478.607</v>
      </c>
      <c r="AC16" s="9">
        <f>SUMIF(Month!$130:$130,Quarter!AC$3,Month!15:15)</f>
        <v>2453.2150000000001</v>
      </c>
      <c r="AD16" s="9">
        <f>SUMIF(Month!$130:$130,Quarter!AD$3,Month!15:15)</f>
        <v>2371.5720000000001</v>
      </c>
      <c r="AE16" s="9">
        <f>SUMIF(Month!$130:$130,Quarter!AE$3,Month!15:15)</f>
        <v>2310.2089999999998</v>
      </c>
      <c r="AF16" s="9">
        <f>SUMIF(Month!$130:$130,Quarter!AF$3,Month!15:15)</f>
        <v>2408.1329999999998</v>
      </c>
      <c r="AG16" s="9">
        <f>SUMIF(Month!$130:$130,Quarter!AG$3,Month!15:15)</f>
        <v>2491.1310000000003</v>
      </c>
      <c r="AH16" s="9">
        <f>SUMIF(Month!$130:$130,Quarter!AH$3,Month!15:15)</f>
        <v>2426.4349999999999</v>
      </c>
      <c r="AI16" s="9">
        <f>SUMIF(Month!$130:$130,Quarter!AI$3,Month!15:15)</f>
        <v>2551.393</v>
      </c>
      <c r="AJ16" s="9">
        <f>SUMIF(Month!$130:$130,Quarter!AJ$3,Month!15:15)</f>
        <v>2620.1179999999999</v>
      </c>
      <c r="AK16" s="9">
        <f>SUMIF(Month!$130:$130,Quarter!AK$3,Month!15:15)</f>
        <v>2657.8910000000001</v>
      </c>
      <c r="AL16" s="9">
        <f>SUMIF(Month!$130:$130,Quarter!AL$3,Month!15:15)</f>
        <v>2503.5839999999998</v>
      </c>
      <c r="AM16" s="9">
        <f>SUMIF(Month!$130:$130,Quarter!AM$3,Month!15:15)</f>
        <v>2475.9430000000002</v>
      </c>
      <c r="AN16" s="9">
        <f>SUMIF(Month!$130:$130,Quarter!AN$3,Month!15:15)</f>
        <v>2627.393</v>
      </c>
      <c r="AO16" s="9">
        <f>SUMIF(Month!$130:$130,Quarter!AO$3,Month!15:15)</f>
        <v>2698.096</v>
      </c>
      <c r="AP16" s="9">
        <f>SUMIF(Month!$130:$130,Quarter!AP$3,Month!15:15)</f>
        <v>2809.51</v>
      </c>
      <c r="AQ16" s="9">
        <f>SUMIF(Month!$130:$130,Quarter!AQ$3,Month!15:15)</f>
        <v>2892.1309999999999</v>
      </c>
      <c r="AR16" s="9">
        <f>SUMIF(Month!$130:$130,Quarter!AR$3,Month!15:15)</f>
        <v>2974.5389999999998</v>
      </c>
      <c r="AS16" s="9">
        <f>SUMIF(Month!$130:$130,Quarter!AS$3,Month!15:15)</f>
        <v>2995.1509999999998</v>
      </c>
      <c r="AT16" s="9">
        <f>SUMIF(Month!$130:$130,Quarter!AT$3,Month!15:15)</f>
        <v>2680.8795</v>
      </c>
      <c r="AU16" s="9">
        <f>SUMIF(Month!$130:$130,Quarter!AU$3,Month!15:15)</f>
        <v>2953.9970000000003</v>
      </c>
      <c r="AV16" s="9">
        <f>SUMIF(Month!$130:$130,Quarter!AV$3,Month!15:15)</f>
        <v>3216.6709999999998</v>
      </c>
      <c r="AW16" s="9">
        <f>SUMIF(Month!$130:$130,Quarter!AW$3,Month!15:15)</f>
        <v>2998.7710000000006</v>
      </c>
      <c r="AX16" s="9">
        <f>SUMIF(Month!$130:$130,Quarter!AX$3,Month!15:15)</f>
        <v>2611.1390000000001</v>
      </c>
      <c r="AY16" s="9">
        <f>SUMIF(Month!$130:$130,Quarter!AY$3,Month!15:15)</f>
        <v>2846.5929999999998</v>
      </c>
      <c r="AZ16" s="9">
        <f>SUMIF(Month!$130:$130,Quarter!AZ$3,Month!15:15)</f>
        <v>3097</v>
      </c>
      <c r="BA16" s="9">
        <f>SUMIF(Month!$130:$130,Quarter!BA$3,Month!15:15)</f>
        <v>3186</v>
      </c>
      <c r="BB16" s="9">
        <f>SUMIF(Month!$130:$130,Quarter!BB$3,Month!15:15)</f>
        <v>3094</v>
      </c>
      <c r="BC16" s="9">
        <f>SUMIF(Month!$130:$130,Quarter!BC$3,Month!15:15)</f>
        <v>3230</v>
      </c>
      <c r="BD16" s="9">
        <f>SUMIF(Month!$130:$130,Quarter!BD$3,Month!15:15)</f>
        <v>3503</v>
      </c>
      <c r="BE16" s="9">
        <f>SUMIF(Month!$130:$130,Quarter!BE$3,Month!15:15)</f>
        <v>3613</v>
      </c>
      <c r="BF16" s="9">
        <f>SUMIF(Month!$130:$130,Quarter!BF$3,Month!15:15)</f>
        <v>3636.11</v>
      </c>
      <c r="BG16" s="9">
        <f>SUMIF(Month!$130:$130,Quarter!BG$3,Month!15:15)</f>
        <v>3657.8899999999994</v>
      </c>
      <c r="BH16" s="9">
        <f>SUMIF(Month!$130:$130,Quarter!BH$3,Month!15:15)</f>
        <v>3968</v>
      </c>
      <c r="BI16" s="9">
        <f>SUMIF(Month!$130:$130,Quarter!BI$3,Month!15:15)</f>
        <v>3961</v>
      </c>
      <c r="BJ16" s="9">
        <f>SUMIF(Month!$130:$130,Quarter!BJ$3,Month!15:15)</f>
        <v>3986.4030000000002</v>
      </c>
      <c r="BK16" s="9">
        <f>SUMIF(Month!$130:$130,Quarter!BK$3,Month!15:15)</f>
        <v>3908.7940000000003</v>
      </c>
      <c r="BL16" s="9">
        <f>SUMIF(Month!$130:$130,Quarter!BL$3,Month!15:15)</f>
        <v>4137.4352500000005</v>
      </c>
      <c r="BM16" s="9">
        <f>SUMIF(Month!$130:$130,Quarter!BM$3,Month!15:15)</f>
        <v>4086.1947499999997</v>
      </c>
      <c r="BN16" s="9">
        <f>SUMIF(Month!$130:$130,Quarter!BN$3,Month!15:15)</f>
        <v>3838</v>
      </c>
      <c r="BO16" s="9">
        <f>SUMIF(Month!$130:$130,Quarter!BO$3,Month!15:15)</f>
        <v>4061</v>
      </c>
      <c r="BP16" s="31">
        <f>SUMIF(Month!$130:$130,Quarter!BP$3,Month!15:15)</f>
        <v>4369</v>
      </c>
      <c r="BQ16" s="31">
        <f>SUMIF(Month!$130:$130,Quarter!BQ$3,Month!15:15)</f>
        <v>4188</v>
      </c>
      <c r="BR16" s="31">
        <f>SUMIF(Month!$130:$130,Quarter!BR$3,Month!15:15)</f>
        <v>4009</v>
      </c>
      <c r="BS16" s="31">
        <f>SUMIF(Month!$130:$130,Quarter!BS$3,Month!15:15)</f>
        <v>4080</v>
      </c>
      <c r="BT16" s="9">
        <f>SUMIF(Month!$130:$130,Quarter!BT$3,Month!15:15)</f>
        <v>3882</v>
      </c>
      <c r="BU16" s="9">
        <f>SUMIF(Month!$130:$130,Quarter!BU$3,Month!15:15)</f>
        <v>3717</v>
      </c>
      <c r="BV16" s="9">
        <f>SUMIF(Month!$130:$130,Quarter!BV$3,Month!15:15)</f>
        <v>3347</v>
      </c>
      <c r="BW16" s="9">
        <f>SUMIF(Month!$130:$130,Quarter!BW$3,Month!15:15)</f>
        <v>3224.616</v>
      </c>
      <c r="BX16" s="9">
        <f>SUMIF(Month!$130:$130,Quarter!BX$3,Month!15:15)</f>
        <v>3230.6779999999999</v>
      </c>
      <c r="BY16" s="9">
        <f>SUMIF(Month!$130:$130,Quarter!BY$3,Month!15:15)</f>
        <v>3044.6660000000002</v>
      </c>
      <c r="BZ16" s="9">
        <f>SUMIF(Month!$130:$130,Quarter!BZ$3,Month!15:15)</f>
        <v>2806</v>
      </c>
      <c r="CA16" s="9">
        <f>SUMIF(Month!$130:$130,Quarter!CA$3,Month!15:15)</f>
        <v>2927</v>
      </c>
      <c r="CB16" s="9">
        <f>SUMIF(Month!$130:$130,Quarter!CB$3,Month!15:15)</f>
        <v>2816.7849999999999</v>
      </c>
      <c r="CC16" s="9">
        <f>SUMIF(Month!$130:$130,Quarter!CC$3,Month!15:15)</f>
        <v>2718</v>
      </c>
      <c r="CD16" s="9">
        <f>SUM(Month!IH15:IJ15)</f>
        <v>2559.3240000000005</v>
      </c>
      <c r="CE16" s="9">
        <f>SUM(Month!IK15:IM15)</f>
        <v>2536.9300000000003</v>
      </c>
      <c r="CF16" s="9">
        <f>SUM(Month!IN15:IP15)</f>
        <v>2711.366</v>
      </c>
      <c r="CG16" s="9">
        <f>SUM(Month!IQ15:IS15)</f>
        <v>2718.4210000000003</v>
      </c>
      <c r="CH16" s="9">
        <f>SUM(Month!IT15:IV15)</f>
        <v>2544.7440000000001</v>
      </c>
      <c r="CI16" s="9">
        <f>SUM(Month!IW15:IY15)</f>
        <v>2545.9839999999999</v>
      </c>
      <c r="CJ16" s="9">
        <f>SUM(Month!IZ15:JB15)</f>
        <v>2890.08</v>
      </c>
      <c r="CK16" s="9">
        <f>SUM(Month!JC15:JE15)</f>
        <v>2877.71</v>
      </c>
      <c r="CL16" s="9">
        <f>SUM(Month!JF15:JH15)</f>
        <v>2742.3240000000001</v>
      </c>
      <c r="CM16" s="9">
        <f>SUM(Month!JI15:JK15)</f>
        <v>2794.732</v>
      </c>
      <c r="CN16" s="9">
        <f>SUM(Month!JL15:JN15)</f>
        <v>2890.1489999999999</v>
      </c>
      <c r="CO16" s="9">
        <f>SUM(Month!JO15:JQ15)</f>
        <v>2966.2709999999997</v>
      </c>
      <c r="CP16" s="9">
        <f>SUM(Month!JR15:JT15)</f>
        <v>2697.3339999999998</v>
      </c>
      <c r="CQ16" s="9">
        <f>SUM(Month!JU15:JW15)</f>
        <v>2332.0909999999999</v>
      </c>
      <c r="CR16" s="9">
        <f>SUM(Month!JX15:JZ15)</f>
        <v>2887.7799999999997</v>
      </c>
      <c r="CS16" s="9">
        <f>SUM(Month!KA15:KC15)</f>
        <v>2996.5129999999999</v>
      </c>
      <c r="CT16" s="9">
        <f>SUM(Month!KD15:KF15)</f>
        <v>2799.7686499999995</v>
      </c>
      <c r="CU16" s="9">
        <f>SUM(Month!KG15:KI15)</f>
        <v>2781.9141999999997</v>
      </c>
      <c r="CV16" s="9">
        <f>SUM(Month!KJ15:KL15)</f>
        <v>2906.6406499999994</v>
      </c>
      <c r="CW16" s="9">
        <f>SUM(Month!KM15:KO15)</f>
        <v>2895.4652500000002</v>
      </c>
      <c r="CX16" s="9">
        <f>SUM(Month!KP15:KR15)</f>
        <v>2712.45185862069</v>
      </c>
      <c r="CY16" s="9">
        <f>SUMIF(Month!$KS$1:$XFD$1,Quarter!CY$3,Month!$KS$15:$XFD$15)</f>
        <v>2832.9919035276416</v>
      </c>
      <c r="CZ16" s="9">
        <f>SUMIF(Month!$KS$1:$XFD$1,Quarter!CZ$3,Month!$KS$15:$XFD$15)</f>
        <v>2838.2669000000001</v>
      </c>
      <c r="DA16" s="9">
        <f>SUMIF(Month!$KS$1:$XFD$1,Quarter!DA$3,Month!$KS$15:$XFD$15)</f>
        <v>2857.9763075396818</v>
      </c>
      <c r="DB16" s="9">
        <f>SUMIF(Month!$KS$1:$XFD$1,Quarter!DB$3,Month!$KS$15:$XFD$15)</f>
        <v>2759.4345000000003</v>
      </c>
      <c r="DC16" s="9">
        <f>SUMIF(Month!$KS$1:$XFD$1,Quarter!DC$3,Month!$KS$15:$XFD$15)</f>
        <v>2870.1644626984125</v>
      </c>
      <c r="DD16" s="9">
        <f>SUMIF(Month!$KS$1:$XFD$1,Quarter!DD$3,Month!$KS$15:$XFD$15)</f>
        <v>2990.1071000000002</v>
      </c>
      <c r="DE16" s="9">
        <f>SUMIF(Month!$KS$1:$XFD$1,Quarter!DE$3,Month!$KS$15:$XFD$15)</f>
        <v>3064.8277588888891</v>
      </c>
      <c r="DF16" s="9">
        <f>SUMIF(Month!$KS$1:$XFD$1,Quarter!DF$3,Month!$KS$15:$XFD$15)</f>
        <v>2929.6890000000003</v>
      </c>
      <c r="DG16" s="9">
        <f>SUMIF(Month!$KS$1:$XFD$1,Quarter!DG$3,Month!$KS$15:$XFD$15)</f>
        <v>3109.529</v>
      </c>
      <c r="DH16" s="9">
        <f>SUMIF(Month!$KS$1:$XFD$1,Quarter!DH$3,Month!$KS$15:$XFD$15)</f>
        <v>3239.25</v>
      </c>
      <c r="DI16" s="9">
        <f>SUMIF(Month!$KS$1:$XFD$1,Quarter!DI$3,Month!$KS$15:$XFD$15)</f>
        <v>3140.297</v>
      </c>
      <c r="DJ16" s="9">
        <f>SUMIF(Month!$KS$1:$XFD$1,Quarter!DJ$3,Month!$KS$15:$XFD$15)</f>
        <v>2948.4900000000002</v>
      </c>
      <c r="DK16" s="9">
        <f>SUMIF(Month!$KS$1:$XFD$1,Quarter!DK$3,Month!$KS$15:$XFD$15)</f>
        <v>3041.319</v>
      </c>
      <c r="DL16" s="9">
        <f>SUMIF(Month!$KS$1:$XFD$1,Quarter!DL$3,Month!$KS$15:$XFD$15)</f>
        <v>3269.6869999999999</v>
      </c>
      <c r="DM16" s="9">
        <f>SUMIF(Month!$KS$1:$XFD$1,Quarter!DM$3,Month!$KS$15:$XFD$15)</f>
        <v>1147.6799999999998</v>
      </c>
      <c r="DN16" s="9">
        <f>SUMIF(Month!$KS$1:$XFD$1,Quarter!DN$3,Month!$KS$15:$XFD$15)</f>
        <v>0</v>
      </c>
    </row>
    <row r="17" spans="1:118" s="4" customFormat="1" x14ac:dyDescent="0.35">
      <c r="A17" s="19" t="str">
        <f>Month!$A$16</f>
        <v>Veículo Leve</v>
      </c>
      <c r="B17" s="10">
        <f>SUMIF(Month!$130:$130,Quarter!B$3,Month!16:16)</f>
        <v>2879</v>
      </c>
      <c r="C17" s="10">
        <f>SUMIF(Month!$130:$130,Quarter!C$3,Month!16:16)</f>
        <v>2583</v>
      </c>
      <c r="D17" s="10">
        <f>SUMIF(Month!$130:$130,Quarter!D$3,Month!16:16)</f>
        <v>2753</v>
      </c>
      <c r="E17" s="10">
        <f>SUMIF(Month!$130:$130,Quarter!E$3,Month!16:16)</f>
        <v>2835</v>
      </c>
      <c r="F17" s="10">
        <f>SUMIF(Month!$130:$130,Quarter!F$3,Month!16:16)</f>
        <v>2780</v>
      </c>
      <c r="G17" s="10">
        <f>SUMIF(Month!$130:$130,Quarter!G$3,Month!16:16)</f>
        <v>2742</v>
      </c>
      <c r="H17" s="10">
        <f>SUMIF(Month!$130:$130,Quarter!H$3,Month!16:16)</f>
        <v>2889</v>
      </c>
      <c r="I17" s="10">
        <f>SUMIF(Month!$130:$130,Quarter!I$3,Month!16:16)</f>
        <v>3010</v>
      </c>
      <c r="J17" s="10">
        <f>SUMIF(Month!$130:$130,Quarter!J$3,Month!16:16)</f>
        <v>2997</v>
      </c>
      <c r="K17" s="10">
        <f>SUMIF(Month!$130:$130,Quarter!K$3,Month!16:16)</f>
        <v>2863</v>
      </c>
      <c r="L17" s="10">
        <f>SUMIF(Month!$130:$130,Quarter!L$3,Month!16:16)</f>
        <v>2835</v>
      </c>
      <c r="M17" s="10">
        <f>SUMIF(Month!$130:$130,Quarter!M$3,Month!16:16)</f>
        <v>2878</v>
      </c>
      <c r="N17" s="10">
        <f>SUMIF(Month!$130:$130,Quarter!N$3,Month!16:16)</f>
        <v>2832</v>
      </c>
      <c r="O17" s="10">
        <f>SUMIF(Month!$130:$130,Quarter!O$3,Month!16:16)</f>
        <v>2758</v>
      </c>
      <c r="P17" s="10">
        <f>SUMIF(Month!$130:$130,Quarter!P$3,Month!16:16)</f>
        <v>2633</v>
      </c>
      <c r="Q17" s="10">
        <f>SUMIF(Month!$130:$130,Quarter!Q$3,Month!16:16)</f>
        <v>2762</v>
      </c>
      <c r="R17" s="10">
        <f>SUMIF(Month!$130:$130,Quarter!R$3,Month!16:16)</f>
        <v>2737</v>
      </c>
      <c r="S17" s="10">
        <f>SUMIF(Month!$130:$130,Quarter!S$3,Month!16:16)</f>
        <v>2568</v>
      </c>
      <c r="T17" s="10">
        <f>SUMIF(Month!$130:$130,Quarter!T$3,Month!16:16)</f>
        <v>2658</v>
      </c>
      <c r="U17" s="10">
        <f>SUMIF(Month!$130:$130,Quarter!U$3,Month!16:16)</f>
        <v>2625</v>
      </c>
      <c r="V17" s="10">
        <f>SUMIF(Month!$130:$130,Quarter!V$3,Month!16:16)</f>
        <v>2679</v>
      </c>
      <c r="W17" s="10">
        <f>SUMIF(Month!$130:$130,Quarter!W$3,Month!16:16)</f>
        <v>2478</v>
      </c>
      <c r="X17" s="10">
        <f>SUMIF(Month!$130:$130,Quarter!X$3,Month!16:16)</f>
        <v>2662.0934999999999</v>
      </c>
      <c r="Y17" s="10">
        <f>SUMIF(Month!$130:$130,Quarter!Y$3,Month!16:16)</f>
        <v>2725.5554999999999</v>
      </c>
      <c r="Z17" s="10">
        <f>SUMIF(Month!$130:$130,Quarter!Z$3,Month!16:16)</f>
        <v>2579.5934999999999</v>
      </c>
      <c r="AA17" s="10">
        <f>SUMIF(Month!$130:$130,Quarter!AA$3,Month!16:16)</f>
        <v>2439.2474999999999</v>
      </c>
      <c r="AB17" s="10">
        <f>SUMIF(Month!$130:$130,Quarter!AB$3,Month!16:16)</f>
        <v>2516.6440000000002</v>
      </c>
      <c r="AC17" s="10">
        <f>SUMIF(Month!$130:$130,Quarter!AC$3,Month!16:16)</f>
        <v>2591.1259999999997</v>
      </c>
      <c r="AD17" s="10">
        <f>SUMIF(Month!$130:$130,Quarter!AD$3,Month!16:16)</f>
        <v>2597.6284999999998</v>
      </c>
      <c r="AE17" s="10">
        <f>SUMIF(Month!$130:$130,Quarter!AE$3,Month!16:16)</f>
        <v>2461.4929999999999</v>
      </c>
      <c r="AF17" s="10">
        <f>SUMIF(Month!$130:$130,Quarter!AF$3,Month!16:16)</f>
        <v>2584.5389999999998</v>
      </c>
      <c r="AG17" s="10">
        <f>SUMIF(Month!$130:$130,Quarter!AG$3,Month!16:16)</f>
        <v>2704.7245000000003</v>
      </c>
      <c r="AH17" s="10">
        <f>SUMIF(Month!$130:$130,Quarter!AH$3,Month!16:16)</f>
        <v>2703.1144999999997</v>
      </c>
      <c r="AI17" s="10">
        <f>SUMIF(Month!$130:$130,Quarter!AI$3,Month!16:16)</f>
        <v>2547.5105000000003</v>
      </c>
      <c r="AJ17" s="10">
        <f>SUMIF(Month!$130:$130,Quarter!AJ$3,Month!16:16)</f>
        <v>2624.2695000000003</v>
      </c>
      <c r="AK17" s="10">
        <f>SUMIF(Month!$130:$130,Quarter!AK$3,Month!16:16)</f>
        <v>2679.42</v>
      </c>
      <c r="AL17" s="10">
        <f>SUMIF(Month!$130:$130,Quarter!AL$3,Month!16:16)</f>
        <v>2694.0239999999999</v>
      </c>
      <c r="AM17" s="10">
        <f>SUMIF(Month!$130:$130,Quarter!AM$3,Month!16:16)</f>
        <v>2519.1875</v>
      </c>
      <c r="AN17" s="10">
        <f>SUMIF(Month!$130:$130,Quarter!AN$3,Month!16:16)</f>
        <v>2593.0855000000001</v>
      </c>
      <c r="AO17" s="10">
        <f>SUMIF(Month!$130:$130,Quarter!AO$3,Month!16:16)</f>
        <v>2742.0814999999998</v>
      </c>
      <c r="AP17" s="10">
        <f>SUMIF(Month!$130:$130,Quarter!AP$3,Month!16:16)</f>
        <v>2661.0749999999998</v>
      </c>
      <c r="AQ17" s="10">
        <f>SUMIF(Month!$130:$130,Quarter!AQ$3,Month!16:16)</f>
        <v>2662.9409999999998</v>
      </c>
      <c r="AR17" s="10">
        <f>SUMIF(Month!$130:$130,Quarter!AR$3,Month!16:16)</f>
        <v>2828.9684999999999</v>
      </c>
      <c r="AS17" s="10">
        <f>SUMIF(Month!$130:$130,Quarter!AS$3,Month!16:16)</f>
        <v>3005.0895</v>
      </c>
      <c r="AT17" s="10">
        <f>SUMIF(Month!$130:$130,Quarter!AT$3,Month!16:16)</f>
        <v>3026.1840000000002</v>
      </c>
      <c r="AU17" s="10">
        <f>SUMIF(Month!$130:$130,Quarter!AU$3,Month!16:16)</f>
        <v>2861.9830000000002</v>
      </c>
      <c r="AV17" s="10">
        <f>SUMIF(Month!$130:$130,Quarter!AV$3,Month!16:16)</f>
        <v>3023.4949999999999</v>
      </c>
      <c r="AW17" s="10">
        <f>SUMIF(Month!$130:$130,Quarter!AW$3,Month!16:16)</f>
        <v>3133.355</v>
      </c>
      <c r="AX17" s="10">
        <f>SUMIF(Month!$130:$130,Quarter!AX$3,Month!16:16)</f>
        <v>3095.799</v>
      </c>
      <c r="AY17" s="10">
        <f>SUMIF(Month!$130:$130,Quarter!AY$3,Month!16:16)</f>
        <v>3079.0785000000001</v>
      </c>
      <c r="AZ17" s="10">
        <f>SUMIF(Month!$130:$130,Quarter!AZ$3,Month!16:16)</f>
        <v>3209</v>
      </c>
      <c r="BA17" s="10">
        <f>SUMIF(Month!$130:$130,Quarter!BA$3,Month!16:16)</f>
        <v>3351</v>
      </c>
      <c r="BB17" s="10">
        <f>SUMIF(Month!$130:$130,Quarter!BB$3,Month!16:16)</f>
        <v>3325</v>
      </c>
      <c r="BC17" s="10">
        <f>SUMIF(Month!$130:$130,Quarter!BC$3,Month!16:16)</f>
        <v>3165</v>
      </c>
      <c r="BD17" s="10">
        <f>SUMIF(Month!$130:$130,Quarter!BD$3,Month!16:16)</f>
        <v>3402</v>
      </c>
      <c r="BE17" s="10">
        <f>SUMIF(Month!$130:$130,Quarter!BE$3,Month!16:16)</f>
        <v>3297</v>
      </c>
      <c r="BF17" s="10">
        <f>SUMIF(Month!$130:$130,Quarter!BF$3,Month!16:16)</f>
        <v>3454.4724999999999</v>
      </c>
      <c r="BG17" s="10">
        <f>SUMIF(Month!$130:$130,Quarter!BG$3,Month!16:16)</f>
        <v>3482.5275000000001</v>
      </c>
      <c r="BH17" s="10">
        <f>SUMIF(Month!$130:$130,Quarter!BH$3,Month!16:16)</f>
        <v>3593</v>
      </c>
      <c r="BI17" s="10">
        <f>SUMIF(Month!$130:$130,Quarter!BI$3,Month!16:16)</f>
        <v>3707</v>
      </c>
      <c r="BJ17" s="10">
        <f>SUMIF(Month!$130:$130,Quarter!BJ$3,Month!16:16)</f>
        <v>3699.7184999999999</v>
      </c>
      <c r="BK17" s="10">
        <f>SUMIF(Month!$130:$130,Quarter!BK$3,Month!16:16)</f>
        <v>3593.4739999999988</v>
      </c>
      <c r="BL17" s="10">
        <f>SUMIF(Month!$130:$130,Quarter!BL$3,Month!16:16)</f>
        <v>3818.3142499999985</v>
      </c>
      <c r="BM17" s="10">
        <f>SUMIF(Month!$130:$130,Quarter!BM$3,Month!16:16)</f>
        <v>4010.6782500000031</v>
      </c>
      <c r="BN17" s="10">
        <f>SUMIF(Month!$130:$130,Quarter!BN$3,Month!16:16)</f>
        <v>3920</v>
      </c>
      <c r="BO17" s="10">
        <f>SUMIF(Month!$130:$130,Quarter!BO$3,Month!16:16)</f>
        <v>3694</v>
      </c>
      <c r="BP17" s="34">
        <f>SUMIF(Month!$130:$130,Quarter!BP$3,Month!16:16)</f>
        <v>4031</v>
      </c>
      <c r="BQ17" s="34">
        <f>SUMIF(Month!$130:$130,Quarter!BQ$3,Month!16:16)</f>
        <v>4171</v>
      </c>
      <c r="BR17" s="34">
        <f>SUMIF(Month!$130:$130,Quarter!BR$3,Month!16:16)</f>
        <v>4141</v>
      </c>
      <c r="BS17" s="34">
        <f>SUMIF(Month!$130:$130,Quarter!BS$3,Month!16:16)</f>
        <v>4055</v>
      </c>
      <c r="BT17" s="10">
        <f>SUMIF(Month!$130:$130,Quarter!BT$3,Month!16:16)</f>
        <v>3603</v>
      </c>
      <c r="BU17" s="10">
        <f>SUMIF(Month!$130:$130,Quarter!BU$3,Month!16:16)</f>
        <v>3761</v>
      </c>
      <c r="BV17" s="10">
        <f>SUMIF(Month!$130:$130,Quarter!BV$3,Month!16:16)</f>
        <v>3608</v>
      </c>
      <c r="BW17" s="10">
        <f>SUMIF(Month!$130:$130,Quarter!BW$3,Month!16:16)</f>
        <v>3502.549</v>
      </c>
      <c r="BX17" s="10">
        <f>SUMIF(Month!$130:$130,Quarter!BX$3,Month!16:16)</f>
        <v>3499.6869999999999</v>
      </c>
      <c r="BY17" s="10">
        <f>SUMIF(Month!$130:$130,Quarter!BY$3,Month!16:16)</f>
        <v>3573.7219999999998</v>
      </c>
      <c r="BZ17" s="10">
        <f>SUMIF(Month!$130:$130,Quarter!BZ$3,Month!16:16)</f>
        <v>3408</v>
      </c>
      <c r="CA17" s="10">
        <f>SUMIF(Month!$130:$130,Quarter!CA$3,Month!16:16)</f>
        <v>3164</v>
      </c>
      <c r="CB17" s="10">
        <f>SUMIF(Month!$130:$130,Quarter!CB$3,Month!16:16)</f>
        <v>3322.9684999999999</v>
      </c>
      <c r="CC17" s="10">
        <f>SUMIF(Month!$130:$130,Quarter!CC$3,Month!16:16)</f>
        <v>3379</v>
      </c>
      <c r="CD17" s="10">
        <f>SUM(Month!IH16:IJ16)</f>
        <v>3380.3420000000001</v>
      </c>
      <c r="CE17" s="10">
        <f>SUM(Month!IK16:IM16)</f>
        <v>3204.1765</v>
      </c>
      <c r="CF17" s="10">
        <f>SUM(Month!IN16:IP16)</f>
        <v>3277.2719999999999</v>
      </c>
      <c r="CG17" s="10">
        <f>SUM(Month!IQ16:IS16)</f>
        <v>3359.8729999999996</v>
      </c>
      <c r="CH17" s="10">
        <f>SUM(Month!IT16:IV16)</f>
        <v>3238.6894999999995</v>
      </c>
      <c r="CI17" s="10">
        <f>SUM(Month!IW16:IY16)</f>
        <v>2906.2934999999998</v>
      </c>
      <c r="CJ17" s="10">
        <f>SUM(Month!IZ16:JB16)</f>
        <v>3195.1185</v>
      </c>
      <c r="CK17" s="10">
        <f>SUM(Month!JC16:JE16)</f>
        <v>3398.3530000000001</v>
      </c>
      <c r="CL17" s="10">
        <f>SUM(Month!JF16:JH16)</f>
        <v>3292.636</v>
      </c>
      <c r="CM17" s="10">
        <f>SUM(Month!JI16:JK16)</f>
        <v>3125.0860000000002</v>
      </c>
      <c r="CN17" s="10">
        <f>SUM(Month!JL16:JN16)</f>
        <v>3242.4579999999996</v>
      </c>
      <c r="CO17" s="10">
        <f>SUM(Month!JO16:JQ16)</f>
        <v>3499.326</v>
      </c>
      <c r="CP17" s="10">
        <f>SUM(Month!JR16:JT16)</f>
        <v>3014.3364999999999</v>
      </c>
      <c r="CQ17" s="10">
        <f>SUM(Month!JU16:JW16)</f>
        <v>1617.078</v>
      </c>
      <c r="CR17" s="10">
        <f>SUM(Month!JX16:JZ16)</f>
        <v>2728.1424999999999</v>
      </c>
      <c r="CS17" s="10">
        <f>SUM(Month!KA16:KC16)</f>
        <v>3166.268</v>
      </c>
      <c r="CT17" s="10">
        <f>SUM(Month!KD16:KF16)</f>
        <v>2737.9625000000005</v>
      </c>
      <c r="CU17" s="10">
        <f>SUM(Month!KG16:KI16)</f>
        <v>2673.0349999999999</v>
      </c>
      <c r="CV17" s="10">
        <f>SUM(Month!KJ16:KL16)</f>
        <v>3112.2155000000002</v>
      </c>
      <c r="CW17" s="10">
        <f>SUM(Month!KM16:KO16)</f>
        <v>3282.4265000000005</v>
      </c>
      <c r="CX17" s="10">
        <f>SUM(Month!KP16:KR16)</f>
        <v>3032.1194999999998</v>
      </c>
      <c r="CY17" s="9">
        <f>SUMIF(Month!$KS$1:$XFD$1,Quarter!CY$3,Month!$KS$16:$XFD$16)</f>
        <v>3025.4189999999999</v>
      </c>
      <c r="CZ17" s="9">
        <f>SUMIF(Month!$KS$1:$XFD$1,Quarter!CZ$3,Month!$KS$16:$XFD$16)</f>
        <v>3189.7434999999996</v>
      </c>
      <c r="DA17" s="9">
        <f>SUMIF(Month!$KS$1:$XFD$1,Quarter!DA$3,Month!$KS$16:$XFD$16)</f>
        <v>3275.9744999999998</v>
      </c>
      <c r="DB17" s="9">
        <f>SUMIF(Month!$KS$1:$XFD$1,Quarter!DB$3,Month!$KS$16:$XFD$16)</f>
        <v>3337.02</v>
      </c>
      <c r="DC17" s="9">
        <f>SUMIF(Month!$KS$1:$XFD$1,Quarter!DC$3,Month!$KS$16:$XFD$16)</f>
        <v>3222.5145000000002</v>
      </c>
      <c r="DD17" s="9">
        <f>SUMIF(Month!$KS$1:$XFD$1,Quarter!DD$3,Month!$KS$16:$XFD$16)</f>
        <v>3381.0434999999998</v>
      </c>
      <c r="DE17" s="9">
        <f>SUMIF(Month!$KS$1:$XFD$1,Quarter!DE$3,Month!$KS$16:$XFD$16)</f>
        <v>3542.7095000000004</v>
      </c>
      <c r="DF17" s="9">
        <f>SUMIF(Month!$KS$1:$XFD$1,Quarter!DF$3,Month!$KS$16:$XFD$16)</f>
        <v>3352.3415</v>
      </c>
      <c r="DG17" s="9">
        <f>SUMIF(Month!$KS$1:$XFD$1,Quarter!DG$3,Month!$KS$16:$XFD$16)</f>
        <v>3210.0349999999999</v>
      </c>
      <c r="DH17" s="9">
        <f>SUMIF(Month!$KS$1:$XFD$1,Quarter!DH$3,Month!$KS$16:$XFD$16)</f>
        <v>3425.3364999999999</v>
      </c>
      <c r="DI17" s="9">
        <f>SUMIF(Month!$KS$1:$XFD$1,Quarter!DI$3,Month!$KS$16:$XFD$16)</f>
        <v>3500.3669999999997</v>
      </c>
      <c r="DJ17" s="9">
        <f>SUMIF(Month!$KS$1:$XFD$1,Quarter!DJ$3,Month!$KS$16:$XFD$16)</f>
        <v>3436.7534999999998</v>
      </c>
      <c r="DK17" s="9">
        <f>SUMIF(Month!$KS$1:$XFD$1,Quarter!DK$3,Month!$KS$16:$XFD$16)</f>
        <v>3336.9755</v>
      </c>
      <c r="DL17" s="9">
        <f>SUMIF(Month!$KS$1:$XFD$1,Quarter!DL$3,Month!$KS$16:$XFD$16)</f>
        <v>3473.2764999999999</v>
      </c>
      <c r="DM17" s="9">
        <f>SUMIF(Month!$KS$1:$XFD$1,Quarter!DM$3,Month!$KS$16:$XFD$16)</f>
        <v>1153.7750000000001</v>
      </c>
      <c r="DN17" s="9">
        <f>SUMIF(Month!$KS$1:$XFD$1,Quarter!DN$3,Month!$KS$16:$XFD$16)</f>
        <v>0</v>
      </c>
    </row>
    <row r="18" spans="1:118" s="6" customFormat="1" x14ac:dyDescent="0.35">
      <c r="A18" s="20" t="str">
        <f>Month!$A$17</f>
        <v>Concepa</v>
      </c>
      <c r="B18" s="8">
        <f>SUMIF(Month!$130:$130,Quarter!B$3,Month!17:17)</f>
        <v>0</v>
      </c>
      <c r="C18" s="8">
        <f>SUMIF(Month!$130:$130,Quarter!C$3,Month!17:17)</f>
        <v>0</v>
      </c>
      <c r="D18" s="8">
        <f>SUMIF(Month!$130:$130,Quarter!D$3,Month!17:17)</f>
        <v>0</v>
      </c>
      <c r="E18" s="8">
        <f>SUMIF(Month!$130:$130,Quarter!E$3,Month!17:17)</f>
        <v>2114</v>
      </c>
      <c r="F18" s="8">
        <f>SUMIF(Month!$130:$130,Quarter!F$3,Month!17:17)</f>
        <v>6425</v>
      </c>
      <c r="G18" s="8">
        <f>SUMIF(Month!$130:$130,Quarter!G$3,Month!17:17)</f>
        <v>4886</v>
      </c>
      <c r="H18" s="8">
        <f>SUMIF(Month!$130:$130,Quarter!H$3,Month!17:17)</f>
        <v>4951</v>
      </c>
      <c r="I18" s="8">
        <f>SUMIF(Month!$130:$130,Quarter!I$3,Month!17:17)</f>
        <v>5896</v>
      </c>
      <c r="J18" s="8">
        <f>SUMIF(Month!$130:$130,Quarter!J$3,Month!17:17)</f>
        <v>6654</v>
      </c>
      <c r="K18" s="8">
        <f>SUMIF(Month!$130:$130,Quarter!K$3,Month!17:17)</f>
        <v>4598</v>
      </c>
      <c r="L18" s="8">
        <f>SUMIF(Month!$130:$130,Quarter!L$3,Month!17:17)</f>
        <v>4720</v>
      </c>
      <c r="M18" s="8">
        <f>SUMIF(Month!$130:$130,Quarter!M$3,Month!17:17)</f>
        <v>5749</v>
      </c>
      <c r="N18" s="8">
        <f>SUMIF(Month!$130:$130,Quarter!N$3,Month!17:17)</f>
        <v>6867</v>
      </c>
      <c r="O18" s="8">
        <f>SUMIF(Month!$130:$130,Quarter!O$3,Month!17:17)</f>
        <v>4668</v>
      </c>
      <c r="P18" s="8">
        <f>SUMIF(Month!$130:$130,Quarter!P$3,Month!17:17)</f>
        <v>4683</v>
      </c>
      <c r="Q18" s="8">
        <f>SUMIF(Month!$130:$130,Quarter!Q$3,Month!17:17)</f>
        <v>5592</v>
      </c>
      <c r="R18" s="8">
        <f>SUMIF(Month!$130:$130,Quarter!R$3,Month!17:17)</f>
        <v>6763</v>
      </c>
      <c r="S18" s="8">
        <f>SUMIF(Month!$130:$130,Quarter!S$3,Month!17:17)</f>
        <v>4770</v>
      </c>
      <c r="T18" s="8">
        <f>SUMIF(Month!$130:$130,Quarter!T$3,Month!17:17)</f>
        <v>4808</v>
      </c>
      <c r="U18" s="8">
        <f>SUMIF(Month!$130:$130,Quarter!U$3,Month!17:17)</f>
        <v>5658</v>
      </c>
      <c r="V18" s="8">
        <f>SUMIF(Month!$130:$130,Quarter!V$3,Month!17:17)</f>
        <v>6438</v>
      </c>
      <c r="W18" s="8">
        <f>SUMIF(Month!$130:$130,Quarter!W$3,Month!17:17)</f>
        <v>4283</v>
      </c>
      <c r="X18" s="8">
        <f>SUMIF(Month!$130:$130,Quarter!X$3,Month!17:17)</f>
        <v>4525</v>
      </c>
      <c r="Y18" s="8">
        <f>SUMIF(Month!$130:$130,Quarter!Y$3,Month!17:17)</f>
        <v>5462</v>
      </c>
      <c r="Z18" s="8">
        <f>SUMIF(Month!$130:$130,Quarter!Z$3,Month!17:17)</f>
        <v>6265</v>
      </c>
      <c r="AA18" s="8">
        <f>SUMIF(Month!$130:$130,Quarter!AA$3,Month!17:17)</f>
        <v>4421</v>
      </c>
      <c r="AB18" s="8">
        <f>SUMIF(Month!$130:$130,Quarter!AB$3,Month!17:17)</f>
        <v>4526</v>
      </c>
      <c r="AC18" s="8">
        <f>SUMIF(Month!$130:$130,Quarter!AC$3,Month!17:17)</f>
        <v>5517</v>
      </c>
      <c r="AD18" s="8">
        <f>SUMIF(Month!$130:$130,Quarter!AD$3,Month!17:17)</f>
        <v>6534</v>
      </c>
      <c r="AE18" s="8">
        <f>SUMIF(Month!$130:$130,Quarter!AE$3,Month!17:17)</f>
        <v>4676</v>
      </c>
      <c r="AF18" s="8">
        <f>SUMIF(Month!$130:$130,Quarter!AF$3,Month!17:17)</f>
        <v>4968</v>
      </c>
      <c r="AG18" s="8">
        <f>SUMIF(Month!$130:$130,Quarter!AG$3,Month!17:17)</f>
        <v>5702</v>
      </c>
      <c r="AH18" s="8">
        <f>SUMIF(Month!$130:$130,Quarter!AH$3,Month!17:17)</f>
        <v>6633</v>
      </c>
      <c r="AI18" s="8">
        <f>SUMIF(Month!$130:$130,Quarter!AI$3,Month!17:17)</f>
        <v>4554</v>
      </c>
      <c r="AJ18" s="8">
        <f>SUMIF(Month!$130:$130,Quarter!AJ$3,Month!17:17)</f>
        <v>4731</v>
      </c>
      <c r="AK18" s="8">
        <f>SUMIF(Month!$130:$130,Quarter!AK$3,Month!17:17)</f>
        <v>5781</v>
      </c>
      <c r="AL18" s="8">
        <f>SUMIF(Month!$130:$130,Quarter!AL$3,Month!17:17)</f>
        <v>6888</v>
      </c>
      <c r="AM18" s="8">
        <f>SUMIF(Month!$130:$130,Quarter!AM$3,Month!17:17)</f>
        <v>4816</v>
      </c>
      <c r="AN18" s="8">
        <f>SUMIF(Month!$130:$130,Quarter!AN$3,Month!17:17)</f>
        <v>4968</v>
      </c>
      <c r="AO18" s="8">
        <f>SUMIF(Month!$130:$130,Quarter!AO$3,Month!17:17)</f>
        <v>6040</v>
      </c>
      <c r="AP18" s="8">
        <f>SUMIF(Month!$130:$130,Quarter!AP$3,Month!17:17)</f>
        <v>6993</v>
      </c>
      <c r="AQ18" s="8">
        <f>SUMIF(Month!$130:$130,Quarter!AQ$3,Month!17:17)</f>
        <v>5244</v>
      </c>
      <c r="AR18" s="8">
        <f>SUMIF(Month!$130:$130,Quarter!AR$3,Month!17:17)</f>
        <v>5523</v>
      </c>
      <c r="AS18" s="8">
        <f>SUMIF(Month!$130:$130,Quarter!AS$3,Month!17:17)</f>
        <v>6837</v>
      </c>
      <c r="AT18" s="8">
        <f>SUMIF(Month!$130:$130,Quarter!AT$3,Month!17:17)</f>
        <v>7829</v>
      </c>
      <c r="AU18" s="8">
        <f>SUMIF(Month!$130:$130,Quarter!AU$3,Month!17:17)</f>
        <v>5865</v>
      </c>
      <c r="AV18" s="8">
        <f>SUMIF(Month!$130:$130,Quarter!AV$3,Month!17:17)</f>
        <v>6214</v>
      </c>
      <c r="AW18" s="8">
        <f>SUMIF(Month!$130:$130,Quarter!AW$3,Month!17:17)</f>
        <v>6952</v>
      </c>
      <c r="AX18" s="8">
        <f>SUMIF(Month!$130:$130,Quarter!AX$3,Month!17:17)</f>
        <v>7661.7075000000004</v>
      </c>
      <c r="AY18" s="8">
        <f>SUMIF(Month!$130:$130,Quarter!AY$3,Month!17:17)</f>
        <v>5924.4494999999997</v>
      </c>
      <c r="AZ18" s="8">
        <f>SUMIF(Month!$130:$130,Quarter!AZ$3,Month!17:17)</f>
        <v>6165</v>
      </c>
      <c r="BA18" s="8">
        <f>SUMIF(Month!$130:$130,Quarter!BA$3,Month!17:17)</f>
        <v>7449</v>
      </c>
      <c r="BB18" s="8">
        <f>SUMIF(Month!$130:$130,Quarter!BB$3,Month!17:17)</f>
        <v>8529</v>
      </c>
      <c r="BC18" s="8">
        <f>SUMIF(Month!$130:$130,Quarter!BC$3,Month!17:17)</f>
        <v>6604</v>
      </c>
      <c r="BD18" s="8">
        <f>SUMIF(Month!$130:$130,Quarter!BD$3,Month!17:17)</f>
        <v>6986</v>
      </c>
      <c r="BE18" s="8">
        <f>SUMIF(Month!$130:$130,Quarter!BE$3,Month!17:17)</f>
        <v>8296</v>
      </c>
      <c r="BF18" s="8">
        <f>SUMIF(Month!$130:$130,Quarter!BF$3,Month!17:17)</f>
        <v>9263.3284999999996</v>
      </c>
      <c r="BG18" s="8">
        <f>SUMIF(Month!$130:$130,Quarter!BG$3,Month!17:17)</f>
        <v>7266.6714999999995</v>
      </c>
      <c r="BH18" s="8">
        <f>SUMIF(Month!$130:$130,Quarter!BH$3,Month!17:17)</f>
        <v>7494</v>
      </c>
      <c r="BI18" s="8">
        <f>SUMIF(Month!$130:$130,Quarter!BI$3,Month!17:17)</f>
        <v>8877</v>
      </c>
      <c r="BJ18" s="8">
        <f>SUMIF(Month!$130:$130,Quarter!BJ$3,Month!17:17)</f>
        <v>9993.8974999999991</v>
      </c>
      <c r="BK18" s="8">
        <f>SUMIF(Month!$130:$130,Quarter!BK$3,Month!17:17)</f>
        <v>7801.9364999999989</v>
      </c>
      <c r="BL18" s="8">
        <f>SUMIF(Month!$130:$130,Quarter!BL$3,Month!17:17)</f>
        <v>8220.4219999999987</v>
      </c>
      <c r="BM18" s="8">
        <f>SUMIF(Month!$130:$130,Quarter!BM$3,Month!17:17)</f>
        <v>9539.5940000000028</v>
      </c>
      <c r="BN18" s="8">
        <f>SUMIF(Month!$130:$130,Quarter!BN$3,Month!17:17)</f>
        <v>10400</v>
      </c>
      <c r="BO18" s="8">
        <f>SUMIF(Month!$130:$130,Quarter!BO$3,Month!17:17)</f>
        <v>8408.2919999999995</v>
      </c>
      <c r="BP18" s="29">
        <f>SUMIF(Month!$130:$130,Quarter!BP$3,Month!17:17)</f>
        <v>8853</v>
      </c>
      <c r="BQ18" s="29">
        <f>SUMIF(Month!$130:$130,Quarter!BQ$3,Month!17:17)</f>
        <v>10285.646000000001</v>
      </c>
      <c r="BR18" s="29">
        <f>SUMIF(Month!$130:$130,Quarter!BR$3,Month!17:17)</f>
        <v>11225</v>
      </c>
      <c r="BS18" s="29">
        <f>SUMIF(Month!$130:$130,Quarter!BS$3,Month!17:17)</f>
        <v>8888</v>
      </c>
      <c r="BT18" s="8">
        <f>SUMIF(Month!$130:$130,Quarter!BT$3,Month!17:17)</f>
        <v>9447</v>
      </c>
      <c r="BU18" s="8">
        <f>SUMIF(Month!$130:$130,Quarter!BU$3,Month!17:17)</f>
        <v>10687</v>
      </c>
      <c r="BV18" s="8">
        <f>SUMIF(Month!$130:$130,Quarter!BV$3,Month!17:17)</f>
        <v>11177</v>
      </c>
      <c r="BW18" s="8">
        <f>SUMIF(Month!$130:$130,Quarter!BW$3,Month!17:17)</f>
        <v>8625.6994999999988</v>
      </c>
      <c r="BX18" s="8">
        <f>SUMIF(Month!$130:$130,Quarter!BX$3,Month!17:17)</f>
        <v>8727.9205000000002</v>
      </c>
      <c r="BY18" s="8">
        <f>SUMIF(Month!$130:$130,Quarter!BY$3,Month!17:17)</f>
        <v>9733.1844999999994</v>
      </c>
      <c r="BZ18" s="8">
        <f>SUMIF(Month!$130:$130,Quarter!BZ$3,Month!17:17)</f>
        <v>10894</v>
      </c>
      <c r="CA18" s="8">
        <f>SUMIF(Month!$130:$130,Quarter!CA$3,Month!17:17)</f>
        <v>8017</v>
      </c>
      <c r="CB18" s="8">
        <f>SUMIF(Month!$130:$130,Quarter!CB$3,Month!17:17)</f>
        <v>8409.2494999999999</v>
      </c>
      <c r="CC18" s="8">
        <f>SUMIF(Month!$130:$130,Quarter!CC$3,Month!17:17)</f>
        <v>9384</v>
      </c>
      <c r="CD18" s="8">
        <f>SUM(Month!IH17:IJ17)</f>
        <v>10920.975</v>
      </c>
      <c r="CE18" s="8">
        <f>SUM(Month!IK17:IM17)</f>
        <v>8152.5934999999999</v>
      </c>
      <c r="CF18" s="8">
        <f>SUM(Month!IN17:IP17)</f>
        <v>9272.6850000000013</v>
      </c>
      <c r="CG18" s="8">
        <f>SUM(Month!IQ17:IS17)</f>
        <v>10543.564</v>
      </c>
      <c r="CH18" s="8">
        <f>SUM(Month!IT17:IV17)</f>
        <v>11932.5929</v>
      </c>
      <c r="CI18" s="8">
        <f>SUM(Month!IW17:IY17)</f>
        <v>8791.9046999999991</v>
      </c>
      <c r="CJ18" s="8">
        <f>SUM(Month!IZ17:JB17)</f>
        <v>240.62950000000001</v>
      </c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</row>
    <row r="19" spans="1:118" s="4" customFormat="1" x14ac:dyDescent="0.35">
      <c r="A19" s="18" t="str">
        <f>Month!$A$18</f>
        <v>Veículo Pesado</v>
      </c>
      <c r="B19" s="9">
        <f>SUMIF(Month!$130:$130,Quarter!B$3,Month!18:18)</f>
        <v>0</v>
      </c>
      <c r="C19" s="9">
        <f>SUMIF(Month!$130:$130,Quarter!C$3,Month!18:18)</f>
        <v>0</v>
      </c>
      <c r="D19" s="9">
        <f>SUMIF(Month!$130:$130,Quarter!D$3,Month!18:18)</f>
        <v>0</v>
      </c>
      <c r="E19" s="9">
        <f>SUMIF(Month!$130:$130,Quarter!E$3,Month!18:18)</f>
        <v>930</v>
      </c>
      <c r="F19" s="9">
        <f>SUMIF(Month!$130:$130,Quarter!F$3,Month!18:18)</f>
        <v>2192</v>
      </c>
      <c r="G19" s="9">
        <f>SUMIF(Month!$130:$130,Quarter!G$3,Month!18:18)</f>
        <v>2229</v>
      </c>
      <c r="H19" s="9">
        <f>SUMIF(Month!$130:$130,Quarter!H$3,Month!18:18)</f>
        <v>2295</v>
      </c>
      <c r="I19" s="9">
        <f>SUMIF(Month!$130:$130,Quarter!I$3,Month!18:18)</f>
        <v>2294</v>
      </c>
      <c r="J19" s="9">
        <f>SUMIF(Month!$130:$130,Quarter!J$3,Month!18:18)</f>
        <v>2137</v>
      </c>
      <c r="K19" s="9">
        <f>SUMIF(Month!$130:$130,Quarter!K$3,Month!18:18)</f>
        <v>2077</v>
      </c>
      <c r="L19" s="9">
        <f>SUMIF(Month!$130:$130,Quarter!L$3,Month!18:18)</f>
        <v>2161</v>
      </c>
      <c r="M19" s="9">
        <f>SUMIF(Month!$130:$130,Quarter!M$3,Month!18:18)</f>
        <v>2372</v>
      </c>
      <c r="N19" s="9">
        <f>SUMIF(Month!$130:$130,Quarter!N$3,Month!18:18)</f>
        <v>2291</v>
      </c>
      <c r="O19" s="9">
        <f>SUMIF(Month!$130:$130,Quarter!O$3,Month!18:18)</f>
        <v>2166</v>
      </c>
      <c r="P19" s="9">
        <f>SUMIF(Month!$130:$130,Quarter!P$3,Month!18:18)</f>
        <v>2243</v>
      </c>
      <c r="Q19" s="9">
        <f>SUMIF(Month!$130:$130,Quarter!Q$3,Month!18:18)</f>
        <v>2421</v>
      </c>
      <c r="R19" s="9">
        <f>SUMIF(Month!$130:$130,Quarter!R$3,Month!18:18)</f>
        <v>2383</v>
      </c>
      <c r="S19" s="9">
        <f>SUMIF(Month!$130:$130,Quarter!S$3,Month!18:18)</f>
        <v>2379</v>
      </c>
      <c r="T19" s="9">
        <f>SUMIF(Month!$130:$130,Quarter!T$3,Month!18:18)</f>
        <v>2408</v>
      </c>
      <c r="U19" s="9">
        <f>SUMIF(Month!$130:$130,Quarter!U$3,Month!18:18)</f>
        <v>2461</v>
      </c>
      <c r="V19" s="9">
        <f>SUMIF(Month!$130:$130,Quarter!V$3,Month!18:18)</f>
        <v>2332</v>
      </c>
      <c r="W19" s="9">
        <f>SUMIF(Month!$130:$130,Quarter!W$3,Month!18:18)</f>
        <v>2156</v>
      </c>
      <c r="X19" s="9">
        <f>SUMIF(Month!$130:$130,Quarter!X$3,Month!18:18)</f>
        <v>2209</v>
      </c>
      <c r="Y19" s="9">
        <f>SUMIF(Month!$130:$130,Quarter!Y$3,Month!18:18)</f>
        <v>2416</v>
      </c>
      <c r="Z19" s="9">
        <f>SUMIF(Month!$130:$130,Quarter!Z$3,Month!18:18)</f>
        <v>2329</v>
      </c>
      <c r="AA19" s="9">
        <f>SUMIF(Month!$130:$130,Quarter!AA$3,Month!18:18)</f>
        <v>2251</v>
      </c>
      <c r="AB19" s="9">
        <f>SUMIF(Month!$130:$130,Quarter!AB$3,Month!18:18)</f>
        <v>2329</v>
      </c>
      <c r="AC19" s="9">
        <f>SUMIF(Month!$130:$130,Quarter!AC$3,Month!18:18)</f>
        <v>2502</v>
      </c>
      <c r="AD19" s="9">
        <f>SUMIF(Month!$130:$130,Quarter!AD$3,Month!18:18)</f>
        <v>2528</v>
      </c>
      <c r="AE19" s="9">
        <f>SUMIF(Month!$130:$130,Quarter!AE$3,Month!18:18)</f>
        <v>2463</v>
      </c>
      <c r="AF19" s="9">
        <f>SUMIF(Month!$130:$130,Quarter!AF$3,Month!18:18)</f>
        <v>2624</v>
      </c>
      <c r="AG19" s="9">
        <f>SUMIF(Month!$130:$130,Quarter!AG$3,Month!18:18)</f>
        <v>2645</v>
      </c>
      <c r="AH19" s="9">
        <f>SUMIF(Month!$130:$130,Quarter!AH$3,Month!18:18)</f>
        <v>2537</v>
      </c>
      <c r="AI19" s="9">
        <f>SUMIF(Month!$130:$130,Quarter!AI$3,Month!18:18)</f>
        <v>2418</v>
      </c>
      <c r="AJ19" s="9">
        <f>SUMIF(Month!$130:$130,Quarter!AJ$3,Month!18:18)</f>
        <v>2462</v>
      </c>
      <c r="AK19" s="9">
        <f>SUMIF(Month!$130:$130,Quarter!AK$3,Month!18:18)</f>
        <v>2807</v>
      </c>
      <c r="AL19" s="9">
        <f>SUMIF(Month!$130:$130,Quarter!AL$3,Month!18:18)</f>
        <v>2769</v>
      </c>
      <c r="AM19" s="9">
        <f>SUMIF(Month!$130:$130,Quarter!AM$3,Month!18:18)</f>
        <v>2593</v>
      </c>
      <c r="AN19" s="9">
        <f>SUMIF(Month!$130:$130,Quarter!AN$3,Month!18:18)</f>
        <v>2711</v>
      </c>
      <c r="AO19" s="9">
        <f>SUMIF(Month!$130:$130,Quarter!AO$3,Month!18:18)</f>
        <v>2903</v>
      </c>
      <c r="AP19" s="9">
        <f>SUMIF(Month!$130:$130,Quarter!AP$3,Month!18:18)</f>
        <v>2876</v>
      </c>
      <c r="AQ19" s="9">
        <f>SUMIF(Month!$130:$130,Quarter!AQ$3,Month!18:18)</f>
        <v>2810</v>
      </c>
      <c r="AR19" s="9">
        <f>SUMIF(Month!$130:$130,Quarter!AR$3,Month!18:18)</f>
        <v>2986</v>
      </c>
      <c r="AS19" s="9">
        <f>SUMIF(Month!$130:$130,Quarter!AS$3,Month!18:18)</f>
        <v>3308</v>
      </c>
      <c r="AT19" s="9">
        <f>SUMIF(Month!$130:$130,Quarter!AT$3,Month!18:18)</f>
        <v>3253</v>
      </c>
      <c r="AU19" s="9">
        <f>SUMIF(Month!$130:$130,Quarter!AU$3,Month!18:18)</f>
        <v>3212</v>
      </c>
      <c r="AV19" s="9">
        <f>SUMIF(Month!$130:$130,Quarter!AV$3,Month!18:18)</f>
        <v>3373</v>
      </c>
      <c r="AW19" s="9">
        <f>SUMIF(Month!$130:$130,Quarter!AW$3,Month!18:18)</f>
        <v>3235</v>
      </c>
      <c r="AX19" s="9">
        <f>SUMIF(Month!$130:$130,Quarter!AX$3,Month!18:18)</f>
        <v>3015.6040000000003</v>
      </c>
      <c r="AY19" s="9">
        <f>SUMIF(Month!$130:$130,Quarter!AY$3,Month!18:18)</f>
        <v>3014.9250000000002</v>
      </c>
      <c r="AZ19" s="9">
        <f>SUMIF(Month!$130:$130,Quarter!AZ$3,Month!18:18)</f>
        <v>3199</v>
      </c>
      <c r="BA19" s="9">
        <f>SUMIF(Month!$130:$130,Quarter!BA$3,Month!18:18)</f>
        <v>3447</v>
      </c>
      <c r="BB19" s="9">
        <f>SUMIF(Month!$130:$130,Quarter!BB$3,Month!18:18)</f>
        <v>3548</v>
      </c>
      <c r="BC19" s="9">
        <f>SUMIF(Month!$130:$130,Quarter!BC$3,Month!18:18)</f>
        <v>3481</v>
      </c>
      <c r="BD19" s="9">
        <f>SUMIF(Month!$130:$130,Quarter!BD$3,Month!18:18)</f>
        <v>3615</v>
      </c>
      <c r="BE19" s="9">
        <f>SUMIF(Month!$130:$130,Quarter!BE$3,Month!18:18)</f>
        <v>3874</v>
      </c>
      <c r="BF19" s="9">
        <f>SUMIF(Month!$130:$130,Quarter!BF$3,Month!18:18)</f>
        <v>3650.654</v>
      </c>
      <c r="BG19" s="9">
        <f>SUMIF(Month!$130:$130,Quarter!BG$3,Month!18:18)</f>
        <v>3703.3459999999995</v>
      </c>
      <c r="BH19" s="9">
        <f>SUMIF(Month!$130:$130,Quarter!BH$3,Month!18:18)</f>
        <v>3859</v>
      </c>
      <c r="BI19" s="9">
        <f>SUMIF(Month!$130:$130,Quarter!BI$3,Month!18:18)</f>
        <v>4073</v>
      </c>
      <c r="BJ19" s="9">
        <f>SUMIF(Month!$130:$130,Quarter!BJ$3,Month!18:18)</f>
        <v>3964.2049999999995</v>
      </c>
      <c r="BK19" s="9">
        <f>SUMIF(Month!$130:$130,Quarter!BK$3,Month!18:18)</f>
        <v>3864.4620000000004</v>
      </c>
      <c r="BL19" s="9">
        <f>SUMIF(Month!$130:$130,Quarter!BL$3,Month!18:18)</f>
        <v>4129.0989999999993</v>
      </c>
      <c r="BM19" s="9">
        <f>SUMIF(Month!$130:$130,Quarter!BM$3,Month!18:18)</f>
        <v>4319.9170000000004</v>
      </c>
      <c r="BN19" s="9">
        <f>SUMIF(Month!$130:$130,Quarter!BN$3,Month!18:18)</f>
        <v>4189</v>
      </c>
      <c r="BO19" s="9">
        <f>SUMIF(Month!$130:$130,Quarter!BO$3,Month!18:18)</f>
        <v>4381</v>
      </c>
      <c r="BP19" s="31">
        <f>SUMIF(Month!$130:$130,Quarter!BP$3,Month!18:18)</f>
        <v>4559</v>
      </c>
      <c r="BQ19" s="31">
        <f>SUMIF(Month!$130:$130,Quarter!BQ$3,Month!18:18)</f>
        <v>4685.1880000000001</v>
      </c>
      <c r="BR19" s="31">
        <f>SUMIF(Month!$130:$130,Quarter!BR$3,Month!18:18)</f>
        <v>4522</v>
      </c>
      <c r="BS19" s="31">
        <f>SUMIF(Month!$130:$130,Quarter!BS$3,Month!18:18)</f>
        <v>4475</v>
      </c>
      <c r="BT19" s="9">
        <f>SUMIF(Month!$130:$130,Quarter!BT$3,Month!18:18)</f>
        <v>4793</v>
      </c>
      <c r="BU19" s="9">
        <f>SUMIF(Month!$130:$130,Quarter!BU$3,Month!18:18)</f>
        <v>4810</v>
      </c>
      <c r="BV19" s="9">
        <f>SUMIF(Month!$130:$130,Quarter!BV$3,Month!18:18)</f>
        <v>4421</v>
      </c>
      <c r="BW19" s="9">
        <f>SUMIF(Month!$130:$130,Quarter!BW$3,Month!18:18)</f>
        <v>4120.5</v>
      </c>
      <c r="BX19" s="9">
        <f>SUMIF(Month!$130:$130,Quarter!BX$3,Month!18:18)</f>
        <v>4257.2529999999997</v>
      </c>
      <c r="BY19" s="9">
        <f>SUMIF(Month!$130:$130,Quarter!BY$3,Month!18:18)</f>
        <v>4389.018</v>
      </c>
      <c r="BZ19" s="9">
        <f>SUMIF(Month!$130:$130,Quarter!BZ$3,Month!18:18)</f>
        <v>4167</v>
      </c>
      <c r="CA19" s="9">
        <f>SUMIF(Month!$130:$130,Quarter!CA$3,Month!18:18)</f>
        <v>4089</v>
      </c>
      <c r="CB19" s="9">
        <f>SUMIF(Month!$130:$130,Quarter!CB$3,Month!18:18)</f>
        <v>4196.0389999999998</v>
      </c>
      <c r="CC19" s="9">
        <f>SUMIF(Month!$130:$130,Quarter!CC$3,Month!18:18)</f>
        <v>4199</v>
      </c>
      <c r="CD19" s="9">
        <f>SUM(Month!IH18:IJ18)</f>
        <v>4070.7619999999997</v>
      </c>
      <c r="CE19" s="9">
        <f>SUM(Month!IK18:IM18)</f>
        <v>3960.31</v>
      </c>
      <c r="CF19" s="9">
        <f>SUM(Month!IN18:IP18)</f>
        <v>4360.2659999999996</v>
      </c>
      <c r="CG19" s="9">
        <f>SUM(Month!IQ18:IS18)</f>
        <v>4561.857</v>
      </c>
      <c r="CH19" s="9">
        <f>SUM(Month!IT18:IV18)</f>
        <v>4224.3649000000005</v>
      </c>
      <c r="CI19" s="9">
        <f>SUM(Month!IW18:IY18)</f>
        <v>4037.7741999999998</v>
      </c>
      <c r="CJ19" s="9">
        <f>SUM(Month!IZ18:JB18)</f>
        <v>113.89600000000002</v>
      </c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</row>
    <row r="20" spans="1:118" s="4" customFormat="1" x14ac:dyDescent="0.35">
      <c r="A20" s="19" t="str">
        <f>Month!$A$19</f>
        <v>Veículo Leve</v>
      </c>
      <c r="B20" s="10">
        <f>SUMIF(Month!$130:$130,Quarter!B$3,Month!19:19)</f>
        <v>0</v>
      </c>
      <c r="C20" s="10">
        <f>SUMIF(Month!$130:$130,Quarter!C$3,Month!19:19)</f>
        <v>0</v>
      </c>
      <c r="D20" s="10">
        <f>SUMIF(Month!$130:$130,Quarter!D$3,Month!19:19)</f>
        <v>0</v>
      </c>
      <c r="E20" s="10">
        <f>SUMIF(Month!$130:$130,Quarter!E$3,Month!19:19)</f>
        <v>1184</v>
      </c>
      <c r="F20" s="10">
        <f>SUMIF(Month!$130:$130,Quarter!F$3,Month!19:19)</f>
        <v>4233</v>
      </c>
      <c r="G20" s="10">
        <f>SUMIF(Month!$130:$130,Quarter!G$3,Month!19:19)</f>
        <v>2657</v>
      </c>
      <c r="H20" s="10">
        <f>SUMIF(Month!$130:$130,Quarter!H$3,Month!19:19)</f>
        <v>2656</v>
      </c>
      <c r="I20" s="10">
        <f>SUMIF(Month!$130:$130,Quarter!I$3,Month!19:19)</f>
        <v>3602</v>
      </c>
      <c r="J20" s="10">
        <f>SUMIF(Month!$130:$130,Quarter!J$3,Month!19:19)</f>
        <v>4517</v>
      </c>
      <c r="K20" s="10">
        <f>SUMIF(Month!$130:$130,Quarter!K$3,Month!19:19)</f>
        <v>2521</v>
      </c>
      <c r="L20" s="10">
        <f>SUMIF(Month!$130:$130,Quarter!L$3,Month!19:19)</f>
        <v>2559</v>
      </c>
      <c r="M20" s="10">
        <f>SUMIF(Month!$130:$130,Quarter!M$3,Month!19:19)</f>
        <v>3377</v>
      </c>
      <c r="N20" s="10">
        <f>SUMIF(Month!$130:$130,Quarter!N$3,Month!19:19)</f>
        <v>4576</v>
      </c>
      <c r="O20" s="10">
        <f>SUMIF(Month!$130:$130,Quarter!O$3,Month!19:19)</f>
        <v>2502</v>
      </c>
      <c r="P20" s="10">
        <f>SUMIF(Month!$130:$130,Quarter!P$3,Month!19:19)</f>
        <v>2440</v>
      </c>
      <c r="Q20" s="10">
        <f>SUMIF(Month!$130:$130,Quarter!Q$3,Month!19:19)</f>
        <v>3171</v>
      </c>
      <c r="R20" s="10">
        <f>SUMIF(Month!$130:$130,Quarter!R$3,Month!19:19)</f>
        <v>4380</v>
      </c>
      <c r="S20" s="10">
        <f>SUMIF(Month!$130:$130,Quarter!S$3,Month!19:19)</f>
        <v>2391</v>
      </c>
      <c r="T20" s="10">
        <f>SUMIF(Month!$130:$130,Quarter!T$3,Month!19:19)</f>
        <v>2400</v>
      </c>
      <c r="U20" s="10">
        <f>SUMIF(Month!$130:$130,Quarter!U$3,Month!19:19)</f>
        <v>3197</v>
      </c>
      <c r="V20" s="10">
        <f>SUMIF(Month!$130:$130,Quarter!V$3,Month!19:19)</f>
        <v>4106</v>
      </c>
      <c r="W20" s="10">
        <f>SUMIF(Month!$130:$130,Quarter!W$3,Month!19:19)</f>
        <v>2127</v>
      </c>
      <c r="X20" s="10">
        <f>SUMIF(Month!$130:$130,Quarter!X$3,Month!19:19)</f>
        <v>2316</v>
      </c>
      <c r="Y20" s="10">
        <f>SUMIF(Month!$130:$130,Quarter!Y$3,Month!19:19)</f>
        <v>3046</v>
      </c>
      <c r="Z20" s="10">
        <f>SUMIF(Month!$130:$130,Quarter!Z$3,Month!19:19)</f>
        <v>3936</v>
      </c>
      <c r="AA20" s="10">
        <f>SUMIF(Month!$130:$130,Quarter!AA$3,Month!19:19)</f>
        <v>2170</v>
      </c>
      <c r="AB20" s="10">
        <f>SUMIF(Month!$130:$130,Quarter!AB$3,Month!19:19)</f>
        <v>2197</v>
      </c>
      <c r="AC20" s="10">
        <f>SUMIF(Month!$130:$130,Quarter!AC$3,Month!19:19)</f>
        <v>3015</v>
      </c>
      <c r="AD20" s="10">
        <f>SUMIF(Month!$130:$130,Quarter!AD$3,Month!19:19)</f>
        <v>4006</v>
      </c>
      <c r="AE20" s="10">
        <f>SUMIF(Month!$130:$130,Quarter!AE$3,Month!19:19)</f>
        <v>2213</v>
      </c>
      <c r="AF20" s="10">
        <f>SUMIF(Month!$130:$130,Quarter!AF$3,Month!19:19)</f>
        <v>2344</v>
      </c>
      <c r="AG20" s="10">
        <f>SUMIF(Month!$130:$130,Quarter!AG$3,Month!19:19)</f>
        <v>3057</v>
      </c>
      <c r="AH20" s="10">
        <f>SUMIF(Month!$130:$130,Quarter!AH$3,Month!19:19)</f>
        <v>4096</v>
      </c>
      <c r="AI20" s="10">
        <f>SUMIF(Month!$130:$130,Quarter!AI$3,Month!19:19)</f>
        <v>2136</v>
      </c>
      <c r="AJ20" s="10">
        <f>SUMIF(Month!$130:$130,Quarter!AJ$3,Month!19:19)</f>
        <v>2269</v>
      </c>
      <c r="AK20" s="10">
        <f>SUMIF(Month!$130:$130,Quarter!AK$3,Month!19:19)</f>
        <v>2974</v>
      </c>
      <c r="AL20" s="10">
        <f>SUMIF(Month!$130:$130,Quarter!AL$3,Month!19:19)</f>
        <v>4119</v>
      </c>
      <c r="AM20" s="10">
        <f>SUMIF(Month!$130:$130,Quarter!AM$3,Month!19:19)</f>
        <v>2223</v>
      </c>
      <c r="AN20" s="10">
        <f>SUMIF(Month!$130:$130,Quarter!AN$3,Month!19:19)</f>
        <v>2257</v>
      </c>
      <c r="AO20" s="10">
        <f>SUMIF(Month!$130:$130,Quarter!AO$3,Month!19:19)</f>
        <v>3137</v>
      </c>
      <c r="AP20" s="10">
        <f>SUMIF(Month!$130:$130,Quarter!AP$3,Month!19:19)</f>
        <v>4117</v>
      </c>
      <c r="AQ20" s="10">
        <f>SUMIF(Month!$130:$130,Quarter!AQ$3,Month!19:19)</f>
        <v>2434</v>
      </c>
      <c r="AR20" s="10">
        <f>SUMIF(Month!$130:$130,Quarter!AR$3,Month!19:19)</f>
        <v>2537</v>
      </c>
      <c r="AS20" s="10">
        <f>SUMIF(Month!$130:$130,Quarter!AS$3,Month!19:19)</f>
        <v>3529</v>
      </c>
      <c r="AT20" s="10">
        <f>SUMIF(Month!$130:$130,Quarter!AT$3,Month!19:19)</f>
        <v>4576</v>
      </c>
      <c r="AU20" s="10">
        <f>SUMIF(Month!$130:$130,Quarter!AU$3,Month!19:19)</f>
        <v>2653</v>
      </c>
      <c r="AV20" s="10">
        <f>SUMIF(Month!$130:$130,Quarter!AV$3,Month!19:19)</f>
        <v>2841</v>
      </c>
      <c r="AW20" s="10">
        <f>SUMIF(Month!$130:$130,Quarter!AW$3,Month!19:19)</f>
        <v>3717</v>
      </c>
      <c r="AX20" s="10">
        <f>SUMIF(Month!$130:$130,Quarter!AX$3,Month!19:19)</f>
        <v>4646.1035000000002</v>
      </c>
      <c r="AY20" s="10">
        <f>SUMIF(Month!$130:$130,Quarter!AY$3,Month!19:19)</f>
        <v>2909.5245</v>
      </c>
      <c r="AZ20" s="10">
        <f>SUMIF(Month!$130:$130,Quarter!AZ$3,Month!19:19)</f>
        <v>2966</v>
      </c>
      <c r="BA20" s="10">
        <f>SUMIF(Month!$130:$130,Quarter!BA$3,Month!19:19)</f>
        <v>4002</v>
      </c>
      <c r="BB20" s="10">
        <f>SUMIF(Month!$130:$130,Quarter!BB$3,Month!19:19)</f>
        <v>4981</v>
      </c>
      <c r="BC20" s="10">
        <f>SUMIF(Month!$130:$130,Quarter!BC$3,Month!19:19)</f>
        <v>3123</v>
      </c>
      <c r="BD20" s="10">
        <f>SUMIF(Month!$130:$130,Quarter!BD$3,Month!19:19)</f>
        <v>3371</v>
      </c>
      <c r="BE20" s="10">
        <f>SUMIF(Month!$130:$130,Quarter!BE$3,Month!19:19)</f>
        <v>4422</v>
      </c>
      <c r="BF20" s="10">
        <f>SUMIF(Month!$130:$130,Quarter!BF$3,Month!19:19)</f>
        <v>5612.6745000000001</v>
      </c>
      <c r="BG20" s="10">
        <f>SUMIF(Month!$130:$130,Quarter!BG$3,Month!19:19)</f>
        <v>3563.3254999999999</v>
      </c>
      <c r="BH20" s="10">
        <f>SUMIF(Month!$130:$130,Quarter!BH$3,Month!19:19)</f>
        <v>3635</v>
      </c>
      <c r="BI20" s="10">
        <f>SUMIF(Month!$130:$130,Quarter!BI$3,Month!19:19)</f>
        <v>4804.0000000000009</v>
      </c>
      <c r="BJ20" s="10">
        <f>SUMIF(Month!$130:$130,Quarter!BJ$3,Month!19:19)</f>
        <v>6029.692500000001</v>
      </c>
      <c r="BK20" s="10">
        <f>SUMIF(Month!$130:$130,Quarter!BK$3,Month!19:19)</f>
        <v>3937.4744999999984</v>
      </c>
      <c r="BL20" s="10">
        <f>SUMIF(Month!$130:$130,Quarter!BL$3,Month!19:19)</f>
        <v>4091.322999999999</v>
      </c>
      <c r="BM20" s="10">
        <f>SUMIF(Month!$130:$130,Quarter!BM$3,Month!19:19)</f>
        <v>5219.6770000000015</v>
      </c>
      <c r="BN20" s="10">
        <f>SUMIF(Month!$130:$130,Quarter!BN$3,Month!19:19)</f>
        <v>6211</v>
      </c>
      <c r="BO20" s="10">
        <f>SUMIF(Month!$130:$130,Quarter!BO$3,Month!19:19)</f>
        <v>4027</v>
      </c>
      <c r="BP20" s="34">
        <f>SUMIF(Month!$130:$130,Quarter!BP$3,Month!19:19)</f>
        <v>4294</v>
      </c>
      <c r="BQ20" s="34">
        <f>SUMIF(Month!$130:$130,Quarter!BQ$3,Month!19:19)</f>
        <v>5600.4580000000005</v>
      </c>
      <c r="BR20" s="34">
        <f>SUMIF(Month!$130:$130,Quarter!BR$3,Month!19:19)</f>
        <v>6703</v>
      </c>
      <c r="BS20" s="34">
        <f>SUMIF(Month!$130:$130,Quarter!BS$3,Month!19:19)</f>
        <v>4413</v>
      </c>
      <c r="BT20" s="10">
        <f>SUMIF(Month!$130:$130,Quarter!BT$3,Month!19:19)</f>
        <v>4654</v>
      </c>
      <c r="BU20" s="10">
        <f>SUMIF(Month!$130:$130,Quarter!BU$3,Month!19:19)</f>
        <v>5877</v>
      </c>
      <c r="BV20" s="10">
        <f>SUMIF(Month!$130:$130,Quarter!BV$3,Month!19:19)</f>
        <v>6756</v>
      </c>
      <c r="BW20" s="10">
        <f>SUMIF(Month!$130:$130,Quarter!BW$3,Month!19:19)</f>
        <v>4505.1994999999997</v>
      </c>
      <c r="BX20" s="10">
        <f>SUMIF(Month!$130:$130,Quarter!BX$3,Month!19:19)</f>
        <v>4470.6674999999996</v>
      </c>
      <c r="BY20" s="10">
        <f>SUMIF(Month!$130:$130,Quarter!BY$3,Month!19:19)</f>
        <v>5344.1665000000003</v>
      </c>
      <c r="BZ20" s="10">
        <f>SUMIF(Month!$130:$130,Quarter!BZ$3,Month!19:19)</f>
        <v>6727</v>
      </c>
      <c r="CA20" s="10">
        <f>SUMIF(Month!$130:$130,Quarter!CA$3,Month!19:19)</f>
        <v>3928</v>
      </c>
      <c r="CB20" s="10">
        <f>SUMIF(Month!$130:$130,Quarter!CB$3,Month!19:19)</f>
        <v>4213.2105000000001</v>
      </c>
      <c r="CC20" s="10">
        <f>SUMIF(Month!$130:$130,Quarter!CC$3,Month!19:19)</f>
        <v>5185</v>
      </c>
      <c r="CD20" s="10">
        <f>SUM(Month!IH19:IJ19)</f>
        <v>6850.2129999999997</v>
      </c>
      <c r="CE20" s="10">
        <f>SUM(Month!IK19:IM19)</f>
        <v>4192.2834999999995</v>
      </c>
      <c r="CF20" s="10">
        <f>SUM(Month!IN19:IP19)</f>
        <v>4912.4189999999999</v>
      </c>
      <c r="CG20" s="10">
        <f>SUM(Month!IQ19:IS19)</f>
        <v>5981.7070000000003</v>
      </c>
      <c r="CH20" s="10">
        <f>SUM(Month!IT19:IV19)</f>
        <v>7708.2279999999992</v>
      </c>
      <c r="CI20" s="10">
        <f>SUM(Month!IW19:IY19)</f>
        <v>4754.1304999999993</v>
      </c>
      <c r="CJ20" s="9">
        <f>SUM(Month!IZ19:JB19)</f>
        <v>126.73350000000001</v>
      </c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</row>
    <row r="21" spans="1:118" s="6" customFormat="1" x14ac:dyDescent="0.35">
      <c r="A21" s="20" t="str">
        <f>Month!$A$20</f>
        <v>Econorte</v>
      </c>
      <c r="B21" s="8">
        <f>SUMIF(Month!$130:$130,Quarter!B$3,Month!20:20)</f>
        <v>0</v>
      </c>
      <c r="C21" s="8">
        <f>SUMIF(Month!$130:$130,Quarter!C$3,Month!20:20)</f>
        <v>0</v>
      </c>
      <c r="D21" s="8">
        <f>SUMIF(Month!$130:$130,Quarter!D$3,Month!20:20)</f>
        <v>0</v>
      </c>
      <c r="E21" s="8">
        <f>SUMIF(Month!$130:$130,Quarter!E$3,Month!20:20)</f>
        <v>0</v>
      </c>
      <c r="F21" s="8">
        <f>SUMIF(Month!$130:$130,Quarter!F$3,Month!20:20)</f>
        <v>0</v>
      </c>
      <c r="G21" s="8">
        <f>SUMIF(Month!$130:$130,Quarter!G$3,Month!20:20)</f>
        <v>467</v>
      </c>
      <c r="H21" s="8">
        <f>SUMIF(Month!$130:$130,Quarter!H$3,Month!20:20)</f>
        <v>2178</v>
      </c>
      <c r="I21" s="8">
        <f>SUMIF(Month!$130:$130,Quarter!I$3,Month!20:20)</f>
        <v>2390</v>
      </c>
      <c r="J21" s="8">
        <f>SUMIF(Month!$130:$130,Quarter!J$3,Month!20:20)</f>
        <v>2141</v>
      </c>
      <c r="K21" s="8">
        <f>SUMIF(Month!$130:$130,Quarter!K$3,Month!20:20)</f>
        <v>2222</v>
      </c>
      <c r="L21" s="8">
        <f>SUMIF(Month!$130:$130,Quarter!L$3,Month!20:20)</f>
        <v>2293</v>
      </c>
      <c r="M21" s="8">
        <f>SUMIF(Month!$130:$130,Quarter!M$3,Month!20:20)</f>
        <v>2479</v>
      </c>
      <c r="N21" s="8">
        <f>SUMIF(Month!$130:$130,Quarter!N$3,Month!20:20)</f>
        <v>2248</v>
      </c>
      <c r="O21" s="8">
        <f>SUMIF(Month!$130:$130,Quarter!O$3,Month!20:20)</f>
        <v>2045</v>
      </c>
      <c r="P21" s="8">
        <f>SUMIF(Month!$130:$130,Quarter!P$3,Month!20:20)</f>
        <v>2013</v>
      </c>
      <c r="Q21" s="8">
        <f>SUMIF(Month!$130:$130,Quarter!Q$3,Month!20:20)</f>
        <v>2112</v>
      </c>
      <c r="R21" s="8">
        <f>SUMIF(Month!$130:$130,Quarter!R$3,Month!20:20)</f>
        <v>1899</v>
      </c>
      <c r="S21" s="8">
        <f>SUMIF(Month!$130:$130,Quarter!S$3,Month!20:20)</f>
        <v>1909</v>
      </c>
      <c r="T21" s="8">
        <f>SUMIF(Month!$130:$130,Quarter!T$3,Month!20:20)</f>
        <v>1983</v>
      </c>
      <c r="U21" s="8">
        <f>SUMIF(Month!$130:$130,Quarter!U$3,Month!20:20)</f>
        <v>2017</v>
      </c>
      <c r="V21" s="8">
        <f>SUMIF(Month!$130:$130,Quarter!V$3,Month!20:20)</f>
        <v>1831</v>
      </c>
      <c r="W21" s="8">
        <f>SUMIF(Month!$130:$130,Quarter!W$3,Month!20:20)</f>
        <v>1834</v>
      </c>
      <c r="X21" s="8">
        <f>SUMIF(Month!$130:$130,Quarter!X$3,Month!20:20)</f>
        <v>1970</v>
      </c>
      <c r="Y21" s="8">
        <f>SUMIF(Month!$130:$130,Quarter!Y$3,Month!20:20)</f>
        <v>2585</v>
      </c>
      <c r="Z21" s="8">
        <f>SUMIF(Month!$130:$130,Quarter!Z$3,Month!20:20)</f>
        <v>2537.2200000000003</v>
      </c>
      <c r="AA21" s="8">
        <f>SUMIF(Month!$130:$130,Quarter!AA$3,Month!20:20)</f>
        <v>2601.58</v>
      </c>
      <c r="AB21" s="8">
        <f>SUMIF(Month!$130:$130,Quarter!AB$3,Month!20:20)</f>
        <v>2801</v>
      </c>
      <c r="AC21" s="8">
        <f>SUMIF(Month!$130:$130,Quarter!AC$3,Month!20:20)</f>
        <v>2902</v>
      </c>
      <c r="AD21" s="8">
        <f>SUMIF(Month!$130:$130,Quarter!AD$3,Month!20:20)</f>
        <v>2688.62</v>
      </c>
      <c r="AE21" s="8">
        <f>SUMIF(Month!$130:$130,Quarter!AE$3,Month!20:20)</f>
        <v>2741</v>
      </c>
      <c r="AF21" s="8">
        <f>SUMIF(Month!$130:$130,Quarter!AF$3,Month!20:20)</f>
        <v>2840</v>
      </c>
      <c r="AG21" s="8">
        <f>SUMIF(Month!$130:$130,Quarter!AG$3,Month!20:20)</f>
        <v>2809</v>
      </c>
      <c r="AH21" s="8">
        <f>SUMIF(Month!$130:$130,Quarter!AH$3,Month!20:20)</f>
        <v>2629</v>
      </c>
      <c r="AI21" s="8">
        <f>SUMIF(Month!$130:$130,Quarter!AI$3,Month!20:20)</f>
        <v>2633</v>
      </c>
      <c r="AJ21" s="8">
        <f>SUMIF(Month!$130:$130,Quarter!AJ$3,Month!20:20)</f>
        <v>2750</v>
      </c>
      <c r="AK21" s="8">
        <f>SUMIF(Month!$130:$130,Quarter!AK$3,Month!20:20)</f>
        <v>2728</v>
      </c>
      <c r="AL21" s="8">
        <f>SUMIF(Month!$130:$130,Quarter!AL$3,Month!20:20)</f>
        <v>2493</v>
      </c>
      <c r="AM21" s="8">
        <f>SUMIF(Month!$130:$130,Quarter!AM$3,Month!20:20)</f>
        <v>2586</v>
      </c>
      <c r="AN21" s="8">
        <f>SUMIF(Month!$130:$130,Quarter!AN$3,Month!20:20)</f>
        <v>2803</v>
      </c>
      <c r="AO21" s="8">
        <f>SUMIF(Month!$130:$130,Quarter!AO$3,Month!20:20)</f>
        <v>2835</v>
      </c>
      <c r="AP21" s="8">
        <f>SUMIF(Month!$130:$130,Quarter!AP$3,Month!20:20)</f>
        <v>2620.7200000000003</v>
      </c>
      <c r="AQ21" s="8">
        <f>SUMIF(Month!$130:$130,Quarter!AQ$3,Month!20:20)</f>
        <v>2664</v>
      </c>
      <c r="AR21" s="8">
        <f>SUMIF(Month!$130:$130,Quarter!AR$3,Month!20:20)</f>
        <v>2935</v>
      </c>
      <c r="AS21" s="8">
        <f>SUMIF(Month!$130:$130,Quarter!AS$3,Month!20:20)</f>
        <v>3083</v>
      </c>
      <c r="AT21" s="8">
        <f>SUMIF(Month!$130:$130,Quarter!AT$3,Month!20:20)</f>
        <v>2900</v>
      </c>
      <c r="AU21" s="8">
        <f>SUMIF(Month!$130:$130,Quarter!AU$3,Month!20:20)</f>
        <v>2983</v>
      </c>
      <c r="AV21" s="8">
        <f>SUMIF(Month!$130:$130,Quarter!AV$3,Month!20:20)</f>
        <v>3253</v>
      </c>
      <c r="AW21" s="8">
        <f>SUMIF(Month!$130:$130,Quarter!AW$3,Month!20:20)</f>
        <v>3055</v>
      </c>
      <c r="AX21" s="8">
        <f>SUMIF(Month!$130:$130,Quarter!AX$3,Month!20:20)</f>
        <v>2934</v>
      </c>
      <c r="AY21" s="8">
        <f>SUMIF(Month!$130:$130,Quarter!AY$3,Month!20:20)</f>
        <v>3028</v>
      </c>
      <c r="AZ21" s="8">
        <f>SUMIF(Month!$130:$130,Quarter!AZ$3,Month!20:20)</f>
        <v>3144</v>
      </c>
      <c r="BA21" s="8">
        <f>SUMIF(Month!$130:$130,Quarter!BA$3,Month!20:20)</f>
        <v>3304</v>
      </c>
      <c r="BB21" s="8">
        <f>SUMIF(Month!$130:$130,Quarter!BB$3,Month!20:20)</f>
        <v>3240</v>
      </c>
      <c r="BC21" s="8">
        <f>SUMIF(Month!$130:$130,Quarter!BC$3,Month!20:20)</f>
        <v>3359</v>
      </c>
      <c r="BD21" s="8">
        <f>SUMIF(Month!$130:$130,Quarter!BD$3,Month!20:20)</f>
        <v>3667</v>
      </c>
      <c r="BE21" s="8">
        <f>SUMIF(Month!$130:$130,Quarter!BE$3,Month!20:20)</f>
        <v>3674</v>
      </c>
      <c r="BF21" s="8">
        <f>SUMIF(Month!$130:$130,Quarter!BF$3,Month!20:20)</f>
        <v>3439</v>
      </c>
      <c r="BG21" s="8">
        <f>SUMIF(Month!$130:$130,Quarter!BG$3,Month!20:20)</f>
        <v>3563</v>
      </c>
      <c r="BH21" s="8">
        <f>SUMIF(Month!$130:$130,Quarter!BH$3,Month!20:20)</f>
        <v>3768</v>
      </c>
      <c r="BI21" s="8">
        <f>SUMIF(Month!$130:$130,Quarter!BI$3,Month!20:20)</f>
        <v>3809</v>
      </c>
      <c r="BJ21" s="8">
        <f>SUMIF(Month!$130:$130,Quarter!BJ$3,Month!20:20)</f>
        <v>3610</v>
      </c>
      <c r="BK21" s="8">
        <f>SUMIF(Month!$130:$130,Quarter!BK$3,Month!20:20)</f>
        <v>3596</v>
      </c>
      <c r="BL21" s="8">
        <f>SUMIF(Month!$130:$130,Quarter!BL$3,Month!20:20)</f>
        <v>3978</v>
      </c>
      <c r="BM21" s="8">
        <f>SUMIF(Month!$130:$130,Quarter!BM$3,Month!20:20)</f>
        <v>4016</v>
      </c>
      <c r="BN21" s="8">
        <f>SUMIF(Month!$130:$130,Quarter!BN$3,Month!20:20)</f>
        <v>3814</v>
      </c>
      <c r="BO21" s="8">
        <f>SUMIF(Month!$130:$130,Quarter!BO$3,Month!20:20)</f>
        <v>3794</v>
      </c>
      <c r="BP21" s="29">
        <f>SUMIF(Month!$130:$130,Quarter!BP$3,Month!20:20)</f>
        <v>4060</v>
      </c>
      <c r="BQ21" s="29">
        <f>SUMIF(Month!$130:$130,Quarter!BQ$3,Month!20:20)</f>
        <v>4141</v>
      </c>
      <c r="BR21" s="29">
        <f>SUMIF(Month!$130:$130,Quarter!BR$3,Month!20:20)</f>
        <v>3834</v>
      </c>
      <c r="BS21" s="29">
        <f>SUMIF(Month!$130:$130,Quarter!BS$3,Month!20:20)</f>
        <v>3803</v>
      </c>
      <c r="BT21" s="8">
        <f>SUMIF(Month!$130:$130,Quarter!BT$3,Month!20:20)</f>
        <v>3941</v>
      </c>
      <c r="BU21" s="8">
        <f>SUMIF(Month!$130:$130,Quarter!BU$3,Month!20:20)</f>
        <v>4017</v>
      </c>
      <c r="BV21" s="8">
        <f>SUMIF(Month!$130:$130,Quarter!BV$3,Month!20:20)</f>
        <v>3664</v>
      </c>
      <c r="BW21" s="8">
        <f>SUMIF(Month!$130:$130,Quarter!BW$3,Month!20:20)</f>
        <v>3610.6750000000002</v>
      </c>
      <c r="BX21" s="8">
        <f>SUMIF(Month!$130:$130,Quarter!BX$3,Month!20:20)</f>
        <v>3815</v>
      </c>
      <c r="BY21" s="8">
        <f>SUMIF(Month!$130:$130,Quarter!BY$3,Month!20:20)</f>
        <v>3885.0527670807455</v>
      </c>
      <c r="BZ21" s="8">
        <f>SUMIF(Month!$130:$130,Quarter!BZ$3,Month!20:20)</f>
        <v>3584</v>
      </c>
      <c r="CA21" s="8">
        <f>SUMIF(Month!$130:$130,Quarter!CA$3,Month!20:20)</f>
        <v>3545</v>
      </c>
      <c r="CB21" s="8">
        <f>SUMIF(Month!$130:$130,Quarter!CB$3,Month!20:20)</f>
        <v>3666</v>
      </c>
      <c r="CC21" s="8">
        <f>SUMIF(Month!$130:$130,Quarter!CC$3,Month!20:20)</f>
        <v>3598</v>
      </c>
      <c r="CD21" s="8">
        <f>SUM(Month!IH20:IJ20)</f>
        <v>3395</v>
      </c>
      <c r="CE21" s="8">
        <f>SUM(Month!IK20:IM20)</f>
        <v>3465</v>
      </c>
      <c r="CF21" s="8">
        <f>SUM(Month!IN20:IP20)</f>
        <v>3781</v>
      </c>
      <c r="CG21" s="8">
        <f>SUM(Month!IQ20:IS20)</f>
        <v>3709</v>
      </c>
      <c r="CH21" s="8">
        <f>SUM(Month!IT20:IV20)</f>
        <v>3485</v>
      </c>
      <c r="CI21" s="8">
        <f>SUM(Month!IW20:IY20)</f>
        <v>3388</v>
      </c>
      <c r="CJ21" s="8">
        <f>SUM(Month!IZ20:JB20)</f>
        <v>3734</v>
      </c>
      <c r="CK21" s="8">
        <f>SUM(Month!JC20:JE20)</f>
        <v>3062</v>
      </c>
      <c r="CL21" s="8">
        <f>SUM(Month!JF20:JH20)</f>
        <v>1805</v>
      </c>
      <c r="CM21" s="8">
        <f>SUM(Month!JI20:JK20)</f>
        <v>1897</v>
      </c>
      <c r="CN21" s="8">
        <f>SUM(Month!JL20:JN20)</f>
        <v>3284.8125</v>
      </c>
      <c r="CO21" s="8">
        <f>SUM(Month!JO20:JQ20)</f>
        <v>4082</v>
      </c>
      <c r="CP21" s="8">
        <f>SUM(Month!JR20:JT20)</f>
        <v>3728</v>
      </c>
      <c r="CQ21" s="8">
        <f>SUM(Month!JU20:JW20)</f>
        <v>3151.6379999999999</v>
      </c>
      <c r="CR21" s="8">
        <f>SUM(Month!JX20:JZ20)</f>
        <v>3949.549</v>
      </c>
      <c r="CS21" s="8">
        <f>SUM(Month!KA20:KC20)</f>
        <v>4192</v>
      </c>
      <c r="CT21" s="8">
        <f>SUM(Month!KD20:KF20)</f>
        <v>3736</v>
      </c>
      <c r="CU21" s="8">
        <f>SUM(Month!KG20:KI20)</f>
        <v>3895</v>
      </c>
      <c r="CV21" s="8">
        <f>SUM(Month!KJ20:KL20)</f>
        <v>4351</v>
      </c>
      <c r="CW21" s="8">
        <f>SUM(Month!KM20:KO20)</f>
        <v>2780</v>
      </c>
      <c r="CX21" s="8">
        <f>SUM(Month!KP20:KR20)</f>
        <v>0</v>
      </c>
      <c r="CY21" s="8">
        <f>SUMIF(Month!$KS$1:$XFD$1,Quarter!CY$3,Month!$KS$20:$XFD$20)</f>
        <v>0</v>
      </c>
      <c r="CZ21" s="8">
        <f>SUMIF(Month!$KS$1:$XFD$1,Quarter!CZ$3,Month!$KS$20:$XFD$20)</f>
        <v>0</v>
      </c>
      <c r="DA21" s="8">
        <f>SUMIF(Month!$KS$1:$XFD$1,Quarter!DA$3,Month!$KS$20:$XFD$20)</f>
        <v>0</v>
      </c>
      <c r="DB21" s="8">
        <f>SUMIF(Month!$KS$1:$XFD$1,Quarter!DB$3,Month!$KS$20:$XFD$20)</f>
        <v>0</v>
      </c>
      <c r="DC21" s="8">
        <f>SUMIF(Month!$KS$1:$XFD$1,Quarter!DC$3,Month!$KS$20:$XFD$20)</f>
        <v>0</v>
      </c>
      <c r="DD21" s="8">
        <f>SUMIF(Month!$KS$1:$XFD$1,Quarter!DD$3,Month!$KS$20:$XFD$20)</f>
        <v>0</v>
      </c>
      <c r="DE21" s="8">
        <f>SUMIF(Month!$KS$1:$XFD$1,Quarter!DE$3,Month!$KS$20:$XFD$20)</f>
        <v>0</v>
      </c>
      <c r="DF21" s="8">
        <f>SUMIF(Month!$KS$1:$XFD$1,Quarter!DF$3,Month!$KS$20:$XFD$20)</f>
        <v>0</v>
      </c>
      <c r="DG21" s="8">
        <f>SUMIF(Month!$KS$1:$XFD$1,Quarter!DG$3,Month!$KS$20:$XFD$20)</f>
        <v>0</v>
      </c>
      <c r="DH21" s="8">
        <f>SUMIF(Month!$KS$1:$XFD$1,Quarter!DH$3,Month!$KS$20:$XFD$20)</f>
        <v>0</v>
      </c>
      <c r="DI21" s="8">
        <f>SUMIF(Month!$KS$1:$XFD$1,Quarter!DI$3,Month!$KS$20:$XFD$20)</f>
        <v>0</v>
      </c>
      <c r="DJ21" s="8">
        <f>SUMIF(Month!$KS$1:$XFD$1,Quarter!DJ$3,Month!$KS$20:$XFD$20)</f>
        <v>0</v>
      </c>
      <c r="DK21" s="8">
        <f>SUMIF(Month!$KS$1:$XFD$1,Quarter!DK$3,Month!$KS$20:$XFD$20)</f>
        <v>0</v>
      </c>
      <c r="DL21" s="8">
        <f>SUMIF(Month!$KS$1:$XFD$1,Quarter!DL$3,Month!$KS$20:$XFD$20)</f>
        <v>0</v>
      </c>
      <c r="DM21" s="8">
        <f>SUMIF(Month!$KS$1:$XFD$1,Quarter!DM$3,Month!$KS$20:$XFD$20)</f>
        <v>0</v>
      </c>
      <c r="DN21" s="8">
        <f>SUMIF(Month!$KS$1:$XFD$1,Quarter!DN$3,Month!$KS$20:$XFD$20)</f>
        <v>0</v>
      </c>
    </row>
    <row r="22" spans="1:118" s="4" customFormat="1" x14ac:dyDescent="0.35">
      <c r="A22" s="18" t="str">
        <f>Month!$A$21</f>
        <v>Veículo Pesado</v>
      </c>
      <c r="B22" s="9">
        <f>SUMIF(Month!$130:$130,Quarter!B$3,Month!21:21)</f>
        <v>0</v>
      </c>
      <c r="C22" s="9">
        <f>SUMIF(Month!$130:$130,Quarter!C$3,Month!21:21)</f>
        <v>0</v>
      </c>
      <c r="D22" s="9">
        <f>SUMIF(Month!$130:$130,Quarter!D$3,Month!21:21)</f>
        <v>0</v>
      </c>
      <c r="E22" s="9">
        <f>SUMIF(Month!$130:$130,Quarter!E$3,Month!21:21)</f>
        <v>0</v>
      </c>
      <c r="F22" s="9">
        <f>SUMIF(Month!$130:$130,Quarter!F$3,Month!21:21)</f>
        <v>0</v>
      </c>
      <c r="G22" s="9">
        <f>SUMIF(Month!$130:$130,Quarter!G$3,Month!21:21)</f>
        <v>284</v>
      </c>
      <c r="H22" s="9">
        <f>SUMIF(Month!$130:$130,Quarter!H$3,Month!21:21)</f>
        <v>1266</v>
      </c>
      <c r="I22" s="9">
        <f>SUMIF(Month!$130:$130,Quarter!I$3,Month!21:21)</f>
        <v>1352</v>
      </c>
      <c r="J22" s="9">
        <f>SUMIF(Month!$130:$130,Quarter!J$3,Month!21:21)</f>
        <v>1172</v>
      </c>
      <c r="K22" s="9">
        <f>SUMIF(Month!$130:$130,Quarter!K$3,Month!21:21)</f>
        <v>1253</v>
      </c>
      <c r="L22" s="9">
        <f>SUMIF(Month!$130:$130,Quarter!L$3,Month!21:21)</f>
        <v>1309</v>
      </c>
      <c r="M22" s="9">
        <f>SUMIF(Month!$130:$130,Quarter!M$3,Month!21:21)</f>
        <v>1424</v>
      </c>
      <c r="N22" s="9">
        <f>SUMIF(Month!$130:$130,Quarter!N$3,Month!21:21)</f>
        <v>1247</v>
      </c>
      <c r="O22" s="9">
        <f>SUMIF(Month!$130:$130,Quarter!O$3,Month!21:21)</f>
        <v>1170</v>
      </c>
      <c r="P22" s="9">
        <f>SUMIF(Month!$130:$130,Quarter!P$3,Month!21:21)</f>
        <v>1178</v>
      </c>
      <c r="Q22" s="9">
        <f>SUMIF(Month!$130:$130,Quarter!Q$3,Month!21:21)</f>
        <v>1228</v>
      </c>
      <c r="R22" s="9">
        <f>SUMIF(Month!$130:$130,Quarter!R$3,Month!21:21)</f>
        <v>1073</v>
      </c>
      <c r="S22" s="9">
        <f>SUMIF(Month!$130:$130,Quarter!S$3,Month!21:21)</f>
        <v>1118</v>
      </c>
      <c r="T22" s="9">
        <f>SUMIF(Month!$130:$130,Quarter!T$3,Month!21:21)</f>
        <v>1176</v>
      </c>
      <c r="U22" s="9">
        <f>SUMIF(Month!$130:$130,Quarter!U$3,Month!21:21)</f>
        <v>1170</v>
      </c>
      <c r="V22" s="9">
        <f>SUMIF(Month!$130:$130,Quarter!V$3,Month!21:21)</f>
        <v>1013</v>
      </c>
      <c r="W22" s="9">
        <f>SUMIF(Month!$130:$130,Quarter!W$3,Month!21:21)</f>
        <v>1091</v>
      </c>
      <c r="X22" s="9">
        <f>SUMIF(Month!$130:$130,Quarter!X$3,Month!21:21)</f>
        <v>1172</v>
      </c>
      <c r="Y22" s="9">
        <f>SUMIF(Month!$130:$130,Quarter!Y$3,Month!21:21)</f>
        <v>1620</v>
      </c>
      <c r="Z22" s="9">
        <f>SUMIF(Month!$130:$130,Quarter!Z$3,Month!21:21)</f>
        <v>1648.22</v>
      </c>
      <c r="AA22" s="9">
        <f>SUMIF(Month!$130:$130,Quarter!AA$3,Month!21:21)</f>
        <v>1736.58</v>
      </c>
      <c r="AB22" s="9">
        <f>SUMIF(Month!$130:$130,Quarter!AB$3,Month!21:21)</f>
        <v>1924</v>
      </c>
      <c r="AC22" s="9">
        <f>SUMIF(Month!$130:$130,Quarter!AC$3,Month!21:21)</f>
        <v>1940</v>
      </c>
      <c r="AD22" s="9">
        <f>SUMIF(Month!$130:$130,Quarter!AD$3,Month!21:21)</f>
        <v>1747</v>
      </c>
      <c r="AE22" s="9">
        <f>SUMIF(Month!$130:$130,Quarter!AE$3,Month!21:21)</f>
        <v>1837</v>
      </c>
      <c r="AF22" s="9">
        <f>SUMIF(Month!$130:$130,Quarter!AF$3,Month!21:21)</f>
        <v>1910</v>
      </c>
      <c r="AG22" s="9">
        <f>SUMIF(Month!$130:$130,Quarter!AG$3,Month!21:21)</f>
        <v>1825</v>
      </c>
      <c r="AH22" s="9">
        <f>SUMIF(Month!$130:$130,Quarter!AH$3,Month!21:21)</f>
        <v>1684</v>
      </c>
      <c r="AI22" s="9">
        <f>SUMIF(Month!$130:$130,Quarter!AI$3,Month!21:21)</f>
        <v>1797</v>
      </c>
      <c r="AJ22" s="9">
        <f>SUMIF(Month!$130:$130,Quarter!AJ$3,Month!21:21)</f>
        <v>1844</v>
      </c>
      <c r="AK22" s="9">
        <f>SUMIF(Month!$130:$130,Quarter!AK$3,Month!21:21)</f>
        <v>1794</v>
      </c>
      <c r="AL22" s="9">
        <f>SUMIF(Month!$130:$130,Quarter!AL$3,Month!21:21)</f>
        <v>1600</v>
      </c>
      <c r="AM22" s="9">
        <f>SUMIF(Month!$130:$130,Quarter!AM$3,Month!21:21)</f>
        <v>1662</v>
      </c>
      <c r="AN22" s="9">
        <f>SUMIF(Month!$130:$130,Quarter!AN$3,Month!21:21)</f>
        <v>1836</v>
      </c>
      <c r="AO22" s="9">
        <f>SUMIF(Month!$130:$130,Quarter!AO$3,Month!21:21)</f>
        <v>1771</v>
      </c>
      <c r="AP22" s="9">
        <f>SUMIF(Month!$130:$130,Quarter!AP$3,Month!21:21)</f>
        <v>1621</v>
      </c>
      <c r="AQ22" s="9">
        <f>SUMIF(Month!$130:$130,Quarter!AQ$3,Month!21:21)</f>
        <v>1710</v>
      </c>
      <c r="AR22" s="9">
        <f>SUMIF(Month!$130:$130,Quarter!AR$3,Month!21:21)</f>
        <v>1887</v>
      </c>
      <c r="AS22" s="9">
        <f>SUMIF(Month!$130:$130,Quarter!AS$3,Month!21:21)</f>
        <v>1924</v>
      </c>
      <c r="AT22" s="9">
        <f>SUMIF(Month!$130:$130,Quarter!AT$3,Month!21:21)</f>
        <v>1786</v>
      </c>
      <c r="AU22" s="9">
        <f>SUMIF(Month!$130:$130,Quarter!AU$3,Month!21:21)</f>
        <v>1950</v>
      </c>
      <c r="AV22" s="9">
        <f>SUMIF(Month!$130:$130,Quarter!AV$3,Month!21:21)</f>
        <v>2130</v>
      </c>
      <c r="AW22" s="9">
        <f>SUMIF(Month!$130:$130,Quarter!AW$3,Month!21:21)</f>
        <v>1828</v>
      </c>
      <c r="AX22" s="9">
        <f>SUMIF(Month!$130:$130,Quarter!AX$3,Month!21:21)</f>
        <v>1802</v>
      </c>
      <c r="AY22" s="9">
        <f>SUMIF(Month!$130:$130,Quarter!AY$3,Month!21:21)</f>
        <v>1932</v>
      </c>
      <c r="AZ22" s="9">
        <f>SUMIF(Month!$130:$130,Quarter!AZ$3,Month!21:21)</f>
        <v>2009</v>
      </c>
      <c r="BA22" s="9">
        <f>SUMIF(Month!$130:$130,Quarter!BA$3,Month!21:21)</f>
        <v>2034</v>
      </c>
      <c r="BB22" s="9">
        <f>SUMIF(Month!$130:$130,Quarter!BB$3,Month!21:21)</f>
        <v>2049</v>
      </c>
      <c r="BC22" s="9">
        <f>SUMIF(Month!$130:$130,Quarter!BC$3,Month!21:21)</f>
        <v>2189</v>
      </c>
      <c r="BD22" s="9">
        <f>SUMIF(Month!$130:$130,Quarter!BD$3,Month!21:21)</f>
        <v>2413</v>
      </c>
      <c r="BE22" s="9">
        <f>SUMIF(Month!$130:$130,Quarter!BE$3,Month!21:21)</f>
        <v>2334</v>
      </c>
      <c r="BF22" s="9">
        <f>SUMIF(Month!$130:$130,Quarter!BF$3,Month!21:21)</f>
        <v>2214</v>
      </c>
      <c r="BG22" s="9">
        <f>SUMIF(Month!$130:$130,Quarter!BG$3,Month!21:21)</f>
        <v>2347</v>
      </c>
      <c r="BH22" s="9">
        <f>SUMIF(Month!$130:$130,Quarter!BH$3,Month!21:21)</f>
        <v>2532</v>
      </c>
      <c r="BI22" s="9">
        <f>SUMIF(Month!$130:$130,Quarter!BI$3,Month!21:21)</f>
        <v>2477</v>
      </c>
      <c r="BJ22" s="9">
        <f>SUMIF(Month!$130:$130,Quarter!BJ$3,Month!21:21)</f>
        <v>2322</v>
      </c>
      <c r="BK22" s="9">
        <f>SUMIF(Month!$130:$130,Quarter!BK$3,Month!21:21)</f>
        <v>2374</v>
      </c>
      <c r="BL22" s="9">
        <f>SUMIF(Month!$130:$130,Quarter!BL$3,Month!21:21)</f>
        <v>2676</v>
      </c>
      <c r="BM22" s="9">
        <f>SUMIF(Month!$130:$130,Quarter!BM$3,Month!21:21)</f>
        <v>2584</v>
      </c>
      <c r="BN22" s="9">
        <f>SUMIF(Month!$130:$130,Quarter!BN$3,Month!21:21)</f>
        <v>2445</v>
      </c>
      <c r="BO22" s="9">
        <f>SUMIF(Month!$130:$130,Quarter!BO$3,Month!21:21)</f>
        <v>2552</v>
      </c>
      <c r="BP22" s="31">
        <f>SUMIF(Month!$130:$130,Quarter!BP$3,Month!21:21)</f>
        <v>2726</v>
      </c>
      <c r="BQ22" s="31">
        <f>SUMIF(Month!$130:$130,Quarter!BQ$3,Month!21:21)</f>
        <v>2677</v>
      </c>
      <c r="BR22" s="31">
        <f>SUMIF(Month!$130:$130,Quarter!BR$3,Month!21:21)</f>
        <v>2483</v>
      </c>
      <c r="BS22" s="31">
        <f>SUMIF(Month!$130:$130,Quarter!BS$3,Month!21:21)</f>
        <v>2478</v>
      </c>
      <c r="BT22" s="9">
        <f>SUMIF(Month!$130:$130,Quarter!BT$3,Month!21:21)</f>
        <v>2626</v>
      </c>
      <c r="BU22" s="9">
        <f>SUMIF(Month!$130:$130,Quarter!BU$3,Month!21:21)</f>
        <v>2544</v>
      </c>
      <c r="BV22" s="9">
        <f>SUMIF(Month!$130:$130,Quarter!BV$3,Month!21:21)</f>
        <v>2322</v>
      </c>
      <c r="BW22" s="9">
        <f>SUMIF(Month!$130:$130,Quarter!BW$3,Month!21:21)</f>
        <v>2285.0329999999999</v>
      </c>
      <c r="BX22" s="9">
        <f>SUMIF(Month!$130:$130,Quarter!BX$3,Month!21:21)</f>
        <v>2412</v>
      </c>
      <c r="BY22" s="9">
        <f>SUMIF(Month!$130:$130,Quarter!BY$3,Month!21:21)</f>
        <v>2285.6680000000001</v>
      </c>
      <c r="BZ22" s="9">
        <f>SUMIF(Month!$130:$130,Quarter!BZ$3,Month!21:21)</f>
        <v>2117</v>
      </c>
      <c r="CA22" s="9">
        <f>SUMIF(Month!$130:$130,Quarter!CA$3,Month!21:21)</f>
        <v>2185</v>
      </c>
      <c r="CB22" s="9">
        <f>SUMIF(Month!$130:$130,Quarter!CB$3,Month!21:21)</f>
        <v>2213</v>
      </c>
      <c r="CC22" s="9">
        <f>SUMIF(Month!$130:$130,Quarter!CC$3,Month!21:21)</f>
        <v>2042</v>
      </c>
      <c r="CD22" s="9">
        <f>SUM(Month!IH21:IJ21)</f>
        <v>1930</v>
      </c>
      <c r="CE22" s="9">
        <f>SUM(Month!IK21:IM21)</f>
        <v>2005</v>
      </c>
      <c r="CF22" s="9">
        <f>SUM(Month!IN21:IP21)</f>
        <v>2248</v>
      </c>
      <c r="CG22" s="9">
        <f>SUM(Month!IQ21:IS21)</f>
        <v>2073</v>
      </c>
      <c r="CH22" s="9">
        <f>SUM(Month!IT21:IV21)</f>
        <v>1955</v>
      </c>
      <c r="CI22" s="9">
        <f>SUM(Month!IW21:IY21)</f>
        <v>1991</v>
      </c>
      <c r="CJ22" s="9">
        <f>SUM(Month!IZ21:JB21)</f>
        <v>2177</v>
      </c>
      <c r="CK22" s="9">
        <f>SUM(Month!JC21:JE21)</f>
        <v>1668</v>
      </c>
      <c r="CL22" s="9">
        <f>SUM(Month!JF21:JH21)</f>
        <v>901</v>
      </c>
      <c r="CM22" s="9">
        <f>SUM(Month!JI21:JK21)</f>
        <v>980</v>
      </c>
      <c r="CN22" s="9">
        <f>SUM(Month!JL21:JN21)</f>
        <v>1906.08</v>
      </c>
      <c r="CO22" s="9">
        <f>SUM(Month!JO21:JQ21)</f>
        <v>2303</v>
      </c>
      <c r="CP22" s="9">
        <f>SUM(Month!JR21:JT21)</f>
        <v>2175</v>
      </c>
      <c r="CQ22" s="9">
        <f>SUM(Month!JU21:JW21)</f>
        <v>2187.5190000000002</v>
      </c>
      <c r="CR22" s="9">
        <f>SUM(Month!JX21:JZ21)</f>
        <v>2645.7420000000002</v>
      </c>
      <c r="CS22" s="9">
        <f>SUM(Month!KA21:KC21)</f>
        <v>2580</v>
      </c>
      <c r="CT22" s="9">
        <f>SUM(Month!KD21:KF21)</f>
        <v>2378</v>
      </c>
      <c r="CU22" s="9">
        <f>SUM(Month!KG21:KI21)</f>
        <v>2541</v>
      </c>
      <c r="CV22" s="9">
        <f>SUM(Month!KJ21:KL21)</f>
        <v>2812</v>
      </c>
      <c r="CW22" s="9">
        <f>SUM(Month!KM21:KO21)</f>
        <v>1782</v>
      </c>
      <c r="CX22" s="9">
        <f>SUM(Month!KP21:KR21)</f>
        <v>0</v>
      </c>
      <c r="CY22" s="9">
        <f>SUMIF(Month!$KS$1:$XFD$1,Quarter!CY$3,Month!KS21:$XFD$21)</f>
        <v>0</v>
      </c>
      <c r="CZ22" s="9">
        <f ca="1">SUMIF(Month!$KS$1:$XFD$1,Quarter!CZ$3,Month!KT21:$XFD$21)</f>
        <v>0</v>
      </c>
      <c r="DA22" s="9">
        <f ca="1">SUMIF(Month!$KS$1:$XFD$1,Quarter!DA$3,Month!KU21:$XFD$21)</f>
        <v>0</v>
      </c>
      <c r="DB22" s="9">
        <f ca="1">SUMIF(Month!$KS$1:$XFD$1,Quarter!DB$3,Month!KV21:$XFD$21)</f>
        <v>0</v>
      </c>
      <c r="DC22" s="9">
        <f ca="1">SUMIF(Month!$KS$1:$XFD$1,Quarter!DC$3,Month!KW21:$XFD$21)</f>
        <v>0</v>
      </c>
      <c r="DD22" s="9">
        <f ca="1">SUMIF(Month!$KS$1:$XFD$1,Quarter!DD$3,Month!KX21:$XFD$21)</f>
        <v>0</v>
      </c>
      <c r="DE22" s="9">
        <f ca="1">SUMIF(Month!$KS$1:$XFD$1,Quarter!DE$3,Month!KY21:$XFD$21)</f>
        <v>0</v>
      </c>
      <c r="DF22" s="9">
        <f ca="1">SUMIF(Month!$KS$1:$XFD$1,Quarter!DF$3,Month!KZ21:$XFD$21)</f>
        <v>0</v>
      </c>
      <c r="DG22" s="9">
        <f ca="1">SUMIF(Month!$KS$1:$XFD$1,Quarter!DG$3,Month!LA21:$XFD$21)</f>
        <v>0</v>
      </c>
      <c r="DH22" s="9">
        <f ca="1">SUMIF(Month!$KS$1:$XFD$1,Quarter!DH$3,Month!LB21:$XFD$21)</f>
        <v>0</v>
      </c>
      <c r="DI22" s="9">
        <f ca="1">SUMIF(Month!$KS$1:$XFD$1,Quarter!DI$3,Month!LC21:$XFD$21)</f>
        <v>0</v>
      </c>
      <c r="DJ22" s="9">
        <f ca="1">SUMIF(Month!$KS$1:$XFD$1,Quarter!DJ$3,Month!LD21:$XFD$21)</f>
        <v>0</v>
      </c>
      <c r="DK22" s="9">
        <f ca="1">SUMIF(Month!$KS$1:$XFD$1,Quarter!DK$3,Month!LE21:$XFD$21)</f>
        <v>0</v>
      </c>
      <c r="DL22" s="9">
        <f ca="1">SUMIF(Month!$KS$1:$XFD$1,Quarter!DL$3,Month!LF21:$XFD$21)</f>
        <v>0</v>
      </c>
      <c r="DM22" s="9">
        <f ca="1">SUMIF(Month!$KS$1:$XFD$1,Quarter!DM$3,Month!LG21:$XFD$21)</f>
        <v>0</v>
      </c>
      <c r="DN22" s="9">
        <f ca="1">SUMIF(Month!$KS$1:$XFD$1,Quarter!DN$3,Month!LH21:$XFD$21)</f>
        <v>0</v>
      </c>
    </row>
    <row r="23" spans="1:118" s="4" customFormat="1" x14ac:dyDescent="0.35">
      <c r="A23" s="19" t="str">
        <f>Month!$A$22</f>
        <v>Veículo Leve</v>
      </c>
      <c r="B23" s="10">
        <f>SUMIF(Month!$130:$130,Quarter!B$3,Month!22:22)</f>
        <v>0</v>
      </c>
      <c r="C23" s="10">
        <f>SUMIF(Month!$130:$130,Quarter!C$3,Month!22:22)</f>
        <v>0</v>
      </c>
      <c r="D23" s="10">
        <f>SUMIF(Month!$130:$130,Quarter!D$3,Month!22:22)</f>
        <v>0</v>
      </c>
      <c r="E23" s="10">
        <f>SUMIF(Month!$130:$130,Quarter!E$3,Month!22:22)</f>
        <v>0</v>
      </c>
      <c r="F23" s="10">
        <f>SUMIF(Month!$130:$130,Quarter!F$3,Month!22:22)</f>
        <v>0</v>
      </c>
      <c r="G23" s="10">
        <f>SUMIF(Month!$130:$130,Quarter!G$3,Month!22:22)</f>
        <v>183</v>
      </c>
      <c r="H23" s="10">
        <f>SUMIF(Month!$130:$130,Quarter!H$3,Month!22:22)</f>
        <v>912</v>
      </c>
      <c r="I23" s="10">
        <f>SUMIF(Month!$130:$130,Quarter!I$3,Month!22:22)</f>
        <v>1038</v>
      </c>
      <c r="J23" s="10">
        <f>SUMIF(Month!$130:$130,Quarter!J$3,Month!22:22)</f>
        <v>969</v>
      </c>
      <c r="K23" s="10">
        <f>SUMIF(Month!$130:$130,Quarter!K$3,Month!22:22)</f>
        <v>969</v>
      </c>
      <c r="L23" s="10">
        <f>SUMIF(Month!$130:$130,Quarter!L$3,Month!22:22)</f>
        <v>984</v>
      </c>
      <c r="M23" s="10">
        <f>SUMIF(Month!$130:$130,Quarter!M$3,Month!22:22)</f>
        <v>1055</v>
      </c>
      <c r="N23" s="10">
        <f>SUMIF(Month!$130:$130,Quarter!N$3,Month!22:22)</f>
        <v>1001</v>
      </c>
      <c r="O23" s="10">
        <f>SUMIF(Month!$130:$130,Quarter!O$3,Month!22:22)</f>
        <v>875</v>
      </c>
      <c r="P23" s="10">
        <f>SUMIF(Month!$130:$130,Quarter!P$3,Month!22:22)</f>
        <v>835</v>
      </c>
      <c r="Q23" s="10">
        <f>SUMIF(Month!$130:$130,Quarter!Q$3,Month!22:22)</f>
        <v>884</v>
      </c>
      <c r="R23" s="10">
        <f>SUMIF(Month!$130:$130,Quarter!R$3,Month!22:22)</f>
        <v>826</v>
      </c>
      <c r="S23" s="10">
        <f>SUMIF(Month!$130:$130,Quarter!S$3,Month!22:22)</f>
        <v>791</v>
      </c>
      <c r="T23" s="10">
        <f>SUMIF(Month!$130:$130,Quarter!T$3,Month!22:22)</f>
        <v>807</v>
      </c>
      <c r="U23" s="10">
        <f>SUMIF(Month!$130:$130,Quarter!U$3,Month!22:22)</f>
        <v>847</v>
      </c>
      <c r="V23" s="10">
        <f>SUMIF(Month!$130:$130,Quarter!V$3,Month!22:22)</f>
        <v>818</v>
      </c>
      <c r="W23" s="10">
        <f>SUMIF(Month!$130:$130,Quarter!W$3,Month!22:22)</f>
        <v>743</v>
      </c>
      <c r="X23" s="10">
        <f>SUMIF(Month!$130:$130,Quarter!X$3,Month!22:22)</f>
        <v>798</v>
      </c>
      <c r="Y23" s="10">
        <f>SUMIF(Month!$130:$130,Quarter!Y$3,Month!22:22)</f>
        <v>965</v>
      </c>
      <c r="Z23" s="10">
        <f>SUMIF(Month!$130:$130,Quarter!Z$3,Month!22:22)</f>
        <v>889</v>
      </c>
      <c r="AA23" s="10">
        <f>SUMIF(Month!$130:$130,Quarter!AA$3,Month!22:22)</f>
        <v>865</v>
      </c>
      <c r="AB23" s="10">
        <f>SUMIF(Month!$130:$130,Quarter!AB$3,Month!22:22)</f>
        <v>877</v>
      </c>
      <c r="AC23" s="10">
        <f>SUMIF(Month!$130:$130,Quarter!AC$3,Month!22:22)</f>
        <v>962</v>
      </c>
      <c r="AD23" s="10">
        <f>SUMIF(Month!$130:$130,Quarter!AD$3,Month!22:22)</f>
        <v>941.62</v>
      </c>
      <c r="AE23" s="10">
        <f>SUMIF(Month!$130:$130,Quarter!AE$3,Month!22:22)</f>
        <v>904</v>
      </c>
      <c r="AF23" s="10">
        <f>SUMIF(Month!$130:$130,Quarter!AF$3,Month!22:22)</f>
        <v>930</v>
      </c>
      <c r="AG23" s="10">
        <f>SUMIF(Month!$130:$130,Quarter!AG$3,Month!22:22)</f>
        <v>984</v>
      </c>
      <c r="AH23" s="10">
        <f>SUMIF(Month!$130:$130,Quarter!AH$3,Month!22:22)</f>
        <v>945</v>
      </c>
      <c r="AI23" s="10">
        <f>SUMIF(Month!$130:$130,Quarter!AI$3,Month!22:22)</f>
        <v>836</v>
      </c>
      <c r="AJ23" s="10">
        <f>SUMIF(Month!$130:$130,Quarter!AJ$3,Month!22:22)</f>
        <v>906</v>
      </c>
      <c r="AK23" s="10">
        <f>SUMIF(Month!$130:$130,Quarter!AK$3,Month!22:22)</f>
        <v>934</v>
      </c>
      <c r="AL23" s="10">
        <f>SUMIF(Month!$130:$130,Quarter!AL$3,Month!22:22)</f>
        <v>893</v>
      </c>
      <c r="AM23" s="10">
        <f>SUMIF(Month!$130:$130,Quarter!AM$3,Month!22:22)</f>
        <v>924</v>
      </c>
      <c r="AN23" s="10">
        <f>SUMIF(Month!$130:$130,Quarter!AN$3,Month!22:22)</f>
        <v>967</v>
      </c>
      <c r="AO23" s="10">
        <f>SUMIF(Month!$130:$130,Quarter!AO$3,Month!22:22)</f>
        <v>1064</v>
      </c>
      <c r="AP23" s="10">
        <f>SUMIF(Month!$130:$130,Quarter!AP$3,Month!22:22)</f>
        <v>999.72</v>
      </c>
      <c r="AQ23" s="10">
        <f>SUMIF(Month!$130:$130,Quarter!AQ$3,Month!22:22)</f>
        <v>954</v>
      </c>
      <c r="AR23" s="10">
        <f>SUMIF(Month!$130:$130,Quarter!AR$3,Month!22:22)</f>
        <v>1048</v>
      </c>
      <c r="AS23" s="10">
        <f>SUMIF(Month!$130:$130,Quarter!AS$3,Month!22:22)</f>
        <v>1159</v>
      </c>
      <c r="AT23" s="10">
        <f>SUMIF(Month!$130:$130,Quarter!AT$3,Month!22:22)</f>
        <v>1114</v>
      </c>
      <c r="AU23" s="10">
        <f>SUMIF(Month!$130:$130,Quarter!AU$3,Month!22:22)</f>
        <v>1033</v>
      </c>
      <c r="AV23" s="10">
        <f>SUMIF(Month!$130:$130,Quarter!AV$3,Month!22:22)</f>
        <v>1123</v>
      </c>
      <c r="AW23" s="10">
        <f>SUMIF(Month!$130:$130,Quarter!AW$3,Month!22:22)</f>
        <v>1227</v>
      </c>
      <c r="AX23" s="10">
        <f>SUMIF(Month!$130:$130,Quarter!AX$3,Month!22:22)</f>
        <v>1132</v>
      </c>
      <c r="AY23" s="10">
        <f>SUMIF(Month!$130:$130,Quarter!AY$3,Month!22:22)</f>
        <v>1096</v>
      </c>
      <c r="AZ23" s="10">
        <f>SUMIF(Month!$130:$130,Quarter!AZ$3,Month!22:22)</f>
        <v>1135</v>
      </c>
      <c r="BA23" s="10">
        <f>SUMIF(Month!$130:$130,Quarter!BA$3,Month!22:22)</f>
        <v>1270</v>
      </c>
      <c r="BB23" s="10">
        <f>SUMIF(Month!$130:$130,Quarter!BB$3,Month!22:22)</f>
        <v>1191</v>
      </c>
      <c r="BC23" s="10">
        <f>SUMIF(Month!$130:$130,Quarter!BC$3,Month!22:22)</f>
        <v>1170</v>
      </c>
      <c r="BD23" s="10">
        <f>SUMIF(Month!$130:$130,Quarter!BD$3,Month!22:22)</f>
        <v>1254</v>
      </c>
      <c r="BE23" s="10">
        <f>SUMIF(Month!$130:$130,Quarter!BE$3,Month!22:22)</f>
        <v>1340</v>
      </c>
      <c r="BF23" s="10">
        <f>SUMIF(Month!$130:$130,Quarter!BF$3,Month!22:22)</f>
        <v>1225</v>
      </c>
      <c r="BG23" s="10">
        <f>SUMIF(Month!$130:$130,Quarter!BG$3,Month!22:22)</f>
        <v>1216</v>
      </c>
      <c r="BH23" s="10">
        <f>SUMIF(Month!$130:$130,Quarter!BH$3,Month!22:22)</f>
        <v>1236</v>
      </c>
      <c r="BI23" s="10">
        <f>SUMIF(Month!$130:$130,Quarter!BI$3,Month!22:22)</f>
        <v>1332</v>
      </c>
      <c r="BJ23" s="10">
        <f>SUMIF(Month!$130:$130,Quarter!BJ$3,Month!22:22)</f>
        <v>1288</v>
      </c>
      <c r="BK23" s="10">
        <f>SUMIF(Month!$130:$130,Quarter!BK$3,Month!22:22)</f>
        <v>1222</v>
      </c>
      <c r="BL23" s="10">
        <f>SUMIF(Month!$130:$130,Quarter!BL$3,Month!22:22)</f>
        <v>1302</v>
      </c>
      <c r="BM23" s="10">
        <f>SUMIF(Month!$130:$130,Quarter!BM$3,Month!22:22)</f>
        <v>1432</v>
      </c>
      <c r="BN23" s="10">
        <f>SUMIF(Month!$130:$130,Quarter!BN$3,Month!22:22)</f>
        <v>1369</v>
      </c>
      <c r="BO23" s="10">
        <f>SUMIF(Month!$130:$130,Quarter!BO$3,Month!22:22)</f>
        <v>1242</v>
      </c>
      <c r="BP23" s="34">
        <f>SUMIF(Month!$130:$130,Quarter!BP$3,Month!22:22)</f>
        <v>1334</v>
      </c>
      <c r="BQ23" s="34">
        <f>SUMIF(Month!$130:$130,Quarter!BQ$3,Month!22:22)</f>
        <v>1464</v>
      </c>
      <c r="BR23" s="34">
        <f>SUMIF(Month!$130:$130,Quarter!BR$3,Month!22:22)</f>
        <v>1351</v>
      </c>
      <c r="BS23" s="34">
        <f>SUMIF(Month!$130:$130,Quarter!BS$3,Month!22:22)</f>
        <v>1325</v>
      </c>
      <c r="BT23" s="10">
        <f>SUMIF(Month!$130:$130,Quarter!BT$3,Month!22:22)</f>
        <v>1315</v>
      </c>
      <c r="BU23" s="10">
        <f>SUMIF(Month!$130:$130,Quarter!BU$3,Month!22:22)</f>
        <v>1473</v>
      </c>
      <c r="BV23" s="10">
        <f>SUMIF(Month!$130:$130,Quarter!BV$3,Month!22:22)</f>
        <v>1342</v>
      </c>
      <c r="BW23" s="10">
        <f>SUMIF(Month!$130:$130,Quarter!BW$3,Month!22:22)</f>
        <v>1325.6420000000001</v>
      </c>
      <c r="BX23" s="10">
        <f>SUMIF(Month!$130:$130,Quarter!BX$3,Month!22:22)</f>
        <v>1403</v>
      </c>
      <c r="BY23" s="10">
        <f>SUMIF(Month!$130:$130,Quarter!BY$3,Month!22:22)</f>
        <v>1599.3847670807454</v>
      </c>
      <c r="BZ23" s="10">
        <f>SUMIF(Month!$130:$130,Quarter!BZ$3,Month!22:22)</f>
        <v>1467</v>
      </c>
      <c r="CA23" s="10">
        <f>SUMIF(Month!$130:$130,Quarter!CA$3,Month!22:22)</f>
        <v>1360</v>
      </c>
      <c r="CB23" s="10">
        <f>SUMIF(Month!$130:$130,Quarter!CB$3,Month!22:22)</f>
        <v>1453</v>
      </c>
      <c r="CC23" s="10">
        <f>SUMIF(Month!$130:$130,Quarter!CC$3,Month!22:22)</f>
        <v>1556</v>
      </c>
      <c r="CD23" s="10">
        <f>SUM(Month!IH22:IJ22)</f>
        <v>1465</v>
      </c>
      <c r="CE23" s="10">
        <f>SUM(Month!IK22:IM22)</f>
        <v>1460</v>
      </c>
      <c r="CF23" s="10">
        <f>SUM(Month!IN22:IP22)</f>
        <v>1533</v>
      </c>
      <c r="CG23" s="10">
        <f>SUM(Month!IQ22:IS22)</f>
        <v>1636</v>
      </c>
      <c r="CH23" s="10">
        <f>SUM(Month!IT22:IV22)</f>
        <v>1530</v>
      </c>
      <c r="CI23" s="10">
        <f>SUM(Month!IW22:IY22)</f>
        <v>1397</v>
      </c>
      <c r="CJ23" s="10">
        <f>SUM(Month!IZ22:JB22)</f>
        <v>1557</v>
      </c>
      <c r="CK23" s="10">
        <f>SUM(Month!JC22:JE22)</f>
        <v>1394</v>
      </c>
      <c r="CL23" s="10">
        <f>SUM(Month!JF22:JH22)</f>
        <v>904</v>
      </c>
      <c r="CM23" s="10">
        <f>SUM(Month!JI22:JK22)</f>
        <v>917</v>
      </c>
      <c r="CN23" s="10">
        <f>SUM(Month!JL22:JN22)</f>
        <v>1378.7325000000001</v>
      </c>
      <c r="CO23" s="10">
        <f>SUM(Month!JO22:JQ22)</f>
        <v>1779</v>
      </c>
      <c r="CP23" s="10">
        <f>SUM(Month!JR22:JT22)</f>
        <v>1553</v>
      </c>
      <c r="CQ23" s="10">
        <f>SUM(Month!JU22:JW22)</f>
        <v>964.11899999999991</v>
      </c>
      <c r="CR23" s="10">
        <f>SUM(Month!JX22:JZ22)</f>
        <v>1303.807</v>
      </c>
      <c r="CS23" s="10">
        <f>SUM(Month!KA22:KC22)</f>
        <v>1612</v>
      </c>
      <c r="CT23" s="10">
        <f>SUM(Month!KD22:KF22)</f>
        <v>1358</v>
      </c>
      <c r="CU23" s="10">
        <f>SUM(Month!KG22:KI22)</f>
        <v>1354</v>
      </c>
      <c r="CV23" s="10">
        <f>SUM(Month!KJ22:KL22)</f>
        <v>1539</v>
      </c>
      <c r="CW23" s="10">
        <f>SUM(Month!KM22:KO22)</f>
        <v>998</v>
      </c>
      <c r="CX23" s="10">
        <f>SUM(Month!KP22:KR22)</f>
        <v>0</v>
      </c>
      <c r="CY23" s="10">
        <f>SUMIF(Month!$KS$1:$XFD$1,Quarter!CY$3,Month!$KS$22:$XFD$22)</f>
        <v>0</v>
      </c>
      <c r="CZ23" s="10">
        <f>SUMIF(Month!$KS$1:$XFD$1,Quarter!CZ$3,Month!$KS$22:$XFD$22)</f>
        <v>0</v>
      </c>
      <c r="DA23" s="10">
        <f>SUMIF(Month!$KS$1:$XFD$1,Quarter!DA$3,Month!$KS$22:$XFD$22)</f>
        <v>0</v>
      </c>
      <c r="DB23" s="10">
        <f>SUMIF(Month!$KS$1:$XFD$1,Quarter!DB$3,Month!$KS$22:$XFD$22)</f>
        <v>0</v>
      </c>
      <c r="DC23" s="10">
        <f>SUMIF(Month!$KS$1:$XFD$1,Quarter!DC$3,Month!$KS$22:$XFD$22)</f>
        <v>0</v>
      </c>
      <c r="DD23" s="10">
        <f>SUMIF(Month!$KS$1:$XFD$1,Quarter!DD$3,Month!$KS$22:$XFD$22)</f>
        <v>0</v>
      </c>
      <c r="DE23" s="10">
        <f>SUMIF(Month!$KS$1:$XFD$1,Quarter!DE$3,Month!$KS$22:$XFD$22)</f>
        <v>0</v>
      </c>
      <c r="DF23" s="10">
        <f>SUMIF(Month!$KS$1:$XFD$1,Quarter!DF$3,Month!$KS$22:$XFD$22)</f>
        <v>0</v>
      </c>
      <c r="DG23" s="10">
        <f>SUMIF(Month!$KS$1:$XFD$1,Quarter!DG$3,Month!$KS$22:$XFD$22)</f>
        <v>0</v>
      </c>
      <c r="DH23" s="10">
        <f>SUMIF(Month!$KS$1:$XFD$1,Quarter!DH$3,Month!$KS$22:$XFD$22)</f>
        <v>0</v>
      </c>
      <c r="DI23" s="10">
        <f>SUMIF(Month!$KS$1:$XFD$1,Quarter!DI$3,Month!$KS$22:$XFD$22)</f>
        <v>0</v>
      </c>
      <c r="DJ23" s="10">
        <f>SUMIF(Month!$KS$1:$XFD$1,Quarter!DJ$3,Month!$KS$22:$XFD$22)</f>
        <v>0</v>
      </c>
      <c r="DK23" s="10">
        <f>SUMIF(Month!$KS$1:$XFD$1,Quarter!DK$3,Month!$KS$22:$XFD$22)</f>
        <v>0</v>
      </c>
      <c r="DL23" s="10">
        <f>SUMIF(Month!$KS$1:$XFD$1,Quarter!DL$3,Month!$KS$22:$XFD$22)</f>
        <v>0</v>
      </c>
      <c r="DM23" s="10">
        <f>SUMIF(Month!$KS$1:$XFD$1,Quarter!DM$3,Month!$KS$22:$XFD$22)</f>
        <v>0</v>
      </c>
      <c r="DN23" s="10">
        <f>SUMIF(Month!$KS$1:$XFD$1,Quarter!DN$3,Month!$KS$22:$XFD$22)</f>
        <v>0</v>
      </c>
    </row>
    <row r="24" spans="1:118" s="6" customFormat="1" x14ac:dyDescent="0.35">
      <c r="A24" s="20" t="str">
        <f>Month!$A$23</f>
        <v>Transbrasiliana</v>
      </c>
      <c r="B24" s="8">
        <f>SUMIF(Month!$130:$130,Quarter!B$3,Month!23:23)</f>
        <v>0</v>
      </c>
      <c r="C24" s="8">
        <f>SUMIF(Month!$130:$130,Quarter!C$3,Month!23:23)</f>
        <v>0</v>
      </c>
      <c r="D24" s="8">
        <f>SUMIF(Month!$130:$130,Quarter!D$3,Month!23:23)</f>
        <v>0</v>
      </c>
      <c r="E24" s="8">
        <f>SUMIF(Month!$130:$130,Quarter!E$3,Month!23:23)</f>
        <v>0</v>
      </c>
      <c r="F24" s="8">
        <f>SUMIF(Month!$130:$130,Quarter!F$3,Month!23:23)</f>
        <v>0</v>
      </c>
      <c r="G24" s="8">
        <f>SUMIF(Month!$130:$130,Quarter!G$3,Month!23:23)</f>
        <v>0</v>
      </c>
      <c r="H24" s="8">
        <f>SUMIF(Month!$130:$130,Quarter!H$3,Month!23:23)</f>
        <v>0</v>
      </c>
      <c r="I24" s="8">
        <f>SUMIF(Month!$130:$130,Quarter!I$3,Month!23:23)</f>
        <v>0</v>
      </c>
      <c r="J24" s="8">
        <f>SUMIF(Month!$130:$130,Quarter!J$3,Month!23:23)</f>
        <v>0</v>
      </c>
      <c r="K24" s="8">
        <f>SUMIF(Month!$130:$130,Quarter!K$3,Month!23:23)</f>
        <v>0</v>
      </c>
      <c r="L24" s="8">
        <f>SUMIF(Month!$130:$130,Quarter!L$3,Month!23:23)</f>
        <v>0</v>
      </c>
      <c r="M24" s="8">
        <f>SUMIF(Month!$130:$130,Quarter!M$3,Month!23:23)</f>
        <v>0</v>
      </c>
      <c r="N24" s="8">
        <f>SUMIF(Month!$130:$130,Quarter!N$3,Month!23:23)</f>
        <v>0</v>
      </c>
      <c r="O24" s="8">
        <f>SUMIF(Month!$130:$130,Quarter!O$3,Month!23:23)</f>
        <v>0</v>
      </c>
      <c r="P24" s="8">
        <f>SUMIF(Month!$130:$130,Quarter!P$3,Month!23:23)</f>
        <v>0</v>
      </c>
      <c r="Q24" s="8">
        <f>SUMIF(Month!$130:$130,Quarter!Q$3,Month!23:23)</f>
        <v>0</v>
      </c>
      <c r="R24" s="8">
        <f>SUMIF(Month!$130:$130,Quarter!R$3,Month!23:23)</f>
        <v>0</v>
      </c>
      <c r="S24" s="8">
        <f>SUMIF(Month!$130:$130,Quarter!S$3,Month!23:23)</f>
        <v>0</v>
      </c>
      <c r="T24" s="8">
        <f>SUMIF(Month!$130:$130,Quarter!T$3,Month!23:23)</f>
        <v>0</v>
      </c>
      <c r="U24" s="8">
        <f>SUMIF(Month!$130:$130,Quarter!U$3,Month!23:23)</f>
        <v>0</v>
      </c>
      <c r="V24" s="8">
        <f>SUMIF(Month!$130:$130,Quarter!V$3,Month!23:23)</f>
        <v>0</v>
      </c>
      <c r="W24" s="8">
        <f>SUMIF(Month!$130:$130,Quarter!W$3,Month!23:23)</f>
        <v>0</v>
      </c>
      <c r="X24" s="8">
        <f>SUMIF(Month!$130:$130,Quarter!X$3,Month!23:23)</f>
        <v>0</v>
      </c>
      <c r="Y24" s="8">
        <f>SUMIF(Month!$130:$130,Quarter!Y$3,Month!23:23)</f>
        <v>0</v>
      </c>
      <c r="Z24" s="8">
        <f>SUMIF(Month!$130:$130,Quarter!Z$3,Month!23:23)</f>
        <v>0</v>
      </c>
      <c r="AA24" s="8">
        <f>SUMIF(Month!$130:$130,Quarter!AA$3,Month!23:23)</f>
        <v>0</v>
      </c>
      <c r="AB24" s="8">
        <f>SUMIF(Month!$130:$130,Quarter!AB$3,Month!23:23)</f>
        <v>0</v>
      </c>
      <c r="AC24" s="8">
        <f>SUMIF(Month!$130:$130,Quarter!AC$3,Month!23:23)</f>
        <v>0</v>
      </c>
      <c r="AD24" s="8">
        <f>SUMIF(Month!$130:$130,Quarter!AD$3,Month!23:23)</f>
        <v>0</v>
      </c>
      <c r="AE24" s="8">
        <f>SUMIF(Month!$130:$130,Quarter!AE$3,Month!23:23)</f>
        <v>0</v>
      </c>
      <c r="AF24" s="8">
        <f>SUMIF(Month!$130:$130,Quarter!AF$3,Month!23:23)</f>
        <v>0</v>
      </c>
      <c r="AG24" s="8">
        <f>SUMIF(Month!$130:$130,Quarter!AG$3,Month!23:23)</f>
        <v>0</v>
      </c>
      <c r="AH24" s="8">
        <f>SUMIF(Month!$130:$130,Quarter!AH$3,Month!23:23)</f>
        <v>0</v>
      </c>
      <c r="AI24" s="8">
        <f>SUMIF(Month!$130:$130,Quarter!AI$3,Month!23:23)</f>
        <v>0</v>
      </c>
      <c r="AJ24" s="8">
        <f>SUMIF(Month!$130:$130,Quarter!AJ$3,Month!23:23)</f>
        <v>0</v>
      </c>
      <c r="AK24" s="8">
        <f>SUMIF(Month!$130:$130,Quarter!AK$3,Month!23:23)</f>
        <v>0</v>
      </c>
      <c r="AL24" s="8">
        <f>SUMIF(Month!$130:$130,Quarter!AL$3,Month!23:23)</f>
        <v>0</v>
      </c>
      <c r="AM24" s="8">
        <f>SUMIF(Month!$130:$130,Quarter!AM$3,Month!23:23)</f>
        <v>0</v>
      </c>
      <c r="AN24" s="8">
        <f>SUMIF(Month!$130:$130,Quarter!AN$3,Month!23:23)</f>
        <v>0</v>
      </c>
      <c r="AO24" s="8">
        <f>SUMIF(Month!$130:$130,Quarter!AO$3,Month!23:23)</f>
        <v>0</v>
      </c>
      <c r="AP24" s="8">
        <f>SUMIF(Month!$130:$130,Quarter!AP$3,Month!23:23)</f>
        <v>0</v>
      </c>
      <c r="AQ24" s="8">
        <f>SUMIF(Month!$130:$130,Quarter!AQ$3,Month!23:23)</f>
        <v>0</v>
      </c>
      <c r="AR24" s="8">
        <f>SUMIF(Month!$130:$130,Quarter!AR$3,Month!23:23)</f>
        <v>0</v>
      </c>
      <c r="AS24" s="8">
        <f>SUMIF(Month!$130:$130,Quarter!AS$3,Month!23:23)</f>
        <v>0</v>
      </c>
      <c r="AT24" s="8">
        <f>SUMIF(Month!$130:$130,Quarter!AT$3,Month!23:23)</f>
        <v>0</v>
      </c>
      <c r="AU24" s="8">
        <f>SUMIF(Month!$130:$130,Quarter!AU$3,Month!23:23)</f>
        <v>0</v>
      </c>
      <c r="AV24" s="8">
        <f>SUMIF(Month!$130:$130,Quarter!AV$3,Month!23:23)</f>
        <v>0</v>
      </c>
      <c r="AW24" s="8">
        <f>SUMIF(Month!$130:$130,Quarter!AW$3,Month!23:23)</f>
        <v>0</v>
      </c>
      <c r="AX24" s="8">
        <f>SUMIF(Month!$130:$130,Quarter!AX$3,Month!23:23)</f>
        <v>0</v>
      </c>
      <c r="AY24" s="8">
        <f>SUMIF(Month!$130:$130,Quarter!AY$3,Month!23:23)</f>
        <v>0</v>
      </c>
      <c r="AZ24" s="8">
        <f>SUMIF(Month!$130:$130,Quarter!AZ$3,Month!23:23)</f>
        <v>0</v>
      </c>
      <c r="BA24" s="8">
        <f>SUMIF(Month!$130:$130,Quarter!BA$3,Month!23:23)</f>
        <v>0</v>
      </c>
      <c r="BB24" s="8">
        <f>SUMIF(Month!$130:$130,Quarter!BB$3,Month!23:23)</f>
        <v>0</v>
      </c>
      <c r="BC24" s="8">
        <f>SUMIF(Month!$130:$130,Quarter!BC$3,Month!23:23)</f>
        <v>0</v>
      </c>
      <c r="BD24" s="8">
        <f>SUMIF(Month!$130:$130,Quarter!BD$3,Month!23:23)</f>
        <v>0</v>
      </c>
      <c r="BE24" s="8">
        <f>SUMIF(Month!$130:$130,Quarter!BE$3,Month!23:23)</f>
        <v>0</v>
      </c>
      <c r="BF24" s="8">
        <f>SUMIF(Month!$130:$130,Quarter!BF$3,Month!23:23)</f>
        <v>0</v>
      </c>
      <c r="BG24" s="8">
        <f>SUMIF(Month!$130:$130,Quarter!BG$3,Month!23:23)</f>
        <v>0</v>
      </c>
      <c r="BH24" s="8">
        <f>SUMIF(Month!$130:$130,Quarter!BH$3,Month!23:23)</f>
        <v>0</v>
      </c>
      <c r="BI24" s="8">
        <f>SUMIF(Month!$130:$130,Quarter!BI$3,Month!23:23)</f>
        <v>0</v>
      </c>
      <c r="BJ24" s="8">
        <f>SUMIF(Month!$130:$130,Quarter!BJ$3,Month!23:23)</f>
        <v>0</v>
      </c>
      <c r="BK24" s="8">
        <f>SUMIF(Month!$130:$130,Quarter!BK$3,Month!23:23)</f>
        <v>0</v>
      </c>
      <c r="BL24" s="8">
        <f>SUMIF(Month!$130:$130,Quarter!BL$3,Month!23:23)</f>
        <v>0</v>
      </c>
      <c r="BM24" s="8">
        <f>SUMIF(Month!$130:$130,Quarter!BM$3,Month!23:23)</f>
        <v>0</v>
      </c>
      <c r="BN24" s="8">
        <f>SUMIF(Month!$130:$130,Quarter!BN$3,Month!23:23)</f>
        <v>0</v>
      </c>
      <c r="BO24" s="8">
        <f>SUMIF(Month!$130:$130,Quarter!BO$3,Month!23:23)</f>
        <v>0</v>
      </c>
      <c r="BP24" s="29">
        <f>SUMIF(Month!$130:$130,Quarter!BP$3,Month!23:23)</f>
        <v>0</v>
      </c>
      <c r="BQ24" s="29">
        <f>SUMIF(Month!$130:$130,Quarter!BQ$3,Month!23:23)</f>
        <v>0</v>
      </c>
      <c r="BR24" s="29">
        <f>SUMIF(Month!$130:$130,Quarter!BR$3,Month!23:23)</f>
        <v>6587</v>
      </c>
      <c r="BS24" s="29">
        <f>SUMIF(Month!$130:$130,Quarter!BS$3,Month!23:23)</f>
        <v>6766</v>
      </c>
      <c r="BT24" s="8">
        <f>SUMIF(Month!$130:$130,Quarter!BT$3,Month!23:23)</f>
        <v>7067</v>
      </c>
      <c r="BU24" s="8">
        <f>SUMIF(Month!$130:$130,Quarter!BU$3,Month!23:23)</f>
        <v>7137</v>
      </c>
      <c r="BV24" s="8">
        <f>SUMIF(Month!$130:$130,Quarter!BV$3,Month!23:23)</f>
        <v>6378.3629999999994</v>
      </c>
      <c r="BW24" s="8">
        <f>SUMIF(Month!$130:$130,Quarter!BW$3,Month!23:23)</f>
        <v>6277.5180270270266</v>
      </c>
      <c r="BX24" s="8">
        <f>SUMIF(Month!$130:$130,Quarter!BX$3,Month!23:23)</f>
        <v>6440.857</v>
      </c>
      <c r="BY24" s="8">
        <f>SUMIF(Month!$130:$130,Quarter!BY$3,Month!23:23)</f>
        <v>6398.5815000000002</v>
      </c>
      <c r="BZ24" s="8">
        <f>SUMIF(Month!$130:$130,Quarter!BZ$3,Month!23:23)</f>
        <v>5987</v>
      </c>
      <c r="CA24" s="8">
        <f>SUMIF(Month!$130:$130,Quarter!CA$3,Month!23:23)</f>
        <v>6188</v>
      </c>
      <c r="CB24" s="8">
        <f>SUMIF(Month!$130:$130,Quarter!CB$3,Month!23:23)</f>
        <v>6204.6980000000003</v>
      </c>
      <c r="CC24" s="8">
        <f>SUMIF(Month!$130:$130,Quarter!CC$3,Month!23:23)</f>
        <v>6082</v>
      </c>
      <c r="CD24" s="8">
        <f>SUM(Month!IH23:IJ23)</f>
        <v>5676.6399999999994</v>
      </c>
      <c r="CE24" s="8">
        <f>SUM(Month!IK23:IM23)</f>
        <v>5805.9719999999998</v>
      </c>
      <c r="CF24" s="8">
        <f>SUM(Month!IN23:IP23)</f>
        <v>6210.6090000000004</v>
      </c>
      <c r="CG24" s="8">
        <f>SUM(Month!IQ23:IS23)</f>
        <v>6040.65</v>
      </c>
      <c r="CH24" s="8">
        <f>SUM(Month!IT23:IV23)</f>
        <v>5618.744999999999</v>
      </c>
      <c r="CI24" s="8">
        <f>SUM(Month!IW23:IY23)</f>
        <v>5504.5879999999997</v>
      </c>
      <c r="CJ24" s="8">
        <f>SUM(Month!IZ23:JB23)</f>
        <v>6209.366</v>
      </c>
      <c r="CK24" s="8">
        <f>SUM(Month!JC23:JE23)</f>
        <v>5840.1100000000006</v>
      </c>
      <c r="CL24" s="8">
        <f>SUM(Month!JF23:JH23)</f>
        <v>5606.0045</v>
      </c>
      <c r="CM24" s="8">
        <f>SUM(Month!JI23:JK23)</f>
        <v>5830.49</v>
      </c>
      <c r="CN24" s="8">
        <f>SUM(Month!JL23:JN23)</f>
        <v>6495.807499999999</v>
      </c>
      <c r="CO24" s="8">
        <f>SUM(Month!JO23:JQ23)</f>
        <v>6206.7789999999995</v>
      </c>
      <c r="CP24" s="8">
        <f>SUM(Month!JR23:JT23)</f>
        <v>5760.4505000000008</v>
      </c>
      <c r="CQ24" s="8">
        <f>SUM(Month!JU23:JW23)</f>
        <v>5299.9984999999997</v>
      </c>
      <c r="CR24" s="8">
        <f>SUM(Month!JX23:JZ23)</f>
        <v>6350.7420769230775</v>
      </c>
      <c r="CS24" s="8">
        <f>SUM(Month!KA23:KC23)</f>
        <v>6506.9695000000011</v>
      </c>
      <c r="CT24" s="8">
        <f>SUM(Month!KD23:KF23)</f>
        <v>5822.8959999999997</v>
      </c>
      <c r="CU24" s="8">
        <f>SUM(Month!KG23:KI23)</f>
        <v>5868.1723282773537</v>
      </c>
      <c r="CV24" s="8">
        <f>SUM(Month!KJ23:KL23)</f>
        <v>6322.6630000000005</v>
      </c>
      <c r="CW24" s="8">
        <f>SUM(Month!KM23:KO23)</f>
        <v>6378.4780000000001</v>
      </c>
      <c r="CX24" s="8">
        <f>SUM(Month!KP23:KR23)</f>
        <v>6097.5255077922084</v>
      </c>
      <c r="CY24" s="8">
        <f>SUMIF(Month!$KS$1:$XFD$1,Quarter!CY$3,Month!$KS$23:$XFD$23)</f>
        <v>6249.0715</v>
      </c>
      <c r="CZ24" s="8">
        <f>SUMIF(Month!$KS$1:$XFD$1,Quarter!CZ$3,Month!$KS$23:$XFD$23)</f>
        <v>6717.6254999999992</v>
      </c>
      <c r="DA24" s="8">
        <f>SUMIF(Month!$KS$1:$XFD$1,Quarter!DA$3,Month!$KS$23:$XFD$23)</f>
        <v>6425.7150000000001</v>
      </c>
      <c r="DB24" s="8">
        <f>SUMIF(Month!$KS$1:$XFD$1,Quarter!DB$3,Month!$KS$23:$XFD$23)</f>
        <v>6108.518</v>
      </c>
      <c r="DC24" s="8">
        <f>SUMIF(Month!$KS$1:$XFD$1,Quarter!DC$3,Month!$KS$23:$XFD$23)</f>
        <v>6085.6759999999995</v>
      </c>
      <c r="DD24" s="8">
        <f>SUMIF(Month!$KS$1:$XFD$1,Quarter!DD$3,Month!$KS$23:$XFD$23)</f>
        <v>6777.7515000000003</v>
      </c>
      <c r="DE24" s="8">
        <f>SUMIF(Month!$KS$1:$XFD$1,Quarter!DE$3,Month!$KS$23:$XFD$23)</f>
        <v>6336.5740000000005</v>
      </c>
      <c r="DF24" s="8">
        <f>SUMIF(Month!$KS$1:$XFD$1,Quarter!DF$3,Month!$KS$23:$XFD$23)</f>
        <v>6013.9675000000007</v>
      </c>
      <c r="DG24" s="8">
        <f>SUMIF(Month!$KS$1:$XFD$1,Quarter!DG$3,Month!$KS$23:$XFD$23)</f>
        <v>6349.0565000000006</v>
      </c>
      <c r="DH24" s="8">
        <f>SUMIF(Month!$KS$1:$XFD$1,Quarter!DH$3,Month!$KS$23:$XFD$23)</f>
        <v>6623.1729999999998</v>
      </c>
      <c r="DI24" s="8">
        <f>SUMIF(Month!$KS$1:$XFD$1,Quarter!DI$3,Month!$KS$23:$XFD$23)</f>
        <v>6125.5659999999989</v>
      </c>
      <c r="DJ24" s="8">
        <f>SUMIF(Month!$KS$1:$XFD$1,Quarter!DJ$3,Month!$KS$23:$XFD$23)</f>
        <v>6228.3414999999995</v>
      </c>
      <c r="DK24" s="8">
        <f>SUMIF(Month!$KS$1:$XFD$1,Quarter!DK$3,Month!$KS$23:$XFD$23)</f>
        <v>6144.0140000000001</v>
      </c>
      <c r="DL24" s="8">
        <f>SUMIF(Month!$KS$1:$XFD$1,Quarter!DL$3,Month!$KS$23:$XFD$23)</f>
        <v>6640.9054999999998</v>
      </c>
      <c r="DM24" s="8">
        <f>SUMIF(Month!$KS$1:$XFD$1,Quarter!DM$3,Month!$KS$23:$XFD$23)</f>
        <v>6412.643</v>
      </c>
      <c r="DN24" s="8">
        <f>SUMIF(Month!$KS$1:$XFD$1,Quarter!DN$3,Month!$KS$23:$XFD$23)</f>
        <v>2014.8685000000003</v>
      </c>
    </row>
    <row r="25" spans="1:118" s="4" customFormat="1" x14ac:dyDescent="0.35">
      <c r="A25" s="103" t="str">
        <f>Month!$A$24</f>
        <v>Veículo Pesado</v>
      </c>
      <c r="B25" s="9">
        <f>SUMIF(Month!$130:$130,Quarter!B$3,Month!24:24)</f>
        <v>0</v>
      </c>
      <c r="C25" s="9">
        <f>SUMIF(Month!$130:$130,Quarter!C$3,Month!24:24)</f>
        <v>0</v>
      </c>
      <c r="D25" s="9">
        <f>SUMIF(Month!$130:$130,Quarter!D$3,Month!24:24)</f>
        <v>0</v>
      </c>
      <c r="E25" s="9">
        <f>SUMIF(Month!$130:$130,Quarter!E$3,Month!24:24)</f>
        <v>0</v>
      </c>
      <c r="F25" s="9">
        <f>SUMIF(Month!$130:$130,Quarter!F$3,Month!24:24)</f>
        <v>0</v>
      </c>
      <c r="G25" s="9">
        <f>SUMIF(Month!$130:$130,Quarter!G$3,Month!24:24)</f>
        <v>0</v>
      </c>
      <c r="H25" s="9">
        <f>SUMIF(Month!$130:$130,Quarter!H$3,Month!24:24)</f>
        <v>0</v>
      </c>
      <c r="I25" s="9">
        <f>SUMIF(Month!$130:$130,Quarter!I$3,Month!24:24)</f>
        <v>0</v>
      </c>
      <c r="J25" s="9">
        <f>SUMIF(Month!$130:$130,Quarter!J$3,Month!24:24)</f>
        <v>0</v>
      </c>
      <c r="K25" s="9">
        <f>SUMIF(Month!$130:$130,Quarter!K$3,Month!24:24)</f>
        <v>0</v>
      </c>
      <c r="L25" s="9">
        <f>SUMIF(Month!$130:$130,Quarter!L$3,Month!24:24)</f>
        <v>0</v>
      </c>
      <c r="M25" s="9">
        <f>SUMIF(Month!$130:$130,Quarter!M$3,Month!24:24)</f>
        <v>0</v>
      </c>
      <c r="N25" s="9">
        <f>SUMIF(Month!$130:$130,Quarter!N$3,Month!24:24)</f>
        <v>0</v>
      </c>
      <c r="O25" s="9">
        <f>SUMIF(Month!$130:$130,Quarter!O$3,Month!24:24)</f>
        <v>0</v>
      </c>
      <c r="P25" s="9">
        <f>SUMIF(Month!$130:$130,Quarter!P$3,Month!24:24)</f>
        <v>0</v>
      </c>
      <c r="Q25" s="9">
        <f>SUMIF(Month!$130:$130,Quarter!Q$3,Month!24:24)</f>
        <v>0</v>
      </c>
      <c r="R25" s="9">
        <f>SUMIF(Month!$130:$130,Quarter!R$3,Month!24:24)</f>
        <v>0</v>
      </c>
      <c r="S25" s="9">
        <f>SUMIF(Month!$130:$130,Quarter!S$3,Month!24:24)</f>
        <v>0</v>
      </c>
      <c r="T25" s="9">
        <f>SUMIF(Month!$130:$130,Quarter!T$3,Month!24:24)</f>
        <v>0</v>
      </c>
      <c r="U25" s="9">
        <f>SUMIF(Month!$130:$130,Quarter!U$3,Month!24:24)</f>
        <v>0</v>
      </c>
      <c r="V25" s="9">
        <f>SUMIF(Month!$130:$130,Quarter!V$3,Month!24:24)</f>
        <v>0</v>
      </c>
      <c r="W25" s="9">
        <f>SUMIF(Month!$130:$130,Quarter!W$3,Month!24:24)</f>
        <v>0</v>
      </c>
      <c r="X25" s="9">
        <f>SUMIF(Month!$130:$130,Quarter!X$3,Month!24:24)</f>
        <v>0</v>
      </c>
      <c r="Y25" s="9">
        <f>SUMIF(Month!$130:$130,Quarter!Y$3,Month!24:24)</f>
        <v>0</v>
      </c>
      <c r="Z25" s="9">
        <f>SUMIF(Month!$130:$130,Quarter!Z$3,Month!24:24)</f>
        <v>0</v>
      </c>
      <c r="AA25" s="9">
        <f>SUMIF(Month!$130:$130,Quarter!AA$3,Month!24:24)</f>
        <v>0</v>
      </c>
      <c r="AB25" s="9">
        <f>SUMIF(Month!$130:$130,Quarter!AB$3,Month!24:24)</f>
        <v>0</v>
      </c>
      <c r="AC25" s="9">
        <f>SUMIF(Month!$130:$130,Quarter!AC$3,Month!24:24)</f>
        <v>0</v>
      </c>
      <c r="AD25" s="9">
        <f>SUMIF(Month!$130:$130,Quarter!AD$3,Month!24:24)</f>
        <v>0</v>
      </c>
      <c r="AE25" s="9">
        <f>SUMIF(Month!$130:$130,Quarter!AE$3,Month!24:24)</f>
        <v>0</v>
      </c>
      <c r="AF25" s="9">
        <f>SUMIF(Month!$130:$130,Quarter!AF$3,Month!24:24)</f>
        <v>0</v>
      </c>
      <c r="AG25" s="9">
        <f>SUMIF(Month!$130:$130,Quarter!AG$3,Month!24:24)</f>
        <v>0</v>
      </c>
      <c r="AH25" s="9">
        <f>SUMIF(Month!$130:$130,Quarter!AH$3,Month!24:24)</f>
        <v>0</v>
      </c>
      <c r="AI25" s="9">
        <f>SUMIF(Month!$130:$130,Quarter!AI$3,Month!24:24)</f>
        <v>0</v>
      </c>
      <c r="AJ25" s="9">
        <f>SUMIF(Month!$130:$130,Quarter!AJ$3,Month!24:24)</f>
        <v>0</v>
      </c>
      <c r="AK25" s="9">
        <f>SUMIF(Month!$130:$130,Quarter!AK$3,Month!24:24)</f>
        <v>0</v>
      </c>
      <c r="AL25" s="9">
        <f>SUMIF(Month!$130:$130,Quarter!AL$3,Month!24:24)</f>
        <v>0</v>
      </c>
      <c r="AM25" s="9">
        <f>SUMIF(Month!$130:$130,Quarter!AM$3,Month!24:24)</f>
        <v>0</v>
      </c>
      <c r="AN25" s="9">
        <f>SUMIF(Month!$130:$130,Quarter!AN$3,Month!24:24)</f>
        <v>0</v>
      </c>
      <c r="AO25" s="9">
        <f>SUMIF(Month!$130:$130,Quarter!AO$3,Month!24:24)</f>
        <v>0</v>
      </c>
      <c r="AP25" s="9">
        <f>SUMIF(Month!$130:$130,Quarter!AP$3,Month!24:24)</f>
        <v>0</v>
      </c>
      <c r="AQ25" s="9">
        <f>SUMIF(Month!$130:$130,Quarter!AQ$3,Month!24:24)</f>
        <v>0</v>
      </c>
      <c r="AR25" s="9">
        <f>SUMIF(Month!$130:$130,Quarter!AR$3,Month!24:24)</f>
        <v>0</v>
      </c>
      <c r="AS25" s="9">
        <f>SUMIF(Month!$130:$130,Quarter!AS$3,Month!24:24)</f>
        <v>0</v>
      </c>
      <c r="AT25" s="9">
        <f>SUMIF(Month!$130:$130,Quarter!AT$3,Month!24:24)</f>
        <v>0</v>
      </c>
      <c r="AU25" s="9">
        <f>SUMIF(Month!$130:$130,Quarter!AU$3,Month!24:24)</f>
        <v>0</v>
      </c>
      <c r="AV25" s="9">
        <f>SUMIF(Month!$130:$130,Quarter!AV$3,Month!24:24)</f>
        <v>0</v>
      </c>
      <c r="AW25" s="9">
        <f>SUMIF(Month!$130:$130,Quarter!AW$3,Month!24:24)</f>
        <v>0</v>
      </c>
      <c r="AX25" s="9">
        <f>SUMIF(Month!$130:$130,Quarter!AX$3,Month!24:24)</f>
        <v>0</v>
      </c>
      <c r="AY25" s="9">
        <f>SUMIF(Month!$130:$130,Quarter!AY$3,Month!24:24)</f>
        <v>0</v>
      </c>
      <c r="AZ25" s="9">
        <f>SUMIF(Month!$130:$130,Quarter!AZ$3,Month!24:24)</f>
        <v>0</v>
      </c>
      <c r="BA25" s="9">
        <f>SUMIF(Month!$130:$130,Quarter!BA$3,Month!24:24)</f>
        <v>0</v>
      </c>
      <c r="BB25" s="9">
        <f>SUMIF(Month!$130:$130,Quarter!BB$3,Month!24:24)</f>
        <v>0</v>
      </c>
      <c r="BC25" s="9">
        <f>SUMIF(Month!$130:$130,Quarter!BC$3,Month!24:24)</f>
        <v>0</v>
      </c>
      <c r="BD25" s="9">
        <f>SUMIF(Month!$130:$130,Quarter!BD$3,Month!24:24)</f>
        <v>0</v>
      </c>
      <c r="BE25" s="9">
        <f>SUMIF(Month!$130:$130,Quarter!BE$3,Month!24:24)</f>
        <v>0</v>
      </c>
      <c r="BF25" s="9">
        <f>SUMIF(Month!$130:$130,Quarter!BF$3,Month!24:24)</f>
        <v>0</v>
      </c>
      <c r="BG25" s="9">
        <f>SUMIF(Month!$130:$130,Quarter!BG$3,Month!24:24)</f>
        <v>0</v>
      </c>
      <c r="BH25" s="9">
        <f>SUMIF(Month!$130:$130,Quarter!BH$3,Month!24:24)</f>
        <v>0</v>
      </c>
      <c r="BI25" s="9">
        <f>SUMIF(Month!$130:$130,Quarter!BI$3,Month!24:24)</f>
        <v>0</v>
      </c>
      <c r="BJ25" s="9">
        <f>SUMIF(Month!$130:$130,Quarter!BJ$3,Month!24:24)</f>
        <v>0</v>
      </c>
      <c r="BK25" s="9">
        <f>SUMIF(Month!$130:$130,Quarter!BK$3,Month!24:24)</f>
        <v>0</v>
      </c>
      <c r="BL25" s="9">
        <f>SUMIF(Month!$130:$130,Quarter!BL$3,Month!24:24)</f>
        <v>0</v>
      </c>
      <c r="BM25" s="9">
        <f>SUMIF(Month!$130:$130,Quarter!BM$3,Month!24:24)</f>
        <v>0</v>
      </c>
      <c r="BN25" s="9">
        <f>SUMIF(Month!$130:$130,Quarter!BN$3,Month!24:24)</f>
        <v>0</v>
      </c>
      <c r="BO25" s="9">
        <f>SUMIF(Month!$130:$130,Quarter!BO$3,Month!24:24)</f>
        <v>0</v>
      </c>
      <c r="BP25" s="31">
        <f>SUMIF(Month!$130:$130,Quarter!BP$3,Month!24:24)</f>
        <v>0</v>
      </c>
      <c r="BQ25" s="31">
        <f>SUMIF(Month!$130:$130,Quarter!BQ$3,Month!24:24)</f>
        <v>0</v>
      </c>
      <c r="BR25" s="31">
        <f>SUMIF(Month!$130:$130,Quarter!BR$3,Month!24:24)</f>
        <v>4622</v>
      </c>
      <c r="BS25" s="31">
        <f>SUMIF(Month!$130:$130,Quarter!BS$3,Month!24:24)</f>
        <v>4842</v>
      </c>
      <c r="BT25" s="9">
        <f>SUMIF(Month!$130:$130,Quarter!BT$3,Month!24:24)</f>
        <v>5107</v>
      </c>
      <c r="BU25" s="9">
        <f>SUMIF(Month!$130:$130,Quarter!BU$3,Month!24:24)</f>
        <v>5011</v>
      </c>
      <c r="BV25" s="9">
        <f>SUMIF(Month!$130:$130,Quarter!BV$3,Month!24:24)</f>
        <v>4345.2299999999996</v>
      </c>
      <c r="BW25" s="9">
        <f>SUMIF(Month!$130:$130,Quarter!BW$3,Month!24:24)</f>
        <v>4276.1610270270276</v>
      </c>
      <c r="BX25" s="9">
        <f>SUMIF(Month!$130:$130,Quarter!BX$3,Month!24:24)</f>
        <v>4409.74</v>
      </c>
      <c r="BY25" s="9">
        <f>SUMIF(Month!$130:$130,Quarter!BY$3,Month!24:24)</f>
        <v>4307.5739999999996</v>
      </c>
      <c r="BZ25" s="9">
        <f>SUMIF(Month!$130:$130,Quarter!BZ$3,Month!24:24)</f>
        <v>3981</v>
      </c>
      <c r="CA25" s="9">
        <f>SUMIF(Month!$130:$130,Quarter!CA$3,Month!24:24)</f>
        <v>4296</v>
      </c>
      <c r="CB25" s="9">
        <f>SUMIF(Month!$130:$130,Quarter!CB$3,Month!24:24)</f>
        <v>4233.26</v>
      </c>
      <c r="CC25" s="9">
        <f>SUMIF(Month!$130:$130,Quarter!CC$3,Month!24:24)</f>
        <v>4033</v>
      </c>
      <c r="CD25" s="9">
        <f>SUM(Month!IH24:IJ24)</f>
        <v>3719.0369999999998</v>
      </c>
      <c r="CE25" s="9">
        <f>SUM(Month!IK24:IM24)</f>
        <v>3861.4570000000003</v>
      </c>
      <c r="CF25" s="9">
        <f>SUM(Month!IN24:IP24)</f>
        <v>4208.5879999999997</v>
      </c>
      <c r="CG25" s="9">
        <f>SUM(Month!IQ24:IS24)</f>
        <v>3973.5509999999995</v>
      </c>
      <c r="CH25" s="9">
        <f>SUM(Month!IT24:IV24)</f>
        <v>3657.6859999999997</v>
      </c>
      <c r="CI25" s="9">
        <f>SUM(Month!IW24:IY24)</f>
        <v>3662.2719999999999</v>
      </c>
      <c r="CJ25" s="9">
        <f>SUM(Month!IZ24:JB24)</f>
        <v>4252.72</v>
      </c>
      <c r="CK25" s="9">
        <f>SUM(Month!JC24:JE24)</f>
        <v>3825.3720000000003</v>
      </c>
      <c r="CL25" s="9">
        <f>SUM(Month!JF24:JH24)</f>
        <v>3662.5469999999996</v>
      </c>
      <c r="CM25" s="9">
        <f>SUM(Month!JI24:JK24)</f>
        <v>3918.0540000000001</v>
      </c>
      <c r="CN25" s="9">
        <f>SUM(Month!JL24:JN24)</f>
        <v>4499.1030000000001</v>
      </c>
      <c r="CO25" s="9">
        <f>SUM(Month!JO24:JQ24)</f>
        <v>4094.6220000000003</v>
      </c>
      <c r="CP25" s="9">
        <f>SUM(Month!JR24:JT24)</f>
        <v>3873.7309999999998</v>
      </c>
      <c r="CQ25" s="9">
        <f>SUM(Month!JU24:JW24)</f>
        <v>3878.5150000000003</v>
      </c>
      <c r="CR25" s="9">
        <f>SUM(Month!JX24:JZ24)</f>
        <v>4624.967076923077</v>
      </c>
      <c r="CS25" s="9">
        <f>SUM(Month!KA24:KC24)</f>
        <v>4502.9930000000004</v>
      </c>
      <c r="CT25" s="9">
        <f>SUM(Month!KD24:KF24)</f>
        <v>4130.701</v>
      </c>
      <c r="CU25" s="9">
        <f>SUM(Month!KG24:KI24)</f>
        <v>4235.7303282773537</v>
      </c>
      <c r="CV25" s="9">
        <f>SUM(Month!KJ24:KL24)</f>
        <v>4562.99</v>
      </c>
      <c r="CW25" s="9">
        <f>SUM(Month!KM24:KO24)</f>
        <v>4496.7710000000006</v>
      </c>
      <c r="CX25" s="9">
        <f>SUM(Month!KP24:KR24)</f>
        <v>4374.6120077922078</v>
      </c>
      <c r="CY25" s="9">
        <f>SUMIF(Month!$KS$1:$XFD$1,Quarter!CY$3,Month!$KS$24:$XFD$24)</f>
        <v>4532.9179999999997</v>
      </c>
      <c r="CZ25" s="9">
        <f>SUMIF(Month!$KS$1:$XFD$1,Quarter!CZ$3,Month!$KS$24:$XFD$24)</f>
        <v>4878.4310000000005</v>
      </c>
      <c r="DA25" s="9">
        <f>SUMIF(Month!$KS$1:$XFD$1,Quarter!DA$3,Month!$KS$24:$XFD$24)</f>
        <v>4528.6080000000002</v>
      </c>
      <c r="DB25" s="9">
        <f>SUMIF(Month!$KS$1:$XFD$1,Quarter!DB$3,Month!$KS$24:$XFD$24)</f>
        <v>4261.87</v>
      </c>
      <c r="DC25" s="9">
        <f>SUMIF(Month!$KS$1:$XFD$1,Quarter!DC$3,Month!$KS$24:$XFD$24)</f>
        <v>4272.0529999999999</v>
      </c>
      <c r="DD25" s="9">
        <f>SUMIF(Month!$KS$1:$XFD$1,Quarter!DD$3,Month!$KS$24:$XFD$24)</f>
        <v>4887.0709999999999</v>
      </c>
      <c r="DE25" s="9">
        <f>SUMIF(Month!$KS$1:$XFD$1,Quarter!DE$3,Month!$KS$24:$XFD$24)</f>
        <v>4406.2029999999995</v>
      </c>
      <c r="DF25" s="9">
        <f>SUMIF(Month!$KS$1:$XFD$1,Quarter!DF$3,Month!$KS$24:$XFD$24)</f>
        <v>4133.241</v>
      </c>
      <c r="DG25" s="9">
        <f>SUMIF(Month!$KS$1:$XFD$1,Quarter!DG$3,Month!$KS$24:$XFD$24)</f>
        <v>4484.8540000000003</v>
      </c>
      <c r="DH25" s="9">
        <f>SUMIF(Month!$KS$1:$XFD$1,Quarter!DH$3,Month!$KS$24:$XFD$24)</f>
        <v>4711.6689999999999</v>
      </c>
      <c r="DI25" s="9">
        <f>SUMIF(Month!$KS$1:$XFD$1,Quarter!DI$3,Month!$KS$24:$XFD$24)</f>
        <v>4226.2919999999995</v>
      </c>
      <c r="DJ25" s="9">
        <f>SUMIF(Month!$KS$1:$XFD$1,Quarter!DJ$3,Month!$KS$24:$XFD$24)</f>
        <v>4351.2629999999999</v>
      </c>
      <c r="DK25" s="9">
        <f>SUMIF(Month!$KS$1:$XFD$1,Quarter!DK$3,Month!$KS$24:$XFD$24)</f>
        <v>4265.9360000000006</v>
      </c>
      <c r="DL25" s="9">
        <f>SUMIF(Month!$KS$1:$XFD$1,Quarter!DL$3,Month!$KS$24:$XFD$24)</f>
        <v>4655.9660000000003</v>
      </c>
      <c r="DM25" s="9">
        <f>SUMIF(Month!$KS$1:$XFD$1,Quarter!DM$3,Month!$KS$24:$XFD$24)</f>
        <v>4334.268</v>
      </c>
      <c r="DN25" s="9">
        <f>SUMIF(Month!$KS$1:$XFD$1,Quarter!DN$3,Month!$KS$24:$XFD$24)</f>
        <v>1316.4760000000001</v>
      </c>
    </row>
    <row r="26" spans="1:118" s="4" customFormat="1" x14ac:dyDescent="0.35">
      <c r="A26" s="105" t="str">
        <f>Month!$A$25</f>
        <v>Veículo Leve</v>
      </c>
      <c r="B26" s="10">
        <f>SUMIF(Month!$130:$130,Quarter!B$3,Month!25:25)</f>
        <v>0</v>
      </c>
      <c r="C26" s="10">
        <f>SUMIF(Month!$130:$130,Quarter!C$3,Month!25:25)</f>
        <v>0</v>
      </c>
      <c r="D26" s="10">
        <f>SUMIF(Month!$130:$130,Quarter!D$3,Month!25:25)</f>
        <v>0</v>
      </c>
      <c r="E26" s="10">
        <f>SUMIF(Month!$130:$130,Quarter!E$3,Month!25:25)</f>
        <v>0</v>
      </c>
      <c r="F26" s="10">
        <f>SUMIF(Month!$130:$130,Quarter!F$3,Month!25:25)</f>
        <v>0</v>
      </c>
      <c r="G26" s="10">
        <f>SUMIF(Month!$130:$130,Quarter!G$3,Month!25:25)</f>
        <v>0</v>
      </c>
      <c r="H26" s="10">
        <f>SUMIF(Month!$130:$130,Quarter!H$3,Month!25:25)</f>
        <v>0</v>
      </c>
      <c r="I26" s="10">
        <f>SUMIF(Month!$130:$130,Quarter!I$3,Month!25:25)</f>
        <v>0</v>
      </c>
      <c r="J26" s="10">
        <f>SUMIF(Month!$130:$130,Quarter!J$3,Month!25:25)</f>
        <v>0</v>
      </c>
      <c r="K26" s="10">
        <f>SUMIF(Month!$130:$130,Quarter!K$3,Month!25:25)</f>
        <v>0</v>
      </c>
      <c r="L26" s="10">
        <f>SUMIF(Month!$130:$130,Quarter!L$3,Month!25:25)</f>
        <v>0</v>
      </c>
      <c r="M26" s="10">
        <f>SUMIF(Month!$130:$130,Quarter!M$3,Month!25:25)</f>
        <v>0</v>
      </c>
      <c r="N26" s="10">
        <f>SUMIF(Month!$130:$130,Quarter!N$3,Month!25:25)</f>
        <v>0</v>
      </c>
      <c r="O26" s="10">
        <f>SUMIF(Month!$130:$130,Quarter!O$3,Month!25:25)</f>
        <v>0</v>
      </c>
      <c r="P26" s="10">
        <f>SUMIF(Month!$130:$130,Quarter!P$3,Month!25:25)</f>
        <v>0</v>
      </c>
      <c r="Q26" s="10">
        <f>SUMIF(Month!$130:$130,Quarter!Q$3,Month!25:25)</f>
        <v>0</v>
      </c>
      <c r="R26" s="10">
        <f>SUMIF(Month!$130:$130,Quarter!R$3,Month!25:25)</f>
        <v>0</v>
      </c>
      <c r="S26" s="10">
        <f>SUMIF(Month!$130:$130,Quarter!S$3,Month!25:25)</f>
        <v>0</v>
      </c>
      <c r="T26" s="10">
        <f>SUMIF(Month!$130:$130,Quarter!T$3,Month!25:25)</f>
        <v>0</v>
      </c>
      <c r="U26" s="10">
        <f>SUMIF(Month!$130:$130,Quarter!U$3,Month!25:25)</f>
        <v>0</v>
      </c>
      <c r="V26" s="10">
        <f>SUMIF(Month!$130:$130,Quarter!V$3,Month!25:25)</f>
        <v>0</v>
      </c>
      <c r="W26" s="10">
        <f>SUMIF(Month!$130:$130,Quarter!W$3,Month!25:25)</f>
        <v>0</v>
      </c>
      <c r="X26" s="10">
        <f>SUMIF(Month!$130:$130,Quarter!X$3,Month!25:25)</f>
        <v>0</v>
      </c>
      <c r="Y26" s="10">
        <f>SUMIF(Month!$130:$130,Quarter!Y$3,Month!25:25)</f>
        <v>0</v>
      </c>
      <c r="Z26" s="10">
        <f>SUMIF(Month!$130:$130,Quarter!Z$3,Month!25:25)</f>
        <v>0</v>
      </c>
      <c r="AA26" s="10">
        <f>SUMIF(Month!$130:$130,Quarter!AA$3,Month!25:25)</f>
        <v>0</v>
      </c>
      <c r="AB26" s="10">
        <f>SUMIF(Month!$130:$130,Quarter!AB$3,Month!25:25)</f>
        <v>0</v>
      </c>
      <c r="AC26" s="10">
        <f>SUMIF(Month!$130:$130,Quarter!AC$3,Month!25:25)</f>
        <v>0</v>
      </c>
      <c r="AD26" s="10">
        <f>SUMIF(Month!$130:$130,Quarter!AD$3,Month!25:25)</f>
        <v>0</v>
      </c>
      <c r="AE26" s="10">
        <f>SUMIF(Month!$130:$130,Quarter!AE$3,Month!25:25)</f>
        <v>0</v>
      </c>
      <c r="AF26" s="10">
        <f>SUMIF(Month!$130:$130,Quarter!AF$3,Month!25:25)</f>
        <v>0</v>
      </c>
      <c r="AG26" s="10">
        <f>SUMIF(Month!$130:$130,Quarter!AG$3,Month!25:25)</f>
        <v>0</v>
      </c>
      <c r="AH26" s="10">
        <f>SUMIF(Month!$130:$130,Quarter!AH$3,Month!25:25)</f>
        <v>0</v>
      </c>
      <c r="AI26" s="10">
        <f>SUMIF(Month!$130:$130,Quarter!AI$3,Month!25:25)</f>
        <v>0</v>
      </c>
      <c r="AJ26" s="10">
        <f>SUMIF(Month!$130:$130,Quarter!AJ$3,Month!25:25)</f>
        <v>0</v>
      </c>
      <c r="AK26" s="10">
        <f>SUMIF(Month!$130:$130,Quarter!AK$3,Month!25:25)</f>
        <v>0</v>
      </c>
      <c r="AL26" s="10">
        <f>SUMIF(Month!$130:$130,Quarter!AL$3,Month!25:25)</f>
        <v>0</v>
      </c>
      <c r="AM26" s="10">
        <f>SUMIF(Month!$130:$130,Quarter!AM$3,Month!25:25)</f>
        <v>0</v>
      </c>
      <c r="AN26" s="10">
        <f>SUMIF(Month!$130:$130,Quarter!AN$3,Month!25:25)</f>
        <v>0</v>
      </c>
      <c r="AO26" s="10">
        <f>SUMIF(Month!$130:$130,Quarter!AO$3,Month!25:25)</f>
        <v>0</v>
      </c>
      <c r="AP26" s="10">
        <f>SUMIF(Month!$130:$130,Quarter!AP$3,Month!25:25)</f>
        <v>0</v>
      </c>
      <c r="AQ26" s="10">
        <f>SUMIF(Month!$130:$130,Quarter!AQ$3,Month!25:25)</f>
        <v>0</v>
      </c>
      <c r="AR26" s="10">
        <f>SUMIF(Month!$130:$130,Quarter!AR$3,Month!25:25)</f>
        <v>0</v>
      </c>
      <c r="AS26" s="10">
        <f>SUMIF(Month!$130:$130,Quarter!AS$3,Month!25:25)</f>
        <v>0</v>
      </c>
      <c r="AT26" s="10">
        <f>SUMIF(Month!$130:$130,Quarter!AT$3,Month!25:25)</f>
        <v>0</v>
      </c>
      <c r="AU26" s="10">
        <f>SUMIF(Month!$130:$130,Quarter!AU$3,Month!25:25)</f>
        <v>0</v>
      </c>
      <c r="AV26" s="10">
        <f>SUMIF(Month!$130:$130,Quarter!AV$3,Month!25:25)</f>
        <v>0</v>
      </c>
      <c r="AW26" s="10">
        <f>SUMIF(Month!$130:$130,Quarter!AW$3,Month!25:25)</f>
        <v>0</v>
      </c>
      <c r="AX26" s="10">
        <f>SUMIF(Month!$130:$130,Quarter!AX$3,Month!25:25)</f>
        <v>0</v>
      </c>
      <c r="AY26" s="10">
        <f>SUMIF(Month!$130:$130,Quarter!AY$3,Month!25:25)</f>
        <v>0</v>
      </c>
      <c r="AZ26" s="10">
        <f>SUMIF(Month!$130:$130,Quarter!AZ$3,Month!25:25)</f>
        <v>0</v>
      </c>
      <c r="BA26" s="10">
        <f>SUMIF(Month!$130:$130,Quarter!BA$3,Month!25:25)</f>
        <v>0</v>
      </c>
      <c r="BB26" s="10">
        <f>SUMIF(Month!$130:$130,Quarter!BB$3,Month!25:25)</f>
        <v>0</v>
      </c>
      <c r="BC26" s="10">
        <f>SUMIF(Month!$130:$130,Quarter!BC$3,Month!25:25)</f>
        <v>0</v>
      </c>
      <c r="BD26" s="10">
        <f>SUMIF(Month!$130:$130,Quarter!BD$3,Month!25:25)</f>
        <v>0</v>
      </c>
      <c r="BE26" s="10">
        <f>SUMIF(Month!$130:$130,Quarter!BE$3,Month!25:25)</f>
        <v>0</v>
      </c>
      <c r="BF26" s="10">
        <f>SUMIF(Month!$130:$130,Quarter!BF$3,Month!25:25)</f>
        <v>0</v>
      </c>
      <c r="BG26" s="10">
        <f>SUMIF(Month!$130:$130,Quarter!BG$3,Month!25:25)</f>
        <v>0</v>
      </c>
      <c r="BH26" s="10">
        <f>SUMIF(Month!$130:$130,Quarter!BH$3,Month!25:25)</f>
        <v>0</v>
      </c>
      <c r="BI26" s="10">
        <f>SUMIF(Month!$130:$130,Quarter!BI$3,Month!25:25)</f>
        <v>0</v>
      </c>
      <c r="BJ26" s="10">
        <f>SUMIF(Month!$130:$130,Quarter!BJ$3,Month!25:25)</f>
        <v>0</v>
      </c>
      <c r="BK26" s="10">
        <f>SUMIF(Month!$130:$130,Quarter!BK$3,Month!25:25)</f>
        <v>0</v>
      </c>
      <c r="BL26" s="10">
        <f>SUMIF(Month!$130:$130,Quarter!BL$3,Month!25:25)</f>
        <v>0</v>
      </c>
      <c r="BM26" s="10">
        <f>SUMIF(Month!$130:$130,Quarter!BM$3,Month!25:25)</f>
        <v>0</v>
      </c>
      <c r="BN26" s="10">
        <f>SUMIF(Month!$130:$130,Quarter!BN$3,Month!25:25)</f>
        <v>0</v>
      </c>
      <c r="BO26" s="10">
        <f>SUMIF(Month!$130:$130,Quarter!BO$3,Month!25:25)</f>
        <v>0</v>
      </c>
      <c r="BP26" s="34">
        <f>SUMIF(Month!$130:$130,Quarter!BP$3,Month!25:25)</f>
        <v>0</v>
      </c>
      <c r="BQ26" s="34">
        <f>SUMIF(Month!$130:$130,Quarter!BQ$3,Month!25:25)</f>
        <v>0</v>
      </c>
      <c r="BR26" s="34">
        <f>SUMIF(Month!$130:$130,Quarter!BR$3,Month!25:25)</f>
        <v>1965</v>
      </c>
      <c r="BS26" s="34">
        <f>SUMIF(Month!$130:$130,Quarter!BS$3,Month!25:25)</f>
        <v>1924</v>
      </c>
      <c r="BT26" s="10">
        <f>SUMIF(Month!$130:$130,Quarter!BT$3,Month!25:25)</f>
        <v>1960</v>
      </c>
      <c r="BU26" s="10">
        <f>SUMIF(Month!$130:$130,Quarter!BU$3,Month!25:25)</f>
        <v>2126</v>
      </c>
      <c r="BV26" s="10">
        <f>SUMIF(Month!$130:$130,Quarter!BV$3,Month!25:25)</f>
        <v>2033.1330000000003</v>
      </c>
      <c r="BW26" s="10">
        <f>SUMIF(Month!$130:$130,Quarter!BW$3,Month!25:25)</f>
        <v>2001.357</v>
      </c>
      <c r="BX26" s="10">
        <f>SUMIF(Month!$130:$130,Quarter!BX$3,Month!25:25)</f>
        <v>2031.117</v>
      </c>
      <c r="BY26" s="10">
        <f>SUMIF(Month!$130:$130,Quarter!BY$3,Month!25:25)</f>
        <v>2091.0074999999997</v>
      </c>
      <c r="BZ26" s="10">
        <f>SUMIF(Month!$130:$130,Quarter!BZ$3,Month!25:25)</f>
        <v>2006</v>
      </c>
      <c r="CA26" s="10">
        <f>SUMIF(Month!$130:$130,Quarter!CA$3,Month!25:25)</f>
        <v>1892</v>
      </c>
      <c r="CB26" s="10">
        <f>SUMIF(Month!$130:$130,Quarter!CB$3,Month!25:25)</f>
        <v>1971.4380000000001</v>
      </c>
      <c r="CC26" s="10">
        <f>SUMIF(Month!$130:$130,Quarter!CC$3,Month!25:25)</f>
        <v>2049</v>
      </c>
      <c r="CD26" s="10">
        <f>SUM(Month!IH25:IJ25)</f>
        <v>1957.6030000000001</v>
      </c>
      <c r="CE26" s="10">
        <f>SUM(Month!IK25:IM25)</f>
        <v>1944.5149999999999</v>
      </c>
      <c r="CF26" s="10">
        <f>SUM(Month!IN25:IP25)</f>
        <v>2002.0210000000002</v>
      </c>
      <c r="CG26" s="10">
        <f>SUM(Month!IQ25:IS25)</f>
        <v>2067.0989999999997</v>
      </c>
      <c r="CH26" s="10">
        <f>SUM(Month!IT25:IV25)</f>
        <v>1961.059</v>
      </c>
      <c r="CI26" s="10">
        <f>SUM(Month!IW25:IY25)</f>
        <v>1842.3159999999998</v>
      </c>
      <c r="CJ26" s="10">
        <f>SUM(Month!IZ25:JB25)</f>
        <v>1956.646</v>
      </c>
      <c r="CK26" s="10">
        <f>SUM(Month!JC25:JE25)</f>
        <v>2014.7380000000003</v>
      </c>
      <c r="CL26" s="10">
        <f>SUM(Month!JF25:JH25)</f>
        <v>1943.4575</v>
      </c>
      <c r="CM26" s="10">
        <f>SUM(Month!JI25:JK25)</f>
        <v>1912.4359999999999</v>
      </c>
      <c r="CN26" s="10">
        <f>SUM(Month!JL25:JN25)</f>
        <v>1996.7044999999998</v>
      </c>
      <c r="CO26" s="10">
        <f>SUM(Month!JO25:JQ25)</f>
        <v>2112.1570000000002</v>
      </c>
      <c r="CP26" s="10">
        <f>SUM(Month!JR25:JT25)</f>
        <v>1886.7195000000002</v>
      </c>
      <c r="CQ26" s="10">
        <f>SUM(Month!JU25:JW25)</f>
        <v>1421.4834999999998</v>
      </c>
      <c r="CR26" s="10">
        <f>SUM(Month!JX25:JZ25)</f>
        <v>1725.7750000000001</v>
      </c>
      <c r="CS26" s="10">
        <f>SUM(Month!KA25:KC25)</f>
        <v>2003.9765000000002</v>
      </c>
      <c r="CT26" s="10">
        <f>SUM(Month!KD25:KF25)</f>
        <v>1692.1949999999999</v>
      </c>
      <c r="CU26" s="10">
        <f>SUM(Month!KG25:KI25)</f>
        <v>1632.442</v>
      </c>
      <c r="CV26" s="10">
        <f>SUM(Month!KJ25:KL25)</f>
        <v>1759.6729999999998</v>
      </c>
      <c r="CW26" s="10">
        <f>SUM(Month!KM25:KO25)</f>
        <v>1881.7070000000001</v>
      </c>
      <c r="CX26" s="10">
        <f>SUM(Month!KP25:KR25)</f>
        <v>1722.9135000000001</v>
      </c>
      <c r="CY26" s="9">
        <f>SUMIF(Month!$KS$1:$XFD$1,Quarter!CY$3,Month!$KS$25:$XFD$25)</f>
        <v>1716.1534999999999</v>
      </c>
      <c r="CZ26" s="9">
        <f>SUMIF(Month!$KS$1:$XFD$1,Quarter!CZ$3,Month!$KS$25:$XFD$25)</f>
        <v>1839.1944999999998</v>
      </c>
      <c r="DA26" s="9">
        <f>SUMIF(Month!$KS$1:$XFD$1,Quarter!DA$3,Month!$KS$25:$XFD$25)</f>
        <v>1897.107</v>
      </c>
      <c r="DB26" s="9">
        <f>SUMIF(Month!$KS$1:$XFD$1,Quarter!DB$3,Month!$KS$25:$XFD$25)</f>
        <v>1846.6480000000001</v>
      </c>
      <c r="DC26" s="9">
        <f>SUMIF(Month!$KS$1:$XFD$1,Quarter!DC$3,Month!$KS$25:$XFD$25)</f>
        <v>1813.623</v>
      </c>
      <c r="DD26" s="9">
        <f>SUMIF(Month!$KS$1:$XFD$1,Quarter!DD$3,Month!$KS$25:$XFD$25)</f>
        <v>1890.6804999999999</v>
      </c>
      <c r="DE26" s="9">
        <f>SUMIF(Month!$KS$1:$XFD$1,Quarter!DE$3,Month!$KS$25:$XFD$25)</f>
        <v>1930.3709999999999</v>
      </c>
      <c r="DF26" s="9">
        <f>SUMIF(Month!$KS$1:$XFD$1,Quarter!DF$3,Month!$KS$25:$XFD$25)</f>
        <v>1880.7265</v>
      </c>
      <c r="DG26" s="9">
        <f>SUMIF(Month!$KS$1:$XFD$1,Quarter!DG$3,Month!$KS$25:$XFD$25)</f>
        <v>1864.2024999999999</v>
      </c>
      <c r="DH26" s="9">
        <f>SUMIF(Month!$KS$1:$XFD$1,Quarter!DH$3,Month!$KS$25:$XFD$25)</f>
        <v>1911.5039999999999</v>
      </c>
      <c r="DI26" s="9">
        <f>SUMIF(Month!$KS$1:$XFD$1,Quarter!DI$3,Month!$KS$25:$XFD$25)</f>
        <v>1899.2739999999999</v>
      </c>
      <c r="DJ26" s="9">
        <f>SUMIF(Month!$KS$1:$XFD$1,Quarter!DJ$3,Month!$KS$25:$XFD$25)</f>
        <v>1877.0785000000001</v>
      </c>
      <c r="DK26" s="9">
        <f>SUMIF(Month!$KS$1:$XFD$1,Quarter!DK$3,Month!$KS$25:$XFD$25)</f>
        <v>1878.078</v>
      </c>
      <c r="DL26" s="9">
        <f>SUMIF(Month!$KS$1:$XFD$1,Quarter!DL$3,Month!$KS$25:$XFD$25)</f>
        <v>1984.9395</v>
      </c>
      <c r="DM26" s="9">
        <f>SUMIF(Month!$KS$1:$XFD$1,Quarter!DM$3,Month!$KS$25:$XFD$25)</f>
        <v>2078.375</v>
      </c>
      <c r="DN26" s="9">
        <f>SUMIF(Month!$KS$1:$XFD$1,Quarter!DN$3,Month!$KS$25:$XFD$25)</f>
        <v>698.39250000000015</v>
      </c>
    </row>
    <row r="27" spans="1:118" s="6" customFormat="1" x14ac:dyDescent="0.35">
      <c r="A27" s="20" t="str">
        <f>Month!$A$26</f>
        <v>Concebra</v>
      </c>
      <c r="B27" s="8">
        <f>SUMIF(Month!$130:$130,Quarter!B$3,Month!26:26)</f>
        <v>0</v>
      </c>
      <c r="C27" s="8">
        <f>SUMIF(Month!$130:$130,Quarter!C$3,Month!26:26)</f>
        <v>0</v>
      </c>
      <c r="D27" s="8">
        <f>SUMIF(Month!$130:$130,Quarter!D$3,Month!26:26)</f>
        <v>0</v>
      </c>
      <c r="E27" s="8">
        <f>SUMIF(Month!$130:$130,Quarter!E$3,Month!26:26)</f>
        <v>0</v>
      </c>
      <c r="F27" s="8">
        <f>SUMIF(Month!$130:$130,Quarter!F$3,Month!26:26)</f>
        <v>0</v>
      </c>
      <c r="G27" s="8">
        <f>SUMIF(Month!$130:$130,Quarter!G$3,Month!26:26)</f>
        <v>0</v>
      </c>
      <c r="H27" s="8">
        <f>SUMIF(Month!$130:$130,Quarter!H$3,Month!26:26)</f>
        <v>0</v>
      </c>
      <c r="I27" s="8">
        <f>SUMIF(Month!$130:$130,Quarter!I$3,Month!26:26)</f>
        <v>0</v>
      </c>
      <c r="J27" s="8">
        <f>SUMIF(Month!$130:$130,Quarter!J$3,Month!26:26)</f>
        <v>0</v>
      </c>
      <c r="K27" s="8">
        <f>SUMIF(Month!$130:$130,Quarter!K$3,Month!26:26)</f>
        <v>0</v>
      </c>
      <c r="L27" s="8">
        <f>SUMIF(Month!$130:$130,Quarter!L$3,Month!26:26)</f>
        <v>0</v>
      </c>
      <c r="M27" s="8">
        <f>SUMIF(Month!$130:$130,Quarter!M$3,Month!26:26)</f>
        <v>0</v>
      </c>
      <c r="N27" s="8">
        <f>SUMIF(Month!$130:$130,Quarter!N$3,Month!26:26)</f>
        <v>0</v>
      </c>
      <c r="O27" s="8">
        <f>SUMIF(Month!$130:$130,Quarter!O$3,Month!26:26)</f>
        <v>0</v>
      </c>
      <c r="P27" s="8">
        <f>SUMIF(Month!$130:$130,Quarter!P$3,Month!26:26)</f>
        <v>0</v>
      </c>
      <c r="Q27" s="8">
        <f>SUMIF(Month!$130:$130,Quarter!Q$3,Month!26:26)</f>
        <v>0</v>
      </c>
      <c r="R27" s="8">
        <f>SUMIF(Month!$130:$130,Quarter!R$3,Month!26:26)</f>
        <v>0</v>
      </c>
      <c r="S27" s="8">
        <f>SUMIF(Month!$130:$130,Quarter!S$3,Month!26:26)</f>
        <v>0</v>
      </c>
      <c r="T27" s="8">
        <f>SUMIF(Month!$130:$130,Quarter!T$3,Month!26:26)</f>
        <v>0</v>
      </c>
      <c r="U27" s="8">
        <f>SUMIF(Month!$130:$130,Quarter!U$3,Month!26:26)</f>
        <v>0</v>
      </c>
      <c r="V27" s="8">
        <f>SUMIF(Month!$130:$130,Quarter!V$3,Month!26:26)</f>
        <v>0</v>
      </c>
      <c r="W27" s="8">
        <f>SUMIF(Month!$130:$130,Quarter!W$3,Month!26:26)</f>
        <v>0</v>
      </c>
      <c r="X27" s="8">
        <f>SUMIF(Month!$130:$130,Quarter!X$3,Month!26:26)</f>
        <v>0</v>
      </c>
      <c r="Y27" s="8">
        <f>SUMIF(Month!$130:$130,Quarter!Y$3,Month!26:26)</f>
        <v>0</v>
      </c>
      <c r="Z27" s="8">
        <f>SUMIF(Month!$130:$130,Quarter!Z$3,Month!26:26)</f>
        <v>0</v>
      </c>
      <c r="AA27" s="8">
        <f>SUMIF(Month!$130:$130,Quarter!AA$3,Month!26:26)</f>
        <v>0</v>
      </c>
      <c r="AB27" s="8">
        <f>SUMIF(Month!$130:$130,Quarter!AB$3,Month!26:26)</f>
        <v>0</v>
      </c>
      <c r="AC27" s="8">
        <f>SUMIF(Month!$130:$130,Quarter!AC$3,Month!26:26)</f>
        <v>0</v>
      </c>
      <c r="AD27" s="8">
        <f>SUMIF(Month!$130:$130,Quarter!AD$3,Month!26:26)</f>
        <v>0</v>
      </c>
      <c r="AE27" s="8">
        <f>SUMIF(Month!$130:$130,Quarter!AE$3,Month!26:26)</f>
        <v>0</v>
      </c>
      <c r="AF27" s="8">
        <f>SUMIF(Month!$130:$130,Quarter!AF$3,Month!26:26)</f>
        <v>0</v>
      </c>
      <c r="AG27" s="8">
        <f>SUMIF(Month!$130:$130,Quarter!AG$3,Month!26:26)</f>
        <v>0</v>
      </c>
      <c r="AH27" s="8">
        <f>SUMIF(Month!$130:$130,Quarter!AH$3,Month!26:26)</f>
        <v>0</v>
      </c>
      <c r="AI27" s="8">
        <f>SUMIF(Month!$130:$130,Quarter!AI$3,Month!26:26)</f>
        <v>0</v>
      </c>
      <c r="AJ27" s="8">
        <f>SUMIF(Month!$130:$130,Quarter!AJ$3,Month!26:26)</f>
        <v>0</v>
      </c>
      <c r="AK27" s="8">
        <f>SUMIF(Month!$130:$130,Quarter!AK$3,Month!26:26)</f>
        <v>0</v>
      </c>
      <c r="AL27" s="8">
        <f>SUMIF(Month!$130:$130,Quarter!AL$3,Month!26:26)</f>
        <v>0</v>
      </c>
      <c r="AM27" s="8">
        <f>SUMIF(Month!$130:$130,Quarter!AM$3,Month!26:26)</f>
        <v>0</v>
      </c>
      <c r="AN27" s="8">
        <f>SUMIF(Month!$130:$130,Quarter!AN$3,Month!26:26)</f>
        <v>0</v>
      </c>
      <c r="AO27" s="8">
        <f>SUMIF(Month!$130:$130,Quarter!AO$3,Month!26:26)</f>
        <v>0</v>
      </c>
      <c r="AP27" s="8">
        <f>SUMIF(Month!$130:$130,Quarter!AP$3,Month!26:26)</f>
        <v>0</v>
      </c>
      <c r="AQ27" s="8">
        <f>SUMIF(Month!$130:$130,Quarter!AQ$3,Month!26:26)</f>
        <v>0</v>
      </c>
      <c r="AR27" s="8">
        <f>SUMIF(Month!$130:$130,Quarter!AR$3,Month!26:26)</f>
        <v>0</v>
      </c>
      <c r="AS27" s="8">
        <f>SUMIF(Month!$130:$130,Quarter!AS$3,Month!26:26)</f>
        <v>0</v>
      </c>
      <c r="AT27" s="8">
        <f>SUMIF(Month!$130:$130,Quarter!AT$3,Month!26:26)</f>
        <v>0</v>
      </c>
      <c r="AU27" s="8">
        <f>SUMIF(Month!$130:$130,Quarter!AU$3,Month!26:26)</f>
        <v>0</v>
      </c>
      <c r="AV27" s="8">
        <f>SUMIF(Month!$130:$130,Quarter!AV$3,Month!26:26)</f>
        <v>0</v>
      </c>
      <c r="AW27" s="8">
        <f>SUMIF(Month!$130:$130,Quarter!AW$3,Month!26:26)</f>
        <v>0</v>
      </c>
      <c r="AX27" s="8">
        <f>SUMIF(Month!$130:$130,Quarter!AX$3,Month!26:26)</f>
        <v>0</v>
      </c>
      <c r="AY27" s="8">
        <f>SUMIF(Month!$130:$130,Quarter!AY$3,Month!26:26)</f>
        <v>0</v>
      </c>
      <c r="AZ27" s="8">
        <f>SUMIF(Month!$130:$130,Quarter!AZ$3,Month!26:26)</f>
        <v>0</v>
      </c>
      <c r="BA27" s="8">
        <f>SUMIF(Month!$130:$130,Quarter!BA$3,Month!26:26)</f>
        <v>0</v>
      </c>
      <c r="BB27" s="8">
        <f>SUMIF(Month!$130:$130,Quarter!BB$3,Month!26:26)</f>
        <v>0</v>
      </c>
      <c r="BC27" s="8">
        <f>SUMIF(Month!$130:$130,Quarter!BC$3,Month!26:26)</f>
        <v>0</v>
      </c>
      <c r="BD27" s="8">
        <f>SUMIF(Month!$130:$130,Quarter!BD$3,Month!26:26)</f>
        <v>0</v>
      </c>
      <c r="BE27" s="8">
        <f>SUMIF(Month!$130:$130,Quarter!BE$3,Month!26:26)</f>
        <v>0</v>
      </c>
      <c r="BF27" s="8">
        <f>SUMIF(Month!$130:$130,Quarter!BF$3,Month!26:26)</f>
        <v>0</v>
      </c>
      <c r="BG27" s="8">
        <f>SUMIF(Month!$130:$130,Quarter!BG$3,Month!26:26)</f>
        <v>0</v>
      </c>
      <c r="BH27" s="8">
        <f>SUMIF(Month!$130:$130,Quarter!BH$3,Month!26:26)</f>
        <v>0</v>
      </c>
      <c r="BI27" s="8">
        <f>SUMIF(Month!$130:$130,Quarter!BI$3,Month!26:26)</f>
        <v>0</v>
      </c>
      <c r="BJ27" s="8">
        <f>SUMIF(Month!$130:$130,Quarter!BJ$3,Month!26:26)</f>
        <v>0</v>
      </c>
      <c r="BK27" s="8">
        <f>SUMIF(Month!$130:$130,Quarter!BK$3,Month!26:26)</f>
        <v>0</v>
      </c>
      <c r="BL27" s="8">
        <f>SUMIF(Month!$130:$130,Quarter!BL$3,Month!26:26)</f>
        <v>0</v>
      </c>
      <c r="BM27" s="8">
        <f>SUMIF(Month!$130:$130,Quarter!BM$3,Month!26:26)</f>
        <v>0</v>
      </c>
      <c r="BN27" s="8">
        <f>SUMIF(Month!$130:$130,Quarter!BN$3,Month!26:26)</f>
        <v>0</v>
      </c>
      <c r="BO27" s="8">
        <f>SUMIF(Month!$130:$130,Quarter!BO$3,Month!26:26)</f>
        <v>0</v>
      </c>
      <c r="BP27" s="29">
        <f>SUMIF(Month!$130:$130,Quarter!BP$3,Month!26:26)</f>
        <v>0</v>
      </c>
      <c r="BQ27" s="29">
        <f>SUMIF(Month!$130:$130,Quarter!BQ$3,Month!26:26)</f>
        <v>0</v>
      </c>
      <c r="BR27" s="29">
        <f>SUMIF(Month!$130:$130,Quarter!BR$3,Month!26:26)</f>
        <v>0</v>
      </c>
      <c r="BS27" s="29">
        <f>SUMIF(Month!$130:$130,Quarter!BS$3,Month!26:26)</f>
        <v>0</v>
      </c>
      <c r="BT27" s="8">
        <f>SUMIF(Month!$130:$130,Quarter!BT$3,Month!26:26)</f>
        <v>0</v>
      </c>
      <c r="BU27" s="8">
        <f>SUMIF(Month!$130:$130,Quarter!BU$3,Month!26:26)</f>
        <v>0</v>
      </c>
      <c r="BV27" s="8">
        <f>SUMIF(Month!$130:$130,Quarter!BV$3,Month!26:26)</f>
        <v>0</v>
      </c>
      <c r="BW27" s="8">
        <f>SUMIF(Month!$130:$130,Quarter!BW$3,Month!26:26)</f>
        <v>882.32449999999994</v>
      </c>
      <c r="BX27" s="8">
        <f>SUMIF(Month!$130:$130,Quarter!BX$3,Month!26:26)</f>
        <v>22339.495928571429</v>
      </c>
      <c r="BY27" s="8">
        <f>SUMIF(Month!$130:$130,Quarter!BY$3,Month!26:26)</f>
        <v>22013.224999999999</v>
      </c>
      <c r="BZ27" s="8">
        <f>SUMIF(Month!$130:$130,Quarter!BZ$3,Month!26:26)</f>
        <v>20418</v>
      </c>
      <c r="CA27" s="8">
        <f>SUMIF(Month!$130:$130,Quarter!CA$3,Month!26:26)</f>
        <v>20939</v>
      </c>
      <c r="CB27" s="8">
        <f>SUMIF(Month!$130:$130,Quarter!CB$3,Month!26:26)</f>
        <v>22021.6155</v>
      </c>
      <c r="CC27" s="8">
        <f>SUMIF(Month!$130:$130,Quarter!CC$3,Month!26:26)</f>
        <v>21511</v>
      </c>
      <c r="CD27" s="8">
        <f>SUM(Month!IH26:IJ26)</f>
        <v>20170.701999999997</v>
      </c>
      <c r="CE27" s="8">
        <f>SUM(Month!IK26:IM26)</f>
        <v>20919.303</v>
      </c>
      <c r="CF27" s="8">
        <f>SUM(Month!IN26:IP26)</f>
        <v>22253.306</v>
      </c>
      <c r="CG27" s="8">
        <f>SUM(Month!IQ26:IS26)</f>
        <v>21875.074499999999</v>
      </c>
      <c r="CH27" s="8">
        <f>SUM(Month!IT26:IV26)</f>
        <v>20210.2575</v>
      </c>
      <c r="CI27" s="8">
        <f>SUM(Month!IW26:IY26)</f>
        <v>19812.458500000001</v>
      </c>
      <c r="CJ27" s="8">
        <f>SUM(Month!IZ26:JB26)</f>
        <v>22540.278519770964</v>
      </c>
      <c r="CK27" s="8">
        <f>SUM(Month!JC26:JE26)</f>
        <v>21545.469047619052</v>
      </c>
      <c r="CL27" s="8">
        <f>SUM(Month!JF26:JH26)</f>
        <v>20315.718499999999</v>
      </c>
      <c r="CM27" s="8">
        <f>SUM(Month!JI26:JK26)</f>
        <v>20973.02709090909</v>
      </c>
      <c r="CN27" s="8">
        <f>SUM(Month!JL26:JN26)</f>
        <v>22981.913499999999</v>
      </c>
      <c r="CO27" s="8">
        <f>SUM(Month!JO26:JQ26)</f>
        <v>22563.097991525421</v>
      </c>
      <c r="CP27" s="8">
        <f>SUM(Month!JR26:JT26)</f>
        <v>20407.087500000001</v>
      </c>
      <c r="CQ27" s="8">
        <f>SUM(Month!JU26:JW26)</f>
        <v>18650.863319499338</v>
      </c>
      <c r="CR27" s="8">
        <f>SUM(Month!JX26:JZ26)</f>
        <v>23044.68502722323</v>
      </c>
      <c r="CS27" s="8">
        <f>SUM(Month!KA26:KC26)</f>
        <v>24141.913881387794</v>
      </c>
      <c r="CT27" s="8">
        <f>SUM(Month!KD26:KF26)</f>
        <v>21866.318299999999</v>
      </c>
      <c r="CU27" s="8">
        <f>SUM(Month!KG26:KI26)</f>
        <v>23001.570599999999</v>
      </c>
      <c r="CV27" s="8">
        <f>SUM(Month!KJ26:KL26)</f>
        <v>24782.197999999997</v>
      </c>
      <c r="CW27" s="8">
        <f>SUM(Month!KM26:KO26)</f>
        <v>23946.809000000001</v>
      </c>
      <c r="CX27" s="8">
        <f>SUM(Month!KP26:KR26)</f>
        <v>21851.196100000001</v>
      </c>
      <c r="CY27" s="8">
        <f>SUMIF(Month!$KS$1:$XFD$1,Quarter!CY$3,Month!$KS$26:$XFD$26)</f>
        <v>22961.577399999998</v>
      </c>
      <c r="CZ27" s="8">
        <f>SUMIF(Month!$KS$1:$XFD$1,Quarter!CZ$3,Month!$KS$26:$XFD$26)</f>
        <v>24306.0406</v>
      </c>
      <c r="DA27" s="8">
        <f>SUMIF(Month!$KS$1:$XFD$1,Quarter!DA$3,Month!$KS$26:$XFD$26)</f>
        <v>23171.783299999999</v>
      </c>
      <c r="DB27" s="8">
        <f>SUMIF(Month!$KS$1:$XFD$1,Quarter!DB$3,Month!$KS$26:$XFD$26)</f>
        <v>22399.548999999999</v>
      </c>
      <c r="DC27" s="8">
        <f>SUMIF(Month!$KS$1:$XFD$1,Quarter!DC$3,Month!$KS$26:$XFD$26)</f>
        <v>23367.4476</v>
      </c>
      <c r="DD27" s="8">
        <f>SUMIF(Month!$KS$1:$XFD$1,Quarter!DD$3,Month!$KS$26:$XFD$26)</f>
        <v>25372.921500000004</v>
      </c>
      <c r="DE27" s="8">
        <f>SUMIF(Month!$KS$1:$XFD$1,Quarter!DE$3,Month!$KS$26:$XFD$26)</f>
        <v>24423.494200000001</v>
      </c>
      <c r="DF27" s="8">
        <f>SUMIF(Month!$KS$1:$XFD$1,Quarter!DF$3,Month!$KS$26:$XFD$26)</f>
        <v>23297.804499999998</v>
      </c>
      <c r="DG27" s="8">
        <f>SUMIF(Month!$KS$1:$XFD$1,Quarter!DG$3,Month!$KS$26:$XFD$26)</f>
        <v>24093.596100000002</v>
      </c>
      <c r="DH27" s="8">
        <f>SUMIF(Month!$KS$1:$XFD$1,Quarter!DH$3,Month!$KS$26:$XFD$26)</f>
        <v>26023.933000000001</v>
      </c>
      <c r="DI27" s="8">
        <f>SUMIF(Month!$KS$1:$XFD$1,Quarter!DI$3,Month!$KS$26:$XFD$26)</f>
        <v>25039.536500000002</v>
      </c>
      <c r="DJ27" s="8">
        <f>SUMIF(Month!$KS$1:$XFD$1,Quarter!DJ$3,Month!$KS$26:$XFD$26)</f>
        <v>23183.837100000001</v>
      </c>
      <c r="DK27" s="8">
        <f>SUMIF(Month!$KS$1:$XFD$1,Quarter!DK$3,Month!$KS$26:$XFD$26)</f>
        <v>18165.061600000001</v>
      </c>
      <c r="DL27" s="8">
        <f>SUMIF(Month!$KS$1:$XFD$1,Quarter!DL$3,Month!$KS$26:$XFD$26)</f>
        <v>19545.225699999999</v>
      </c>
      <c r="DM27" s="8">
        <f>SUMIF(Month!$KS$1:$XFD$1,Quarter!DM$3,Month!$KS$26:$XFD$26)</f>
        <v>18671.559399999998</v>
      </c>
      <c r="DN27" s="8">
        <f>SUMIF(Month!$KS$1:$XFD$1,Quarter!DN$3,Month!$KS$26:$XFD$26)</f>
        <v>5773.9065000000001</v>
      </c>
    </row>
    <row r="28" spans="1:118" s="4" customFormat="1" x14ac:dyDescent="0.35">
      <c r="A28" s="103" t="str">
        <f>Month!$A$27</f>
        <v>Veículo Pesado</v>
      </c>
      <c r="B28" s="9">
        <f>SUMIF(Month!$130:$130,Quarter!B$3,Month!27:27)</f>
        <v>0</v>
      </c>
      <c r="C28" s="9">
        <f>SUMIF(Month!$130:$130,Quarter!C$3,Month!27:27)</f>
        <v>0</v>
      </c>
      <c r="D28" s="9">
        <f>SUMIF(Month!$130:$130,Quarter!D$3,Month!27:27)</f>
        <v>0</v>
      </c>
      <c r="E28" s="9">
        <f>SUMIF(Month!$130:$130,Quarter!E$3,Month!27:27)</f>
        <v>0</v>
      </c>
      <c r="F28" s="9">
        <f>SUMIF(Month!$130:$130,Quarter!F$3,Month!27:27)</f>
        <v>0</v>
      </c>
      <c r="G28" s="9">
        <f>SUMIF(Month!$130:$130,Quarter!G$3,Month!27:27)</f>
        <v>0</v>
      </c>
      <c r="H28" s="9">
        <f>SUMIF(Month!$130:$130,Quarter!H$3,Month!27:27)</f>
        <v>0</v>
      </c>
      <c r="I28" s="9">
        <f>SUMIF(Month!$130:$130,Quarter!I$3,Month!27:27)</f>
        <v>0</v>
      </c>
      <c r="J28" s="9">
        <f>SUMIF(Month!$130:$130,Quarter!J$3,Month!27:27)</f>
        <v>0</v>
      </c>
      <c r="K28" s="9">
        <f>SUMIF(Month!$130:$130,Quarter!K$3,Month!27:27)</f>
        <v>0</v>
      </c>
      <c r="L28" s="9">
        <f>SUMIF(Month!$130:$130,Quarter!L$3,Month!27:27)</f>
        <v>0</v>
      </c>
      <c r="M28" s="9">
        <f>SUMIF(Month!$130:$130,Quarter!M$3,Month!27:27)</f>
        <v>0</v>
      </c>
      <c r="N28" s="9">
        <f>SUMIF(Month!$130:$130,Quarter!N$3,Month!27:27)</f>
        <v>0</v>
      </c>
      <c r="O28" s="9">
        <f>SUMIF(Month!$130:$130,Quarter!O$3,Month!27:27)</f>
        <v>0</v>
      </c>
      <c r="P28" s="9">
        <f>SUMIF(Month!$130:$130,Quarter!P$3,Month!27:27)</f>
        <v>0</v>
      </c>
      <c r="Q28" s="9">
        <f>SUMIF(Month!$130:$130,Quarter!Q$3,Month!27:27)</f>
        <v>0</v>
      </c>
      <c r="R28" s="9">
        <f>SUMIF(Month!$130:$130,Quarter!R$3,Month!27:27)</f>
        <v>0</v>
      </c>
      <c r="S28" s="9">
        <f>SUMIF(Month!$130:$130,Quarter!S$3,Month!27:27)</f>
        <v>0</v>
      </c>
      <c r="T28" s="9">
        <f>SUMIF(Month!$130:$130,Quarter!T$3,Month!27:27)</f>
        <v>0</v>
      </c>
      <c r="U28" s="9">
        <f>SUMIF(Month!$130:$130,Quarter!U$3,Month!27:27)</f>
        <v>0</v>
      </c>
      <c r="V28" s="9">
        <f>SUMIF(Month!$130:$130,Quarter!V$3,Month!27:27)</f>
        <v>0</v>
      </c>
      <c r="W28" s="9">
        <f>SUMIF(Month!$130:$130,Quarter!W$3,Month!27:27)</f>
        <v>0</v>
      </c>
      <c r="X28" s="9">
        <f>SUMIF(Month!$130:$130,Quarter!X$3,Month!27:27)</f>
        <v>0</v>
      </c>
      <c r="Y28" s="9">
        <f>SUMIF(Month!$130:$130,Quarter!Y$3,Month!27:27)</f>
        <v>0</v>
      </c>
      <c r="Z28" s="9">
        <f>SUMIF(Month!$130:$130,Quarter!Z$3,Month!27:27)</f>
        <v>0</v>
      </c>
      <c r="AA28" s="9">
        <f>SUMIF(Month!$130:$130,Quarter!AA$3,Month!27:27)</f>
        <v>0</v>
      </c>
      <c r="AB28" s="9">
        <f>SUMIF(Month!$130:$130,Quarter!AB$3,Month!27:27)</f>
        <v>0</v>
      </c>
      <c r="AC28" s="9">
        <f>SUMIF(Month!$130:$130,Quarter!AC$3,Month!27:27)</f>
        <v>0</v>
      </c>
      <c r="AD28" s="9">
        <f>SUMIF(Month!$130:$130,Quarter!AD$3,Month!27:27)</f>
        <v>0</v>
      </c>
      <c r="AE28" s="9">
        <f>SUMIF(Month!$130:$130,Quarter!AE$3,Month!27:27)</f>
        <v>0</v>
      </c>
      <c r="AF28" s="9">
        <f>SUMIF(Month!$130:$130,Quarter!AF$3,Month!27:27)</f>
        <v>0</v>
      </c>
      <c r="AG28" s="9">
        <f>SUMIF(Month!$130:$130,Quarter!AG$3,Month!27:27)</f>
        <v>0</v>
      </c>
      <c r="AH28" s="9">
        <f>SUMIF(Month!$130:$130,Quarter!AH$3,Month!27:27)</f>
        <v>0</v>
      </c>
      <c r="AI28" s="9">
        <f>SUMIF(Month!$130:$130,Quarter!AI$3,Month!27:27)</f>
        <v>0</v>
      </c>
      <c r="AJ28" s="9">
        <f>SUMIF(Month!$130:$130,Quarter!AJ$3,Month!27:27)</f>
        <v>0</v>
      </c>
      <c r="AK28" s="9">
        <f>SUMIF(Month!$130:$130,Quarter!AK$3,Month!27:27)</f>
        <v>0</v>
      </c>
      <c r="AL28" s="9">
        <f>SUMIF(Month!$130:$130,Quarter!AL$3,Month!27:27)</f>
        <v>0</v>
      </c>
      <c r="AM28" s="9">
        <f>SUMIF(Month!$130:$130,Quarter!AM$3,Month!27:27)</f>
        <v>0</v>
      </c>
      <c r="AN28" s="9">
        <f>SUMIF(Month!$130:$130,Quarter!AN$3,Month!27:27)</f>
        <v>0</v>
      </c>
      <c r="AO28" s="9">
        <f>SUMIF(Month!$130:$130,Quarter!AO$3,Month!27:27)</f>
        <v>0</v>
      </c>
      <c r="AP28" s="9">
        <f>SUMIF(Month!$130:$130,Quarter!AP$3,Month!27:27)</f>
        <v>0</v>
      </c>
      <c r="AQ28" s="9">
        <f>SUMIF(Month!$130:$130,Quarter!AQ$3,Month!27:27)</f>
        <v>0</v>
      </c>
      <c r="AR28" s="9">
        <f>SUMIF(Month!$130:$130,Quarter!AR$3,Month!27:27)</f>
        <v>0</v>
      </c>
      <c r="AS28" s="9">
        <f>SUMIF(Month!$130:$130,Quarter!AS$3,Month!27:27)</f>
        <v>0</v>
      </c>
      <c r="AT28" s="9">
        <f>SUMIF(Month!$130:$130,Quarter!AT$3,Month!27:27)</f>
        <v>0</v>
      </c>
      <c r="AU28" s="9">
        <f>SUMIF(Month!$130:$130,Quarter!AU$3,Month!27:27)</f>
        <v>0</v>
      </c>
      <c r="AV28" s="9">
        <f>SUMIF(Month!$130:$130,Quarter!AV$3,Month!27:27)</f>
        <v>0</v>
      </c>
      <c r="AW28" s="9">
        <f>SUMIF(Month!$130:$130,Quarter!AW$3,Month!27:27)</f>
        <v>0</v>
      </c>
      <c r="AX28" s="9">
        <f>SUMIF(Month!$130:$130,Quarter!AX$3,Month!27:27)</f>
        <v>0</v>
      </c>
      <c r="AY28" s="9">
        <f>SUMIF(Month!$130:$130,Quarter!AY$3,Month!27:27)</f>
        <v>0</v>
      </c>
      <c r="AZ28" s="9">
        <f>SUMIF(Month!$130:$130,Quarter!AZ$3,Month!27:27)</f>
        <v>0</v>
      </c>
      <c r="BA28" s="9">
        <f>SUMIF(Month!$130:$130,Quarter!BA$3,Month!27:27)</f>
        <v>0</v>
      </c>
      <c r="BB28" s="9">
        <f>SUMIF(Month!$130:$130,Quarter!BB$3,Month!27:27)</f>
        <v>0</v>
      </c>
      <c r="BC28" s="9">
        <f>SUMIF(Month!$130:$130,Quarter!BC$3,Month!27:27)</f>
        <v>0</v>
      </c>
      <c r="BD28" s="9">
        <f>SUMIF(Month!$130:$130,Quarter!BD$3,Month!27:27)</f>
        <v>0</v>
      </c>
      <c r="BE28" s="9">
        <f>SUMIF(Month!$130:$130,Quarter!BE$3,Month!27:27)</f>
        <v>0</v>
      </c>
      <c r="BF28" s="9">
        <f>SUMIF(Month!$130:$130,Quarter!BF$3,Month!27:27)</f>
        <v>0</v>
      </c>
      <c r="BG28" s="9">
        <f>SUMIF(Month!$130:$130,Quarter!BG$3,Month!27:27)</f>
        <v>0</v>
      </c>
      <c r="BH28" s="9">
        <f>SUMIF(Month!$130:$130,Quarter!BH$3,Month!27:27)</f>
        <v>0</v>
      </c>
      <c r="BI28" s="9">
        <f>SUMIF(Month!$130:$130,Quarter!BI$3,Month!27:27)</f>
        <v>0</v>
      </c>
      <c r="BJ28" s="9">
        <f>SUMIF(Month!$130:$130,Quarter!BJ$3,Month!27:27)</f>
        <v>0</v>
      </c>
      <c r="BK28" s="9">
        <f>SUMIF(Month!$130:$130,Quarter!BK$3,Month!27:27)</f>
        <v>0</v>
      </c>
      <c r="BL28" s="9">
        <f>SUMIF(Month!$130:$130,Quarter!BL$3,Month!27:27)</f>
        <v>0</v>
      </c>
      <c r="BM28" s="9">
        <f>SUMIF(Month!$130:$130,Quarter!BM$3,Month!27:27)</f>
        <v>0</v>
      </c>
      <c r="BN28" s="9">
        <f>SUMIF(Month!$130:$130,Quarter!BN$3,Month!27:27)</f>
        <v>0</v>
      </c>
      <c r="BO28" s="9">
        <f>SUMIF(Month!$130:$130,Quarter!BO$3,Month!27:27)</f>
        <v>0</v>
      </c>
      <c r="BP28" s="31">
        <f>SUMIF(Month!$130:$130,Quarter!BP$3,Month!27:27)</f>
        <v>0</v>
      </c>
      <c r="BQ28" s="31">
        <f>SUMIF(Month!$130:$130,Quarter!BQ$3,Month!27:27)</f>
        <v>0</v>
      </c>
      <c r="BR28" s="31">
        <f>SUMIF(Month!$130:$130,Quarter!BR$3,Month!27:27)</f>
        <v>0</v>
      </c>
      <c r="BS28" s="31">
        <f>SUMIF(Month!$130:$130,Quarter!BS$3,Month!27:27)</f>
        <v>0</v>
      </c>
      <c r="BT28" s="9">
        <f>SUMIF(Month!$130:$130,Quarter!BT$3,Month!27:27)</f>
        <v>0</v>
      </c>
      <c r="BU28" s="9">
        <f>SUMIF(Month!$130:$130,Quarter!BU$3,Month!27:27)</f>
        <v>0</v>
      </c>
      <c r="BV28" s="9">
        <f>SUMIF(Month!$130:$130,Quarter!BV$3,Month!27:27)</f>
        <v>0</v>
      </c>
      <c r="BW28" s="9">
        <f>SUMIF(Month!$130:$130,Quarter!BW$3,Month!27:27)</f>
        <v>518.19399999999996</v>
      </c>
      <c r="BX28" s="9">
        <f>SUMIF(Month!$130:$130,Quarter!BX$3,Month!27:27)</f>
        <v>13183.938857142857</v>
      </c>
      <c r="BY28" s="9">
        <f>SUMIF(Month!$130:$130,Quarter!BY$3,Month!27:27)</f>
        <v>12744.945</v>
      </c>
      <c r="BZ28" s="9">
        <f>SUMIF(Month!$130:$130,Quarter!BZ$3,Month!27:27)</f>
        <v>11748</v>
      </c>
      <c r="CA28" s="9">
        <f>SUMIF(Month!$130:$130,Quarter!CA$3,Month!27:27)</f>
        <v>12508</v>
      </c>
      <c r="CB28" s="9">
        <f>SUMIF(Month!$130:$130,Quarter!CB$3,Month!27:27)</f>
        <v>13069.828000000001</v>
      </c>
      <c r="CC28" s="9">
        <f>SUMIF(Month!$130:$130,Quarter!CC$3,Month!27:27)</f>
        <v>12518</v>
      </c>
      <c r="CD28" s="9">
        <f>SUM(Month!IH27:IJ27)</f>
        <v>11600.164999999999</v>
      </c>
      <c r="CE28" s="9">
        <f>SUM(Month!IK27:IM27)</f>
        <v>12179.965</v>
      </c>
      <c r="CF28" s="9">
        <f>SUM(Month!IN27:IP27)</f>
        <v>13152.520500000002</v>
      </c>
      <c r="CG28" s="9">
        <f>SUM(Month!IQ27:IS27)</f>
        <v>12856.5065</v>
      </c>
      <c r="CH28" s="9">
        <f>SUM(Month!IT27:IV27)</f>
        <v>11713.7965</v>
      </c>
      <c r="CI28" s="9">
        <f>SUM(Month!IW27:IY27)</f>
        <v>11717.3495</v>
      </c>
      <c r="CJ28" s="9">
        <f>SUM(Month!IZ27:JB27)</f>
        <v>13498.576519770962</v>
      </c>
      <c r="CK28" s="9">
        <f>SUM(Month!JC27:JE27)</f>
        <v>12522.309547619046</v>
      </c>
      <c r="CL28" s="9">
        <f>SUM(Month!JF27:JH27)</f>
        <v>11778.866</v>
      </c>
      <c r="CM28" s="9">
        <f>SUM(Month!JI27:JK27)</f>
        <v>12414.155090909089</v>
      </c>
      <c r="CN28" s="9">
        <f>SUM(Month!JL27:JN27)</f>
        <v>13795.657999999999</v>
      </c>
      <c r="CO28" s="9">
        <f>SUM(Month!JO27:JQ27)</f>
        <v>13281.336491525424</v>
      </c>
      <c r="CP28" s="9">
        <f>SUM(Month!JR27:JT27)</f>
        <v>12320.3995</v>
      </c>
      <c r="CQ28" s="9">
        <f>SUM(Month!JU27:JW27)</f>
        <v>12493.37431949934</v>
      </c>
      <c r="CR28" s="9">
        <f>SUM(Month!JX27:JZ27)</f>
        <v>15167.13602722323</v>
      </c>
      <c r="CS28" s="9">
        <f>SUM(Month!KA27:KC27)</f>
        <v>15021.864881387795</v>
      </c>
      <c r="CT28" s="9">
        <f>SUM(Month!KD27:KF27)</f>
        <v>15735.419299999998</v>
      </c>
      <c r="CU28" s="9">
        <f>SUM(Month!KG27:KI27)</f>
        <v>16688.839599999999</v>
      </c>
      <c r="CV28" s="9">
        <f>SUM(Month!KJ27:KL27)</f>
        <v>17758.198499999999</v>
      </c>
      <c r="CW28" s="9">
        <f>SUM(Month!KM27:KO27)</f>
        <v>16740.91</v>
      </c>
      <c r="CX28" s="9">
        <f>SUM(Month!KP27:KR27)</f>
        <v>15537.366599999998</v>
      </c>
      <c r="CY28" s="9">
        <f>SUMIF(Month!$KS$1:$XFD$1,Quarter!CY$3,Month!$KS$27:$XFD$27)</f>
        <v>16426.4064</v>
      </c>
      <c r="CZ28" s="9">
        <f>SUMIF(Month!$KS$1:$XFD$1,Quarter!CZ$3,Month!$KS$27:$XFD$27)</f>
        <v>17080.0501</v>
      </c>
      <c r="DA28" s="9">
        <f>SUMIF(Month!$KS$1:$XFD$1,Quarter!DA$3,Month!$KS$27:$XFD$27)</f>
        <v>16005.9938</v>
      </c>
      <c r="DB28" s="9">
        <f>SUMIF(Month!$KS$1:$XFD$1,Quarter!DB$3,Month!$KS$27:$XFD$27)</f>
        <v>15457.510000000002</v>
      </c>
      <c r="DC28" s="9">
        <f>SUMIF(Month!$KS$1:$XFD$1,Quarter!DC$3,Month!$KS$27:$XFD$27)</f>
        <v>16242.7451</v>
      </c>
      <c r="DD28" s="9">
        <f>SUMIF(Month!$KS$1:$XFD$1,Quarter!DD$3,Month!$KS$27:$XFD$27)</f>
        <v>17802.176500000001</v>
      </c>
      <c r="DE28" s="9">
        <f>SUMIF(Month!$KS$1:$XFD$1,Quarter!DE$3,Month!$KS$27:$XFD$27)</f>
        <v>16813.2922</v>
      </c>
      <c r="DF28" s="9">
        <f>SUMIF(Month!$KS$1:$XFD$1,Quarter!DF$3,Month!$KS$27:$XFD$27)</f>
        <v>16122.4545</v>
      </c>
      <c r="DG28" s="9">
        <f>SUMIF(Month!$KS$1:$XFD$1,Quarter!DG$3,Month!$KS$27:$XFD$27)</f>
        <v>16957.102599999998</v>
      </c>
      <c r="DH28" s="9">
        <f>SUMIF(Month!$KS$1:$XFD$1,Quarter!DH$3,Month!$KS$27:$XFD$27)</f>
        <v>18252.276000000002</v>
      </c>
      <c r="DI28" s="9">
        <f>SUMIF(Month!$KS$1:$XFD$1,Quarter!DI$3,Month!$KS$27:$XFD$27)</f>
        <v>17287.123</v>
      </c>
      <c r="DJ28" s="9">
        <f>SUMIF(Month!$KS$1:$XFD$1,Quarter!DJ$3,Month!$KS$27:$XFD$27)</f>
        <v>16033.430600000003</v>
      </c>
      <c r="DK28" s="9">
        <f>SUMIF(Month!$KS$1:$XFD$1,Quarter!DK$3,Month!$KS$27:$XFD$27)</f>
        <v>12219.652599999998</v>
      </c>
      <c r="DL28" s="9">
        <f>SUMIF(Month!$KS$1:$XFD$1,Quarter!DL$3,Month!$KS$27:$XFD$27)</f>
        <v>13210.4107</v>
      </c>
      <c r="DM28" s="9">
        <f>SUMIF(Month!$KS$1:$XFD$1,Quarter!DM$3,Month!$KS$27:$XFD$27)</f>
        <v>12251.947399999999</v>
      </c>
      <c r="DN28" s="9">
        <f>SUMIF(Month!$KS$1:$XFD$1,Quarter!DN$3,Month!$KS$27:$XFD$27)</f>
        <v>3633.8334999999997</v>
      </c>
    </row>
    <row r="29" spans="1:118" s="4" customFormat="1" x14ac:dyDescent="0.35">
      <c r="A29" s="105" t="str">
        <f>Month!$A$28</f>
        <v>Veículo Leve</v>
      </c>
      <c r="B29" s="10">
        <f>SUMIF(Month!$130:$130,Quarter!B$3,Month!28:28)</f>
        <v>0</v>
      </c>
      <c r="C29" s="10">
        <f>SUMIF(Month!$130:$130,Quarter!C$3,Month!28:28)</f>
        <v>0</v>
      </c>
      <c r="D29" s="10">
        <f>SUMIF(Month!$130:$130,Quarter!D$3,Month!28:28)</f>
        <v>0</v>
      </c>
      <c r="E29" s="10">
        <f>SUMIF(Month!$130:$130,Quarter!E$3,Month!28:28)</f>
        <v>0</v>
      </c>
      <c r="F29" s="10">
        <f>SUMIF(Month!$130:$130,Quarter!F$3,Month!28:28)</f>
        <v>0</v>
      </c>
      <c r="G29" s="10">
        <f>SUMIF(Month!$130:$130,Quarter!G$3,Month!28:28)</f>
        <v>0</v>
      </c>
      <c r="H29" s="10">
        <f>SUMIF(Month!$130:$130,Quarter!H$3,Month!28:28)</f>
        <v>0</v>
      </c>
      <c r="I29" s="10">
        <f>SUMIF(Month!$130:$130,Quarter!I$3,Month!28:28)</f>
        <v>0</v>
      </c>
      <c r="J29" s="10">
        <f>SUMIF(Month!$130:$130,Quarter!J$3,Month!28:28)</f>
        <v>0</v>
      </c>
      <c r="K29" s="10">
        <f>SUMIF(Month!$130:$130,Quarter!K$3,Month!28:28)</f>
        <v>0</v>
      </c>
      <c r="L29" s="10">
        <f>SUMIF(Month!$130:$130,Quarter!L$3,Month!28:28)</f>
        <v>0</v>
      </c>
      <c r="M29" s="10">
        <f>SUMIF(Month!$130:$130,Quarter!M$3,Month!28:28)</f>
        <v>0</v>
      </c>
      <c r="N29" s="10">
        <f>SUMIF(Month!$130:$130,Quarter!N$3,Month!28:28)</f>
        <v>0</v>
      </c>
      <c r="O29" s="10">
        <f>SUMIF(Month!$130:$130,Quarter!O$3,Month!28:28)</f>
        <v>0</v>
      </c>
      <c r="P29" s="10">
        <f>SUMIF(Month!$130:$130,Quarter!P$3,Month!28:28)</f>
        <v>0</v>
      </c>
      <c r="Q29" s="10">
        <f>SUMIF(Month!$130:$130,Quarter!Q$3,Month!28:28)</f>
        <v>0</v>
      </c>
      <c r="R29" s="10">
        <f>SUMIF(Month!$130:$130,Quarter!R$3,Month!28:28)</f>
        <v>0</v>
      </c>
      <c r="S29" s="10">
        <f>SUMIF(Month!$130:$130,Quarter!S$3,Month!28:28)</f>
        <v>0</v>
      </c>
      <c r="T29" s="10">
        <f>SUMIF(Month!$130:$130,Quarter!T$3,Month!28:28)</f>
        <v>0</v>
      </c>
      <c r="U29" s="10">
        <f>SUMIF(Month!$130:$130,Quarter!U$3,Month!28:28)</f>
        <v>0</v>
      </c>
      <c r="V29" s="10">
        <f>SUMIF(Month!$130:$130,Quarter!V$3,Month!28:28)</f>
        <v>0</v>
      </c>
      <c r="W29" s="10">
        <f>SUMIF(Month!$130:$130,Quarter!W$3,Month!28:28)</f>
        <v>0</v>
      </c>
      <c r="X29" s="10">
        <f>SUMIF(Month!$130:$130,Quarter!X$3,Month!28:28)</f>
        <v>0</v>
      </c>
      <c r="Y29" s="10">
        <f>SUMIF(Month!$130:$130,Quarter!Y$3,Month!28:28)</f>
        <v>0</v>
      </c>
      <c r="Z29" s="10">
        <f>SUMIF(Month!$130:$130,Quarter!Z$3,Month!28:28)</f>
        <v>0</v>
      </c>
      <c r="AA29" s="10">
        <f>SUMIF(Month!$130:$130,Quarter!AA$3,Month!28:28)</f>
        <v>0</v>
      </c>
      <c r="AB29" s="10">
        <f>SUMIF(Month!$130:$130,Quarter!AB$3,Month!28:28)</f>
        <v>0</v>
      </c>
      <c r="AC29" s="10">
        <f>SUMIF(Month!$130:$130,Quarter!AC$3,Month!28:28)</f>
        <v>0</v>
      </c>
      <c r="AD29" s="10">
        <f>SUMIF(Month!$130:$130,Quarter!AD$3,Month!28:28)</f>
        <v>0</v>
      </c>
      <c r="AE29" s="10">
        <f>SUMIF(Month!$130:$130,Quarter!AE$3,Month!28:28)</f>
        <v>0</v>
      </c>
      <c r="AF29" s="10">
        <f>SUMIF(Month!$130:$130,Quarter!AF$3,Month!28:28)</f>
        <v>0</v>
      </c>
      <c r="AG29" s="10">
        <f>SUMIF(Month!$130:$130,Quarter!AG$3,Month!28:28)</f>
        <v>0</v>
      </c>
      <c r="AH29" s="10">
        <f>SUMIF(Month!$130:$130,Quarter!AH$3,Month!28:28)</f>
        <v>0</v>
      </c>
      <c r="AI29" s="10">
        <f>SUMIF(Month!$130:$130,Quarter!AI$3,Month!28:28)</f>
        <v>0</v>
      </c>
      <c r="AJ29" s="10">
        <f>SUMIF(Month!$130:$130,Quarter!AJ$3,Month!28:28)</f>
        <v>0</v>
      </c>
      <c r="AK29" s="10">
        <f>SUMIF(Month!$130:$130,Quarter!AK$3,Month!28:28)</f>
        <v>0</v>
      </c>
      <c r="AL29" s="10">
        <f>SUMIF(Month!$130:$130,Quarter!AL$3,Month!28:28)</f>
        <v>0</v>
      </c>
      <c r="AM29" s="10">
        <f>SUMIF(Month!$130:$130,Quarter!AM$3,Month!28:28)</f>
        <v>0</v>
      </c>
      <c r="AN29" s="10">
        <f>SUMIF(Month!$130:$130,Quarter!AN$3,Month!28:28)</f>
        <v>0</v>
      </c>
      <c r="AO29" s="10">
        <f>SUMIF(Month!$130:$130,Quarter!AO$3,Month!28:28)</f>
        <v>0</v>
      </c>
      <c r="AP29" s="10">
        <f>SUMIF(Month!$130:$130,Quarter!AP$3,Month!28:28)</f>
        <v>0</v>
      </c>
      <c r="AQ29" s="10">
        <f>SUMIF(Month!$130:$130,Quarter!AQ$3,Month!28:28)</f>
        <v>0</v>
      </c>
      <c r="AR29" s="10">
        <f>SUMIF(Month!$130:$130,Quarter!AR$3,Month!28:28)</f>
        <v>0</v>
      </c>
      <c r="AS29" s="10">
        <f>SUMIF(Month!$130:$130,Quarter!AS$3,Month!28:28)</f>
        <v>0</v>
      </c>
      <c r="AT29" s="10">
        <f>SUMIF(Month!$130:$130,Quarter!AT$3,Month!28:28)</f>
        <v>0</v>
      </c>
      <c r="AU29" s="10">
        <f>SUMIF(Month!$130:$130,Quarter!AU$3,Month!28:28)</f>
        <v>0</v>
      </c>
      <c r="AV29" s="10">
        <f>SUMIF(Month!$130:$130,Quarter!AV$3,Month!28:28)</f>
        <v>0</v>
      </c>
      <c r="AW29" s="10">
        <f>SUMIF(Month!$130:$130,Quarter!AW$3,Month!28:28)</f>
        <v>0</v>
      </c>
      <c r="AX29" s="10">
        <f>SUMIF(Month!$130:$130,Quarter!AX$3,Month!28:28)</f>
        <v>0</v>
      </c>
      <c r="AY29" s="10">
        <f>SUMIF(Month!$130:$130,Quarter!AY$3,Month!28:28)</f>
        <v>0</v>
      </c>
      <c r="AZ29" s="10">
        <f>SUMIF(Month!$130:$130,Quarter!AZ$3,Month!28:28)</f>
        <v>0</v>
      </c>
      <c r="BA29" s="10">
        <f>SUMIF(Month!$130:$130,Quarter!BA$3,Month!28:28)</f>
        <v>0</v>
      </c>
      <c r="BB29" s="10">
        <f>SUMIF(Month!$130:$130,Quarter!BB$3,Month!28:28)</f>
        <v>0</v>
      </c>
      <c r="BC29" s="10">
        <f>SUMIF(Month!$130:$130,Quarter!BC$3,Month!28:28)</f>
        <v>0</v>
      </c>
      <c r="BD29" s="10">
        <f>SUMIF(Month!$130:$130,Quarter!BD$3,Month!28:28)</f>
        <v>0</v>
      </c>
      <c r="BE29" s="10">
        <f>SUMIF(Month!$130:$130,Quarter!BE$3,Month!28:28)</f>
        <v>0</v>
      </c>
      <c r="BF29" s="10">
        <f>SUMIF(Month!$130:$130,Quarter!BF$3,Month!28:28)</f>
        <v>0</v>
      </c>
      <c r="BG29" s="10">
        <f>SUMIF(Month!$130:$130,Quarter!BG$3,Month!28:28)</f>
        <v>0</v>
      </c>
      <c r="BH29" s="10">
        <f>SUMIF(Month!$130:$130,Quarter!BH$3,Month!28:28)</f>
        <v>0</v>
      </c>
      <c r="BI29" s="10">
        <f>SUMIF(Month!$130:$130,Quarter!BI$3,Month!28:28)</f>
        <v>0</v>
      </c>
      <c r="BJ29" s="10">
        <f>SUMIF(Month!$130:$130,Quarter!BJ$3,Month!28:28)</f>
        <v>0</v>
      </c>
      <c r="BK29" s="10">
        <f>SUMIF(Month!$130:$130,Quarter!BK$3,Month!28:28)</f>
        <v>0</v>
      </c>
      <c r="BL29" s="10">
        <f>SUMIF(Month!$130:$130,Quarter!BL$3,Month!28:28)</f>
        <v>0</v>
      </c>
      <c r="BM29" s="10">
        <f>SUMIF(Month!$130:$130,Quarter!BM$3,Month!28:28)</f>
        <v>0</v>
      </c>
      <c r="BN29" s="10">
        <f>SUMIF(Month!$130:$130,Quarter!BN$3,Month!28:28)</f>
        <v>0</v>
      </c>
      <c r="BO29" s="10">
        <f>SUMIF(Month!$130:$130,Quarter!BO$3,Month!28:28)</f>
        <v>0</v>
      </c>
      <c r="BP29" s="34">
        <f>SUMIF(Month!$130:$130,Quarter!BP$3,Month!28:28)</f>
        <v>0</v>
      </c>
      <c r="BQ29" s="34">
        <f>SUMIF(Month!$130:$130,Quarter!BQ$3,Month!28:28)</f>
        <v>0</v>
      </c>
      <c r="BR29" s="34">
        <f>SUMIF(Month!$130:$130,Quarter!BR$3,Month!28:28)</f>
        <v>0</v>
      </c>
      <c r="BS29" s="34">
        <f>SUMIF(Month!$130:$130,Quarter!BS$3,Month!28:28)</f>
        <v>0</v>
      </c>
      <c r="BT29" s="10">
        <f>SUMIF(Month!$130:$130,Quarter!BT$3,Month!28:28)</f>
        <v>0</v>
      </c>
      <c r="BU29" s="10">
        <f>SUMIF(Month!$130:$130,Quarter!BU$3,Month!28:28)</f>
        <v>0</v>
      </c>
      <c r="BV29" s="10">
        <f>SUMIF(Month!$130:$130,Quarter!BV$3,Month!28:28)</f>
        <v>0</v>
      </c>
      <c r="BW29" s="10">
        <f>SUMIF(Month!$130:$130,Quarter!BW$3,Month!28:28)</f>
        <v>364.13050000000004</v>
      </c>
      <c r="BX29" s="10">
        <f>SUMIF(Month!$130:$130,Quarter!BX$3,Month!28:28)</f>
        <v>9155.5570714285714</v>
      </c>
      <c r="BY29" s="10">
        <f>SUMIF(Month!$130:$130,Quarter!BY$3,Month!28:28)</f>
        <v>9268.2799999999988</v>
      </c>
      <c r="BZ29" s="10">
        <f>SUMIF(Month!$130:$130,Quarter!BZ$3,Month!28:28)</f>
        <v>8670</v>
      </c>
      <c r="CA29" s="10">
        <f>SUMIF(Month!$130:$130,Quarter!CA$3,Month!28:28)</f>
        <v>8431</v>
      </c>
      <c r="CB29" s="10">
        <f>SUMIF(Month!$130:$130,Quarter!CB$3,Month!28:28)</f>
        <v>8951.7875000000004</v>
      </c>
      <c r="CC29" s="10">
        <f>SUMIF(Month!$130:$130,Quarter!CC$3,Month!28:28)</f>
        <v>8993</v>
      </c>
      <c r="CD29" s="10">
        <f>SUM(Month!IH28:IJ28)</f>
        <v>8570.5370000000003</v>
      </c>
      <c r="CE29" s="10">
        <f>SUM(Month!IK28:IM28)</f>
        <v>8739.3379999999997</v>
      </c>
      <c r="CF29" s="10">
        <f>SUM(Month!IN28:IP28)</f>
        <v>9100.7855000000018</v>
      </c>
      <c r="CG29" s="10">
        <f>SUM(Month!IQ28:IS28)</f>
        <v>9018.5679999999993</v>
      </c>
      <c r="CH29" s="10">
        <f>SUM(Month!IT28:IV28)</f>
        <v>8496.4609999999993</v>
      </c>
      <c r="CI29" s="10">
        <f>SUM(Month!IW28:IY28)</f>
        <v>8095.1090000000004</v>
      </c>
      <c r="CJ29" s="10">
        <f>SUM(Month!IZ28:JB28)</f>
        <v>9041.7020000000011</v>
      </c>
      <c r="CK29" s="10">
        <f>SUM(Month!JC28:JE28)</f>
        <v>9023.1595000000016</v>
      </c>
      <c r="CL29" s="10">
        <f>SUM(Month!JF28:JH28)</f>
        <v>8536.8525000000009</v>
      </c>
      <c r="CM29" s="10">
        <f>SUM(Month!JI28:JK28)</f>
        <v>8558.8719999999994</v>
      </c>
      <c r="CN29" s="10">
        <f>SUM(Month!JL28:JN28)</f>
        <v>9186.2554999999993</v>
      </c>
      <c r="CO29" s="10">
        <f>SUM(Month!JO28:JQ28)</f>
        <v>9281.7615000000005</v>
      </c>
      <c r="CP29" s="10">
        <f>SUM(Month!JR28:JT28)</f>
        <v>8086.6879999999992</v>
      </c>
      <c r="CQ29" s="10">
        <f>SUM(Month!JU28:JW28)</f>
        <v>6157.4890000000014</v>
      </c>
      <c r="CR29" s="10">
        <f>SUM(Month!JX28:JZ28)</f>
        <v>7877.5489999999991</v>
      </c>
      <c r="CS29" s="10">
        <f>SUM(Month!KA28:KC28)</f>
        <v>9120.0489999999991</v>
      </c>
      <c r="CT29" s="10">
        <f>SUM(Month!KD28:KF28)</f>
        <v>6130.8990000000003</v>
      </c>
      <c r="CU29" s="10">
        <f>SUM(Month!KG28:KI28)</f>
        <v>6312.7309999999998</v>
      </c>
      <c r="CV29" s="10">
        <f>SUM(Month!KJ28:KL28)</f>
        <v>7023.9994999999999</v>
      </c>
      <c r="CW29" s="10">
        <f>SUM(Month!KM28:KO28)</f>
        <v>7205.8990000000013</v>
      </c>
      <c r="CX29" s="10">
        <f>SUM(Month!KP28:KR28)</f>
        <v>6313.8294999999998</v>
      </c>
      <c r="CY29" s="9">
        <f>SUMIF(Month!$KS$1:$XFD$1,Quarter!CY$3,Month!$KS$28:$XFD$28)</f>
        <v>6535.1709999999994</v>
      </c>
      <c r="CZ29" s="9">
        <f>SUMIF(Month!$KS$1:$XFD$1,Quarter!CZ$3,Month!$KS$28:$XFD$28)</f>
        <v>7225.9904999999999</v>
      </c>
      <c r="DA29" s="9">
        <f>SUMIF(Month!$KS$1:$XFD$1,Quarter!DA$3,Month!$KS$28:$XFD$28)</f>
        <v>7165.789499999999</v>
      </c>
      <c r="DB29" s="9">
        <f>SUMIF(Month!$KS$1:$XFD$1,Quarter!DB$3,Month!$KS$28:$XFD$28)</f>
        <v>6942.0389999999989</v>
      </c>
      <c r="DC29" s="9">
        <f>SUMIF(Month!$KS$1:$XFD$1,Quarter!DC$3,Month!$KS$28:$XFD$28)</f>
        <v>7124.7025000000012</v>
      </c>
      <c r="DD29" s="9">
        <f>SUMIF(Month!$KS$1:$XFD$1,Quarter!DD$3,Month!$KS$28:$XFD$28)</f>
        <v>7570.7450000000008</v>
      </c>
      <c r="DE29" s="9">
        <f>SUMIF(Month!$KS$1:$XFD$1,Quarter!DE$3,Month!$KS$28:$XFD$28)</f>
        <v>7610.2019999999993</v>
      </c>
      <c r="DF29" s="9">
        <f>SUMIF(Month!$KS$1:$XFD$1,Quarter!DF$3,Month!$KS$28:$XFD$28)</f>
        <v>7175.35</v>
      </c>
      <c r="DG29" s="9">
        <f>SUMIF(Month!$KS$1:$XFD$1,Quarter!DG$3,Month!$KS$28:$XFD$28)</f>
        <v>7136.4935000000023</v>
      </c>
      <c r="DH29" s="9">
        <f>SUMIF(Month!$KS$1:$XFD$1,Quarter!DH$3,Month!$KS$28:$XFD$28)</f>
        <v>7771.6570000000002</v>
      </c>
      <c r="DI29" s="9">
        <f>SUMIF(Month!$KS$1:$XFD$1,Quarter!DI$3,Month!$KS$28:$XFD$28)</f>
        <v>7752.4135000000006</v>
      </c>
      <c r="DJ29" s="9">
        <f>SUMIF(Month!$KS$1:$XFD$1,Quarter!DJ$3,Month!$KS$28:$XFD$28)</f>
        <v>7150.4064999999982</v>
      </c>
      <c r="DK29" s="9">
        <f>SUMIF(Month!$KS$1:$XFD$1,Quarter!DK$3,Month!$KS$28:$XFD$28)</f>
        <v>5945.4089999999997</v>
      </c>
      <c r="DL29" s="9">
        <f>SUMIF(Month!$KS$1:$XFD$1,Quarter!DL$3,Month!$KS$28:$XFD$28)</f>
        <v>6334.8150000000005</v>
      </c>
      <c r="DM29" s="9">
        <f>SUMIF(Month!$KS$1:$XFD$1,Quarter!DM$3,Month!$KS$28:$XFD$28)</f>
        <v>6419.6119999999992</v>
      </c>
      <c r="DN29" s="9">
        <f>SUMIF(Month!$KS$1:$XFD$1,Quarter!DN$3,Month!$KS$28:$XFD$28)</f>
        <v>2140.0730000000003</v>
      </c>
    </row>
    <row r="30" spans="1:118" s="6" customFormat="1" hidden="1" x14ac:dyDescent="0.35">
      <c r="A30" s="11" t="str">
        <f>Month!$A$29</f>
        <v>Energia Elétrica (MWh)</v>
      </c>
      <c r="B30" s="12">
        <f>SUMIF(Month!$130:$130,Quarter!B$3,Month!29:29)</f>
        <v>0</v>
      </c>
      <c r="C30" s="12">
        <f>SUMIF(Month!$130:$130,Quarter!C$3,Month!29:29)</f>
        <v>0</v>
      </c>
      <c r="D30" s="12">
        <f>SUMIF(Month!$130:$130,Quarter!D$3,Month!29:29)</f>
        <v>0</v>
      </c>
      <c r="E30" s="12">
        <f>SUMIF(Month!$130:$130,Quarter!E$3,Month!29:29)</f>
        <v>0</v>
      </c>
      <c r="F30" s="12">
        <f>SUMIF(Month!$130:$130,Quarter!F$3,Month!29:29)</f>
        <v>0</v>
      </c>
      <c r="G30" s="12">
        <f>SUMIF(Month!$130:$130,Quarter!G$3,Month!29:29)</f>
        <v>0</v>
      </c>
      <c r="H30" s="12">
        <f>SUMIF(Month!$130:$130,Quarter!H$3,Month!29:29)</f>
        <v>0</v>
      </c>
      <c r="I30" s="12">
        <f>SUMIF(Month!$130:$130,Quarter!I$3,Month!29:29)</f>
        <v>0</v>
      </c>
      <c r="J30" s="12">
        <f>SUMIF(Month!$130:$130,Quarter!J$3,Month!29:29)</f>
        <v>0</v>
      </c>
      <c r="K30" s="12">
        <f>SUMIF(Month!$130:$130,Quarter!K$3,Month!29:29)</f>
        <v>0</v>
      </c>
      <c r="L30" s="12">
        <f>SUMIF(Month!$130:$130,Quarter!L$3,Month!29:29)</f>
        <v>0</v>
      </c>
      <c r="M30" s="12">
        <f>SUMIF(Month!$130:$130,Quarter!M$3,Month!29:29)</f>
        <v>0</v>
      </c>
      <c r="N30" s="12">
        <f>SUMIF(Month!$130:$130,Quarter!N$3,Month!29:29)</f>
        <v>0</v>
      </c>
      <c r="O30" s="12">
        <f>SUMIF(Month!$130:$130,Quarter!O$3,Month!29:29)</f>
        <v>0</v>
      </c>
      <c r="P30" s="12">
        <f>SUMIF(Month!$130:$130,Quarter!P$3,Month!29:29)</f>
        <v>0</v>
      </c>
      <c r="Q30" s="12">
        <f>SUMIF(Month!$130:$130,Quarter!Q$3,Month!29:29)</f>
        <v>0</v>
      </c>
      <c r="R30" s="12">
        <f>SUMIF(Month!$130:$130,Quarter!R$3,Month!29:29)</f>
        <v>0</v>
      </c>
      <c r="S30" s="12">
        <f>SUMIF(Month!$130:$130,Quarter!S$3,Month!29:29)</f>
        <v>0</v>
      </c>
      <c r="T30" s="12">
        <f>SUMIF(Month!$130:$130,Quarter!T$3,Month!29:29)</f>
        <v>0</v>
      </c>
      <c r="U30" s="12">
        <f>SUMIF(Month!$130:$130,Quarter!U$3,Month!29:29)</f>
        <v>0</v>
      </c>
      <c r="V30" s="12">
        <f>SUMIF(Month!$130:$130,Quarter!V$3,Month!29:29)</f>
        <v>0</v>
      </c>
      <c r="W30" s="12">
        <f>SUMIF(Month!$130:$130,Quarter!W$3,Month!29:29)</f>
        <v>0</v>
      </c>
      <c r="X30" s="12">
        <f>SUMIF(Month!$130:$130,Quarter!X$3,Month!29:29)</f>
        <v>0</v>
      </c>
      <c r="Y30" s="12">
        <f>SUMIF(Month!$130:$130,Quarter!Y$3,Month!29:29)</f>
        <v>0</v>
      </c>
      <c r="Z30" s="12">
        <f>SUMIF(Month!$130:$130,Quarter!Z$3,Month!29:29)</f>
        <v>0</v>
      </c>
      <c r="AA30" s="12">
        <f>SUMIF(Month!$130:$130,Quarter!AA$3,Month!29:29)</f>
        <v>0</v>
      </c>
      <c r="AB30" s="12">
        <f>SUMIF(Month!$130:$130,Quarter!AB$3,Month!29:29)</f>
        <v>0</v>
      </c>
      <c r="AC30" s="12">
        <f>SUMIF(Month!$130:$130,Quarter!AC$3,Month!29:29)</f>
        <v>0</v>
      </c>
      <c r="AD30" s="12">
        <f>SUMIF(Month!$130:$130,Quarter!AD$3,Month!29:29)</f>
        <v>0</v>
      </c>
      <c r="AE30" s="12">
        <f>SUMIF(Month!$130:$130,Quarter!AE$3,Month!29:29)</f>
        <v>0</v>
      </c>
      <c r="AF30" s="12">
        <f>SUMIF(Month!$130:$130,Quarter!AF$3,Month!29:29)</f>
        <v>0</v>
      </c>
      <c r="AG30" s="12">
        <f>SUMIF(Month!$130:$130,Quarter!AG$3,Month!29:29)</f>
        <v>0</v>
      </c>
      <c r="AH30" s="12">
        <f>SUMIF(Month!$130:$130,Quarter!AH$3,Month!29:29)</f>
        <v>0</v>
      </c>
      <c r="AI30" s="12">
        <f>SUMIF(Month!$130:$130,Quarter!AI$3,Month!29:29)</f>
        <v>0</v>
      </c>
      <c r="AJ30" s="12">
        <f>SUMIF(Month!$130:$130,Quarter!AJ$3,Month!29:29)</f>
        <v>0</v>
      </c>
      <c r="AK30" s="12">
        <f>SUMIF(Month!$130:$130,Quarter!AK$3,Month!29:29)</f>
        <v>0</v>
      </c>
      <c r="AL30" s="12">
        <f>SUMIF(Month!$130:$130,Quarter!AL$3,Month!29:29)</f>
        <v>0</v>
      </c>
      <c r="AM30" s="12">
        <f>SUMIF(Month!$130:$130,Quarter!AM$3,Month!29:29)</f>
        <v>0</v>
      </c>
      <c r="AN30" s="12">
        <f>SUMIF(Month!$130:$130,Quarter!AN$3,Month!29:29)</f>
        <v>0</v>
      </c>
      <c r="AO30" s="12">
        <f>SUMIF(Month!$130:$130,Quarter!AO$3,Month!29:29)</f>
        <v>0</v>
      </c>
      <c r="AP30" s="12">
        <f>SUMIF(Month!$130:$130,Quarter!AP$3,Month!29:29)</f>
        <v>0</v>
      </c>
      <c r="AQ30" s="12">
        <f>SUMIF(Month!$130:$130,Quarter!AQ$3,Month!29:29)</f>
        <v>0</v>
      </c>
      <c r="AR30" s="12">
        <f>SUMIF(Month!$130:$130,Quarter!AR$3,Month!29:29)</f>
        <v>0</v>
      </c>
      <c r="AS30" s="12">
        <f>SUMIF(Month!$130:$130,Quarter!AS$3,Month!29:29)</f>
        <v>0</v>
      </c>
      <c r="AT30" s="12">
        <f>SUMIF(Month!$130:$130,Quarter!AT$3,Month!29:29)</f>
        <v>0</v>
      </c>
      <c r="AU30" s="12">
        <f>SUMIF(Month!$130:$130,Quarter!AU$3,Month!29:29)</f>
        <v>0</v>
      </c>
      <c r="AV30" s="12">
        <f>SUMIF(Month!$130:$130,Quarter!AV$3,Month!29:29)</f>
        <v>0</v>
      </c>
      <c r="AW30" s="12">
        <f>SUMIF(Month!$130:$130,Quarter!AW$3,Month!29:29)</f>
        <v>0</v>
      </c>
      <c r="AX30" s="12">
        <f>SUMIF(Month!$130:$130,Quarter!AX$3,Month!29:29)</f>
        <v>0</v>
      </c>
      <c r="AY30" s="12">
        <f>SUMIF(Month!$130:$130,Quarter!AY$3,Month!29:29)</f>
        <v>0</v>
      </c>
      <c r="AZ30" s="12">
        <f>SUMIF(Month!$130:$130,Quarter!AZ$3,Month!29:29)</f>
        <v>0</v>
      </c>
      <c r="BA30" s="12">
        <f>SUMIF(Month!$130:$130,Quarter!BA$3,Month!29:29)</f>
        <v>0</v>
      </c>
      <c r="BB30" s="12">
        <f>SUMIF(Month!$130:$130,Quarter!BB$3,Month!29:29)</f>
        <v>0</v>
      </c>
      <c r="BC30" s="12">
        <f>SUMIF(Month!$130:$130,Quarter!BC$3,Month!29:29)</f>
        <v>35856</v>
      </c>
      <c r="BD30" s="12">
        <f>SUMIF(Month!$130:$130,Quarter!BD$3,Month!29:29)</f>
        <v>114721.04000000001</v>
      </c>
      <c r="BE30" s="12">
        <f>SUMIF(Month!$130:$130,Quarter!BE$3,Month!29:29)</f>
        <v>140806.59999999998</v>
      </c>
      <c r="BF30" s="12">
        <f>SUMIF(Month!$130:$130,Quarter!BF$3,Month!29:29)</f>
        <v>137871.79999999999</v>
      </c>
      <c r="BG30" s="12">
        <f>SUMIF(Month!$130:$130,Quarter!BG$3,Month!29:29)</f>
        <v>139339.20000000001</v>
      </c>
      <c r="BH30" s="12">
        <f>SUMIF(Month!$130:$130,Quarter!BH$3,Month!29:29)</f>
        <v>143750.39999999999</v>
      </c>
      <c r="BI30" s="12">
        <f>SUMIF(Month!$130:$130,Quarter!BI$3,Month!29:29)</f>
        <v>149634.59999999998</v>
      </c>
      <c r="BJ30" s="12">
        <f>SUMIF(Month!$130:$130,Quarter!BJ$3,Month!29:29)</f>
        <v>148143</v>
      </c>
      <c r="BK30" s="12">
        <f>SUMIF(Month!$130:$130,Quarter!BK$3,Month!29:29)</f>
        <v>148075</v>
      </c>
      <c r="BL30" s="12">
        <f>SUMIF(Month!$130:$130,Quarter!BL$3,Month!29:29)</f>
        <v>149703</v>
      </c>
      <c r="BM30" s="12">
        <f>SUMIF(Month!$130:$130,Quarter!BM$3,Month!29:29)</f>
        <v>149634.20000000001</v>
      </c>
      <c r="BN30" s="12">
        <f>SUMIF(Month!$130:$130,Quarter!BN$3,Month!29:29)</f>
        <v>146516</v>
      </c>
      <c r="BO30" s="12">
        <f>SUMIF(Month!$130:$130,Quarter!BO$3,Month!29:29)</f>
        <v>148075</v>
      </c>
      <c r="BP30" s="22">
        <f>SUMIF(Month!$130:$130,Quarter!BP$3,Month!29:29)</f>
        <v>164147.20000000001</v>
      </c>
      <c r="BQ30" s="22">
        <f>SUMIF(Month!$130:$130,Quarter!BQ$3,Month!29:29)</f>
        <v>295279</v>
      </c>
      <c r="BR30" s="22">
        <f>SUMIF(Month!$130:$130,Quarter!BR$3,Month!29:29)</f>
        <v>581248.6001977931</v>
      </c>
      <c r="BS30" s="22">
        <f>SUMIF(Month!$130:$130,Quarter!BS$3,Month!29:29)</f>
        <v>216728</v>
      </c>
      <c r="BT30" s="12">
        <f>SUMIF(Month!$130:$130,Quarter!BT$3,Month!29:29)</f>
        <v>230807.67600000001</v>
      </c>
      <c r="BU30" s="12">
        <f>SUMIF(Month!$130:$130,Quarter!BU$3,Month!29:29)</f>
        <v>233546.579</v>
      </c>
      <c r="BV30" s="12">
        <f>SUMIF(Month!$130:$130,Quarter!BV$3,Month!29:29)</f>
        <v>475001</v>
      </c>
      <c r="BW30" s="12">
        <f>SUMIF(Month!$130:$130,Quarter!BW$3,Month!29:29)</f>
        <v>277953.83400000003</v>
      </c>
      <c r="BX30" s="12">
        <f>SUMIF(Month!$130:$130,Quarter!BX$3,Month!29:29)</f>
        <v>276776.66599999997</v>
      </c>
      <c r="BY30" s="12">
        <f>SUMIF(Month!$130:$130,Quarter!BY$3,Month!29:29)</f>
        <v>95730</v>
      </c>
      <c r="BZ30" s="12">
        <f>SUMIF(Month!$130:$130,Quarter!BZ$3,Month!29:29)</f>
        <v>0</v>
      </c>
      <c r="CA30" s="12">
        <f>SUMIF(Month!$130:$130,Quarter!CA$3,Month!29:29)</f>
        <v>0</v>
      </c>
      <c r="CB30" s="12">
        <f>SUMIF(Month!$130:$130,Quarter!CB$3,Month!29:29)</f>
        <v>0</v>
      </c>
      <c r="CC30" s="12">
        <f>SUMIF(Month!$130:$130,Quarter!CC$3,Month!29:29)</f>
        <v>0</v>
      </c>
      <c r="CD30" s="12">
        <f>SUMIF(Month!$130:$130,Quarter!CD$3,Month!29:29)</f>
        <v>0</v>
      </c>
      <c r="CE30" s="12">
        <f>SUMIF(Month!$130:$130,Quarter!CE$3,Month!29:29)</f>
        <v>0</v>
      </c>
      <c r="CF30" s="12">
        <f>SUMIF(Month!$130:$130,Quarter!CF$3,Month!29:29)</f>
        <v>0</v>
      </c>
      <c r="CG30" s="12">
        <f>SUMIF(Month!$130:$130,Quarter!CG$3,Month!29:29)</f>
        <v>0</v>
      </c>
      <c r="CH30" s="12">
        <f>SUMIF(Month!$130:$130,Quarter!CH$3,Month!29:29)</f>
        <v>0</v>
      </c>
      <c r="CI30" s="12">
        <f>SUMIF(Month!$130:$130,Quarter!CI$3,Month!29:29)</f>
        <v>0</v>
      </c>
      <c r="CJ30" s="12">
        <f>SUMIF(Month!$130:$130,Quarter!CJ$3,Month!29:29)</f>
        <v>0</v>
      </c>
      <c r="CK30" s="12">
        <f>SUMIF(Month!$130:$130,Quarter!CK$3,Month!29:29)</f>
        <v>0</v>
      </c>
      <c r="CL30" s="12">
        <f>SUMIF(Month!$130:$130,Quarter!CL$3,Month!29:29)</f>
        <v>0</v>
      </c>
      <c r="CM30" s="12">
        <f>SUMIF(Month!$130:$130,Quarter!CM$3,Month!29:29)</f>
        <v>0</v>
      </c>
      <c r="CN30" s="12">
        <f>SUMIF(Month!$130:$130,Quarter!CN$3,Month!29:29)</f>
        <v>0</v>
      </c>
      <c r="CO30" s="12">
        <f>SUMIF(Month!$130:$130,Quarter!CO$3,Month!29:29)</f>
        <v>0</v>
      </c>
      <c r="CP30" s="12">
        <f>SUMIF(Month!$130:$130,Quarter!CP$3,Month!29:29)</f>
        <v>0</v>
      </c>
      <c r="CQ30" s="12">
        <f>SUMIF(Month!$130:$130,Quarter!CQ$3,Month!29:29)</f>
        <v>0</v>
      </c>
      <c r="CR30" s="12">
        <f>SUMIF(Month!$130:$130,Quarter!CR$3,Month!29:29)</f>
        <v>0</v>
      </c>
      <c r="CS30" s="12">
        <f>SUMIF(Month!$130:$130,Quarter!CS$3,Month!29:29)</f>
        <v>0</v>
      </c>
      <c r="CT30" s="12">
        <f>SUMIF(Month!$130:$130,Quarter!CT$3,Month!29:29)</f>
        <v>0</v>
      </c>
      <c r="CU30" s="12">
        <f>SUMIF(Month!$130:$130,Quarter!CU$3,Month!29:29)</f>
        <v>0</v>
      </c>
      <c r="CV30" s="12">
        <f>SUMIF(Month!$130:$130,Quarter!CV$3,Month!29:29)</f>
        <v>0</v>
      </c>
      <c r="CW30" s="12">
        <f>SUMIF(Month!$130:$130,Quarter!CW$3,Month!29:29)</f>
        <v>0</v>
      </c>
      <c r="CX30" s="12">
        <f>SUMIF(Month!$130:$130,Quarter!CX$3,Month!29:29)</f>
        <v>0</v>
      </c>
      <c r="CY30" s="12">
        <f>SUMIF(Month!$130:$130,Quarter!CY$3,Month!29:29)</f>
        <v>0</v>
      </c>
      <c r="CZ30" s="12">
        <f>SUMIF(Month!$130:$130,Quarter!CZ$3,Month!29:29)</f>
        <v>0</v>
      </c>
      <c r="DA30" s="12">
        <f>SUMIF(Month!$130:$130,Quarter!DA$3,Month!29:29)</f>
        <v>0</v>
      </c>
      <c r="DB30" s="12">
        <f>SUMIF(Month!$130:$130,Quarter!DB$3,Month!29:29)</f>
        <v>0</v>
      </c>
      <c r="DC30" s="12">
        <f>SUMIF(Month!$130:$130,Quarter!DC$3,Month!29:29)</f>
        <v>0</v>
      </c>
      <c r="DD30" s="12">
        <f>SUMIF(Month!$130:$130,Quarter!DD$3,Month!29:29)</f>
        <v>0</v>
      </c>
      <c r="DE30" s="12">
        <f>SUMIF(Month!$130:$130,Quarter!DE$3,Month!29:29)</f>
        <v>0</v>
      </c>
      <c r="DF30" s="12">
        <f>SUMIF(Month!$130:$130,Quarter!DF$3,Month!29:29)</f>
        <v>0</v>
      </c>
      <c r="DG30" s="12">
        <f>SUMIF(Month!$130:$130,Quarter!DG$3,Month!29:29)</f>
        <v>0</v>
      </c>
      <c r="DH30" s="12">
        <f>SUMIF(Month!$130:$130,Quarter!DH$3,Month!29:29)</f>
        <v>0</v>
      </c>
      <c r="DI30" s="12">
        <f>SUMIF(Month!$130:$130,Quarter!DI$3,Month!29:29)</f>
        <v>0</v>
      </c>
      <c r="DJ30" s="12">
        <f>SUMIF(Month!$130:$130,Quarter!DJ$3,Month!29:29)</f>
        <v>0</v>
      </c>
      <c r="DK30" s="12">
        <f>SUMIF(Month!$130:$130,Quarter!DK$3,Month!29:29)</f>
        <v>0</v>
      </c>
      <c r="DL30" s="12">
        <f>SUMIF(Month!$130:$130,Quarter!DL$3,Month!29:29)</f>
        <v>0</v>
      </c>
      <c r="DM30" s="12">
        <f>SUMIF(Month!$130:$130,Quarter!DM$3,Month!29:29)</f>
        <v>0</v>
      </c>
      <c r="DN30" s="12">
        <f>SUMIF(Month!$130:$130,Quarter!DN$3,Month!29:29)</f>
        <v>0</v>
      </c>
    </row>
    <row r="31" spans="1:118" s="85" customFormat="1" hidden="1" x14ac:dyDescent="0.35">
      <c r="A31" s="18" t="str">
        <f>Month!$A$30</f>
        <v>Rio Verde</v>
      </c>
      <c r="B31" s="84">
        <f>SUMIF(Month!$130:$130,Quarter!B$3,Month!30:30)</f>
        <v>0</v>
      </c>
      <c r="C31" s="84">
        <f>SUMIF(Month!$130:$130,Quarter!C$3,Month!30:30)</f>
        <v>0</v>
      </c>
      <c r="D31" s="84">
        <f>SUMIF(Month!$130:$130,Quarter!D$3,Month!30:30)</f>
        <v>0</v>
      </c>
      <c r="E31" s="84">
        <f>SUMIF(Month!$130:$130,Quarter!E$3,Month!30:30)</f>
        <v>0</v>
      </c>
      <c r="F31" s="84">
        <f>SUMIF(Month!$130:$130,Quarter!F$3,Month!30:30)</f>
        <v>0</v>
      </c>
      <c r="G31" s="84">
        <f>SUMIF(Month!$130:$130,Quarter!G$3,Month!30:30)</f>
        <v>0</v>
      </c>
      <c r="H31" s="84">
        <f>SUMIF(Month!$130:$130,Quarter!H$3,Month!30:30)</f>
        <v>0</v>
      </c>
      <c r="I31" s="84">
        <f>SUMIF(Month!$130:$130,Quarter!I$3,Month!30:30)</f>
        <v>0</v>
      </c>
      <c r="J31" s="84">
        <f>SUMIF(Month!$130:$130,Quarter!J$3,Month!30:30)</f>
        <v>0</v>
      </c>
      <c r="K31" s="84">
        <f>SUMIF(Month!$130:$130,Quarter!K$3,Month!30:30)</f>
        <v>0</v>
      </c>
      <c r="L31" s="84">
        <f>SUMIF(Month!$130:$130,Quarter!L$3,Month!30:30)</f>
        <v>0</v>
      </c>
      <c r="M31" s="84">
        <f>SUMIF(Month!$130:$130,Quarter!M$3,Month!30:30)</f>
        <v>0</v>
      </c>
      <c r="N31" s="84">
        <f>SUMIF(Month!$130:$130,Quarter!N$3,Month!30:30)</f>
        <v>0</v>
      </c>
      <c r="O31" s="84">
        <f>SUMIF(Month!$130:$130,Quarter!O$3,Month!30:30)</f>
        <v>0</v>
      </c>
      <c r="P31" s="84">
        <f>SUMIF(Month!$130:$130,Quarter!P$3,Month!30:30)</f>
        <v>0</v>
      </c>
      <c r="Q31" s="84">
        <f>SUMIF(Month!$130:$130,Quarter!Q$3,Month!30:30)</f>
        <v>0</v>
      </c>
      <c r="R31" s="84">
        <f>SUMIF(Month!$130:$130,Quarter!R$3,Month!30:30)</f>
        <v>0</v>
      </c>
      <c r="S31" s="84">
        <f>SUMIF(Month!$130:$130,Quarter!S$3,Month!30:30)</f>
        <v>0</v>
      </c>
      <c r="T31" s="84">
        <f>SUMIF(Month!$130:$130,Quarter!T$3,Month!30:30)</f>
        <v>0</v>
      </c>
      <c r="U31" s="84">
        <f>SUMIF(Month!$130:$130,Quarter!U$3,Month!30:30)</f>
        <v>0</v>
      </c>
      <c r="V31" s="84">
        <f>SUMIF(Month!$130:$130,Quarter!V$3,Month!30:30)</f>
        <v>0</v>
      </c>
      <c r="W31" s="84">
        <f>SUMIF(Month!$130:$130,Quarter!W$3,Month!30:30)</f>
        <v>0</v>
      </c>
      <c r="X31" s="84">
        <f>SUMIF(Month!$130:$130,Quarter!X$3,Month!30:30)</f>
        <v>0</v>
      </c>
      <c r="Y31" s="84">
        <f>SUMIF(Month!$130:$130,Quarter!Y$3,Month!30:30)</f>
        <v>0</v>
      </c>
      <c r="Z31" s="84">
        <f>SUMIF(Month!$130:$130,Quarter!Z$3,Month!30:30)</f>
        <v>0</v>
      </c>
      <c r="AA31" s="84">
        <f>SUMIF(Month!$130:$130,Quarter!AA$3,Month!30:30)</f>
        <v>0</v>
      </c>
      <c r="AB31" s="84">
        <f>SUMIF(Month!$130:$130,Quarter!AB$3,Month!30:30)</f>
        <v>0</v>
      </c>
      <c r="AC31" s="84">
        <f>SUMIF(Month!$130:$130,Quarter!AC$3,Month!30:30)</f>
        <v>0</v>
      </c>
      <c r="AD31" s="84">
        <f>SUMIF(Month!$130:$130,Quarter!AD$3,Month!30:30)</f>
        <v>0</v>
      </c>
      <c r="AE31" s="84">
        <f>SUMIF(Month!$130:$130,Quarter!AE$3,Month!30:30)</f>
        <v>0</v>
      </c>
      <c r="AF31" s="84">
        <f>SUMIF(Month!$130:$130,Quarter!AF$3,Month!30:30)</f>
        <v>0</v>
      </c>
      <c r="AG31" s="84">
        <f>SUMIF(Month!$130:$130,Quarter!AG$3,Month!30:30)</f>
        <v>0</v>
      </c>
      <c r="AH31" s="84">
        <f>SUMIF(Month!$130:$130,Quarter!AH$3,Month!30:30)</f>
        <v>0</v>
      </c>
      <c r="AI31" s="84">
        <f>SUMIF(Month!$130:$130,Quarter!AI$3,Month!30:30)</f>
        <v>0</v>
      </c>
      <c r="AJ31" s="84">
        <f>SUMIF(Month!$130:$130,Quarter!AJ$3,Month!30:30)</f>
        <v>0</v>
      </c>
      <c r="AK31" s="84">
        <f>SUMIF(Month!$130:$130,Quarter!AK$3,Month!30:30)</f>
        <v>0</v>
      </c>
      <c r="AL31" s="84">
        <f>SUMIF(Month!$130:$130,Quarter!AL$3,Month!30:30)</f>
        <v>0</v>
      </c>
      <c r="AM31" s="84">
        <f>SUMIF(Month!$130:$130,Quarter!AM$3,Month!30:30)</f>
        <v>0</v>
      </c>
      <c r="AN31" s="84">
        <f>SUMIF(Month!$130:$130,Quarter!AN$3,Month!30:30)</f>
        <v>0</v>
      </c>
      <c r="AO31" s="84">
        <f>SUMIF(Month!$130:$130,Quarter!AO$3,Month!30:30)</f>
        <v>0</v>
      </c>
      <c r="AP31" s="84">
        <f>SUMIF(Month!$130:$130,Quarter!AP$3,Month!30:30)</f>
        <v>0</v>
      </c>
      <c r="AQ31" s="84">
        <f>SUMIF(Month!$130:$130,Quarter!AQ$3,Month!30:30)</f>
        <v>0</v>
      </c>
      <c r="AR31" s="84">
        <f>SUMIF(Month!$130:$130,Quarter!AR$3,Month!30:30)</f>
        <v>0</v>
      </c>
      <c r="AS31" s="84">
        <f>SUMIF(Month!$130:$130,Quarter!AS$3,Month!30:30)</f>
        <v>0</v>
      </c>
      <c r="AT31" s="84">
        <f>SUMIF(Month!$130:$130,Quarter!AT$3,Month!30:30)</f>
        <v>0</v>
      </c>
      <c r="AU31" s="84">
        <f>SUMIF(Month!$130:$130,Quarter!AU$3,Month!30:30)</f>
        <v>0</v>
      </c>
      <c r="AV31" s="84">
        <f>SUMIF(Month!$130:$130,Quarter!AV$3,Month!30:30)</f>
        <v>0</v>
      </c>
      <c r="AW31" s="84">
        <f>SUMIF(Month!$130:$130,Quarter!AW$3,Month!30:30)</f>
        <v>0</v>
      </c>
      <c r="AX31" s="84">
        <f>SUMIF(Month!$130:$130,Quarter!AX$3,Month!30:30)</f>
        <v>0</v>
      </c>
      <c r="AY31" s="84">
        <f>SUMIF(Month!$130:$130,Quarter!AY$3,Month!30:30)</f>
        <v>0</v>
      </c>
      <c r="AZ31" s="84">
        <f>SUMIF(Month!$130:$130,Quarter!AZ$3,Month!30:30)</f>
        <v>0</v>
      </c>
      <c r="BA31" s="84">
        <f>SUMIF(Month!$130:$130,Quarter!BA$3,Month!30:30)</f>
        <v>0</v>
      </c>
      <c r="BB31" s="84">
        <f>SUMIF(Month!$130:$130,Quarter!BB$3,Month!30:30)</f>
        <v>0</v>
      </c>
      <c r="BC31" s="84">
        <f>SUMIF(Month!$130:$130,Quarter!BC$3,Month!30:30)</f>
        <v>35856</v>
      </c>
      <c r="BD31" s="84">
        <f>SUMIF(Month!$130:$130,Quarter!BD$3,Month!30:30)</f>
        <v>114721.04000000001</v>
      </c>
      <c r="BE31" s="84">
        <f>SUMIF(Month!$130:$130,Quarter!BE$3,Month!30:30)</f>
        <v>140806.59999999998</v>
      </c>
      <c r="BF31" s="84">
        <f>SUMIF(Month!$130:$130,Quarter!BF$3,Month!30:30)</f>
        <v>137871.79999999999</v>
      </c>
      <c r="BG31" s="84">
        <f>SUMIF(Month!$130:$130,Quarter!BG$3,Month!30:30)</f>
        <v>139339.20000000001</v>
      </c>
      <c r="BH31" s="84">
        <f>SUMIF(Month!$130:$130,Quarter!BH$3,Month!30:30)</f>
        <v>143750.39999999999</v>
      </c>
      <c r="BI31" s="84">
        <f>SUMIF(Month!$130:$130,Quarter!BI$3,Month!30:30)</f>
        <v>149634.59999999998</v>
      </c>
      <c r="BJ31" s="84">
        <f>SUMIF(Month!$130:$130,Quarter!BJ$3,Month!30:30)</f>
        <v>148143</v>
      </c>
      <c r="BK31" s="84">
        <f>SUMIF(Month!$130:$130,Quarter!BK$3,Month!30:30)</f>
        <v>148075</v>
      </c>
      <c r="BL31" s="84">
        <f>SUMIF(Month!$130:$130,Quarter!BL$3,Month!30:30)</f>
        <v>149703</v>
      </c>
      <c r="BM31" s="84">
        <f>SUMIF(Month!$130:$130,Quarter!BM$3,Month!30:30)</f>
        <v>149634.20000000001</v>
      </c>
      <c r="BN31" s="84">
        <f>SUMIF(Month!$130:$130,Quarter!BN$3,Month!30:30)</f>
        <v>146516</v>
      </c>
      <c r="BO31" s="84">
        <f>SUMIF(Month!$130:$130,Quarter!BO$3,Month!30:30)</f>
        <v>148075</v>
      </c>
      <c r="BP31" s="90">
        <f>SUMIF(Month!$130:$130,Quarter!BP$3,Month!30:30)</f>
        <v>149702.20000000001</v>
      </c>
      <c r="BQ31" s="90">
        <f>SUMIF(Month!$130:$130,Quarter!BQ$3,Month!30:30)</f>
        <v>149634</v>
      </c>
      <c r="BR31" s="90">
        <f>SUMIF(Month!$130:$130,Quarter!BR$3,Month!30:30)</f>
        <v>146515.6001977931</v>
      </c>
      <c r="BS31" s="90">
        <f>SUMIF(Month!$130:$130,Quarter!BS$3,Month!30:30)</f>
        <v>148075</v>
      </c>
      <c r="BT31" s="84">
        <f>SUMIF(Month!$130:$130,Quarter!BT$3,Month!30:30)</f>
        <v>149702.20000000001</v>
      </c>
      <c r="BU31" s="84">
        <f>SUMIF(Month!$130:$130,Quarter!BU$3,Month!30:30)</f>
        <v>149634.4</v>
      </c>
      <c r="BV31" s="84">
        <f>SUMIF(Month!$130:$130,Quarter!BV$3,Month!30:30)</f>
        <v>146515</v>
      </c>
      <c r="BW31" s="84">
        <f>SUMIF(Month!$130:$130,Quarter!BW$3,Month!30:30)</f>
        <v>148074</v>
      </c>
      <c r="BX31" s="84">
        <f>SUMIF(Month!$130:$130,Quarter!BX$3,Month!30:30)</f>
        <v>149702.20000000001</v>
      </c>
      <c r="BY31" s="84">
        <f>SUMIF(Month!$130:$130,Quarter!BY$3,Month!30:30)</f>
        <v>50375</v>
      </c>
      <c r="BZ31" s="84">
        <f>SUMIF(Month!$130:$130,Quarter!BZ$3,Month!30:30)</f>
        <v>0</v>
      </c>
      <c r="CA31" s="84">
        <f>SUMIF(Month!$130:$130,Quarter!CA$3,Month!30:30)</f>
        <v>0</v>
      </c>
      <c r="CB31" s="84">
        <f>SUMIF(Month!$130:$130,Quarter!CB$3,Month!30:30)</f>
        <v>0</v>
      </c>
      <c r="CC31" s="84">
        <f>SUMIF(Month!$130:$130,Quarter!CC$3,Month!30:30)</f>
        <v>0</v>
      </c>
      <c r="CD31" s="84">
        <f>SUMIF(Month!$130:$130,Quarter!CD$3,Month!30:30)</f>
        <v>0</v>
      </c>
      <c r="CE31" s="84">
        <f>SUMIF(Month!$130:$130,Quarter!CE$3,Month!30:30)</f>
        <v>0</v>
      </c>
      <c r="CF31" s="84">
        <f>SUMIF(Month!$130:$130,Quarter!CF$3,Month!30:30)</f>
        <v>0</v>
      </c>
      <c r="CG31" s="84">
        <f>SUMIF(Month!$130:$130,Quarter!CG$3,Month!30:30)</f>
        <v>0</v>
      </c>
      <c r="CH31" s="84">
        <f>SUMIF(Month!$130:$130,Quarter!CH$3,Month!30:30)</f>
        <v>0</v>
      </c>
      <c r="CI31" s="84">
        <f>SUMIF(Month!$130:$130,Quarter!CI$3,Month!30:30)</f>
        <v>0</v>
      </c>
      <c r="CJ31" s="84">
        <f>SUMIF(Month!$130:$130,Quarter!CJ$3,Month!30:30)</f>
        <v>0</v>
      </c>
      <c r="CK31" s="84">
        <f>SUMIF(Month!$130:$130,Quarter!CK$3,Month!30:30)</f>
        <v>0</v>
      </c>
      <c r="CL31" s="84">
        <f>SUMIF(Month!$130:$130,Quarter!CL$3,Month!30:30)</f>
        <v>0</v>
      </c>
      <c r="CM31" s="84">
        <f>SUMIF(Month!$130:$130,Quarter!CM$3,Month!30:30)</f>
        <v>0</v>
      </c>
      <c r="CN31" s="84">
        <f>SUMIF(Month!$130:$130,Quarter!CN$3,Month!30:30)</f>
        <v>0</v>
      </c>
      <c r="CO31" s="84">
        <f>SUMIF(Month!$130:$130,Quarter!CO$3,Month!30:30)</f>
        <v>0</v>
      </c>
      <c r="CP31" s="84">
        <f>SUMIF(Month!$130:$130,Quarter!CP$3,Month!30:30)</f>
        <v>0</v>
      </c>
      <c r="CQ31" s="84">
        <f>SUMIF(Month!$130:$130,Quarter!CQ$3,Month!30:30)</f>
        <v>0</v>
      </c>
      <c r="CR31" s="84">
        <f>SUMIF(Month!$130:$130,Quarter!CR$3,Month!30:30)</f>
        <v>0</v>
      </c>
      <c r="CS31" s="84">
        <f>SUMIF(Month!$130:$130,Quarter!CS$3,Month!30:30)</f>
        <v>0</v>
      </c>
      <c r="CT31" s="84">
        <f>SUMIF(Month!$130:$130,Quarter!CT$3,Month!30:30)</f>
        <v>0</v>
      </c>
      <c r="CU31" s="84">
        <f>SUMIF(Month!$130:$130,Quarter!CU$3,Month!30:30)</f>
        <v>0</v>
      </c>
      <c r="CV31" s="84">
        <f>SUMIF(Month!$130:$130,Quarter!CV$3,Month!30:30)</f>
        <v>0</v>
      </c>
      <c r="CW31" s="84">
        <f>SUMIF(Month!$130:$130,Quarter!CW$3,Month!30:30)</f>
        <v>0</v>
      </c>
      <c r="CX31" s="84">
        <f>SUMIF(Month!$130:$130,Quarter!CX$3,Month!30:30)</f>
        <v>0</v>
      </c>
      <c r="CY31" s="84">
        <f>SUMIF(Month!$130:$130,Quarter!CY$3,Month!30:30)</f>
        <v>0</v>
      </c>
      <c r="CZ31" s="84">
        <f>SUMIF(Month!$130:$130,Quarter!CZ$3,Month!30:30)</f>
        <v>0</v>
      </c>
      <c r="DA31" s="84">
        <f>SUMIF(Month!$130:$130,Quarter!DA$3,Month!30:30)</f>
        <v>0</v>
      </c>
      <c r="DB31" s="84">
        <f>SUMIF(Month!$130:$130,Quarter!DB$3,Month!30:30)</f>
        <v>0</v>
      </c>
      <c r="DC31" s="84">
        <f>SUMIF(Month!$130:$130,Quarter!DC$3,Month!30:30)</f>
        <v>0</v>
      </c>
      <c r="DD31" s="84">
        <f>SUMIF(Month!$130:$130,Quarter!DD$3,Month!30:30)</f>
        <v>0</v>
      </c>
      <c r="DE31" s="84">
        <f>SUMIF(Month!$130:$130,Quarter!DE$3,Month!30:30)</f>
        <v>0</v>
      </c>
      <c r="DF31" s="84">
        <f>SUMIF(Month!$130:$130,Quarter!DF$3,Month!30:30)</f>
        <v>0</v>
      </c>
      <c r="DG31" s="84">
        <f>SUMIF(Month!$130:$130,Quarter!DG$3,Month!30:30)</f>
        <v>0</v>
      </c>
      <c r="DH31" s="84">
        <f>SUMIF(Month!$130:$130,Quarter!DH$3,Month!30:30)</f>
        <v>0</v>
      </c>
      <c r="DI31" s="84">
        <f>SUMIF(Month!$130:$130,Quarter!DI$3,Month!30:30)</f>
        <v>0</v>
      </c>
      <c r="DJ31" s="84">
        <f>SUMIF(Month!$130:$130,Quarter!DJ$3,Month!30:30)</f>
        <v>0</v>
      </c>
      <c r="DK31" s="84">
        <f>SUMIF(Month!$130:$130,Quarter!DK$3,Month!30:30)</f>
        <v>0</v>
      </c>
      <c r="DL31" s="84">
        <f>SUMIF(Month!$130:$130,Quarter!DL$3,Month!30:30)</f>
        <v>0</v>
      </c>
      <c r="DM31" s="84">
        <f>SUMIF(Month!$130:$130,Quarter!DM$3,Month!30:30)</f>
        <v>0</v>
      </c>
      <c r="DN31" s="84">
        <f>SUMIF(Month!$130:$130,Quarter!DN$3,Month!30:30)</f>
        <v>0</v>
      </c>
    </row>
    <row r="32" spans="1:118" s="84" customFormat="1" hidden="1" x14ac:dyDescent="0.35">
      <c r="A32" s="18" t="str">
        <f>Month!$A$31</f>
        <v>Rio Canoas</v>
      </c>
      <c r="B32" s="84">
        <f>SUMIF(Month!$130:$130,Quarter!B$3,Month!31:31)</f>
        <v>0</v>
      </c>
      <c r="C32" s="84">
        <f>SUMIF(Month!$130:$130,Quarter!C$3,Month!31:31)</f>
        <v>0</v>
      </c>
      <c r="D32" s="84">
        <f>SUMIF(Month!$130:$130,Quarter!D$3,Month!31:31)</f>
        <v>0</v>
      </c>
      <c r="E32" s="84">
        <f>SUMIF(Month!$130:$130,Quarter!E$3,Month!31:31)</f>
        <v>0</v>
      </c>
      <c r="F32" s="84">
        <f>SUMIF(Month!$130:$130,Quarter!F$3,Month!31:31)</f>
        <v>0</v>
      </c>
      <c r="G32" s="84">
        <f>SUMIF(Month!$130:$130,Quarter!G$3,Month!31:31)</f>
        <v>0</v>
      </c>
      <c r="H32" s="84">
        <f>SUMIF(Month!$130:$130,Quarter!H$3,Month!31:31)</f>
        <v>0</v>
      </c>
      <c r="I32" s="84">
        <f>SUMIF(Month!$130:$130,Quarter!I$3,Month!31:31)</f>
        <v>0</v>
      </c>
      <c r="J32" s="84">
        <f>SUMIF(Month!$130:$130,Quarter!J$3,Month!31:31)</f>
        <v>0</v>
      </c>
      <c r="K32" s="84">
        <f>SUMIF(Month!$130:$130,Quarter!K$3,Month!31:31)</f>
        <v>0</v>
      </c>
      <c r="L32" s="84">
        <f>SUMIF(Month!$130:$130,Quarter!L$3,Month!31:31)</f>
        <v>0</v>
      </c>
      <c r="M32" s="84">
        <f>SUMIF(Month!$130:$130,Quarter!M$3,Month!31:31)</f>
        <v>0</v>
      </c>
      <c r="N32" s="84">
        <f>SUMIF(Month!$130:$130,Quarter!N$3,Month!31:31)</f>
        <v>0</v>
      </c>
      <c r="O32" s="84">
        <f>SUMIF(Month!$130:$130,Quarter!O$3,Month!31:31)</f>
        <v>0</v>
      </c>
      <c r="P32" s="84">
        <f>SUMIF(Month!$130:$130,Quarter!P$3,Month!31:31)</f>
        <v>0</v>
      </c>
      <c r="Q32" s="84">
        <f>SUMIF(Month!$130:$130,Quarter!Q$3,Month!31:31)</f>
        <v>0</v>
      </c>
      <c r="R32" s="84">
        <f>SUMIF(Month!$130:$130,Quarter!R$3,Month!31:31)</f>
        <v>0</v>
      </c>
      <c r="S32" s="84">
        <f>SUMIF(Month!$130:$130,Quarter!S$3,Month!31:31)</f>
        <v>0</v>
      </c>
      <c r="T32" s="84">
        <f>SUMIF(Month!$130:$130,Quarter!T$3,Month!31:31)</f>
        <v>0</v>
      </c>
      <c r="U32" s="84">
        <f>SUMIF(Month!$130:$130,Quarter!U$3,Month!31:31)</f>
        <v>0</v>
      </c>
      <c r="V32" s="84">
        <f>SUMIF(Month!$130:$130,Quarter!V$3,Month!31:31)</f>
        <v>0</v>
      </c>
      <c r="W32" s="84">
        <f>SUMIF(Month!$130:$130,Quarter!W$3,Month!31:31)</f>
        <v>0</v>
      </c>
      <c r="X32" s="84">
        <f>SUMIF(Month!$130:$130,Quarter!X$3,Month!31:31)</f>
        <v>0</v>
      </c>
      <c r="Y32" s="84">
        <f>SUMIF(Month!$130:$130,Quarter!Y$3,Month!31:31)</f>
        <v>0</v>
      </c>
      <c r="Z32" s="84">
        <f>SUMIF(Month!$130:$130,Quarter!Z$3,Month!31:31)</f>
        <v>0</v>
      </c>
      <c r="AA32" s="84">
        <f>SUMIF(Month!$130:$130,Quarter!AA$3,Month!31:31)</f>
        <v>0</v>
      </c>
      <c r="AB32" s="84">
        <f>SUMIF(Month!$130:$130,Quarter!AB$3,Month!31:31)</f>
        <v>0</v>
      </c>
      <c r="AC32" s="84">
        <f>SUMIF(Month!$130:$130,Quarter!AC$3,Month!31:31)</f>
        <v>0</v>
      </c>
      <c r="AD32" s="84">
        <f>SUMIF(Month!$130:$130,Quarter!AD$3,Month!31:31)</f>
        <v>0</v>
      </c>
      <c r="AE32" s="84">
        <f>SUMIF(Month!$130:$130,Quarter!AE$3,Month!31:31)</f>
        <v>0</v>
      </c>
      <c r="AF32" s="84">
        <f>SUMIF(Month!$130:$130,Quarter!AF$3,Month!31:31)</f>
        <v>0</v>
      </c>
      <c r="AG32" s="84">
        <f>SUMIF(Month!$130:$130,Quarter!AG$3,Month!31:31)</f>
        <v>0</v>
      </c>
      <c r="AH32" s="84">
        <f>SUMIF(Month!$130:$130,Quarter!AH$3,Month!31:31)</f>
        <v>0</v>
      </c>
      <c r="AI32" s="84">
        <f>SUMIF(Month!$130:$130,Quarter!AI$3,Month!31:31)</f>
        <v>0</v>
      </c>
      <c r="AJ32" s="84">
        <f>SUMIF(Month!$130:$130,Quarter!AJ$3,Month!31:31)</f>
        <v>0</v>
      </c>
      <c r="AK32" s="84">
        <f>SUMIF(Month!$130:$130,Quarter!AK$3,Month!31:31)</f>
        <v>0</v>
      </c>
      <c r="AL32" s="84">
        <f>SUMIF(Month!$130:$130,Quarter!AL$3,Month!31:31)</f>
        <v>0</v>
      </c>
      <c r="AM32" s="84">
        <f>SUMIF(Month!$130:$130,Quarter!AM$3,Month!31:31)</f>
        <v>0</v>
      </c>
      <c r="AN32" s="84">
        <f>SUMIF(Month!$130:$130,Quarter!AN$3,Month!31:31)</f>
        <v>0</v>
      </c>
      <c r="AO32" s="84">
        <f>SUMIF(Month!$130:$130,Quarter!AO$3,Month!31:31)</f>
        <v>0</v>
      </c>
      <c r="AP32" s="84">
        <f>SUMIF(Month!$130:$130,Quarter!AP$3,Month!31:31)</f>
        <v>0</v>
      </c>
      <c r="AQ32" s="84">
        <f>SUMIF(Month!$130:$130,Quarter!AQ$3,Month!31:31)</f>
        <v>0</v>
      </c>
      <c r="AR32" s="84">
        <f>SUMIF(Month!$130:$130,Quarter!AR$3,Month!31:31)</f>
        <v>0</v>
      </c>
      <c r="AS32" s="84">
        <f>SUMIF(Month!$130:$130,Quarter!AS$3,Month!31:31)</f>
        <v>0</v>
      </c>
      <c r="AT32" s="84">
        <f>SUMIF(Month!$130:$130,Quarter!AT$3,Month!31:31)</f>
        <v>0</v>
      </c>
      <c r="AU32" s="84">
        <f>SUMIF(Month!$130:$130,Quarter!AU$3,Month!31:31)</f>
        <v>0</v>
      </c>
      <c r="AV32" s="84">
        <f>SUMIF(Month!$130:$130,Quarter!AV$3,Month!31:31)</f>
        <v>0</v>
      </c>
      <c r="AW32" s="84">
        <f>SUMIF(Month!$130:$130,Quarter!AW$3,Month!31:31)</f>
        <v>0</v>
      </c>
      <c r="AX32" s="84">
        <f>SUMIF(Month!$130:$130,Quarter!AX$3,Month!31:31)</f>
        <v>0</v>
      </c>
      <c r="AY32" s="84">
        <f>SUMIF(Month!$130:$130,Quarter!AY$3,Month!31:31)</f>
        <v>0</v>
      </c>
      <c r="AZ32" s="84">
        <f>SUMIF(Month!$130:$130,Quarter!AZ$3,Month!31:31)</f>
        <v>0</v>
      </c>
      <c r="BA32" s="84">
        <f>SUMIF(Month!$130:$130,Quarter!BA$3,Month!31:31)</f>
        <v>0</v>
      </c>
      <c r="BB32" s="84">
        <f>SUMIF(Month!$130:$130,Quarter!BB$3,Month!31:31)</f>
        <v>0</v>
      </c>
      <c r="BC32" s="84">
        <f>SUMIF(Month!$130:$130,Quarter!BC$3,Month!31:31)</f>
        <v>0</v>
      </c>
      <c r="BD32" s="84">
        <f>SUMIF(Month!$130:$130,Quarter!BD$3,Month!31:31)</f>
        <v>0</v>
      </c>
      <c r="BE32" s="84">
        <f>SUMIF(Month!$130:$130,Quarter!BE$3,Month!31:31)</f>
        <v>0</v>
      </c>
      <c r="BF32" s="84">
        <f>SUMIF(Month!$130:$130,Quarter!BF$3,Month!31:31)</f>
        <v>0</v>
      </c>
      <c r="BG32" s="84">
        <f>SUMIF(Month!$130:$130,Quarter!BG$3,Month!31:31)</f>
        <v>0</v>
      </c>
      <c r="BH32" s="84">
        <f>SUMIF(Month!$130:$130,Quarter!BH$3,Month!31:31)</f>
        <v>0</v>
      </c>
      <c r="BI32" s="84">
        <f>SUMIF(Month!$130:$130,Quarter!BI$3,Month!31:31)</f>
        <v>0</v>
      </c>
      <c r="BJ32" s="84">
        <f>SUMIF(Month!$130:$130,Quarter!BJ$3,Month!31:31)</f>
        <v>0</v>
      </c>
      <c r="BK32" s="84">
        <f>SUMIF(Month!$130:$130,Quarter!BK$3,Month!31:31)</f>
        <v>0</v>
      </c>
      <c r="BL32" s="84">
        <f>SUMIF(Month!$130:$130,Quarter!BL$3,Month!31:31)</f>
        <v>0</v>
      </c>
      <c r="BM32" s="84">
        <f>SUMIF(Month!$130:$130,Quarter!BM$3,Month!31:31)</f>
        <v>0</v>
      </c>
      <c r="BN32" s="84">
        <f>SUMIF(Month!$130:$130,Quarter!BN$3,Month!31:31)</f>
        <v>0</v>
      </c>
      <c r="BO32" s="84">
        <f>SUMIF(Month!$130:$130,Quarter!BO$3,Month!31:31)</f>
        <v>0</v>
      </c>
      <c r="BP32" s="90">
        <f>SUMIF(Month!$130:$130,Quarter!BP$3,Month!31:31)</f>
        <v>14445</v>
      </c>
      <c r="BQ32" s="90">
        <f>SUMIF(Month!$130:$130,Quarter!BQ$3,Month!31:31)</f>
        <v>145645</v>
      </c>
      <c r="BR32" s="90">
        <f>SUMIF(Month!$130:$130,Quarter!BR$3,Month!31:31)</f>
        <v>179578</v>
      </c>
      <c r="BS32" s="90">
        <f>SUMIF(Month!$130:$130,Quarter!BS$3,Month!31:31)</f>
        <v>68653</v>
      </c>
      <c r="BT32" s="84">
        <f>SUMIF(Month!$130:$130,Quarter!BT$3,Month!31:31)</f>
        <v>81105.475999999995</v>
      </c>
      <c r="BU32" s="84">
        <f>SUMIF(Month!$130:$130,Quarter!BU$3,Month!31:31)</f>
        <v>83912.179000000004</v>
      </c>
      <c r="BV32" s="84">
        <f>SUMIF(Month!$130:$130,Quarter!BV$3,Month!31:31)</f>
        <v>179578</v>
      </c>
      <c r="BW32" s="84">
        <f>SUMIF(Month!$130:$130,Quarter!BW$3,Month!31:31)</f>
        <v>129879.834</v>
      </c>
      <c r="BX32" s="84">
        <f>SUMIF(Month!$130:$130,Quarter!BX$3,Month!31:31)</f>
        <v>127074.466</v>
      </c>
      <c r="BY32" s="84">
        <f>SUMIF(Month!$130:$130,Quarter!BY$3,Month!31:31)</f>
        <v>45355</v>
      </c>
      <c r="BZ32" s="84">
        <f>SUMIF(Month!$130:$130,Quarter!BZ$3,Month!31:31)</f>
        <v>0</v>
      </c>
      <c r="CA32" s="84">
        <f>SUMIF(Month!$130:$130,Quarter!CA$3,Month!31:31)</f>
        <v>0</v>
      </c>
      <c r="CB32" s="84">
        <f>SUMIF(Month!$130:$130,Quarter!CB$3,Month!31:31)</f>
        <v>0</v>
      </c>
      <c r="CC32" s="84">
        <f>SUMIF(Month!$130:$130,Quarter!CC$3,Month!31:31)</f>
        <v>0</v>
      </c>
      <c r="CD32" s="84">
        <f>SUMIF(Month!$130:$130,Quarter!CD$3,Month!31:31)</f>
        <v>0</v>
      </c>
      <c r="CE32" s="84">
        <f>SUMIF(Month!$130:$130,Quarter!CE$3,Month!31:31)</f>
        <v>0</v>
      </c>
      <c r="CF32" s="84">
        <f>SUMIF(Month!$130:$130,Quarter!CF$3,Month!31:31)</f>
        <v>0</v>
      </c>
      <c r="CG32" s="84">
        <f>SUMIF(Month!$130:$130,Quarter!CG$3,Month!31:31)</f>
        <v>0</v>
      </c>
      <c r="CH32" s="84">
        <f>SUMIF(Month!$130:$130,Quarter!CH$3,Month!31:31)</f>
        <v>0</v>
      </c>
      <c r="CI32" s="84">
        <f>SUMIF(Month!$130:$130,Quarter!CI$3,Month!31:31)</f>
        <v>0</v>
      </c>
      <c r="CJ32" s="84">
        <f>SUMIF(Month!$130:$130,Quarter!CJ$3,Month!31:31)</f>
        <v>0</v>
      </c>
      <c r="CK32" s="84">
        <f>SUMIF(Month!$130:$130,Quarter!CK$3,Month!31:31)</f>
        <v>0</v>
      </c>
      <c r="CL32" s="84">
        <f>SUMIF(Month!$130:$130,Quarter!CL$3,Month!31:31)</f>
        <v>0</v>
      </c>
      <c r="CM32" s="84">
        <f>SUMIF(Month!$130:$130,Quarter!CM$3,Month!31:31)</f>
        <v>0</v>
      </c>
      <c r="CN32" s="84">
        <f>SUMIF(Month!$130:$130,Quarter!CN$3,Month!31:31)</f>
        <v>0</v>
      </c>
      <c r="CO32" s="84">
        <f>SUMIF(Month!$130:$130,Quarter!CO$3,Month!31:31)</f>
        <v>0</v>
      </c>
      <c r="CP32" s="84">
        <f>SUMIF(Month!$130:$130,Quarter!CP$3,Month!31:31)</f>
        <v>0</v>
      </c>
      <c r="CQ32" s="84">
        <f>SUMIF(Month!$130:$130,Quarter!CQ$3,Month!31:31)</f>
        <v>0</v>
      </c>
      <c r="CR32" s="84">
        <f>SUMIF(Month!$130:$130,Quarter!CR$3,Month!31:31)</f>
        <v>0</v>
      </c>
      <c r="CS32" s="84">
        <f>SUMIF(Month!$130:$130,Quarter!CS$3,Month!31:31)</f>
        <v>0</v>
      </c>
      <c r="CT32" s="84">
        <f>SUMIF(Month!$130:$130,Quarter!CT$3,Month!31:31)</f>
        <v>0</v>
      </c>
      <c r="CU32" s="84">
        <f>SUMIF(Month!$130:$130,Quarter!CU$3,Month!31:31)</f>
        <v>0</v>
      </c>
      <c r="CV32" s="84">
        <f>SUMIF(Month!$130:$130,Quarter!CV$3,Month!31:31)</f>
        <v>0</v>
      </c>
      <c r="CW32" s="84">
        <f>SUMIF(Month!$130:$130,Quarter!CW$3,Month!31:31)</f>
        <v>0</v>
      </c>
      <c r="CX32" s="84">
        <f>SUMIF(Month!$130:$130,Quarter!CX$3,Month!31:31)</f>
        <v>0</v>
      </c>
      <c r="CY32" s="84">
        <f>SUMIF(Month!$130:$130,Quarter!CY$3,Month!31:31)</f>
        <v>0</v>
      </c>
      <c r="CZ32" s="84">
        <f>SUMIF(Month!$130:$130,Quarter!CZ$3,Month!31:31)</f>
        <v>0</v>
      </c>
      <c r="DA32" s="84">
        <f>SUMIF(Month!$130:$130,Quarter!DA$3,Month!31:31)</f>
        <v>0</v>
      </c>
      <c r="DB32" s="84">
        <f>SUMIF(Month!$130:$130,Quarter!DB$3,Month!31:31)</f>
        <v>0</v>
      </c>
      <c r="DC32" s="84">
        <f>SUMIF(Month!$130:$130,Quarter!DC$3,Month!31:31)</f>
        <v>0</v>
      </c>
      <c r="DD32" s="84">
        <f>SUMIF(Month!$130:$130,Quarter!DD$3,Month!31:31)</f>
        <v>0</v>
      </c>
      <c r="DE32" s="84">
        <f>SUMIF(Month!$130:$130,Quarter!DE$3,Month!31:31)</f>
        <v>0</v>
      </c>
      <c r="DF32" s="84">
        <f>SUMIF(Month!$130:$130,Quarter!DF$3,Month!31:31)</f>
        <v>0</v>
      </c>
      <c r="DG32" s="84">
        <f>SUMIF(Month!$130:$130,Quarter!DG$3,Month!31:31)</f>
        <v>0</v>
      </c>
      <c r="DH32" s="84">
        <f>SUMIF(Month!$130:$130,Quarter!DH$3,Month!31:31)</f>
        <v>0</v>
      </c>
      <c r="DI32" s="84">
        <f>SUMIF(Month!$130:$130,Quarter!DI$3,Month!31:31)</f>
        <v>0</v>
      </c>
      <c r="DJ32" s="84">
        <f>SUMIF(Month!$130:$130,Quarter!DJ$3,Month!31:31)</f>
        <v>0</v>
      </c>
      <c r="DK32" s="84">
        <f>SUMIF(Month!$130:$130,Quarter!DK$3,Month!31:31)</f>
        <v>0</v>
      </c>
      <c r="DL32" s="84">
        <f>SUMIF(Month!$130:$130,Quarter!DL$3,Month!31:31)</f>
        <v>0</v>
      </c>
      <c r="DM32" s="84">
        <f>SUMIF(Month!$130:$130,Quarter!DM$3,Month!31:31)</f>
        <v>0</v>
      </c>
      <c r="DN32" s="84">
        <f>SUMIF(Month!$130:$130,Quarter!DN$3,Month!31:31)</f>
        <v>0</v>
      </c>
    </row>
    <row r="33" spans="1:118" s="131" customFormat="1" hidden="1" x14ac:dyDescent="0.35">
      <c r="A33" s="74" t="str">
        <f>Month!$A$32</f>
        <v>Mercado Regulado</v>
      </c>
      <c r="B33" s="131">
        <f>SUMIF(Month!$130:$130,Quarter!B$3,Month!32:32)</f>
        <v>0</v>
      </c>
      <c r="C33" s="131">
        <f>SUMIF(Month!$130:$130,Quarter!C$3,Month!32:32)</f>
        <v>0</v>
      </c>
      <c r="D33" s="131">
        <f>SUMIF(Month!$130:$130,Quarter!D$3,Month!32:32)</f>
        <v>0</v>
      </c>
      <c r="E33" s="131">
        <f>SUMIF(Month!$130:$130,Quarter!E$3,Month!32:32)</f>
        <v>0</v>
      </c>
      <c r="F33" s="131">
        <f>SUMIF(Month!$130:$130,Quarter!F$3,Month!32:32)</f>
        <v>0</v>
      </c>
      <c r="G33" s="131">
        <f>SUMIF(Month!$130:$130,Quarter!G$3,Month!32:32)</f>
        <v>0</v>
      </c>
      <c r="H33" s="131">
        <f>SUMIF(Month!$130:$130,Quarter!H$3,Month!32:32)</f>
        <v>0</v>
      </c>
      <c r="I33" s="131">
        <f>SUMIF(Month!$130:$130,Quarter!I$3,Month!32:32)</f>
        <v>0</v>
      </c>
      <c r="J33" s="131">
        <f>SUMIF(Month!$130:$130,Quarter!J$3,Month!32:32)</f>
        <v>0</v>
      </c>
      <c r="K33" s="131">
        <f>SUMIF(Month!$130:$130,Quarter!K$3,Month!32:32)</f>
        <v>0</v>
      </c>
      <c r="L33" s="131">
        <f>SUMIF(Month!$130:$130,Quarter!L$3,Month!32:32)</f>
        <v>0</v>
      </c>
      <c r="M33" s="131">
        <f>SUMIF(Month!$130:$130,Quarter!M$3,Month!32:32)</f>
        <v>0</v>
      </c>
      <c r="N33" s="131">
        <f>SUMIF(Month!$130:$130,Quarter!N$3,Month!32:32)</f>
        <v>0</v>
      </c>
      <c r="O33" s="131">
        <f>SUMIF(Month!$130:$130,Quarter!O$3,Month!32:32)</f>
        <v>0</v>
      </c>
      <c r="P33" s="131">
        <f>SUMIF(Month!$130:$130,Quarter!P$3,Month!32:32)</f>
        <v>0</v>
      </c>
      <c r="Q33" s="131">
        <f>SUMIF(Month!$130:$130,Quarter!Q$3,Month!32:32)</f>
        <v>0</v>
      </c>
      <c r="R33" s="131">
        <f>SUMIF(Month!$130:$130,Quarter!R$3,Month!32:32)</f>
        <v>0</v>
      </c>
      <c r="S33" s="131">
        <f>SUMIF(Month!$130:$130,Quarter!S$3,Month!32:32)</f>
        <v>0</v>
      </c>
      <c r="T33" s="131">
        <f>SUMIF(Month!$130:$130,Quarter!T$3,Month!32:32)</f>
        <v>0</v>
      </c>
      <c r="U33" s="131">
        <f>SUMIF(Month!$130:$130,Quarter!U$3,Month!32:32)</f>
        <v>0</v>
      </c>
      <c r="V33" s="131">
        <f>SUMIF(Month!$130:$130,Quarter!V$3,Month!32:32)</f>
        <v>0</v>
      </c>
      <c r="W33" s="131">
        <f>SUMIF(Month!$130:$130,Quarter!W$3,Month!32:32)</f>
        <v>0</v>
      </c>
      <c r="X33" s="131">
        <f>SUMIF(Month!$130:$130,Quarter!X$3,Month!32:32)</f>
        <v>0</v>
      </c>
      <c r="Y33" s="131">
        <f>SUMIF(Month!$130:$130,Quarter!Y$3,Month!32:32)</f>
        <v>0</v>
      </c>
      <c r="Z33" s="131">
        <f>SUMIF(Month!$130:$130,Quarter!Z$3,Month!32:32)</f>
        <v>0</v>
      </c>
      <c r="AA33" s="131">
        <f>SUMIF(Month!$130:$130,Quarter!AA$3,Month!32:32)</f>
        <v>0</v>
      </c>
      <c r="AB33" s="131">
        <f>SUMIF(Month!$130:$130,Quarter!AB$3,Month!32:32)</f>
        <v>0</v>
      </c>
      <c r="AC33" s="131">
        <f>SUMIF(Month!$130:$130,Quarter!AC$3,Month!32:32)</f>
        <v>0</v>
      </c>
      <c r="AD33" s="131">
        <f>SUMIF(Month!$130:$130,Quarter!AD$3,Month!32:32)</f>
        <v>0</v>
      </c>
      <c r="AE33" s="131">
        <f>SUMIF(Month!$130:$130,Quarter!AE$3,Month!32:32)</f>
        <v>0</v>
      </c>
      <c r="AF33" s="131">
        <f>SUMIF(Month!$130:$130,Quarter!AF$3,Month!32:32)</f>
        <v>0</v>
      </c>
      <c r="AG33" s="131">
        <f>SUMIF(Month!$130:$130,Quarter!AG$3,Month!32:32)</f>
        <v>0</v>
      </c>
      <c r="AH33" s="131">
        <f>SUMIF(Month!$130:$130,Quarter!AH$3,Month!32:32)</f>
        <v>0</v>
      </c>
      <c r="AI33" s="131">
        <f>SUMIF(Month!$130:$130,Quarter!AI$3,Month!32:32)</f>
        <v>0</v>
      </c>
      <c r="AJ33" s="131">
        <f>SUMIF(Month!$130:$130,Quarter!AJ$3,Month!32:32)</f>
        <v>0</v>
      </c>
      <c r="AK33" s="131">
        <f>SUMIF(Month!$130:$130,Quarter!AK$3,Month!32:32)</f>
        <v>0</v>
      </c>
      <c r="AL33" s="131">
        <f>SUMIF(Month!$130:$130,Quarter!AL$3,Month!32:32)</f>
        <v>0</v>
      </c>
      <c r="AM33" s="131">
        <f>SUMIF(Month!$130:$130,Quarter!AM$3,Month!32:32)</f>
        <v>0</v>
      </c>
      <c r="AN33" s="131">
        <f>SUMIF(Month!$130:$130,Quarter!AN$3,Month!32:32)</f>
        <v>0</v>
      </c>
      <c r="AO33" s="131">
        <f>SUMIF(Month!$130:$130,Quarter!AO$3,Month!32:32)</f>
        <v>0</v>
      </c>
      <c r="AP33" s="131">
        <f>SUMIF(Month!$130:$130,Quarter!AP$3,Month!32:32)</f>
        <v>0</v>
      </c>
      <c r="AQ33" s="131">
        <f>SUMIF(Month!$130:$130,Quarter!AQ$3,Month!32:32)</f>
        <v>0</v>
      </c>
      <c r="AR33" s="131">
        <f>SUMIF(Month!$130:$130,Quarter!AR$3,Month!32:32)</f>
        <v>0</v>
      </c>
      <c r="AS33" s="131">
        <f>SUMIF(Month!$130:$130,Quarter!AS$3,Month!32:32)</f>
        <v>0</v>
      </c>
      <c r="AT33" s="131">
        <f>SUMIF(Month!$130:$130,Quarter!AT$3,Month!32:32)</f>
        <v>0</v>
      </c>
      <c r="AU33" s="131">
        <f>SUMIF(Month!$130:$130,Quarter!AU$3,Month!32:32)</f>
        <v>0</v>
      </c>
      <c r="AV33" s="131">
        <f>SUMIF(Month!$130:$130,Quarter!AV$3,Month!32:32)</f>
        <v>0</v>
      </c>
      <c r="AW33" s="131">
        <f>SUMIF(Month!$130:$130,Quarter!AW$3,Month!32:32)</f>
        <v>0</v>
      </c>
      <c r="AX33" s="131">
        <f>SUMIF(Month!$130:$130,Quarter!AX$3,Month!32:32)</f>
        <v>0</v>
      </c>
      <c r="AY33" s="131">
        <f>SUMIF(Month!$130:$130,Quarter!AY$3,Month!32:32)</f>
        <v>0</v>
      </c>
      <c r="AZ33" s="131">
        <f>SUMIF(Month!$130:$130,Quarter!AZ$3,Month!32:32)</f>
        <v>0</v>
      </c>
      <c r="BA33" s="131">
        <f>SUMIF(Month!$130:$130,Quarter!BA$3,Month!32:32)</f>
        <v>0</v>
      </c>
      <c r="BB33" s="131">
        <f>SUMIF(Month!$130:$130,Quarter!BB$3,Month!32:32)</f>
        <v>0</v>
      </c>
      <c r="BC33" s="131">
        <f>SUMIF(Month!$130:$130,Quarter!BC$3,Month!32:32)</f>
        <v>0</v>
      </c>
      <c r="BD33" s="131">
        <f>SUMIF(Month!$130:$130,Quarter!BD$3,Month!32:32)</f>
        <v>0</v>
      </c>
      <c r="BE33" s="131">
        <f>SUMIF(Month!$130:$130,Quarter!BE$3,Month!32:32)</f>
        <v>0</v>
      </c>
      <c r="BF33" s="131">
        <f>SUMIF(Month!$130:$130,Quarter!BF$3,Month!32:32)</f>
        <v>0</v>
      </c>
      <c r="BG33" s="131">
        <f>SUMIF(Month!$130:$130,Quarter!BG$3,Month!32:32)</f>
        <v>0</v>
      </c>
      <c r="BH33" s="131">
        <f>SUMIF(Month!$130:$130,Quarter!BH$3,Month!32:32)</f>
        <v>0</v>
      </c>
      <c r="BI33" s="131">
        <f>SUMIF(Month!$130:$130,Quarter!BI$3,Month!32:32)</f>
        <v>0</v>
      </c>
      <c r="BJ33" s="131">
        <f>SUMIF(Month!$130:$130,Quarter!BJ$3,Month!32:32)</f>
        <v>0</v>
      </c>
      <c r="BK33" s="131">
        <f>SUMIF(Month!$130:$130,Quarter!BK$3,Month!32:32)</f>
        <v>0</v>
      </c>
      <c r="BL33" s="131">
        <f>SUMIF(Month!$130:$130,Quarter!BL$3,Month!32:32)</f>
        <v>0</v>
      </c>
      <c r="BM33" s="131">
        <f>SUMIF(Month!$130:$130,Quarter!BM$3,Month!32:32)</f>
        <v>0</v>
      </c>
      <c r="BN33" s="131">
        <f>SUMIF(Month!$130:$130,Quarter!BN$3,Month!32:32)</f>
        <v>0</v>
      </c>
      <c r="BO33" s="131">
        <f>SUMIF(Month!$130:$130,Quarter!BO$3,Month!32:32)</f>
        <v>0</v>
      </c>
      <c r="BP33" s="132">
        <f>SUMIF(Month!$130:$130,Quarter!BP$3,Month!32:32)</f>
        <v>0</v>
      </c>
      <c r="BQ33" s="132">
        <f>SUMIF(Month!$130:$130,Quarter!BQ$3,Month!32:32)</f>
        <v>0</v>
      </c>
      <c r="BR33" s="132">
        <f>SUMIF(Month!$130:$130,Quarter!BR$3,Month!32:32)</f>
        <v>0</v>
      </c>
      <c r="BS33" s="132">
        <f>SUMIF(Month!$130:$130,Quarter!BS$3,Month!32:32)</f>
        <v>0</v>
      </c>
      <c r="BT33" s="131">
        <f>SUMIF(Month!$130:$130,Quarter!BT$3,Month!32:32)</f>
        <v>0</v>
      </c>
      <c r="BU33" s="131">
        <f>SUMIF(Month!$130:$130,Quarter!BU$3,Month!32:32)</f>
        <v>0</v>
      </c>
      <c r="BV33" s="131">
        <f>SUMIF(Month!$130:$130,Quarter!BV$3,Month!32:32)</f>
        <v>131443</v>
      </c>
      <c r="BW33" s="131">
        <f>SUMIF(Month!$130:$130,Quarter!BW$3,Month!32:32)</f>
        <v>125511.834</v>
      </c>
      <c r="BX33" s="131">
        <f>SUMIF(Month!$130:$130,Quarter!BX$3,Month!32:32)</f>
        <v>122658.466</v>
      </c>
      <c r="BY33" s="131">
        <f>SUMIF(Month!$130:$130,Quarter!BY$3,Month!32:32)</f>
        <v>43869</v>
      </c>
      <c r="BZ33" s="131">
        <f>SUMIF(Month!$130:$130,Quarter!BZ$3,Month!32:32)</f>
        <v>0</v>
      </c>
      <c r="CA33" s="131">
        <f>SUMIF(Month!$130:$130,Quarter!CA$3,Month!32:32)</f>
        <v>0</v>
      </c>
      <c r="CB33" s="131">
        <f>SUMIF(Month!$130:$130,Quarter!CB$3,Month!32:32)</f>
        <v>0</v>
      </c>
      <c r="CC33" s="131">
        <f>SUMIF(Month!$130:$130,Quarter!CC$3,Month!32:32)</f>
        <v>0</v>
      </c>
      <c r="CD33" s="131">
        <f>SUMIF(Month!$130:$130,Quarter!CD$3,Month!32:32)</f>
        <v>0</v>
      </c>
      <c r="CE33" s="131">
        <f>SUMIF(Month!$130:$130,Quarter!CE$3,Month!32:32)</f>
        <v>0</v>
      </c>
      <c r="CF33" s="131">
        <f>SUMIF(Month!$130:$130,Quarter!CF$3,Month!32:32)</f>
        <v>0</v>
      </c>
      <c r="CG33" s="131">
        <f>SUMIF(Month!$130:$130,Quarter!CG$3,Month!32:32)</f>
        <v>0</v>
      </c>
      <c r="CH33" s="131">
        <f>SUMIF(Month!$130:$130,Quarter!CH$3,Month!32:32)</f>
        <v>0</v>
      </c>
      <c r="CI33" s="131">
        <f>SUMIF(Month!$130:$130,Quarter!CI$3,Month!32:32)</f>
        <v>0</v>
      </c>
      <c r="CJ33" s="131">
        <f>SUMIF(Month!$130:$130,Quarter!CJ$3,Month!32:32)</f>
        <v>0</v>
      </c>
      <c r="CK33" s="131">
        <f>SUMIF(Month!$130:$130,Quarter!CK$3,Month!32:32)</f>
        <v>0</v>
      </c>
      <c r="CL33" s="131">
        <f>SUMIF(Month!$130:$130,Quarter!CL$3,Month!32:32)</f>
        <v>0</v>
      </c>
      <c r="CM33" s="131">
        <f>SUMIF(Month!$130:$130,Quarter!CM$3,Month!32:32)</f>
        <v>0</v>
      </c>
      <c r="CN33" s="131">
        <f>SUMIF(Month!$130:$130,Quarter!CN$3,Month!32:32)</f>
        <v>0</v>
      </c>
      <c r="CO33" s="131">
        <f>SUMIF(Month!$130:$130,Quarter!CO$3,Month!32:32)</f>
        <v>0</v>
      </c>
      <c r="CP33" s="131">
        <f>SUMIF(Month!$130:$130,Quarter!CP$3,Month!32:32)</f>
        <v>0</v>
      </c>
      <c r="CQ33" s="131">
        <f>SUMIF(Month!$130:$130,Quarter!CQ$3,Month!32:32)</f>
        <v>0</v>
      </c>
      <c r="CR33" s="131">
        <f>SUMIF(Month!$130:$130,Quarter!CR$3,Month!32:32)</f>
        <v>0</v>
      </c>
      <c r="CS33" s="131">
        <f>SUMIF(Month!$130:$130,Quarter!CS$3,Month!32:32)</f>
        <v>0</v>
      </c>
      <c r="CT33" s="131">
        <f>SUMIF(Month!$130:$130,Quarter!CT$3,Month!32:32)</f>
        <v>0</v>
      </c>
      <c r="CU33" s="131">
        <f>SUMIF(Month!$130:$130,Quarter!CU$3,Month!32:32)</f>
        <v>0</v>
      </c>
      <c r="CV33" s="131">
        <f>SUMIF(Month!$130:$130,Quarter!CV$3,Month!32:32)</f>
        <v>0</v>
      </c>
      <c r="CW33" s="131">
        <f>SUMIF(Month!$130:$130,Quarter!CW$3,Month!32:32)</f>
        <v>0</v>
      </c>
      <c r="CX33" s="131">
        <f>SUMIF(Month!$130:$130,Quarter!CX$3,Month!32:32)</f>
        <v>0</v>
      </c>
      <c r="CY33" s="131">
        <f>SUMIF(Month!$130:$130,Quarter!CY$3,Month!32:32)</f>
        <v>0</v>
      </c>
      <c r="CZ33" s="131">
        <f>SUMIF(Month!$130:$130,Quarter!CZ$3,Month!32:32)</f>
        <v>0</v>
      </c>
      <c r="DA33" s="131">
        <f>SUMIF(Month!$130:$130,Quarter!DA$3,Month!32:32)</f>
        <v>0</v>
      </c>
      <c r="DB33" s="131">
        <f>SUMIF(Month!$130:$130,Quarter!DB$3,Month!32:32)</f>
        <v>0</v>
      </c>
      <c r="DC33" s="131">
        <f>SUMIF(Month!$130:$130,Quarter!DC$3,Month!32:32)</f>
        <v>0</v>
      </c>
      <c r="DD33" s="131">
        <f>SUMIF(Month!$130:$130,Quarter!DD$3,Month!32:32)</f>
        <v>0</v>
      </c>
      <c r="DE33" s="131">
        <f>SUMIF(Month!$130:$130,Quarter!DE$3,Month!32:32)</f>
        <v>0</v>
      </c>
      <c r="DF33" s="131">
        <f>SUMIF(Month!$130:$130,Quarter!DF$3,Month!32:32)</f>
        <v>0</v>
      </c>
      <c r="DG33" s="131">
        <f>SUMIF(Month!$130:$130,Quarter!DG$3,Month!32:32)</f>
        <v>0</v>
      </c>
      <c r="DH33" s="131">
        <f>SUMIF(Month!$130:$130,Quarter!DH$3,Month!32:32)</f>
        <v>0</v>
      </c>
      <c r="DI33" s="131">
        <f>SUMIF(Month!$130:$130,Quarter!DI$3,Month!32:32)</f>
        <v>0</v>
      </c>
      <c r="DJ33" s="131">
        <f>SUMIF(Month!$130:$130,Quarter!DJ$3,Month!32:32)</f>
        <v>0</v>
      </c>
      <c r="DK33" s="131">
        <f>SUMIF(Month!$130:$130,Quarter!DK$3,Month!32:32)</f>
        <v>0</v>
      </c>
      <c r="DL33" s="131">
        <f>SUMIF(Month!$130:$130,Quarter!DL$3,Month!32:32)</f>
        <v>0</v>
      </c>
      <c r="DM33" s="131">
        <f>SUMIF(Month!$130:$130,Quarter!DM$3,Month!32:32)</f>
        <v>0</v>
      </c>
      <c r="DN33" s="131">
        <f>SUMIF(Month!$130:$130,Quarter!DN$3,Month!32:32)</f>
        <v>0</v>
      </c>
    </row>
    <row r="34" spans="1:118" s="131" customFormat="1" hidden="1" x14ac:dyDescent="0.35">
      <c r="A34" s="74" t="str">
        <f>Month!$A$33</f>
        <v>Mercado Livre</v>
      </c>
      <c r="B34" s="131">
        <f>SUMIF(Month!$130:$130,Quarter!B$3,Month!33:33)</f>
        <v>0</v>
      </c>
      <c r="C34" s="131">
        <f>SUMIF(Month!$130:$130,Quarter!C$3,Month!33:33)</f>
        <v>0</v>
      </c>
      <c r="D34" s="131">
        <f>SUMIF(Month!$130:$130,Quarter!D$3,Month!33:33)</f>
        <v>0</v>
      </c>
      <c r="E34" s="131">
        <f>SUMIF(Month!$130:$130,Quarter!E$3,Month!33:33)</f>
        <v>0</v>
      </c>
      <c r="F34" s="131">
        <f>SUMIF(Month!$130:$130,Quarter!F$3,Month!33:33)</f>
        <v>0</v>
      </c>
      <c r="G34" s="131">
        <f>SUMIF(Month!$130:$130,Quarter!G$3,Month!33:33)</f>
        <v>0</v>
      </c>
      <c r="H34" s="131">
        <f>SUMIF(Month!$130:$130,Quarter!H$3,Month!33:33)</f>
        <v>0</v>
      </c>
      <c r="I34" s="131">
        <f>SUMIF(Month!$130:$130,Quarter!I$3,Month!33:33)</f>
        <v>0</v>
      </c>
      <c r="J34" s="131">
        <f>SUMIF(Month!$130:$130,Quarter!J$3,Month!33:33)</f>
        <v>0</v>
      </c>
      <c r="K34" s="131">
        <f>SUMIF(Month!$130:$130,Quarter!K$3,Month!33:33)</f>
        <v>0</v>
      </c>
      <c r="L34" s="131">
        <f>SUMIF(Month!$130:$130,Quarter!L$3,Month!33:33)</f>
        <v>0</v>
      </c>
      <c r="M34" s="131">
        <f>SUMIF(Month!$130:$130,Quarter!M$3,Month!33:33)</f>
        <v>0</v>
      </c>
      <c r="N34" s="131">
        <f>SUMIF(Month!$130:$130,Quarter!N$3,Month!33:33)</f>
        <v>0</v>
      </c>
      <c r="O34" s="131">
        <f>SUMIF(Month!$130:$130,Quarter!O$3,Month!33:33)</f>
        <v>0</v>
      </c>
      <c r="P34" s="131">
        <f>SUMIF(Month!$130:$130,Quarter!P$3,Month!33:33)</f>
        <v>0</v>
      </c>
      <c r="Q34" s="131">
        <f>SUMIF(Month!$130:$130,Quarter!Q$3,Month!33:33)</f>
        <v>0</v>
      </c>
      <c r="R34" s="131">
        <f>SUMIF(Month!$130:$130,Quarter!R$3,Month!33:33)</f>
        <v>0</v>
      </c>
      <c r="S34" s="131">
        <f>SUMIF(Month!$130:$130,Quarter!S$3,Month!33:33)</f>
        <v>0</v>
      </c>
      <c r="T34" s="131">
        <f>SUMIF(Month!$130:$130,Quarter!T$3,Month!33:33)</f>
        <v>0</v>
      </c>
      <c r="U34" s="131">
        <f>SUMIF(Month!$130:$130,Quarter!U$3,Month!33:33)</f>
        <v>0</v>
      </c>
      <c r="V34" s="131">
        <f>SUMIF(Month!$130:$130,Quarter!V$3,Month!33:33)</f>
        <v>0</v>
      </c>
      <c r="W34" s="131">
        <f>SUMIF(Month!$130:$130,Quarter!W$3,Month!33:33)</f>
        <v>0</v>
      </c>
      <c r="X34" s="131">
        <f>SUMIF(Month!$130:$130,Quarter!X$3,Month!33:33)</f>
        <v>0</v>
      </c>
      <c r="Y34" s="131">
        <f>SUMIF(Month!$130:$130,Quarter!Y$3,Month!33:33)</f>
        <v>0</v>
      </c>
      <c r="Z34" s="131">
        <f>SUMIF(Month!$130:$130,Quarter!Z$3,Month!33:33)</f>
        <v>0</v>
      </c>
      <c r="AA34" s="131">
        <f>SUMIF(Month!$130:$130,Quarter!AA$3,Month!33:33)</f>
        <v>0</v>
      </c>
      <c r="AB34" s="131">
        <f>SUMIF(Month!$130:$130,Quarter!AB$3,Month!33:33)</f>
        <v>0</v>
      </c>
      <c r="AC34" s="131">
        <f>SUMIF(Month!$130:$130,Quarter!AC$3,Month!33:33)</f>
        <v>0</v>
      </c>
      <c r="AD34" s="131">
        <f>SUMIF(Month!$130:$130,Quarter!AD$3,Month!33:33)</f>
        <v>0</v>
      </c>
      <c r="AE34" s="131">
        <f>SUMIF(Month!$130:$130,Quarter!AE$3,Month!33:33)</f>
        <v>0</v>
      </c>
      <c r="AF34" s="131">
        <f>SUMIF(Month!$130:$130,Quarter!AF$3,Month!33:33)</f>
        <v>0</v>
      </c>
      <c r="AG34" s="131">
        <f>SUMIF(Month!$130:$130,Quarter!AG$3,Month!33:33)</f>
        <v>0</v>
      </c>
      <c r="AH34" s="131">
        <f>SUMIF(Month!$130:$130,Quarter!AH$3,Month!33:33)</f>
        <v>0</v>
      </c>
      <c r="AI34" s="131">
        <f>SUMIF(Month!$130:$130,Quarter!AI$3,Month!33:33)</f>
        <v>0</v>
      </c>
      <c r="AJ34" s="131">
        <f>SUMIF(Month!$130:$130,Quarter!AJ$3,Month!33:33)</f>
        <v>0</v>
      </c>
      <c r="AK34" s="131">
        <f>SUMIF(Month!$130:$130,Quarter!AK$3,Month!33:33)</f>
        <v>0</v>
      </c>
      <c r="AL34" s="131">
        <f>SUMIF(Month!$130:$130,Quarter!AL$3,Month!33:33)</f>
        <v>0</v>
      </c>
      <c r="AM34" s="131">
        <f>SUMIF(Month!$130:$130,Quarter!AM$3,Month!33:33)</f>
        <v>0</v>
      </c>
      <c r="AN34" s="131">
        <f>SUMIF(Month!$130:$130,Quarter!AN$3,Month!33:33)</f>
        <v>0</v>
      </c>
      <c r="AO34" s="131">
        <f>SUMIF(Month!$130:$130,Quarter!AO$3,Month!33:33)</f>
        <v>0</v>
      </c>
      <c r="AP34" s="131">
        <f>SUMIF(Month!$130:$130,Quarter!AP$3,Month!33:33)</f>
        <v>0</v>
      </c>
      <c r="AQ34" s="131">
        <f>SUMIF(Month!$130:$130,Quarter!AQ$3,Month!33:33)</f>
        <v>0</v>
      </c>
      <c r="AR34" s="131">
        <f>SUMIF(Month!$130:$130,Quarter!AR$3,Month!33:33)</f>
        <v>0</v>
      </c>
      <c r="AS34" s="131">
        <f>SUMIF(Month!$130:$130,Quarter!AS$3,Month!33:33)</f>
        <v>0</v>
      </c>
      <c r="AT34" s="131">
        <f>SUMIF(Month!$130:$130,Quarter!AT$3,Month!33:33)</f>
        <v>0</v>
      </c>
      <c r="AU34" s="131">
        <f>SUMIF(Month!$130:$130,Quarter!AU$3,Month!33:33)</f>
        <v>0</v>
      </c>
      <c r="AV34" s="131">
        <f>SUMIF(Month!$130:$130,Quarter!AV$3,Month!33:33)</f>
        <v>0</v>
      </c>
      <c r="AW34" s="131">
        <f>SUMIF(Month!$130:$130,Quarter!AW$3,Month!33:33)</f>
        <v>0</v>
      </c>
      <c r="AX34" s="131">
        <f>SUMIF(Month!$130:$130,Quarter!AX$3,Month!33:33)</f>
        <v>0</v>
      </c>
      <c r="AY34" s="131">
        <f>SUMIF(Month!$130:$130,Quarter!AY$3,Month!33:33)</f>
        <v>0</v>
      </c>
      <c r="AZ34" s="131">
        <f>SUMIF(Month!$130:$130,Quarter!AZ$3,Month!33:33)</f>
        <v>0</v>
      </c>
      <c r="BA34" s="131">
        <f>SUMIF(Month!$130:$130,Quarter!BA$3,Month!33:33)</f>
        <v>0</v>
      </c>
      <c r="BB34" s="131">
        <f>SUMIF(Month!$130:$130,Quarter!BB$3,Month!33:33)</f>
        <v>0</v>
      </c>
      <c r="BC34" s="131">
        <f>SUMIF(Month!$130:$130,Quarter!BC$3,Month!33:33)</f>
        <v>0</v>
      </c>
      <c r="BD34" s="131">
        <f>SUMIF(Month!$130:$130,Quarter!BD$3,Month!33:33)</f>
        <v>0</v>
      </c>
      <c r="BE34" s="131">
        <f>SUMIF(Month!$130:$130,Quarter!BE$3,Month!33:33)</f>
        <v>0</v>
      </c>
      <c r="BF34" s="131">
        <f>SUMIF(Month!$130:$130,Quarter!BF$3,Month!33:33)</f>
        <v>0</v>
      </c>
      <c r="BG34" s="131">
        <f>SUMIF(Month!$130:$130,Quarter!BG$3,Month!33:33)</f>
        <v>0</v>
      </c>
      <c r="BH34" s="131">
        <f>SUMIF(Month!$130:$130,Quarter!BH$3,Month!33:33)</f>
        <v>0</v>
      </c>
      <c r="BI34" s="131">
        <f>SUMIF(Month!$130:$130,Quarter!BI$3,Month!33:33)</f>
        <v>0</v>
      </c>
      <c r="BJ34" s="131">
        <f>SUMIF(Month!$130:$130,Quarter!BJ$3,Month!33:33)</f>
        <v>0</v>
      </c>
      <c r="BK34" s="131">
        <f>SUMIF(Month!$130:$130,Quarter!BK$3,Month!33:33)</f>
        <v>0</v>
      </c>
      <c r="BL34" s="131">
        <f>SUMIF(Month!$130:$130,Quarter!BL$3,Month!33:33)</f>
        <v>0</v>
      </c>
      <c r="BM34" s="131">
        <f>SUMIF(Month!$130:$130,Quarter!BM$3,Month!33:33)</f>
        <v>0</v>
      </c>
      <c r="BN34" s="131">
        <f>SUMIF(Month!$130:$130,Quarter!BN$3,Month!33:33)</f>
        <v>0</v>
      </c>
      <c r="BO34" s="131">
        <f>SUMIF(Month!$130:$130,Quarter!BO$3,Month!33:33)</f>
        <v>0</v>
      </c>
      <c r="BP34" s="132">
        <f>SUMIF(Month!$130:$130,Quarter!BP$3,Month!33:33)</f>
        <v>14445</v>
      </c>
      <c r="BQ34" s="132">
        <f>SUMIF(Month!$130:$130,Quarter!BQ$3,Month!33:33)</f>
        <v>145645</v>
      </c>
      <c r="BR34" s="132">
        <f>SUMIF(Month!$130:$130,Quarter!BR$3,Month!33:33)</f>
        <v>179578</v>
      </c>
      <c r="BS34" s="132">
        <f>SUMIF(Month!$130:$130,Quarter!BS$3,Month!33:33)</f>
        <v>68653</v>
      </c>
      <c r="BT34" s="131">
        <f>SUMIF(Month!$130:$130,Quarter!BT$3,Month!33:33)</f>
        <v>81105.475999999995</v>
      </c>
      <c r="BU34" s="131">
        <f>SUMIF(Month!$130:$130,Quarter!BU$3,Month!33:33)</f>
        <v>83912.179000000004</v>
      </c>
      <c r="BV34" s="131">
        <f>SUMIF(Month!$130:$130,Quarter!BV$3,Month!33:33)</f>
        <v>48135</v>
      </c>
      <c r="BW34" s="131">
        <f>SUMIF(Month!$130:$130,Quarter!BW$3,Month!33:33)</f>
        <v>4368</v>
      </c>
      <c r="BX34" s="131">
        <f>SUMIF(Month!$130:$130,Quarter!BX$3,Month!33:33)</f>
        <v>4416</v>
      </c>
      <c r="BY34" s="131">
        <f>SUMIF(Month!$130:$130,Quarter!BY$3,Month!33:33)</f>
        <v>1486</v>
      </c>
      <c r="BZ34" s="131">
        <f>SUMIF(Month!$130:$130,Quarter!BZ$3,Month!33:33)</f>
        <v>0</v>
      </c>
      <c r="CA34" s="131">
        <f>SUMIF(Month!$130:$130,Quarter!CA$3,Month!33:33)</f>
        <v>0</v>
      </c>
      <c r="CB34" s="131">
        <f>SUMIF(Month!$130:$130,Quarter!CB$3,Month!33:33)</f>
        <v>0</v>
      </c>
      <c r="CC34" s="131">
        <f>SUMIF(Month!$130:$130,Quarter!CC$3,Month!33:33)</f>
        <v>0</v>
      </c>
      <c r="CD34" s="131">
        <f>SUMIF(Month!$130:$130,Quarter!CD$3,Month!33:33)</f>
        <v>0</v>
      </c>
      <c r="CE34" s="131">
        <f>SUMIF(Month!$130:$130,Quarter!CE$3,Month!33:33)</f>
        <v>0</v>
      </c>
      <c r="CF34" s="131">
        <f>SUMIF(Month!$130:$130,Quarter!CF$3,Month!33:33)</f>
        <v>0</v>
      </c>
      <c r="CG34" s="131">
        <f>SUMIF(Month!$130:$130,Quarter!CG$3,Month!33:33)</f>
        <v>0</v>
      </c>
      <c r="CH34" s="131">
        <f>SUMIF(Month!$130:$130,Quarter!CH$3,Month!33:33)</f>
        <v>0</v>
      </c>
      <c r="CI34" s="131">
        <f>SUMIF(Month!$130:$130,Quarter!CI$3,Month!33:33)</f>
        <v>0</v>
      </c>
      <c r="CJ34" s="131">
        <f>SUMIF(Month!$130:$130,Quarter!CJ$3,Month!33:33)</f>
        <v>0</v>
      </c>
      <c r="CK34" s="131">
        <f>SUMIF(Month!$130:$130,Quarter!CK$3,Month!33:33)</f>
        <v>0</v>
      </c>
      <c r="CL34" s="131">
        <f>SUMIF(Month!$130:$130,Quarter!CL$3,Month!33:33)</f>
        <v>0</v>
      </c>
      <c r="CM34" s="131">
        <f>SUMIF(Month!$130:$130,Quarter!CM$3,Month!33:33)</f>
        <v>0</v>
      </c>
      <c r="CN34" s="131">
        <f>SUMIF(Month!$130:$130,Quarter!CN$3,Month!33:33)</f>
        <v>0</v>
      </c>
      <c r="CO34" s="131">
        <f>SUMIF(Month!$130:$130,Quarter!CO$3,Month!33:33)</f>
        <v>0</v>
      </c>
      <c r="CP34" s="131">
        <f>SUMIF(Month!$130:$130,Quarter!CP$3,Month!33:33)</f>
        <v>0</v>
      </c>
      <c r="CQ34" s="131">
        <f>SUMIF(Month!$130:$130,Quarter!CQ$3,Month!33:33)</f>
        <v>0</v>
      </c>
      <c r="CR34" s="131">
        <f>SUMIF(Month!$130:$130,Quarter!CR$3,Month!33:33)</f>
        <v>0</v>
      </c>
      <c r="CS34" s="131">
        <f>SUMIF(Month!$130:$130,Quarter!CS$3,Month!33:33)</f>
        <v>0</v>
      </c>
      <c r="CT34" s="131">
        <f>SUMIF(Month!$130:$130,Quarter!CT$3,Month!33:33)</f>
        <v>0</v>
      </c>
      <c r="CU34" s="131">
        <f>SUMIF(Month!$130:$130,Quarter!CU$3,Month!33:33)</f>
        <v>0</v>
      </c>
      <c r="CV34" s="131">
        <f>SUMIF(Month!$130:$130,Quarter!CV$3,Month!33:33)</f>
        <v>0</v>
      </c>
      <c r="CW34" s="131">
        <f>SUMIF(Month!$130:$130,Quarter!CW$3,Month!33:33)</f>
        <v>0</v>
      </c>
      <c r="CX34" s="131">
        <f>SUMIF(Month!$130:$130,Quarter!CX$3,Month!33:33)</f>
        <v>0</v>
      </c>
      <c r="CY34" s="131">
        <f>SUMIF(Month!$130:$130,Quarter!CY$3,Month!33:33)</f>
        <v>0</v>
      </c>
      <c r="CZ34" s="131">
        <f>SUMIF(Month!$130:$130,Quarter!CZ$3,Month!33:33)</f>
        <v>0</v>
      </c>
      <c r="DA34" s="131">
        <f>SUMIF(Month!$130:$130,Quarter!DA$3,Month!33:33)</f>
        <v>0</v>
      </c>
      <c r="DB34" s="131">
        <f>SUMIF(Month!$130:$130,Quarter!DB$3,Month!33:33)</f>
        <v>0</v>
      </c>
      <c r="DC34" s="131">
        <f>SUMIF(Month!$130:$130,Quarter!DC$3,Month!33:33)</f>
        <v>0</v>
      </c>
      <c r="DD34" s="131">
        <f>SUMIF(Month!$130:$130,Quarter!DD$3,Month!33:33)</f>
        <v>0</v>
      </c>
      <c r="DE34" s="131">
        <f>SUMIF(Month!$130:$130,Quarter!DE$3,Month!33:33)</f>
        <v>0</v>
      </c>
      <c r="DF34" s="131">
        <f>SUMIF(Month!$130:$130,Quarter!DF$3,Month!33:33)</f>
        <v>0</v>
      </c>
      <c r="DG34" s="131">
        <f>SUMIF(Month!$130:$130,Quarter!DG$3,Month!33:33)</f>
        <v>0</v>
      </c>
      <c r="DH34" s="131">
        <f>SUMIF(Month!$130:$130,Quarter!DH$3,Month!33:33)</f>
        <v>0</v>
      </c>
      <c r="DI34" s="131">
        <f>SUMIF(Month!$130:$130,Quarter!DI$3,Month!33:33)</f>
        <v>0</v>
      </c>
      <c r="DJ34" s="131">
        <f>SUMIF(Month!$130:$130,Quarter!DJ$3,Month!33:33)</f>
        <v>0</v>
      </c>
      <c r="DK34" s="131">
        <f>SUMIF(Month!$130:$130,Quarter!DK$3,Month!33:33)</f>
        <v>0</v>
      </c>
      <c r="DL34" s="131">
        <f>SUMIF(Month!$130:$130,Quarter!DL$3,Month!33:33)</f>
        <v>0</v>
      </c>
      <c r="DM34" s="131">
        <f>SUMIF(Month!$130:$130,Quarter!DM$3,Month!33:33)</f>
        <v>0</v>
      </c>
      <c r="DN34" s="131">
        <f>SUMIF(Month!$130:$130,Quarter!DN$3,Month!33:33)</f>
        <v>0</v>
      </c>
    </row>
    <row r="35" spans="1:118" s="85" customFormat="1" hidden="1" x14ac:dyDescent="0.35">
      <c r="A35" s="19" t="str">
        <f>Month!$A$34</f>
        <v>Adicionais / Mercado Livre</v>
      </c>
      <c r="B35" s="86">
        <f>SUMIF(Month!$130:$130,Quarter!B$3,Month!34:34)</f>
        <v>0</v>
      </c>
      <c r="C35" s="86">
        <f>SUMIF(Month!$130:$130,Quarter!C$3,Month!34:34)</f>
        <v>0</v>
      </c>
      <c r="D35" s="86">
        <f>SUMIF(Month!$130:$130,Quarter!D$3,Month!34:34)</f>
        <v>0</v>
      </c>
      <c r="E35" s="86">
        <f>SUMIF(Month!$130:$130,Quarter!E$3,Month!34:34)</f>
        <v>0</v>
      </c>
      <c r="F35" s="86">
        <f>SUMIF(Month!$130:$130,Quarter!F$3,Month!34:34)</f>
        <v>0</v>
      </c>
      <c r="G35" s="86">
        <f>SUMIF(Month!$130:$130,Quarter!G$3,Month!34:34)</f>
        <v>0</v>
      </c>
      <c r="H35" s="86">
        <f>SUMIF(Month!$130:$130,Quarter!H$3,Month!34:34)</f>
        <v>0</v>
      </c>
      <c r="I35" s="86">
        <f>SUMIF(Month!$130:$130,Quarter!I$3,Month!34:34)</f>
        <v>0</v>
      </c>
      <c r="J35" s="86">
        <f>SUMIF(Month!$130:$130,Quarter!J$3,Month!34:34)</f>
        <v>0</v>
      </c>
      <c r="K35" s="86">
        <f>SUMIF(Month!$130:$130,Quarter!K$3,Month!34:34)</f>
        <v>0</v>
      </c>
      <c r="L35" s="86">
        <f>SUMIF(Month!$130:$130,Quarter!L$3,Month!34:34)</f>
        <v>0</v>
      </c>
      <c r="M35" s="86">
        <f>SUMIF(Month!$130:$130,Quarter!M$3,Month!34:34)</f>
        <v>0</v>
      </c>
      <c r="N35" s="86">
        <f>SUMIF(Month!$130:$130,Quarter!N$3,Month!34:34)</f>
        <v>0</v>
      </c>
      <c r="O35" s="86">
        <f>SUMIF(Month!$130:$130,Quarter!O$3,Month!34:34)</f>
        <v>0</v>
      </c>
      <c r="P35" s="86">
        <f>SUMIF(Month!$130:$130,Quarter!P$3,Month!34:34)</f>
        <v>0</v>
      </c>
      <c r="Q35" s="86">
        <f>SUMIF(Month!$130:$130,Quarter!Q$3,Month!34:34)</f>
        <v>0</v>
      </c>
      <c r="R35" s="86">
        <f>SUMIF(Month!$130:$130,Quarter!R$3,Month!34:34)</f>
        <v>0</v>
      </c>
      <c r="S35" s="86">
        <f>SUMIF(Month!$130:$130,Quarter!S$3,Month!34:34)</f>
        <v>0</v>
      </c>
      <c r="T35" s="86">
        <f>SUMIF(Month!$130:$130,Quarter!T$3,Month!34:34)</f>
        <v>0</v>
      </c>
      <c r="U35" s="86">
        <f>SUMIF(Month!$130:$130,Quarter!U$3,Month!34:34)</f>
        <v>0</v>
      </c>
      <c r="V35" s="86">
        <f>SUMIF(Month!$130:$130,Quarter!V$3,Month!34:34)</f>
        <v>0</v>
      </c>
      <c r="W35" s="86">
        <f>SUMIF(Month!$130:$130,Quarter!W$3,Month!34:34)</f>
        <v>0</v>
      </c>
      <c r="X35" s="86">
        <f>SUMIF(Month!$130:$130,Quarter!X$3,Month!34:34)</f>
        <v>0</v>
      </c>
      <c r="Y35" s="86">
        <f>SUMIF(Month!$130:$130,Quarter!Y$3,Month!34:34)</f>
        <v>0</v>
      </c>
      <c r="Z35" s="86">
        <f>SUMIF(Month!$130:$130,Quarter!Z$3,Month!34:34)</f>
        <v>0</v>
      </c>
      <c r="AA35" s="86">
        <f>SUMIF(Month!$130:$130,Quarter!AA$3,Month!34:34)</f>
        <v>0</v>
      </c>
      <c r="AB35" s="86">
        <f>SUMIF(Month!$130:$130,Quarter!AB$3,Month!34:34)</f>
        <v>0</v>
      </c>
      <c r="AC35" s="86">
        <f>SUMIF(Month!$130:$130,Quarter!AC$3,Month!34:34)</f>
        <v>0</v>
      </c>
      <c r="AD35" s="86">
        <f>SUMIF(Month!$130:$130,Quarter!AD$3,Month!34:34)</f>
        <v>0</v>
      </c>
      <c r="AE35" s="86">
        <f>SUMIF(Month!$130:$130,Quarter!AE$3,Month!34:34)</f>
        <v>0</v>
      </c>
      <c r="AF35" s="86">
        <f>SUMIF(Month!$130:$130,Quarter!AF$3,Month!34:34)</f>
        <v>0</v>
      </c>
      <c r="AG35" s="86">
        <f>SUMIF(Month!$130:$130,Quarter!AG$3,Month!34:34)</f>
        <v>0</v>
      </c>
      <c r="AH35" s="86">
        <f>SUMIF(Month!$130:$130,Quarter!AH$3,Month!34:34)</f>
        <v>0</v>
      </c>
      <c r="AI35" s="86">
        <f>SUMIF(Month!$130:$130,Quarter!AI$3,Month!34:34)</f>
        <v>0</v>
      </c>
      <c r="AJ35" s="86">
        <f>SUMIF(Month!$130:$130,Quarter!AJ$3,Month!34:34)</f>
        <v>0</v>
      </c>
      <c r="AK35" s="86">
        <f>SUMIF(Month!$130:$130,Quarter!AK$3,Month!34:34)</f>
        <v>0</v>
      </c>
      <c r="AL35" s="86">
        <f>SUMIF(Month!$130:$130,Quarter!AL$3,Month!34:34)</f>
        <v>0</v>
      </c>
      <c r="AM35" s="86">
        <f>SUMIF(Month!$130:$130,Quarter!AM$3,Month!34:34)</f>
        <v>0</v>
      </c>
      <c r="AN35" s="86">
        <f>SUMIF(Month!$130:$130,Quarter!AN$3,Month!34:34)</f>
        <v>0</v>
      </c>
      <c r="AO35" s="86">
        <f>SUMIF(Month!$130:$130,Quarter!AO$3,Month!34:34)</f>
        <v>0</v>
      </c>
      <c r="AP35" s="86">
        <f>SUMIF(Month!$130:$130,Quarter!AP$3,Month!34:34)</f>
        <v>0</v>
      </c>
      <c r="AQ35" s="86">
        <f>SUMIF(Month!$130:$130,Quarter!AQ$3,Month!34:34)</f>
        <v>0</v>
      </c>
      <c r="AR35" s="86">
        <f>SUMIF(Month!$130:$130,Quarter!AR$3,Month!34:34)</f>
        <v>0</v>
      </c>
      <c r="AS35" s="86">
        <f>SUMIF(Month!$130:$130,Quarter!AS$3,Month!34:34)</f>
        <v>0</v>
      </c>
      <c r="AT35" s="86">
        <f>SUMIF(Month!$130:$130,Quarter!AT$3,Month!34:34)</f>
        <v>0</v>
      </c>
      <c r="AU35" s="86">
        <f>SUMIF(Month!$130:$130,Quarter!AU$3,Month!34:34)</f>
        <v>0</v>
      </c>
      <c r="AV35" s="86">
        <f>SUMIF(Month!$130:$130,Quarter!AV$3,Month!34:34)</f>
        <v>0</v>
      </c>
      <c r="AW35" s="86">
        <f>SUMIF(Month!$130:$130,Quarter!AW$3,Month!34:34)</f>
        <v>0</v>
      </c>
      <c r="AX35" s="86">
        <f>SUMIF(Month!$130:$130,Quarter!AX$3,Month!34:34)</f>
        <v>0</v>
      </c>
      <c r="AY35" s="86">
        <f>SUMIF(Month!$130:$130,Quarter!AY$3,Month!34:34)</f>
        <v>0</v>
      </c>
      <c r="AZ35" s="86">
        <f>SUMIF(Month!$130:$130,Quarter!AZ$3,Month!34:34)</f>
        <v>0</v>
      </c>
      <c r="BA35" s="86">
        <f>SUMIF(Month!$130:$130,Quarter!BA$3,Month!34:34)</f>
        <v>0</v>
      </c>
      <c r="BB35" s="86">
        <f>SUMIF(Month!$130:$130,Quarter!BB$3,Month!34:34)</f>
        <v>0</v>
      </c>
      <c r="BC35" s="86">
        <f>SUMIF(Month!$130:$130,Quarter!BC$3,Month!34:34)</f>
        <v>0</v>
      </c>
      <c r="BD35" s="86">
        <f>SUMIF(Month!$130:$130,Quarter!BD$3,Month!34:34)</f>
        <v>0</v>
      </c>
      <c r="BE35" s="86">
        <f>SUMIF(Month!$130:$130,Quarter!BE$3,Month!34:34)</f>
        <v>0</v>
      </c>
      <c r="BF35" s="86">
        <f>SUMIF(Month!$130:$130,Quarter!BF$3,Month!34:34)</f>
        <v>0</v>
      </c>
      <c r="BG35" s="86">
        <f>SUMIF(Month!$130:$130,Quarter!BG$3,Month!34:34)</f>
        <v>0</v>
      </c>
      <c r="BH35" s="86">
        <f>SUMIF(Month!$130:$130,Quarter!BH$3,Month!34:34)</f>
        <v>0</v>
      </c>
      <c r="BI35" s="86">
        <f>SUMIF(Month!$130:$130,Quarter!BI$3,Month!34:34)</f>
        <v>0</v>
      </c>
      <c r="BJ35" s="86">
        <f>SUMIF(Month!$130:$130,Quarter!BJ$3,Month!34:34)</f>
        <v>0</v>
      </c>
      <c r="BK35" s="86">
        <f>SUMIF(Month!$130:$130,Quarter!BK$3,Month!34:34)</f>
        <v>0</v>
      </c>
      <c r="BL35" s="86">
        <f>SUMIF(Month!$130:$130,Quarter!BL$3,Month!34:34)</f>
        <v>0</v>
      </c>
      <c r="BM35" s="86">
        <f>SUMIF(Month!$130:$130,Quarter!BM$3,Month!34:34)</f>
        <v>0</v>
      </c>
      <c r="BN35" s="86">
        <f>SUMIF(Month!$130:$130,Quarter!BN$3,Month!34:34)</f>
        <v>0</v>
      </c>
      <c r="BO35" s="86">
        <f>SUMIF(Month!$130:$130,Quarter!BO$3,Month!34:34)</f>
        <v>0</v>
      </c>
      <c r="BP35" s="94">
        <f>SUMIF(Month!$130:$130,Quarter!BP$3,Month!34:34)</f>
        <v>0</v>
      </c>
      <c r="BQ35" s="94">
        <f>SUMIF(Month!$130:$130,Quarter!BQ$3,Month!34:34)</f>
        <v>0</v>
      </c>
      <c r="BR35" s="94">
        <f>SUMIF(Month!$130:$130,Quarter!BR$3,Month!34:34)</f>
        <v>255155</v>
      </c>
      <c r="BS35" s="94">
        <f>SUMIF(Month!$130:$130,Quarter!BS$3,Month!34:34)</f>
        <v>0</v>
      </c>
      <c r="BT35" s="86">
        <f>SUMIF(Month!$130:$130,Quarter!BT$3,Month!34:34)</f>
        <v>0</v>
      </c>
      <c r="BU35" s="86">
        <f>SUMIF(Month!$130:$130,Quarter!BU$3,Month!34:34)</f>
        <v>0</v>
      </c>
      <c r="BV35" s="86">
        <f>SUMIF(Month!$130:$130,Quarter!BV$3,Month!34:34)</f>
        <v>148908</v>
      </c>
      <c r="BW35" s="86">
        <f>SUMIF(Month!$130:$130,Quarter!BW$3,Month!34:34)</f>
        <v>0</v>
      </c>
      <c r="BX35" s="86">
        <f>SUMIF(Month!$130:$130,Quarter!BX$3,Month!34:34)</f>
        <v>0</v>
      </c>
      <c r="BY35" s="86">
        <f>SUMIF(Month!$130:$130,Quarter!BY$3,Month!34:34)</f>
        <v>0</v>
      </c>
      <c r="BZ35" s="86">
        <f>SUMIF(Month!$130:$130,Quarter!BZ$3,Month!34:34)</f>
        <v>0</v>
      </c>
      <c r="CA35" s="86">
        <f>SUMIF(Month!$130:$130,Quarter!CA$3,Month!34:34)</f>
        <v>0</v>
      </c>
      <c r="CB35" s="86">
        <f>SUMIF(Month!$130:$130,Quarter!CB$3,Month!34:34)</f>
        <v>0</v>
      </c>
      <c r="CC35" s="86">
        <f>SUMIF(Month!$130:$130,Quarter!CC$3,Month!34:34)</f>
        <v>0</v>
      </c>
      <c r="CD35" s="86">
        <f>SUMIF(Month!$130:$130,Quarter!CD$3,Month!34:34)</f>
        <v>0</v>
      </c>
      <c r="CE35" s="86">
        <f>SUMIF(Month!$130:$130,Quarter!CE$3,Month!34:34)</f>
        <v>0</v>
      </c>
      <c r="CF35" s="86">
        <f>SUMIF(Month!$130:$130,Quarter!CF$3,Month!34:34)</f>
        <v>0</v>
      </c>
      <c r="CG35" s="86">
        <f>SUMIF(Month!$130:$130,Quarter!CG$3,Month!34:34)</f>
        <v>0</v>
      </c>
      <c r="CH35" s="86">
        <f>SUMIF(Month!$130:$130,Quarter!CH$3,Month!34:34)</f>
        <v>0</v>
      </c>
      <c r="CI35" s="86">
        <f>SUMIF(Month!$130:$130,Quarter!CI$3,Month!34:34)</f>
        <v>0</v>
      </c>
      <c r="CJ35" s="86">
        <f>SUMIF(Month!$130:$130,Quarter!CJ$3,Month!34:34)</f>
        <v>0</v>
      </c>
      <c r="CK35" s="86">
        <f>SUMIF(Month!$130:$130,Quarter!CK$3,Month!34:34)</f>
        <v>0</v>
      </c>
      <c r="CL35" s="86">
        <f>SUMIF(Month!$130:$130,Quarter!CL$3,Month!34:34)</f>
        <v>0</v>
      </c>
      <c r="CM35" s="86">
        <f>SUMIF(Month!$130:$130,Quarter!CM$3,Month!34:34)</f>
        <v>0</v>
      </c>
      <c r="CN35" s="86">
        <f>SUMIF(Month!$130:$130,Quarter!CN$3,Month!34:34)</f>
        <v>0</v>
      </c>
      <c r="CO35" s="86">
        <f>SUMIF(Month!$130:$130,Quarter!CO$3,Month!34:34)</f>
        <v>0</v>
      </c>
      <c r="CP35" s="86">
        <f>SUMIF(Month!$130:$130,Quarter!CP$3,Month!34:34)</f>
        <v>0</v>
      </c>
      <c r="CQ35" s="86">
        <f>SUMIF(Month!$130:$130,Quarter!CQ$3,Month!34:34)</f>
        <v>0</v>
      </c>
      <c r="CR35" s="86">
        <f>SUMIF(Month!$130:$130,Quarter!CR$3,Month!34:34)</f>
        <v>0</v>
      </c>
      <c r="CS35" s="86">
        <f>SUMIF(Month!$130:$130,Quarter!CS$3,Month!34:34)</f>
        <v>0</v>
      </c>
      <c r="CT35" s="86">
        <f>SUMIF(Month!$130:$130,Quarter!CT$3,Month!34:34)</f>
        <v>0</v>
      </c>
      <c r="CU35" s="86">
        <f>SUMIF(Month!$130:$130,Quarter!CU$3,Month!34:34)</f>
        <v>0</v>
      </c>
      <c r="CV35" s="86">
        <f>SUMIF(Month!$130:$130,Quarter!CV$3,Month!34:34)</f>
        <v>0</v>
      </c>
      <c r="CW35" s="86">
        <f>SUMIF(Month!$130:$130,Quarter!CW$3,Month!34:34)</f>
        <v>0</v>
      </c>
      <c r="CX35" s="86">
        <f>SUMIF(Month!$130:$130,Quarter!CX$3,Month!34:34)</f>
        <v>0</v>
      </c>
      <c r="CY35" s="86">
        <f>SUMIF(Month!$130:$130,Quarter!CY$3,Month!34:34)</f>
        <v>0</v>
      </c>
      <c r="CZ35" s="86">
        <f>SUMIF(Month!$130:$130,Quarter!CZ$3,Month!34:34)</f>
        <v>0</v>
      </c>
      <c r="DA35" s="86">
        <f>SUMIF(Month!$130:$130,Quarter!DA$3,Month!34:34)</f>
        <v>0</v>
      </c>
      <c r="DB35" s="86">
        <f>SUMIF(Month!$130:$130,Quarter!DB$3,Month!34:34)</f>
        <v>0</v>
      </c>
      <c r="DC35" s="86">
        <f>SUMIF(Month!$130:$130,Quarter!DC$3,Month!34:34)</f>
        <v>0</v>
      </c>
      <c r="DD35" s="86">
        <f>SUMIF(Month!$130:$130,Quarter!DD$3,Month!34:34)</f>
        <v>0</v>
      </c>
      <c r="DE35" s="86">
        <f>SUMIF(Month!$130:$130,Quarter!DE$3,Month!34:34)</f>
        <v>0</v>
      </c>
      <c r="DF35" s="86">
        <f>SUMIF(Month!$130:$130,Quarter!DF$3,Month!34:34)</f>
        <v>0</v>
      </c>
      <c r="DG35" s="86">
        <f>SUMIF(Month!$130:$130,Quarter!DG$3,Month!34:34)</f>
        <v>0</v>
      </c>
      <c r="DH35" s="86">
        <f>SUMIF(Month!$130:$130,Quarter!DH$3,Month!34:34)</f>
        <v>0</v>
      </c>
      <c r="DI35" s="86">
        <f>SUMIF(Month!$130:$130,Quarter!DI$3,Month!34:34)</f>
        <v>0</v>
      </c>
      <c r="DJ35" s="86">
        <f>SUMIF(Month!$130:$130,Quarter!DJ$3,Month!34:34)</f>
        <v>0</v>
      </c>
      <c r="DK35" s="86">
        <f>SUMIF(Month!$130:$130,Quarter!DK$3,Month!34:34)</f>
        <v>0</v>
      </c>
      <c r="DL35" s="86">
        <f>SUMIF(Month!$130:$130,Quarter!DL$3,Month!34:34)</f>
        <v>0</v>
      </c>
      <c r="DM35" s="86">
        <f>SUMIF(Month!$130:$130,Quarter!DM$3,Month!34:34)</f>
        <v>0</v>
      </c>
      <c r="DN35" s="86">
        <f>SUMIF(Month!$130:$130,Quarter!DN$3,Month!34:34)</f>
        <v>0</v>
      </c>
    </row>
    <row r="36" spans="1:118" s="6" customFormat="1" x14ac:dyDescent="0.35">
      <c r="A36" s="11" t="str">
        <f>Month!$A$35</f>
        <v>Portos (TEUs)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22"/>
      <c r="BQ36" s="22"/>
      <c r="BR36" s="22"/>
      <c r="BS36" s="2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</row>
    <row r="37" spans="1:118" s="4" customFormat="1" x14ac:dyDescent="0.35">
      <c r="A37" s="16" t="str">
        <f>Month!$A$36</f>
        <v>Portonave</v>
      </c>
      <c r="B37" s="13">
        <f>SUMIF(Month!$130:$130,Quarter!B$3,Month!36:36)</f>
        <v>0</v>
      </c>
      <c r="C37" s="13">
        <f>SUMIF(Month!$130:$130,Quarter!C$3,Month!36:36)</f>
        <v>0</v>
      </c>
      <c r="D37" s="13">
        <f>SUMIF(Month!$130:$130,Quarter!D$3,Month!36:36)</f>
        <v>0</v>
      </c>
      <c r="E37" s="13">
        <f>SUMIF(Month!$130:$130,Quarter!E$3,Month!36:36)</f>
        <v>0</v>
      </c>
      <c r="F37" s="13">
        <f>SUMIF(Month!$130:$130,Quarter!F$3,Month!36:36)</f>
        <v>0</v>
      </c>
      <c r="G37" s="13">
        <f>SUMIF(Month!$130:$130,Quarter!G$3,Month!36:36)</f>
        <v>0</v>
      </c>
      <c r="H37" s="13">
        <f>SUMIF(Month!$130:$130,Quarter!H$3,Month!36:36)</f>
        <v>0</v>
      </c>
      <c r="I37" s="13">
        <f>SUMIF(Month!$130:$130,Quarter!I$3,Month!36:36)</f>
        <v>0</v>
      </c>
      <c r="J37" s="13">
        <f>SUMIF(Month!$130:$130,Quarter!J$3,Month!36:36)</f>
        <v>0</v>
      </c>
      <c r="K37" s="13">
        <f>SUMIF(Month!$130:$130,Quarter!K$3,Month!36:36)</f>
        <v>0</v>
      </c>
      <c r="L37" s="13">
        <f>SUMIF(Month!$130:$130,Quarter!L$3,Month!36:36)</f>
        <v>0</v>
      </c>
      <c r="M37" s="13">
        <f>SUMIF(Month!$130:$130,Quarter!M$3,Month!36:36)</f>
        <v>0</v>
      </c>
      <c r="N37" s="13">
        <f>SUMIF(Month!$130:$130,Quarter!N$3,Month!36:36)</f>
        <v>0</v>
      </c>
      <c r="O37" s="13">
        <f>SUMIF(Month!$130:$130,Quarter!O$3,Month!36:36)</f>
        <v>0</v>
      </c>
      <c r="P37" s="13">
        <f>SUMIF(Month!$130:$130,Quarter!P$3,Month!36:36)</f>
        <v>0</v>
      </c>
      <c r="Q37" s="13">
        <f>SUMIF(Month!$130:$130,Quarter!Q$3,Month!36:36)</f>
        <v>0</v>
      </c>
      <c r="R37" s="13">
        <f>SUMIF(Month!$130:$130,Quarter!R$3,Month!36:36)</f>
        <v>0</v>
      </c>
      <c r="S37" s="13">
        <f>SUMIF(Month!$130:$130,Quarter!S$3,Month!36:36)</f>
        <v>0</v>
      </c>
      <c r="T37" s="13">
        <f>SUMIF(Month!$130:$130,Quarter!T$3,Month!36:36)</f>
        <v>0</v>
      </c>
      <c r="U37" s="13">
        <f>SUMIF(Month!$130:$130,Quarter!U$3,Month!36:36)</f>
        <v>0</v>
      </c>
      <c r="V37" s="13">
        <f>SUMIF(Month!$130:$130,Quarter!V$3,Month!36:36)</f>
        <v>0</v>
      </c>
      <c r="W37" s="13">
        <f>SUMIF(Month!$130:$130,Quarter!W$3,Month!36:36)</f>
        <v>0</v>
      </c>
      <c r="X37" s="13">
        <f>SUMIF(Month!$130:$130,Quarter!X$3,Month!36:36)</f>
        <v>0</v>
      </c>
      <c r="Y37" s="13">
        <f>SUMIF(Month!$130:$130,Quarter!Y$3,Month!36:36)</f>
        <v>0</v>
      </c>
      <c r="Z37" s="13">
        <f>SUMIF(Month!$130:$130,Quarter!Z$3,Month!36:36)</f>
        <v>0</v>
      </c>
      <c r="AA37" s="13">
        <f>SUMIF(Month!$130:$130,Quarter!AA$3,Month!36:36)</f>
        <v>0</v>
      </c>
      <c r="AB37" s="13">
        <f>SUMIF(Month!$130:$130,Quarter!AB$3,Month!36:36)</f>
        <v>0</v>
      </c>
      <c r="AC37" s="13">
        <f>SUMIF(Month!$130:$130,Quarter!AC$3,Month!36:36)</f>
        <v>0</v>
      </c>
      <c r="AD37" s="13">
        <f>SUMIF(Month!$130:$130,Quarter!AD$3,Month!36:36)</f>
        <v>0</v>
      </c>
      <c r="AE37" s="13">
        <f>SUMIF(Month!$130:$130,Quarter!AE$3,Month!36:36)</f>
        <v>0</v>
      </c>
      <c r="AF37" s="13">
        <f>SUMIF(Month!$130:$130,Quarter!AF$3,Month!36:36)</f>
        <v>0</v>
      </c>
      <c r="AG37" s="13">
        <f>SUMIF(Month!$130:$130,Quarter!AG$3,Month!36:36)</f>
        <v>0</v>
      </c>
      <c r="AH37" s="13">
        <f>SUMIF(Month!$130:$130,Quarter!AH$3,Month!36:36)</f>
        <v>0</v>
      </c>
      <c r="AI37" s="13">
        <f>SUMIF(Month!$130:$130,Quarter!AI$3,Month!36:36)</f>
        <v>0</v>
      </c>
      <c r="AJ37" s="13">
        <f>SUMIF(Month!$130:$130,Quarter!AJ$3,Month!36:36)</f>
        <v>0</v>
      </c>
      <c r="AK37" s="13">
        <f>SUMIF(Month!$130:$130,Quarter!AK$3,Month!36:36)</f>
        <v>0</v>
      </c>
      <c r="AL37" s="13">
        <f>SUMIF(Month!$130:$130,Quarter!AL$3,Month!36:36)</f>
        <v>0</v>
      </c>
      <c r="AM37" s="13">
        <f>SUMIF(Month!$130:$130,Quarter!AM$3,Month!36:36)</f>
        <v>0</v>
      </c>
      <c r="AN37" s="13">
        <f>SUMIF(Month!$130:$130,Quarter!AN$3,Month!36:36)</f>
        <v>0</v>
      </c>
      <c r="AO37" s="13">
        <f>SUMIF(Month!$130:$130,Quarter!AO$3,Month!36:36)</f>
        <v>0</v>
      </c>
      <c r="AP37" s="13">
        <f>SUMIF(Month!$130:$130,Quarter!AP$3,Month!36:36)</f>
        <v>0</v>
      </c>
      <c r="AQ37" s="13">
        <f>SUMIF(Month!$130:$130,Quarter!AQ$3,Month!36:36)</f>
        <v>0</v>
      </c>
      <c r="AR37" s="13">
        <f>SUMIF(Month!$130:$130,Quarter!AR$3,Month!36:36)</f>
        <v>0</v>
      </c>
      <c r="AS37" s="13">
        <f>SUMIF(Month!$130:$130,Quarter!AS$3,Month!36:36)</f>
        <v>12215</v>
      </c>
      <c r="AT37" s="13">
        <f>SUMIF(Month!$130:$130,Quarter!AT$3,Month!36:36)</f>
        <v>30576</v>
      </c>
      <c r="AU37" s="13">
        <f>SUMIF(Month!$130:$130,Quarter!AU$3,Month!36:36)</f>
        <v>54814</v>
      </c>
      <c r="AV37" s="13">
        <f>SUMIF(Month!$130:$130,Quarter!AV$3,Month!36:36)</f>
        <v>88085</v>
      </c>
      <c r="AW37" s="13">
        <f>SUMIF(Month!$130:$130,Quarter!AW$3,Month!36:36)</f>
        <v>65837</v>
      </c>
      <c r="AX37" s="13">
        <f>SUMIF(Month!$130:$130,Quarter!AX$3,Month!36:36)</f>
        <v>60516</v>
      </c>
      <c r="AY37" s="13">
        <f>SUMIF(Month!$130:$130,Quarter!AY$3,Month!36:36)</f>
        <v>97917</v>
      </c>
      <c r="AZ37" s="13">
        <f>SUMIF(Month!$130:$130,Quarter!AZ$3,Month!36:36)</f>
        <v>111909</v>
      </c>
      <c r="BA37" s="13">
        <f>SUMIF(Month!$130:$130,Quarter!BA$3,Month!36:36)</f>
        <v>143626</v>
      </c>
      <c r="BB37" s="13">
        <f>SUMIF(Month!$130:$130,Quarter!BB$3,Month!36:36)</f>
        <v>135580</v>
      </c>
      <c r="BC37" s="13">
        <f>SUMIF(Month!$130:$130,Quarter!BC$3,Month!36:36)</f>
        <v>137631</v>
      </c>
      <c r="BD37" s="13">
        <f>SUMIF(Month!$130:$130,Quarter!BD$3,Month!36:36)</f>
        <v>153524</v>
      </c>
      <c r="BE37" s="13">
        <f>SUMIF(Month!$130:$130,Quarter!BE$3,Month!36:36)</f>
        <v>155404</v>
      </c>
      <c r="BF37" s="13">
        <f>SUMIF(Month!$130:$130,Quarter!BF$3,Month!36:36)</f>
        <v>124228</v>
      </c>
      <c r="BG37" s="13">
        <f>SUMIF(Month!$130:$130,Quarter!BG$3,Month!36:36)</f>
        <v>137202</v>
      </c>
      <c r="BH37" s="13">
        <f>SUMIF(Month!$130:$130,Quarter!BH$3,Month!36:36)</f>
        <v>137935</v>
      </c>
      <c r="BI37" s="13">
        <f>SUMIF(Month!$130:$130,Quarter!BI$3,Month!36:36)</f>
        <v>145793</v>
      </c>
      <c r="BJ37" s="13">
        <f>SUMIF(Month!$130:$130,Quarter!BJ$3,Month!36:36)</f>
        <v>139719</v>
      </c>
      <c r="BK37" s="13">
        <f>SUMIF(Month!$130:$130,Quarter!BK$3,Month!36:36)</f>
        <v>140779</v>
      </c>
      <c r="BL37" s="13">
        <f>SUMIF(Month!$130:$130,Quarter!BL$3,Month!36:36)</f>
        <v>178149</v>
      </c>
      <c r="BM37" s="13">
        <f>SUMIF(Month!$130:$130,Quarter!BM$3,Month!36:36)</f>
        <v>161379</v>
      </c>
      <c r="BN37" s="13">
        <f>SUMIF(Month!$130:$130,Quarter!BN$3,Month!36:36)</f>
        <v>152028</v>
      </c>
      <c r="BO37" s="13">
        <f>SUMIF(Month!$130:$130,Quarter!BO$3,Month!36:36)</f>
        <v>181474</v>
      </c>
      <c r="BP37" s="25">
        <f>SUMIF(Month!$130:$130,Quarter!BP$3,Month!36:36)</f>
        <v>188118</v>
      </c>
      <c r="BQ37" s="25">
        <f>SUMIF(Month!$130:$130,Quarter!BQ$3,Month!36:36)</f>
        <v>184170</v>
      </c>
      <c r="BR37" s="25">
        <f>SUMIF(Month!$130:$130,Quarter!BR$3,Month!36:36)</f>
        <v>163158</v>
      </c>
      <c r="BS37" s="25">
        <f>SUMIF(Month!$130:$130,Quarter!BS$3,Month!36:36)</f>
        <v>166169</v>
      </c>
      <c r="BT37" s="13">
        <f>SUMIF(Month!$130:$130,Quarter!BT$3,Month!36:36)</f>
        <v>195302</v>
      </c>
      <c r="BU37" s="13">
        <f>SUMIF(Month!$130:$130,Quarter!BU$3,Month!36:36)</f>
        <v>175195</v>
      </c>
      <c r="BV37" s="13">
        <f>SUMIF(Month!$130:$130,Quarter!BV$3,Month!36:36)</f>
        <v>147680</v>
      </c>
      <c r="BW37" s="13">
        <f>SUMIF(Month!$130:$130,Quarter!BW$3,Month!36:36)</f>
        <v>147404</v>
      </c>
      <c r="BX37" s="13">
        <f>SUMIF(Month!$130:$130,Quarter!BX$3,Month!36:36)</f>
        <v>192079</v>
      </c>
      <c r="BY37" s="13">
        <f>SUMIF(Month!$130:$130,Quarter!BY$3,Month!36:36)</f>
        <v>192626</v>
      </c>
      <c r="BZ37" s="13">
        <f>SUMIF(Month!$130:$130,Quarter!BZ$3,Month!36:36)</f>
        <v>202582</v>
      </c>
      <c r="CA37" s="13">
        <f>SUMIF(Month!$130:$130,Quarter!CA$3,Month!36:36)</f>
        <v>219961</v>
      </c>
      <c r="CB37" s="13">
        <f>SUMIF(Month!$130:$130,Quarter!CB$3,Month!36:36)</f>
        <v>246801</v>
      </c>
      <c r="CC37" s="13">
        <f>SUMIF(Month!$130:$130,Quarter!CC$3,Month!36:36)</f>
        <v>241526</v>
      </c>
      <c r="CD37" s="14">
        <f>SUM(Month!IH36:IJ36)</f>
        <v>218207</v>
      </c>
      <c r="CE37" s="14">
        <f>SUM(Month!IK36:IM36)</f>
        <v>212940</v>
      </c>
      <c r="CF37" s="14">
        <f>SUM(Month!IN36:IP36)</f>
        <v>254754</v>
      </c>
      <c r="CG37" s="14">
        <f>SUM(Month!IQ36:IS36)</f>
        <v>75742</v>
      </c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</row>
    <row r="38" spans="1:118" s="6" customFormat="1" x14ac:dyDescent="0.35">
      <c r="A38" s="11" t="str">
        <f>Month!$A$37</f>
        <v>Viracopos (WLU)</v>
      </c>
      <c r="B38" s="12">
        <f>SUMIF(Month!$130:$130,Quarter!B$3,Month!37:37)</f>
        <v>0</v>
      </c>
      <c r="C38" s="12">
        <f>SUMIF(Month!$130:$130,Quarter!C$3,Month!37:37)</f>
        <v>0</v>
      </c>
      <c r="D38" s="12">
        <f>SUMIF(Month!$130:$130,Quarter!D$3,Month!37:37)</f>
        <v>0</v>
      </c>
      <c r="E38" s="12">
        <f>SUMIF(Month!$130:$130,Quarter!E$3,Month!37:37)</f>
        <v>0</v>
      </c>
      <c r="F38" s="12">
        <f>SUMIF(Month!$130:$130,Quarter!F$3,Month!37:37)</f>
        <v>0</v>
      </c>
      <c r="G38" s="12">
        <f>SUMIF(Month!$130:$130,Quarter!G$3,Month!37:37)</f>
        <v>0</v>
      </c>
      <c r="H38" s="12">
        <f>SUMIF(Month!$130:$130,Quarter!H$3,Month!37:37)</f>
        <v>0</v>
      </c>
      <c r="I38" s="12">
        <f>SUMIF(Month!$130:$130,Quarter!I$3,Month!37:37)</f>
        <v>0</v>
      </c>
      <c r="J38" s="12">
        <f>SUMIF(Month!$130:$130,Quarter!J$3,Month!37:37)</f>
        <v>0</v>
      </c>
      <c r="K38" s="12">
        <f>SUMIF(Month!$130:$130,Quarter!K$3,Month!37:37)</f>
        <v>0</v>
      </c>
      <c r="L38" s="12">
        <f>SUMIF(Month!$130:$130,Quarter!L$3,Month!37:37)</f>
        <v>0</v>
      </c>
      <c r="M38" s="12">
        <f>SUMIF(Month!$130:$130,Quarter!M$3,Month!37:37)</f>
        <v>0</v>
      </c>
      <c r="N38" s="12">
        <f>SUMIF(Month!$130:$130,Quarter!N$3,Month!37:37)</f>
        <v>0</v>
      </c>
      <c r="O38" s="12">
        <f>SUMIF(Month!$130:$130,Quarter!O$3,Month!37:37)</f>
        <v>0</v>
      </c>
      <c r="P38" s="12">
        <f>SUMIF(Month!$130:$130,Quarter!P$3,Month!37:37)</f>
        <v>0</v>
      </c>
      <c r="Q38" s="12">
        <f>SUMIF(Month!$130:$130,Quarter!Q$3,Month!37:37)</f>
        <v>0</v>
      </c>
      <c r="R38" s="12">
        <f>SUMIF(Month!$130:$130,Quarter!R$3,Month!37:37)</f>
        <v>0</v>
      </c>
      <c r="S38" s="12">
        <f>SUMIF(Month!$130:$130,Quarter!S$3,Month!37:37)</f>
        <v>0</v>
      </c>
      <c r="T38" s="12">
        <f>SUMIF(Month!$130:$130,Quarter!T$3,Month!37:37)</f>
        <v>0</v>
      </c>
      <c r="U38" s="12">
        <f>SUMIF(Month!$130:$130,Quarter!U$3,Month!37:37)</f>
        <v>0</v>
      </c>
      <c r="V38" s="12">
        <f>SUMIF(Month!$130:$130,Quarter!V$3,Month!37:37)</f>
        <v>0</v>
      </c>
      <c r="W38" s="12">
        <f>SUMIF(Month!$130:$130,Quarter!W$3,Month!37:37)</f>
        <v>0</v>
      </c>
      <c r="X38" s="12">
        <f>SUMIF(Month!$130:$130,Quarter!X$3,Month!37:37)</f>
        <v>0</v>
      </c>
      <c r="Y38" s="12">
        <f>SUMIF(Month!$130:$130,Quarter!Y$3,Month!37:37)</f>
        <v>0</v>
      </c>
      <c r="Z38" s="12">
        <f>SUMIF(Month!$130:$130,Quarter!Z$3,Month!37:37)</f>
        <v>0</v>
      </c>
      <c r="AA38" s="12">
        <f>SUMIF(Month!$130:$130,Quarter!AA$3,Month!37:37)</f>
        <v>0</v>
      </c>
      <c r="AB38" s="12">
        <f>SUMIF(Month!$130:$130,Quarter!AB$3,Month!37:37)</f>
        <v>0</v>
      </c>
      <c r="AC38" s="12">
        <f>SUMIF(Month!$130:$130,Quarter!AC$3,Month!37:37)</f>
        <v>0</v>
      </c>
      <c r="AD38" s="12">
        <f>SUMIF(Month!$130:$130,Quarter!AD$3,Month!37:37)</f>
        <v>0</v>
      </c>
      <c r="AE38" s="12">
        <f>SUMIF(Month!$130:$130,Quarter!AE$3,Month!37:37)</f>
        <v>0</v>
      </c>
      <c r="AF38" s="12">
        <f>SUMIF(Month!$130:$130,Quarter!AF$3,Month!37:37)</f>
        <v>0</v>
      </c>
      <c r="AG38" s="12">
        <f>SUMIF(Month!$130:$130,Quarter!AG$3,Month!37:37)</f>
        <v>0</v>
      </c>
      <c r="AH38" s="12">
        <f>SUMIF(Month!$130:$130,Quarter!AH$3,Month!37:37)</f>
        <v>0</v>
      </c>
      <c r="AI38" s="12">
        <f>SUMIF(Month!$130:$130,Quarter!AI$3,Month!37:37)</f>
        <v>0</v>
      </c>
      <c r="AJ38" s="12">
        <f>SUMIF(Month!$130:$130,Quarter!AJ$3,Month!37:37)</f>
        <v>0</v>
      </c>
      <c r="AK38" s="12">
        <f>SUMIF(Month!$130:$130,Quarter!AK$3,Month!37:37)</f>
        <v>0</v>
      </c>
      <c r="AL38" s="12">
        <f>SUMIF(Month!$130:$130,Quarter!AL$3,Month!37:37)</f>
        <v>0</v>
      </c>
      <c r="AM38" s="12">
        <f>SUMIF(Month!$130:$130,Quarter!AM$3,Month!37:37)</f>
        <v>0</v>
      </c>
      <c r="AN38" s="12">
        <f>SUMIF(Month!$130:$130,Quarter!AN$3,Month!37:37)</f>
        <v>0</v>
      </c>
      <c r="AO38" s="12">
        <f>SUMIF(Month!$130:$130,Quarter!AO$3,Month!37:37)</f>
        <v>0</v>
      </c>
      <c r="AP38" s="12">
        <f>SUMIF(Month!$130:$130,Quarter!AP$3,Month!37:37)</f>
        <v>0</v>
      </c>
      <c r="AQ38" s="12">
        <f>SUMIF(Month!$130:$130,Quarter!AQ$3,Month!37:37)</f>
        <v>0</v>
      </c>
      <c r="AR38" s="12">
        <f>SUMIF(Month!$130:$130,Quarter!AR$3,Month!37:37)</f>
        <v>0</v>
      </c>
      <c r="AS38" s="12">
        <f>SUMIF(Month!$130:$130,Quarter!AS$3,Month!37:37)</f>
        <v>0</v>
      </c>
      <c r="AT38" s="12">
        <f>SUMIF(Month!$130:$130,Quarter!AT$3,Month!37:37)</f>
        <v>0</v>
      </c>
      <c r="AU38" s="12">
        <f>SUMIF(Month!$130:$130,Quarter!AU$3,Month!37:37)</f>
        <v>0</v>
      </c>
      <c r="AV38" s="12">
        <f>SUMIF(Month!$130:$130,Quarter!AV$3,Month!37:37)</f>
        <v>0</v>
      </c>
      <c r="AW38" s="12">
        <f>SUMIF(Month!$130:$130,Quarter!AW$3,Month!37:37)</f>
        <v>0</v>
      </c>
      <c r="AX38" s="12">
        <f>SUMIF(Month!$130:$130,Quarter!AX$3,Month!37:37)</f>
        <v>0</v>
      </c>
      <c r="AY38" s="12">
        <f>SUMIF(Month!$130:$130,Quarter!AY$3,Month!37:37)</f>
        <v>0</v>
      </c>
      <c r="AZ38" s="12">
        <f>SUMIF(Month!$130:$130,Quarter!AZ$3,Month!37:37)</f>
        <v>0</v>
      </c>
      <c r="BA38" s="12">
        <f>SUMIF(Month!$130:$130,Quarter!BA$3,Month!37:37)</f>
        <v>0</v>
      </c>
      <c r="BB38" s="12">
        <f>SUMIF(Month!$130:$130,Quarter!BB$3,Month!37:37)</f>
        <v>0</v>
      </c>
      <c r="BC38" s="12">
        <f>SUMIF(Month!$130:$130,Quarter!BC$3,Month!37:37)</f>
        <v>0</v>
      </c>
      <c r="BD38" s="12">
        <f>SUMIF(Month!$130:$130,Quarter!BD$3,Month!37:37)</f>
        <v>0</v>
      </c>
      <c r="BE38" s="12">
        <f>SUMIF(Month!$130:$130,Quarter!BE$3,Month!37:37)</f>
        <v>0</v>
      </c>
      <c r="BF38" s="12">
        <f>SUMIF(Month!$130:$130,Quarter!BF$3,Month!37:37)</f>
        <v>2417829.14</v>
      </c>
      <c r="BG38" s="12">
        <f>SUMIF(Month!$130:$130,Quarter!BG$3,Month!37:37)</f>
        <v>2540104.66</v>
      </c>
      <c r="BH38" s="12">
        <f>SUMIF(Month!$130:$130,Quarter!BH$3,Month!37:37)</f>
        <v>2803153.19</v>
      </c>
      <c r="BI38" s="12">
        <f>SUMIF(Month!$130:$130,Quarter!BI$3,Month!37:37)</f>
        <v>2796961.3099999996</v>
      </c>
      <c r="BJ38" s="12">
        <f>SUMIF(Month!$130:$130,Quarter!BJ$3,Month!37:37)</f>
        <v>2758801.9422999998</v>
      </c>
      <c r="BK38" s="12">
        <f>SUMIF(Month!$130:$130,Quarter!BK$3,Month!37:37)</f>
        <v>2811285.2160999998</v>
      </c>
      <c r="BL38" s="12">
        <f>SUMIF(Month!$130:$130,Quarter!BL$3,Month!37:37)</f>
        <v>2971739.0278600003</v>
      </c>
      <c r="BM38" s="12">
        <f>SUMIF(Month!$130:$130,Quarter!BM$3,Month!37:37)</f>
        <v>2885947.5182099999</v>
      </c>
      <c r="BN38" s="12">
        <f>SUMIF(Month!$130:$130,Quarter!BN$3,Month!37:37)</f>
        <v>2838856.0963699999</v>
      </c>
      <c r="BO38" s="12">
        <f>SUMIF(Month!$130:$130,Quarter!BO$3,Month!37:37)</f>
        <v>2924159.7343799998</v>
      </c>
      <c r="BP38" s="22">
        <f>SUMIF(Month!$130:$130,Quarter!BP$3,Month!37:37)</f>
        <v>2896718.0676500001</v>
      </c>
      <c r="BQ38" s="22">
        <f>SUMIF(Month!$130:$130,Quarter!BQ$3,Month!37:37)</f>
        <v>3048574.6490500001</v>
      </c>
      <c r="BR38" s="22">
        <f>SUMIF(Month!$130:$130,Quarter!BR$3,Month!37:37)</f>
        <v>2976856</v>
      </c>
      <c r="BS38" s="22">
        <f>SUMIF(Month!$130:$130,Quarter!BS$3,Month!37:37)</f>
        <v>2874691</v>
      </c>
      <c r="BT38" s="12">
        <f>SUMIF(Month!$130:$130,Quarter!BT$3,Month!37:37)</f>
        <v>3124018</v>
      </c>
      <c r="BU38" s="12">
        <f>SUMIF(Month!$130:$130,Quarter!BU$3,Month!37:37)</f>
        <v>3104080</v>
      </c>
      <c r="BV38" s="12">
        <f>SUMIF(Month!$130:$130,Quarter!BV$3,Month!37:37)</f>
        <v>3173007</v>
      </c>
      <c r="BW38" s="12">
        <f>SUMIF(Month!$130:$130,Quarter!BW$3,Month!37:37)</f>
        <v>2932527</v>
      </c>
      <c r="BX38" s="12">
        <f>SUMIF(Month!$130:$130,Quarter!BX$3,Month!37:37)</f>
        <v>3094362.0572000002</v>
      </c>
      <c r="BY38" s="12">
        <f>SUMIF(Month!$130:$130,Quarter!BY$3,Month!37:37)</f>
        <v>2945861.0461999997</v>
      </c>
      <c r="BZ38" s="12">
        <f>SUMIF(Month!$130:$130,Quarter!BZ$3,Month!37:37)</f>
        <v>2757560.08</v>
      </c>
      <c r="CA38" s="12">
        <f>SUMIF(Month!$130:$130,Quarter!CA$3,Month!37:37)</f>
        <v>2552950.1795552862</v>
      </c>
      <c r="CB38" s="12">
        <f>SUMIF(Month!$130:$130,Quarter!CB$3,Month!37:37)</f>
        <v>2807714.0888078818</v>
      </c>
      <c r="CC38" s="12">
        <f>SUMIF(Month!$130:$130,Quarter!CC$3,Month!37:37)</f>
        <v>2900646.6799999997</v>
      </c>
      <c r="CD38" s="12">
        <f>SUM(Month!IH37:IJ37)</f>
        <v>2876345.9299999997</v>
      </c>
      <c r="CE38" s="12">
        <f>SUM(Month!IK37:IM37)</f>
        <v>2731971.0700000003</v>
      </c>
      <c r="CF38" s="12">
        <f>SUM(Month!IN37:IP37)</f>
        <v>2875214.21</v>
      </c>
      <c r="CG38" s="12">
        <f>SUM(Month!IQ37:IS37)</f>
        <v>2892209.31</v>
      </c>
      <c r="CH38" s="12">
        <f>SUM(Month!IT37:IV37)</f>
        <v>2743556.61</v>
      </c>
      <c r="CI38" s="12">
        <f>SUM(Month!IW37:IY37)</f>
        <v>2747947.4400000004</v>
      </c>
      <c r="CJ38" s="12">
        <f>SUM(Month!IZ37:JB37)</f>
        <v>3088435.9899999998</v>
      </c>
      <c r="CK38" s="12">
        <f>SUM(Month!JC37:JE37)</f>
        <v>3056318.51</v>
      </c>
      <c r="CL38" s="12">
        <f>SUM(Month!JF37:JH37)</f>
        <v>3077585.88</v>
      </c>
      <c r="CM38" s="12">
        <f>SUM(Month!JI37:JK37)</f>
        <v>3197881.54</v>
      </c>
      <c r="CN38" s="12">
        <f>SUM(Month!JL37:JN37)</f>
        <v>3286637.16</v>
      </c>
      <c r="CO38" s="12">
        <f>SUM(Month!JO37:JQ37)</f>
        <v>3234322.23</v>
      </c>
      <c r="CP38" s="12">
        <f>SUM(Month!JR37:JT37)</f>
        <v>2875814.4299999997</v>
      </c>
      <c r="CQ38" s="12">
        <f>SUM(Month!JU37:JW37)</f>
        <v>1299952.8899999999</v>
      </c>
      <c r="CR38" s="12">
        <f>SUM(Month!JX37:JZ37)</f>
        <v>2070145.5699999998</v>
      </c>
      <c r="CS38" s="12">
        <f>SUM(Month!KA37:KC37)</f>
        <v>3084224.3999999994</v>
      </c>
      <c r="CT38" s="12">
        <f>SUM(Month!KB37:KF37)</f>
        <v>5107087.88</v>
      </c>
      <c r="CU38" s="12">
        <f>SUM(Month!KG37:KI37)</f>
        <v>3067417.8800000004</v>
      </c>
      <c r="CV38" s="12">
        <f>SUM(Month!KJ37:KL37)</f>
        <v>3707890.73</v>
      </c>
      <c r="CW38" s="12">
        <f>SUM(Month!KM37:KO37)</f>
        <v>3915110.76</v>
      </c>
      <c r="CX38" s="12">
        <f>SUM(Month!KP37:KR37)</f>
        <v>3504053.7966666669</v>
      </c>
      <c r="CY38" s="12">
        <f>SUMIF(Month!$KS$1:$XFD$1,Quarter!CY$3,Month!$KS$37:$XFD$37)</f>
        <v>3803248.05</v>
      </c>
      <c r="CZ38" s="12">
        <f>SUMIF(Month!$KS$1:$XFD$1,Quarter!CZ$3,Month!$KS$37:$XFD$37)</f>
        <v>4056650.09</v>
      </c>
      <c r="DA38" s="12">
        <f>SUMIF(Month!$KS$1:$XFD$1,Quarter!DA$3,Month!$KS$37:$XFD$37)</f>
        <v>4047937.71</v>
      </c>
      <c r="DB38" s="12">
        <f>SUMIF(Month!$KS$1:$XFD$1,Quarter!DB$3,Month!$KS$37:$XFD$37)</f>
        <v>3959888.27</v>
      </c>
      <c r="DC38" s="12">
        <f>SUMIF(Month!$KS$1:$XFD$1,Quarter!DC$3,Month!$KS$37:$XFD$37)</f>
        <v>3794346.22</v>
      </c>
      <c r="DD38" s="12">
        <f>SUMIF(Month!$KS$1:$XFD$1,Quarter!DD$3,Month!$KS$37:$XFD$37)</f>
        <v>3964803.08</v>
      </c>
      <c r="DE38" s="12">
        <f>SUMIF(Month!$KS$1:$XFD$1,Quarter!DE$3,Month!$KS$37:$XFD$37)</f>
        <v>3830390.6</v>
      </c>
      <c r="DF38" s="12">
        <f>SUMIF(Month!$KS$1:$XFD$1,Quarter!DF$3,Month!$KS$37:$XFD$37)</f>
        <v>3449588.2800000003</v>
      </c>
      <c r="DG38" s="12">
        <f>SUMIF(Month!$KS$1:$XFD$1,Quarter!DG$3,Month!$KS$37:$XFD$37)</f>
        <v>3772105.25</v>
      </c>
      <c r="DH38" s="12">
        <f>SUMIF(Month!$KS$1:$XFD$1,Quarter!DH$3,Month!$KS$37:$XFD$37)</f>
        <v>4003841.41</v>
      </c>
      <c r="DI38" s="12">
        <f>SUMIF(Month!$KS$1:$XFD$1,Quarter!DI$3,Month!$KS$37:$XFD$37)</f>
        <v>3956272.69</v>
      </c>
      <c r="DJ38" s="12">
        <f>SUMIF(Month!$KS$1:$XFD$1,Quarter!DJ$3,Month!$KS$37:$XFD$37)</f>
        <v>3698184.6399999997</v>
      </c>
      <c r="DK38" s="12">
        <f>SUMIF(Month!$KS$1:$XFD$1,Quarter!DK$3,Month!$KS$37:$XFD$37)</f>
        <v>3836629.55</v>
      </c>
      <c r="DL38" s="12">
        <f>SUMIF(Month!$KS$1:$XFD$1,Quarter!DL$3,Month!$KS$37:$XFD$37)</f>
        <v>4015622.56</v>
      </c>
      <c r="DM38" s="12">
        <f>SUMIF(Month!$KS$1:$XFD$1,Quarter!DM$3,Month!$KS$37:$XFD$37)</f>
        <v>3994209.75</v>
      </c>
      <c r="DN38" s="12">
        <f>SUMIF(Month!$KS$1:$XFD$1,Quarter!DN$3,Month!$KS$37:$XFD$37)</f>
        <v>1369703.66</v>
      </c>
    </row>
    <row r="39" spans="1:118" s="4" customFormat="1" x14ac:dyDescent="0.35">
      <c r="A39" s="17" t="str">
        <f>Month!$A$38</f>
        <v>Aeronaves (unid)</v>
      </c>
      <c r="B39" s="14">
        <f>SUMIF(Month!$130:$130,Quarter!B$3,Month!38:38)</f>
        <v>0</v>
      </c>
      <c r="C39" s="14">
        <f>SUMIF(Month!$130:$130,Quarter!C$3,Month!38:38)</f>
        <v>0</v>
      </c>
      <c r="D39" s="14">
        <f>SUMIF(Month!$130:$130,Quarter!D$3,Month!38:38)</f>
        <v>0</v>
      </c>
      <c r="E39" s="14">
        <f>SUMIF(Month!$130:$130,Quarter!E$3,Month!38:38)</f>
        <v>0</v>
      </c>
      <c r="F39" s="14">
        <f>SUMIF(Month!$130:$130,Quarter!F$3,Month!38:38)</f>
        <v>0</v>
      </c>
      <c r="G39" s="14">
        <f>SUMIF(Month!$130:$130,Quarter!G$3,Month!38:38)</f>
        <v>0</v>
      </c>
      <c r="H39" s="14">
        <f>SUMIF(Month!$130:$130,Quarter!H$3,Month!38:38)</f>
        <v>0</v>
      </c>
      <c r="I39" s="14">
        <f>SUMIF(Month!$130:$130,Quarter!I$3,Month!38:38)</f>
        <v>0</v>
      </c>
      <c r="J39" s="14">
        <f>SUMIF(Month!$130:$130,Quarter!J$3,Month!38:38)</f>
        <v>0</v>
      </c>
      <c r="K39" s="14">
        <f>SUMIF(Month!$130:$130,Quarter!K$3,Month!38:38)</f>
        <v>0</v>
      </c>
      <c r="L39" s="14">
        <f>SUMIF(Month!$130:$130,Quarter!L$3,Month!38:38)</f>
        <v>0</v>
      </c>
      <c r="M39" s="14">
        <f>SUMIF(Month!$130:$130,Quarter!M$3,Month!38:38)</f>
        <v>0</v>
      </c>
      <c r="N39" s="14">
        <f>SUMIF(Month!$130:$130,Quarter!N$3,Month!38:38)</f>
        <v>0</v>
      </c>
      <c r="O39" s="14">
        <f>SUMIF(Month!$130:$130,Quarter!O$3,Month!38:38)</f>
        <v>0</v>
      </c>
      <c r="P39" s="14">
        <f>SUMIF(Month!$130:$130,Quarter!P$3,Month!38:38)</f>
        <v>0</v>
      </c>
      <c r="Q39" s="14">
        <f>SUMIF(Month!$130:$130,Quarter!Q$3,Month!38:38)</f>
        <v>0</v>
      </c>
      <c r="R39" s="14">
        <f>SUMIF(Month!$130:$130,Quarter!R$3,Month!38:38)</f>
        <v>0</v>
      </c>
      <c r="S39" s="14">
        <f>SUMIF(Month!$130:$130,Quarter!S$3,Month!38:38)</f>
        <v>0</v>
      </c>
      <c r="T39" s="14">
        <f>SUMIF(Month!$130:$130,Quarter!T$3,Month!38:38)</f>
        <v>0</v>
      </c>
      <c r="U39" s="14">
        <f>SUMIF(Month!$130:$130,Quarter!U$3,Month!38:38)</f>
        <v>0</v>
      </c>
      <c r="V39" s="14">
        <f>SUMIF(Month!$130:$130,Quarter!V$3,Month!38:38)</f>
        <v>0</v>
      </c>
      <c r="W39" s="14">
        <f>SUMIF(Month!$130:$130,Quarter!W$3,Month!38:38)</f>
        <v>0</v>
      </c>
      <c r="X39" s="14">
        <f>SUMIF(Month!$130:$130,Quarter!X$3,Month!38:38)</f>
        <v>0</v>
      </c>
      <c r="Y39" s="14">
        <f>SUMIF(Month!$130:$130,Quarter!Y$3,Month!38:38)</f>
        <v>0</v>
      </c>
      <c r="Z39" s="14">
        <f>SUMIF(Month!$130:$130,Quarter!Z$3,Month!38:38)</f>
        <v>0</v>
      </c>
      <c r="AA39" s="14">
        <f>SUMIF(Month!$130:$130,Quarter!AA$3,Month!38:38)</f>
        <v>0</v>
      </c>
      <c r="AB39" s="14">
        <f>SUMIF(Month!$130:$130,Quarter!AB$3,Month!38:38)</f>
        <v>0</v>
      </c>
      <c r="AC39" s="14">
        <f>SUMIF(Month!$130:$130,Quarter!AC$3,Month!38:38)</f>
        <v>0</v>
      </c>
      <c r="AD39" s="14">
        <f>SUMIF(Month!$130:$130,Quarter!AD$3,Month!38:38)</f>
        <v>0</v>
      </c>
      <c r="AE39" s="14">
        <f>SUMIF(Month!$130:$130,Quarter!AE$3,Month!38:38)</f>
        <v>0</v>
      </c>
      <c r="AF39" s="14">
        <f>SUMIF(Month!$130:$130,Quarter!AF$3,Month!38:38)</f>
        <v>0</v>
      </c>
      <c r="AG39" s="14">
        <f>SUMIF(Month!$130:$130,Quarter!AG$3,Month!38:38)</f>
        <v>0</v>
      </c>
      <c r="AH39" s="14">
        <f>SUMIF(Month!$130:$130,Quarter!AH$3,Month!38:38)</f>
        <v>0</v>
      </c>
      <c r="AI39" s="14">
        <f>SUMIF(Month!$130:$130,Quarter!AI$3,Month!38:38)</f>
        <v>0</v>
      </c>
      <c r="AJ39" s="14">
        <f>SUMIF(Month!$130:$130,Quarter!AJ$3,Month!38:38)</f>
        <v>0</v>
      </c>
      <c r="AK39" s="14">
        <f>SUMIF(Month!$130:$130,Quarter!AK$3,Month!38:38)</f>
        <v>0</v>
      </c>
      <c r="AL39" s="14">
        <f>SUMIF(Month!$130:$130,Quarter!AL$3,Month!38:38)</f>
        <v>0</v>
      </c>
      <c r="AM39" s="14">
        <f>SUMIF(Month!$130:$130,Quarter!AM$3,Month!38:38)</f>
        <v>0</v>
      </c>
      <c r="AN39" s="14">
        <f>SUMIF(Month!$130:$130,Quarter!AN$3,Month!38:38)</f>
        <v>0</v>
      </c>
      <c r="AO39" s="14">
        <f>SUMIF(Month!$130:$130,Quarter!AO$3,Month!38:38)</f>
        <v>0</v>
      </c>
      <c r="AP39" s="14">
        <f>SUMIF(Month!$130:$130,Quarter!AP$3,Month!38:38)</f>
        <v>0</v>
      </c>
      <c r="AQ39" s="14">
        <f>SUMIF(Month!$130:$130,Quarter!AQ$3,Month!38:38)</f>
        <v>0</v>
      </c>
      <c r="AR39" s="14">
        <f>SUMIF(Month!$130:$130,Quarter!AR$3,Month!38:38)</f>
        <v>0</v>
      </c>
      <c r="AS39" s="14">
        <f>SUMIF(Month!$130:$130,Quarter!AS$3,Month!38:38)</f>
        <v>0</v>
      </c>
      <c r="AT39" s="14">
        <f>SUMIF(Month!$130:$130,Quarter!AT$3,Month!38:38)</f>
        <v>0</v>
      </c>
      <c r="AU39" s="14">
        <f>SUMIF(Month!$130:$130,Quarter!AU$3,Month!38:38)</f>
        <v>0</v>
      </c>
      <c r="AV39" s="14">
        <f>SUMIF(Month!$130:$130,Quarter!AV$3,Month!38:38)</f>
        <v>0</v>
      </c>
      <c r="AW39" s="14">
        <f>SUMIF(Month!$130:$130,Quarter!AW$3,Month!38:38)</f>
        <v>0</v>
      </c>
      <c r="AX39" s="14">
        <f>SUMIF(Month!$130:$130,Quarter!AX$3,Month!38:38)</f>
        <v>0</v>
      </c>
      <c r="AY39" s="14">
        <f>SUMIF(Month!$130:$130,Quarter!AY$3,Month!38:38)</f>
        <v>0</v>
      </c>
      <c r="AZ39" s="14">
        <f>SUMIF(Month!$130:$130,Quarter!AZ$3,Month!38:38)</f>
        <v>0</v>
      </c>
      <c r="BA39" s="14">
        <f>SUMIF(Month!$130:$130,Quarter!BA$3,Month!38:38)</f>
        <v>0</v>
      </c>
      <c r="BB39" s="14">
        <f>SUMIF(Month!$130:$130,Quarter!BB$3,Month!38:38)</f>
        <v>0</v>
      </c>
      <c r="BC39" s="14">
        <f>SUMIF(Month!$130:$130,Quarter!BC$3,Month!38:38)</f>
        <v>0</v>
      </c>
      <c r="BD39" s="14">
        <f>SUMIF(Month!$130:$130,Quarter!BD$3,Month!38:38)</f>
        <v>0</v>
      </c>
      <c r="BE39" s="14">
        <f>SUMIF(Month!$130:$130,Quarter!BE$3,Month!38:38)</f>
        <v>0</v>
      </c>
      <c r="BF39" s="14">
        <f>SUMIF(Month!$130:$130,Quarter!BF$3,Month!38:38)</f>
        <v>22005</v>
      </c>
      <c r="BG39" s="14">
        <f>SUMIF(Month!$130:$130,Quarter!BG$3,Month!38:38)</f>
        <v>24063</v>
      </c>
      <c r="BH39" s="14">
        <f>SUMIF(Month!$130:$130,Quarter!BH$3,Month!38:38)</f>
        <v>26719</v>
      </c>
      <c r="BI39" s="14">
        <f>SUMIF(Month!$130:$130,Quarter!BI$3,Month!38:38)</f>
        <v>27215</v>
      </c>
      <c r="BJ39" s="14">
        <f>SUMIF(Month!$130:$130,Quarter!BJ$3,Month!38:38)</f>
        <v>28468</v>
      </c>
      <c r="BK39" s="14">
        <f>SUMIF(Month!$130:$130,Quarter!BK$3,Month!38:38)</f>
        <v>28770</v>
      </c>
      <c r="BL39" s="14">
        <f>SUMIF(Month!$130:$130,Quarter!BL$3,Month!38:38)</f>
        <v>29474</v>
      </c>
      <c r="BM39" s="14">
        <f>SUMIF(Month!$130:$130,Quarter!BM$3,Month!38:38)</f>
        <v>28837</v>
      </c>
      <c r="BN39" s="14">
        <f>SUMIF(Month!$130:$130,Quarter!BN$3,Month!38:38)</f>
        <v>29779</v>
      </c>
      <c r="BO39" s="14">
        <f>SUMIF(Month!$130:$130,Quarter!BO$3,Month!38:38)</f>
        <v>30655</v>
      </c>
      <c r="BP39" s="27">
        <f>SUMIF(Month!$130:$130,Quarter!BP$3,Month!38:38)</f>
        <v>33309</v>
      </c>
      <c r="BQ39" s="27">
        <f>SUMIF(Month!$130:$130,Quarter!BQ$3,Month!38:38)</f>
        <v>33571</v>
      </c>
      <c r="BR39" s="27">
        <f>SUMIF(Month!$130:$130,Quarter!BR$3,Month!38:38)</f>
        <v>32510</v>
      </c>
      <c r="BS39" s="27">
        <f>SUMIF(Month!$130:$130,Quarter!BS$3,Month!38:38)</f>
        <v>31584</v>
      </c>
      <c r="BT39" s="14">
        <f>SUMIF(Month!$130:$130,Quarter!BT$3,Month!38:38)</f>
        <v>33820</v>
      </c>
      <c r="BU39" s="14">
        <f>SUMIF(Month!$130:$130,Quarter!BU$3,Month!38:38)</f>
        <v>33617</v>
      </c>
      <c r="BV39" s="14">
        <f>SUMIF(Month!$130:$130,Quarter!BV$3,Month!38:38)</f>
        <v>33186</v>
      </c>
      <c r="BW39" s="14">
        <f>SUMIF(Month!$130:$130,Quarter!BW$3,Month!38:38)</f>
        <v>30689</v>
      </c>
      <c r="BX39" s="14">
        <f>SUMIF(Month!$130:$130,Quarter!BX$3,Month!38:38)</f>
        <v>32126</v>
      </c>
      <c r="BY39" s="14">
        <f>SUMIF(Month!$130:$130,Quarter!BY$3,Month!38:38)</f>
        <v>31394</v>
      </c>
      <c r="BZ39" s="14">
        <f>SUMIF(Month!$130:$130,Quarter!BZ$3,Month!38:38)</f>
        <v>29924</v>
      </c>
      <c r="CA39" s="14">
        <f>SUMIF(Month!$130:$130,Quarter!CA$3,Month!38:38)</f>
        <v>27323</v>
      </c>
      <c r="CB39" s="14">
        <f>SUMIF(Month!$130:$130,Quarter!CB$3,Month!38:38)</f>
        <v>28897</v>
      </c>
      <c r="CC39" s="14">
        <f>SUMIF(Month!$130:$130,Quarter!CC$3,Month!38:38)</f>
        <v>29132</v>
      </c>
      <c r="CD39" s="14">
        <f>SUM(Month!IH38:IJ38)</f>
        <v>28601</v>
      </c>
      <c r="CE39" s="14">
        <f>SUM(Month!IK38:IM38)</f>
        <v>26813</v>
      </c>
      <c r="CF39" s="14">
        <f>SUM(Month!IN38:IP38)</f>
        <v>26894</v>
      </c>
      <c r="CG39" s="14">
        <f>SUM(Month!IQ38:IS38)</f>
        <v>26326</v>
      </c>
      <c r="CH39" s="14">
        <f>SUM(Month!IT38:IV38)</f>
        <v>25728</v>
      </c>
      <c r="CI39" s="14">
        <f>SUM(Month!IW38:IY38)</f>
        <v>26406</v>
      </c>
      <c r="CJ39" s="14">
        <f>SUM(Month!IZ38:JB38)</f>
        <v>27956</v>
      </c>
      <c r="CK39" s="14">
        <f>SUM(Month!JC38:JE38)</f>
        <v>27537</v>
      </c>
      <c r="CL39" s="14">
        <f>SUM(Month!JF38:JH38)</f>
        <v>28388</v>
      </c>
      <c r="CM39" s="14">
        <f>SUM(Month!JI38:JK38)</f>
        <v>28491</v>
      </c>
      <c r="CN39" s="14">
        <f>SUM(Month!JL38:JN38)</f>
        <v>29278</v>
      </c>
      <c r="CO39" s="14">
        <f>SUM(Month!JO38:JQ38)</f>
        <v>28302</v>
      </c>
      <c r="CP39" s="14">
        <f>SUM(Month!JR38:JT38)</f>
        <v>25383</v>
      </c>
      <c r="CQ39" s="14">
        <f>SUM(Month!JU38:JW38)</f>
        <v>8825</v>
      </c>
      <c r="CR39" s="14">
        <f>SUM(Month!JX38:JZ38)</f>
        <v>15312</v>
      </c>
      <c r="CS39" s="14">
        <f>SUM(Month!KA38:KC38)</f>
        <v>24178</v>
      </c>
      <c r="CT39" s="14">
        <f>SUM(Month!KD38:KF38)</f>
        <v>24240</v>
      </c>
      <c r="CU39" s="14">
        <f>SUM(Month!KG38:KI38)</f>
        <v>22644</v>
      </c>
      <c r="CV39" s="14">
        <f>SUM(Month!KJ38:KL38)</f>
        <v>28503</v>
      </c>
      <c r="CW39" s="14">
        <f>SUM(Month!KM38:KO38)</f>
        <v>29933</v>
      </c>
      <c r="CX39" s="14">
        <f>SUM(Month!KP38:KR38)</f>
        <v>27875</v>
      </c>
      <c r="CY39" s="14">
        <f>SUMIF(Month!$KS$1:$XFD$1,Quarter!CY$3,Month!$KS$38:$XFD$38)</f>
        <v>31847</v>
      </c>
      <c r="CZ39" s="14">
        <f>SUMIF(Month!$KS$1:$XFD$1,Quarter!CZ$3,Month!$KS$38:$XFD$38)</f>
        <v>33837</v>
      </c>
      <c r="DA39" s="14">
        <f>SUMIF(Month!$KS$1:$XFD$1,Quarter!DA$3,Month!$KS$38:$XFD$38)</f>
        <v>34781</v>
      </c>
      <c r="DB39" s="14">
        <f>SUMIF(Month!$KS$1:$XFD$1,Quarter!DB$3,Month!$KS$38:$XFD$38)</f>
        <v>32704</v>
      </c>
      <c r="DC39" s="14">
        <f>SUMIF(Month!$KS$1:$XFD$1,Quarter!DC$3,Month!$KS$38:$XFD$38)</f>
        <v>31146</v>
      </c>
      <c r="DD39" s="14">
        <f>SUMIF(Month!$KS$1:$XFD$1,Quarter!DD$3,Month!$KS$38:$XFD$38)</f>
        <v>31409</v>
      </c>
      <c r="DE39" s="14">
        <f>SUMIF(Month!$KS$1:$XFD$1,Quarter!DE$3,Month!$KS$38:$XFD$38)</f>
        <v>30598</v>
      </c>
      <c r="DF39" s="14">
        <f>SUMIF(Month!$KS$1:$XFD$1,Quarter!DF$3,Month!$KS$38:$XFD$38)</f>
        <v>28324</v>
      </c>
      <c r="DG39" s="14">
        <f>SUMIF(Month!$KS$1:$XFD$1,Quarter!DG$3,Month!$KS$38:$XFD$38)</f>
        <v>30559</v>
      </c>
      <c r="DH39" s="14">
        <f>SUMIF(Month!$KS$1:$XFD$1,Quarter!DH$3,Month!$KS$38:$XFD$38)</f>
        <v>31990</v>
      </c>
      <c r="DI39" s="14">
        <f>SUMIF(Month!$KS$1:$XFD$1,Quarter!DI$3,Month!$KS$38:$XFD$38)</f>
        <v>31061</v>
      </c>
      <c r="DJ39" s="14">
        <f>SUMIF(Month!$KS$1:$XFD$1,Quarter!DJ$3,Month!$KS$38:$XFD$38)</f>
        <v>30950</v>
      </c>
      <c r="DK39" s="14">
        <f>SUMIF(Month!$KS$1:$XFD$1,Quarter!DK$3,Month!$KS$38:$XFD$38)</f>
        <v>31186</v>
      </c>
      <c r="DL39" s="14">
        <f>SUMIF(Month!$KS$1:$XFD$1,Quarter!DL$3,Month!$KS$38:$XFD$38)</f>
        <v>31688</v>
      </c>
      <c r="DM39" s="14">
        <f>SUMIF(Month!$KS$1:$XFD$1,Quarter!DM$3,Month!$KS$38:$XFD$38)</f>
        <v>30789</v>
      </c>
      <c r="DN39" s="14">
        <f>SUMIF(Month!$KS$1:$XFD$1,Quarter!DN$3,Month!$KS$38:$XFD$38)</f>
        <v>9729</v>
      </c>
    </row>
    <row r="40" spans="1:118" s="4" customFormat="1" x14ac:dyDescent="0.35">
      <c r="A40" s="71" t="str">
        <f>Month!$A$39</f>
        <v>Passageiros (unid)</v>
      </c>
      <c r="B40" s="72">
        <f>SUMIF(Month!$130:$130,Quarter!B$3,Month!39:39)</f>
        <v>0</v>
      </c>
      <c r="C40" s="72">
        <f>SUMIF(Month!$130:$130,Quarter!C$3,Month!39:39)</f>
        <v>0</v>
      </c>
      <c r="D40" s="72">
        <f>SUMIF(Month!$130:$130,Quarter!D$3,Month!39:39)</f>
        <v>0</v>
      </c>
      <c r="E40" s="72">
        <f>SUMIF(Month!$130:$130,Quarter!E$3,Month!39:39)</f>
        <v>0</v>
      </c>
      <c r="F40" s="72">
        <f>SUMIF(Month!$130:$130,Quarter!F$3,Month!39:39)</f>
        <v>0</v>
      </c>
      <c r="G40" s="72">
        <f>SUMIF(Month!$130:$130,Quarter!G$3,Month!39:39)</f>
        <v>0</v>
      </c>
      <c r="H40" s="72">
        <f>SUMIF(Month!$130:$130,Quarter!H$3,Month!39:39)</f>
        <v>0</v>
      </c>
      <c r="I40" s="72">
        <f>SUMIF(Month!$130:$130,Quarter!I$3,Month!39:39)</f>
        <v>0</v>
      </c>
      <c r="J40" s="72">
        <f>SUMIF(Month!$130:$130,Quarter!J$3,Month!39:39)</f>
        <v>0</v>
      </c>
      <c r="K40" s="72">
        <f>SUMIF(Month!$130:$130,Quarter!K$3,Month!39:39)</f>
        <v>0</v>
      </c>
      <c r="L40" s="72">
        <f>SUMIF(Month!$130:$130,Quarter!L$3,Month!39:39)</f>
        <v>0</v>
      </c>
      <c r="M40" s="72">
        <f>SUMIF(Month!$130:$130,Quarter!M$3,Month!39:39)</f>
        <v>0</v>
      </c>
      <c r="N40" s="72">
        <f>SUMIF(Month!$130:$130,Quarter!N$3,Month!39:39)</f>
        <v>0</v>
      </c>
      <c r="O40" s="72">
        <f>SUMIF(Month!$130:$130,Quarter!O$3,Month!39:39)</f>
        <v>0</v>
      </c>
      <c r="P40" s="72">
        <f>SUMIF(Month!$130:$130,Quarter!P$3,Month!39:39)</f>
        <v>0</v>
      </c>
      <c r="Q40" s="72">
        <f>SUMIF(Month!$130:$130,Quarter!Q$3,Month!39:39)</f>
        <v>0</v>
      </c>
      <c r="R40" s="72">
        <f>SUMIF(Month!$130:$130,Quarter!R$3,Month!39:39)</f>
        <v>0</v>
      </c>
      <c r="S40" s="72">
        <f>SUMIF(Month!$130:$130,Quarter!S$3,Month!39:39)</f>
        <v>0</v>
      </c>
      <c r="T40" s="72">
        <f>SUMIF(Month!$130:$130,Quarter!T$3,Month!39:39)</f>
        <v>0</v>
      </c>
      <c r="U40" s="72">
        <f>SUMIF(Month!$130:$130,Quarter!U$3,Month!39:39)</f>
        <v>0</v>
      </c>
      <c r="V40" s="72">
        <f>SUMIF(Month!$130:$130,Quarter!V$3,Month!39:39)</f>
        <v>0</v>
      </c>
      <c r="W40" s="72">
        <f>SUMIF(Month!$130:$130,Quarter!W$3,Month!39:39)</f>
        <v>0</v>
      </c>
      <c r="X40" s="72">
        <f>SUMIF(Month!$130:$130,Quarter!X$3,Month!39:39)</f>
        <v>0</v>
      </c>
      <c r="Y40" s="72">
        <f>SUMIF(Month!$130:$130,Quarter!Y$3,Month!39:39)</f>
        <v>0</v>
      </c>
      <c r="Z40" s="72">
        <f>SUMIF(Month!$130:$130,Quarter!Z$3,Month!39:39)</f>
        <v>0</v>
      </c>
      <c r="AA40" s="72">
        <f>SUMIF(Month!$130:$130,Quarter!AA$3,Month!39:39)</f>
        <v>0</v>
      </c>
      <c r="AB40" s="72">
        <f>SUMIF(Month!$130:$130,Quarter!AB$3,Month!39:39)</f>
        <v>0</v>
      </c>
      <c r="AC40" s="72">
        <f>SUMIF(Month!$130:$130,Quarter!AC$3,Month!39:39)</f>
        <v>0</v>
      </c>
      <c r="AD40" s="72">
        <f>SUMIF(Month!$130:$130,Quarter!AD$3,Month!39:39)</f>
        <v>0</v>
      </c>
      <c r="AE40" s="72">
        <f>SUMIF(Month!$130:$130,Quarter!AE$3,Month!39:39)</f>
        <v>0</v>
      </c>
      <c r="AF40" s="72">
        <f>SUMIF(Month!$130:$130,Quarter!AF$3,Month!39:39)</f>
        <v>0</v>
      </c>
      <c r="AG40" s="72">
        <f>SUMIF(Month!$130:$130,Quarter!AG$3,Month!39:39)</f>
        <v>0</v>
      </c>
      <c r="AH40" s="72">
        <f>SUMIF(Month!$130:$130,Quarter!AH$3,Month!39:39)</f>
        <v>0</v>
      </c>
      <c r="AI40" s="72">
        <f>SUMIF(Month!$130:$130,Quarter!AI$3,Month!39:39)</f>
        <v>0</v>
      </c>
      <c r="AJ40" s="72">
        <f>SUMIF(Month!$130:$130,Quarter!AJ$3,Month!39:39)</f>
        <v>0</v>
      </c>
      <c r="AK40" s="72">
        <f>SUMIF(Month!$130:$130,Quarter!AK$3,Month!39:39)</f>
        <v>0</v>
      </c>
      <c r="AL40" s="72">
        <f>SUMIF(Month!$130:$130,Quarter!AL$3,Month!39:39)</f>
        <v>0</v>
      </c>
      <c r="AM40" s="72">
        <f>SUMIF(Month!$130:$130,Quarter!AM$3,Month!39:39)</f>
        <v>0</v>
      </c>
      <c r="AN40" s="72">
        <f>SUMIF(Month!$130:$130,Quarter!AN$3,Month!39:39)</f>
        <v>0</v>
      </c>
      <c r="AO40" s="72">
        <f>SUMIF(Month!$130:$130,Quarter!AO$3,Month!39:39)</f>
        <v>0</v>
      </c>
      <c r="AP40" s="72">
        <f>SUMIF(Month!$130:$130,Quarter!AP$3,Month!39:39)</f>
        <v>0</v>
      </c>
      <c r="AQ40" s="72">
        <f>SUMIF(Month!$130:$130,Quarter!AQ$3,Month!39:39)</f>
        <v>0</v>
      </c>
      <c r="AR40" s="72">
        <f>SUMIF(Month!$130:$130,Quarter!AR$3,Month!39:39)</f>
        <v>0</v>
      </c>
      <c r="AS40" s="72">
        <f>SUMIF(Month!$130:$130,Quarter!AS$3,Month!39:39)</f>
        <v>0</v>
      </c>
      <c r="AT40" s="72">
        <f>SUMIF(Month!$130:$130,Quarter!AT$3,Month!39:39)</f>
        <v>0</v>
      </c>
      <c r="AU40" s="72">
        <f>SUMIF(Month!$130:$130,Quarter!AU$3,Month!39:39)</f>
        <v>0</v>
      </c>
      <c r="AV40" s="72">
        <f>SUMIF(Month!$130:$130,Quarter!AV$3,Month!39:39)</f>
        <v>0</v>
      </c>
      <c r="AW40" s="72">
        <f>SUMIF(Month!$130:$130,Quarter!AW$3,Month!39:39)</f>
        <v>0</v>
      </c>
      <c r="AX40" s="72">
        <f>SUMIF(Month!$130:$130,Quarter!AX$3,Month!39:39)</f>
        <v>0</v>
      </c>
      <c r="AY40" s="72">
        <f>SUMIF(Month!$130:$130,Quarter!AY$3,Month!39:39)</f>
        <v>0</v>
      </c>
      <c r="AZ40" s="72">
        <f>SUMIF(Month!$130:$130,Quarter!AZ$3,Month!39:39)</f>
        <v>0</v>
      </c>
      <c r="BA40" s="72">
        <f>SUMIF(Month!$130:$130,Quarter!BA$3,Month!39:39)</f>
        <v>0</v>
      </c>
      <c r="BB40" s="72">
        <f>SUMIF(Month!$130:$130,Quarter!BB$3,Month!39:39)</f>
        <v>0</v>
      </c>
      <c r="BC40" s="72">
        <f>SUMIF(Month!$130:$130,Quarter!BC$3,Month!39:39)</f>
        <v>0</v>
      </c>
      <c r="BD40" s="72">
        <f>SUMIF(Month!$130:$130,Quarter!BD$3,Month!39:39)</f>
        <v>0</v>
      </c>
      <c r="BE40" s="72">
        <f>SUMIF(Month!$130:$130,Quarter!BE$3,Month!39:39)</f>
        <v>0</v>
      </c>
      <c r="BF40" s="72">
        <f>SUMIF(Month!$130:$130,Quarter!BF$3,Month!39:39)</f>
        <v>1702234</v>
      </c>
      <c r="BG40" s="72">
        <f>SUMIF(Month!$130:$130,Quarter!BG$3,Month!39:39)</f>
        <v>1792623</v>
      </c>
      <c r="BH40" s="72">
        <f>SUMIF(Month!$130:$130,Quarter!BH$3,Month!39:39)</f>
        <v>2052201</v>
      </c>
      <c r="BI40" s="72">
        <f>SUMIF(Month!$130:$130,Quarter!BI$3,Month!39:39)</f>
        <v>2013800</v>
      </c>
      <c r="BJ40" s="72">
        <f>SUMIF(Month!$130:$130,Quarter!BJ$3,Month!39:39)</f>
        <v>2132973</v>
      </c>
      <c r="BK40" s="72">
        <f>SUMIF(Month!$130:$130,Quarter!BK$3,Month!39:39)</f>
        <v>2143804</v>
      </c>
      <c r="BL40" s="72">
        <f>SUMIF(Month!$130:$130,Quarter!BL$3,Month!39:39)</f>
        <v>2330778</v>
      </c>
      <c r="BM40" s="72">
        <f>SUMIF(Month!$130:$130,Quarter!BM$3,Month!39:39)</f>
        <v>2251041</v>
      </c>
      <c r="BN40" s="72">
        <f>SUMIF(Month!$130:$130,Quarter!BN$3,Month!39:39)</f>
        <v>2268896</v>
      </c>
      <c r="BO40" s="72">
        <f>SUMIF(Month!$130:$130,Quarter!BO$3,Month!39:39)</f>
        <v>2272085</v>
      </c>
      <c r="BP40" s="92">
        <f>SUMIF(Month!$130:$130,Quarter!BP$3,Month!39:39)</f>
        <v>2299013</v>
      </c>
      <c r="BQ40" s="92">
        <f>SUMIF(Month!$130:$130,Quarter!BQ$3,Month!39:39)</f>
        <v>2455457</v>
      </c>
      <c r="BR40" s="92">
        <f>SUMIF(Month!$130:$130,Quarter!BR$3,Month!39:39)</f>
        <v>2450026</v>
      </c>
      <c r="BS40" s="92">
        <f>SUMIF(Month!$130:$130,Quarter!BS$3,Month!39:39)</f>
        <v>2305331</v>
      </c>
      <c r="BT40" s="72">
        <f>SUMIF(Month!$130:$130,Quarter!BT$3,Month!39:39)</f>
        <v>2557898</v>
      </c>
      <c r="BU40" s="72">
        <f>SUMIF(Month!$130:$130,Quarter!BU$3,Month!39:39)</f>
        <v>2533590</v>
      </c>
      <c r="BV40" s="72">
        <f>SUMIF(Month!$130:$130,Quarter!BV$3,Month!39:39)</f>
        <v>2706347</v>
      </c>
      <c r="BW40" s="72">
        <f>SUMIF(Month!$130:$130,Quarter!BW$3,Month!39:39)</f>
        <v>2463647</v>
      </c>
      <c r="BX40" s="72">
        <f>SUMIF(Month!$130:$130,Quarter!BX$3,Month!39:39)</f>
        <v>2651938</v>
      </c>
      <c r="BY40" s="72">
        <f>SUMIF(Month!$130:$130,Quarter!BY$3,Month!39:39)</f>
        <v>2502107</v>
      </c>
      <c r="BZ40" s="72">
        <f>SUMIF(Month!$130:$130,Quarter!BZ$3,Month!39:39)</f>
        <v>2401737</v>
      </c>
      <c r="CA40" s="72">
        <f>SUMIF(Month!$130:$130,Quarter!CA$3,Month!39:39)</f>
        <v>2136701</v>
      </c>
      <c r="CB40" s="72">
        <f>SUMIF(Month!$130:$130,Quarter!CB$3,Month!39:39)</f>
        <v>2379504</v>
      </c>
      <c r="CC40" s="72">
        <f>SUMIF(Month!$130:$130,Quarter!CC$3,Month!39:39)</f>
        <v>2406796</v>
      </c>
      <c r="CD40" s="72">
        <f>SUM(Month!IH39:IJ39)</f>
        <v>2437654</v>
      </c>
      <c r="CE40" s="72">
        <f>SUM(Month!IK39:IM39)</f>
        <v>2265031</v>
      </c>
      <c r="CF40" s="72">
        <f>SUM(Month!IN39:IP39)</f>
        <v>2355006</v>
      </c>
      <c r="CG40" s="72">
        <f>SUM(Month!IQ39:IS39)</f>
        <v>2274940</v>
      </c>
      <c r="CH40" s="72">
        <f>SUM(Month!IT39:IV39)</f>
        <v>2202810</v>
      </c>
      <c r="CI40" s="72">
        <f>SUM(Month!IW39:IY39)</f>
        <v>2145704</v>
      </c>
      <c r="CJ40" s="72">
        <f>SUM(Month!IZ39:JB39)</f>
        <v>2459410</v>
      </c>
      <c r="CK40" s="72">
        <f>SUM(Month!JC39:JE39)</f>
        <v>2415077</v>
      </c>
      <c r="CL40" s="72">
        <f>SUM(Month!JF39:JH39)</f>
        <v>2522980</v>
      </c>
      <c r="CM40" s="72">
        <f>SUM(Month!JI39:JK39)</f>
        <v>2627913</v>
      </c>
      <c r="CN40" s="72">
        <f>SUM(Month!JL39:JN39)</f>
        <v>2766796</v>
      </c>
      <c r="CO40" s="72">
        <f>SUM(Month!JO39:JQ39)</f>
        <v>2663280</v>
      </c>
      <c r="CP40" s="72">
        <f>SUM(Month!JR39:JT39)</f>
        <v>2378218</v>
      </c>
      <c r="CQ40" s="72">
        <f>SUM(Month!JU39:JW39)</f>
        <v>682526</v>
      </c>
      <c r="CR40" s="72">
        <f>SUM(Month!JX39:JZ39)</f>
        <v>1402094</v>
      </c>
      <c r="CS40" s="72">
        <f>SUM(Month!KA39:KC39)</f>
        <v>2245155</v>
      </c>
      <c r="CT40" s="72">
        <f>SUM(Month!KD39:KF39)</f>
        <v>2207748</v>
      </c>
      <c r="CU40" s="72">
        <f>SUM(Month!KG39:KI39)</f>
        <v>2173577</v>
      </c>
      <c r="CV40" s="72">
        <f>SUM(Month!KJ39:KL39)</f>
        <v>2744955</v>
      </c>
      <c r="CW40" s="72">
        <f>SUM(Month!KM39:KO39)</f>
        <v>2923631</v>
      </c>
      <c r="CX40" s="72">
        <f>SUM(Month!KP39:KR39)</f>
        <v>2628237</v>
      </c>
      <c r="CY40" s="72">
        <f>SUMIF(Month!$KS$1:$XFD$1,Quarter!CY$3,Month!$KS$39:$XFD$39)</f>
        <v>2886190</v>
      </c>
      <c r="CZ40" s="72">
        <f>SUMIF(Month!$KS$1:$XFD$1,Quarter!CZ$3,Month!$KS$39:$XFD$39)</f>
        <v>3122377</v>
      </c>
      <c r="DA40" s="72">
        <f>SUMIF(Month!$KS$1:$XFD$1,Quarter!DA$3,Month!$KS$39:$XFD$39)</f>
        <v>3207744</v>
      </c>
      <c r="DB40" s="72">
        <f>SUMIF(Month!$KS$1:$XFD$1,Quarter!DB$3,Month!$KS$39:$XFD$39)</f>
        <v>3196787</v>
      </c>
      <c r="DC40" s="72">
        <f>SUMIF(Month!$KS$1:$XFD$1,Quarter!DC$3,Month!$KS$39:$XFD$39)</f>
        <v>3037972</v>
      </c>
      <c r="DD40" s="72">
        <f>SUMIF(Month!$KS$1:$XFD$1,Quarter!DD$3,Month!$KS$39:$XFD$39)</f>
        <v>3261009</v>
      </c>
      <c r="DE40" s="72">
        <f>SUMIF(Month!$KS$1:$XFD$1,Quarter!DE$3,Month!$KS$39:$XFD$39)</f>
        <v>3057361</v>
      </c>
      <c r="DF40" s="72">
        <f>SUMIF(Month!$KS$1:$XFD$1,Quarter!DF$3,Month!$KS$39:$XFD$39)</f>
        <v>2803069</v>
      </c>
      <c r="DG40" s="72">
        <f>SUMIF(Month!$KS$1:$XFD$1,Quarter!DG$3,Month!$KS$39:$XFD$39)</f>
        <v>3059073</v>
      </c>
      <c r="DH40" s="72">
        <f>SUMIF(Month!$KS$1:$XFD$1,Quarter!DH$3,Month!$KS$39:$XFD$39)</f>
        <v>3277397</v>
      </c>
      <c r="DI40" s="72">
        <f>SUMIF(Month!$KS$1:$XFD$1,Quarter!DI$3,Month!$KS$39:$XFD$39)</f>
        <v>3254165</v>
      </c>
      <c r="DJ40" s="72">
        <f>SUMIF(Month!$KS$1:$XFD$1,Quarter!DJ$3,Month!$KS$39:$XFD$39)</f>
        <v>3093094</v>
      </c>
      <c r="DK40" s="72">
        <f>SUMIF(Month!$KS$1:$XFD$1,Quarter!DK$3,Month!$KS$39:$XFD$39)</f>
        <v>3152544</v>
      </c>
      <c r="DL40" s="72">
        <f>SUMIF(Month!$KS$1:$XFD$1,Quarter!DL$3,Month!$KS$39:$XFD$39)</f>
        <v>3299207</v>
      </c>
      <c r="DM40" s="72">
        <f>SUMIF(Month!$KS$1:$XFD$1,Quarter!DM$3,Month!$KS$39:$XFD$39)</f>
        <v>3282698</v>
      </c>
      <c r="DN40" s="72">
        <f>SUMIF(Month!$KS$1:$XFD$1,Quarter!DN$3,Month!$KS$39:$XFD$39)</f>
        <v>1160942</v>
      </c>
    </row>
    <row r="41" spans="1:118" s="85" customFormat="1" x14ac:dyDescent="0.35">
      <c r="A41" s="79" t="str">
        <f>Month!$A$40</f>
        <v>Doméstico</v>
      </c>
      <c r="B41" s="84">
        <f>SUMIF(Month!$130:$130,Quarter!B$3,Month!40:40)</f>
        <v>0</v>
      </c>
      <c r="C41" s="84">
        <f>SUMIF(Month!$130:$130,Quarter!C$3,Month!40:40)</f>
        <v>0</v>
      </c>
      <c r="D41" s="84">
        <f>SUMIF(Month!$130:$130,Quarter!D$3,Month!40:40)</f>
        <v>0</v>
      </c>
      <c r="E41" s="84">
        <f>SUMIF(Month!$130:$130,Quarter!E$3,Month!40:40)</f>
        <v>0</v>
      </c>
      <c r="F41" s="84">
        <f>SUMIF(Month!$130:$130,Quarter!F$3,Month!40:40)</f>
        <v>0</v>
      </c>
      <c r="G41" s="84">
        <f>SUMIF(Month!$130:$130,Quarter!G$3,Month!40:40)</f>
        <v>0</v>
      </c>
      <c r="H41" s="84">
        <f>SUMIF(Month!$130:$130,Quarter!H$3,Month!40:40)</f>
        <v>0</v>
      </c>
      <c r="I41" s="84">
        <f>SUMIF(Month!$130:$130,Quarter!I$3,Month!40:40)</f>
        <v>0</v>
      </c>
      <c r="J41" s="84">
        <f>SUMIF(Month!$130:$130,Quarter!J$3,Month!40:40)</f>
        <v>0</v>
      </c>
      <c r="K41" s="84">
        <f>SUMIF(Month!$130:$130,Quarter!K$3,Month!40:40)</f>
        <v>0</v>
      </c>
      <c r="L41" s="84">
        <f>SUMIF(Month!$130:$130,Quarter!L$3,Month!40:40)</f>
        <v>0</v>
      </c>
      <c r="M41" s="84">
        <f>SUMIF(Month!$130:$130,Quarter!M$3,Month!40:40)</f>
        <v>0</v>
      </c>
      <c r="N41" s="84">
        <f>SUMIF(Month!$130:$130,Quarter!N$3,Month!40:40)</f>
        <v>0</v>
      </c>
      <c r="O41" s="84">
        <f>SUMIF(Month!$130:$130,Quarter!O$3,Month!40:40)</f>
        <v>0</v>
      </c>
      <c r="P41" s="84">
        <f>SUMIF(Month!$130:$130,Quarter!P$3,Month!40:40)</f>
        <v>0</v>
      </c>
      <c r="Q41" s="84">
        <f>SUMIF(Month!$130:$130,Quarter!Q$3,Month!40:40)</f>
        <v>0</v>
      </c>
      <c r="R41" s="84">
        <f>SUMIF(Month!$130:$130,Quarter!R$3,Month!40:40)</f>
        <v>0</v>
      </c>
      <c r="S41" s="84">
        <f>SUMIF(Month!$130:$130,Quarter!S$3,Month!40:40)</f>
        <v>0</v>
      </c>
      <c r="T41" s="84">
        <f>SUMIF(Month!$130:$130,Quarter!T$3,Month!40:40)</f>
        <v>0</v>
      </c>
      <c r="U41" s="84">
        <f>SUMIF(Month!$130:$130,Quarter!U$3,Month!40:40)</f>
        <v>0</v>
      </c>
      <c r="V41" s="84">
        <f>SUMIF(Month!$130:$130,Quarter!V$3,Month!40:40)</f>
        <v>0</v>
      </c>
      <c r="W41" s="84">
        <f>SUMIF(Month!$130:$130,Quarter!W$3,Month!40:40)</f>
        <v>0</v>
      </c>
      <c r="X41" s="84">
        <f>SUMIF(Month!$130:$130,Quarter!X$3,Month!40:40)</f>
        <v>0</v>
      </c>
      <c r="Y41" s="84">
        <f>SUMIF(Month!$130:$130,Quarter!Y$3,Month!40:40)</f>
        <v>0</v>
      </c>
      <c r="Z41" s="84">
        <f>SUMIF(Month!$130:$130,Quarter!Z$3,Month!40:40)</f>
        <v>0</v>
      </c>
      <c r="AA41" s="84">
        <f>SUMIF(Month!$130:$130,Quarter!AA$3,Month!40:40)</f>
        <v>0</v>
      </c>
      <c r="AB41" s="84">
        <f>SUMIF(Month!$130:$130,Quarter!AB$3,Month!40:40)</f>
        <v>0</v>
      </c>
      <c r="AC41" s="84">
        <f>SUMIF(Month!$130:$130,Quarter!AC$3,Month!40:40)</f>
        <v>0</v>
      </c>
      <c r="AD41" s="84">
        <f>SUMIF(Month!$130:$130,Quarter!AD$3,Month!40:40)</f>
        <v>0</v>
      </c>
      <c r="AE41" s="84">
        <f>SUMIF(Month!$130:$130,Quarter!AE$3,Month!40:40)</f>
        <v>0</v>
      </c>
      <c r="AF41" s="84">
        <f>SUMIF(Month!$130:$130,Quarter!AF$3,Month!40:40)</f>
        <v>0</v>
      </c>
      <c r="AG41" s="84">
        <f>SUMIF(Month!$130:$130,Quarter!AG$3,Month!40:40)</f>
        <v>0</v>
      </c>
      <c r="AH41" s="84">
        <f>SUMIF(Month!$130:$130,Quarter!AH$3,Month!40:40)</f>
        <v>0</v>
      </c>
      <c r="AI41" s="84">
        <f>SUMIF(Month!$130:$130,Quarter!AI$3,Month!40:40)</f>
        <v>0</v>
      </c>
      <c r="AJ41" s="84">
        <f>SUMIF(Month!$130:$130,Quarter!AJ$3,Month!40:40)</f>
        <v>0</v>
      </c>
      <c r="AK41" s="84">
        <f>SUMIF(Month!$130:$130,Quarter!AK$3,Month!40:40)</f>
        <v>0</v>
      </c>
      <c r="AL41" s="84">
        <f>SUMIF(Month!$130:$130,Quarter!AL$3,Month!40:40)</f>
        <v>0</v>
      </c>
      <c r="AM41" s="84">
        <f>SUMIF(Month!$130:$130,Quarter!AM$3,Month!40:40)</f>
        <v>0</v>
      </c>
      <c r="AN41" s="84">
        <f>SUMIF(Month!$130:$130,Quarter!AN$3,Month!40:40)</f>
        <v>0</v>
      </c>
      <c r="AO41" s="84">
        <f>SUMIF(Month!$130:$130,Quarter!AO$3,Month!40:40)</f>
        <v>0</v>
      </c>
      <c r="AP41" s="84">
        <f>SUMIF(Month!$130:$130,Quarter!AP$3,Month!40:40)</f>
        <v>0</v>
      </c>
      <c r="AQ41" s="84">
        <f>SUMIF(Month!$130:$130,Quarter!AQ$3,Month!40:40)</f>
        <v>0</v>
      </c>
      <c r="AR41" s="84">
        <f>SUMIF(Month!$130:$130,Quarter!AR$3,Month!40:40)</f>
        <v>0</v>
      </c>
      <c r="AS41" s="84">
        <f>SUMIF(Month!$130:$130,Quarter!AS$3,Month!40:40)</f>
        <v>0</v>
      </c>
      <c r="AT41" s="84">
        <f>SUMIF(Month!$130:$130,Quarter!AT$3,Month!40:40)</f>
        <v>0</v>
      </c>
      <c r="AU41" s="84">
        <f>SUMIF(Month!$130:$130,Quarter!AU$3,Month!40:40)</f>
        <v>0</v>
      </c>
      <c r="AV41" s="84">
        <f>SUMIF(Month!$130:$130,Quarter!AV$3,Month!40:40)</f>
        <v>0</v>
      </c>
      <c r="AW41" s="84">
        <f>SUMIF(Month!$130:$130,Quarter!AW$3,Month!40:40)</f>
        <v>0</v>
      </c>
      <c r="AX41" s="84">
        <f>SUMIF(Month!$130:$130,Quarter!AX$3,Month!40:40)</f>
        <v>0</v>
      </c>
      <c r="AY41" s="84">
        <f>SUMIF(Month!$130:$130,Quarter!AY$3,Month!40:40)</f>
        <v>0</v>
      </c>
      <c r="AZ41" s="84">
        <f>SUMIF(Month!$130:$130,Quarter!AZ$3,Month!40:40)</f>
        <v>0</v>
      </c>
      <c r="BA41" s="84">
        <f>SUMIF(Month!$130:$130,Quarter!BA$3,Month!40:40)</f>
        <v>0</v>
      </c>
      <c r="BB41" s="84">
        <f>SUMIF(Month!$130:$130,Quarter!BB$3,Month!40:40)</f>
        <v>0</v>
      </c>
      <c r="BC41" s="84">
        <f>SUMIF(Month!$130:$130,Quarter!BC$3,Month!40:40)</f>
        <v>0</v>
      </c>
      <c r="BD41" s="84">
        <f>SUMIF(Month!$130:$130,Quarter!BD$3,Month!40:40)</f>
        <v>0</v>
      </c>
      <c r="BE41" s="84">
        <f>SUMIF(Month!$130:$130,Quarter!BE$3,Month!40:40)</f>
        <v>0</v>
      </c>
      <c r="BF41" s="84">
        <f>SUMIF(Month!$130:$130,Quarter!BF$3,Month!40:40)</f>
        <v>1264981</v>
      </c>
      <c r="BG41" s="84">
        <f>SUMIF(Month!$130:$130,Quarter!BG$3,Month!40:40)</f>
        <v>1262871</v>
      </c>
      <c r="BH41" s="84">
        <f>SUMIF(Month!$130:$130,Quarter!BH$3,Month!40:40)</f>
        <v>1345341</v>
      </c>
      <c r="BI41" s="84">
        <f>SUMIF(Month!$130:$130,Quarter!BI$3,Month!40:40)</f>
        <v>1282495</v>
      </c>
      <c r="BJ41" s="84">
        <f>SUMIF(Month!$130:$130,Quarter!BJ$3,Month!40:40)</f>
        <v>1281732</v>
      </c>
      <c r="BK41" s="84">
        <f>SUMIF(Month!$130:$130,Quarter!BK$3,Month!40:40)</f>
        <v>1326055</v>
      </c>
      <c r="BL41" s="84">
        <f>SUMIF(Month!$130:$130,Quarter!BL$3,Month!40:40)</f>
        <v>1497079</v>
      </c>
      <c r="BM41" s="84">
        <f>SUMIF(Month!$130:$130,Quarter!BM$3,Month!40:40)</f>
        <v>1373392</v>
      </c>
      <c r="BN41" s="84">
        <f>SUMIF(Month!$130:$130,Quarter!BN$3,Month!40:40)</f>
        <v>1324145</v>
      </c>
      <c r="BO41" s="84">
        <f>SUMIF(Month!$130:$130,Quarter!BO$3,Month!40:40)</f>
        <v>1303782</v>
      </c>
      <c r="BP41" s="90">
        <f>SUMIF(Month!$130:$130,Quarter!BP$3,Month!40:40)</f>
        <v>1335234</v>
      </c>
      <c r="BQ41" s="90">
        <f>SUMIF(Month!$130:$130,Quarter!BQ$3,Month!40:40)</f>
        <v>1436771</v>
      </c>
      <c r="BR41" s="90">
        <f>SUMIF(Month!$130:$130,Quarter!BR$3,Month!40:40)</f>
        <v>1398302</v>
      </c>
      <c r="BS41" s="90">
        <f>SUMIF(Month!$130:$130,Quarter!BS$3,Month!40:40)</f>
        <v>1284647</v>
      </c>
      <c r="BT41" s="84">
        <f>SUMIF(Month!$130:$130,Quarter!BT$3,Month!40:40)</f>
        <v>1395877</v>
      </c>
      <c r="BU41" s="84">
        <f>SUMIF(Month!$130:$130,Quarter!BU$3,Month!40:40)</f>
        <v>1385953</v>
      </c>
      <c r="BV41" s="84">
        <f>SUMIF(Month!$130:$130,Quarter!BV$3,Month!40:40)</f>
        <v>1397806</v>
      </c>
      <c r="BW41" s="84">
        <f>SUMIF(Month!$130:$130,Quarter!BW$3,Month!40:40)</f>
        <v>1322190</v>
      </c>
      <c r="BX41" s="84">
        <f>SUMIF(Month!$130:$130,Quarter!BX$3,Month!40:40)</f>
        <v>1337568</v>
      </c>
      <c r="BY41" s="84">
        <f>SUMIF(Month!$130:$130,Quarter!BY$3,Month!40:40)</f>
        <v>1260775</v>
      </c>
      <c r="BZ41" s="84">
        <f>SUMIF(Month!$130:$130,Quarter!BZ$3,Month!40:40)</f>
        <v>1162179</v>
      </c>
      <c r="CA41" s="84">
        <f>SUMIF(Month!$130:$130,Quarter!CA$3,Month!40:40)</f>
        <v>1060350</v>
      </c>
      <c r="CB41" s="84">
        <f>SUMIF(Month!$130:$130,Quarter!CB$3,Month!40:40)</f>
        <v>1130312</v>
      </c>
      <c r="CC41" s="84">
        <f>SUMIF(Month!$130:$130,Quarter!CC$3,Month!40:40)</f>
        <v>1157403</v>
      </c>
      <c r="CD41" s="84">
        <f>SUM(Month!IH40:IJ40)</f>
        <v>1104848</v>
      </c>
      <c r="CE41" s="84">
        <f>SUM(Month!IK40:IM40)</f>
        <v>1040094</v>
      </c>
      <c r="CF41" s="84">
        <f>SUM(Month!IN40:IP40)</f>
        <v>1104016</v>
      </c>
      <c r="CG41" s="84">
        <f>SUM(Month!IQ40:IS40)</f>
        <v>1073330</v>
      </c>
      <c r="CH41" s="84">
        <f>SUM(Month!IT40:IV40)</f>
        <v>989231</v>
      </c>
      <c r="CI41" s="84">
        <f>SUM(Month!IW40:IY40)</f>
        <v>969596</v>
      </c>
      <c r="CJ41" s="84">
        <f>SUM(Month!IZ40:JB40)</f>
        <v>1109684</v>
      </c>
      <c r="CK41" s="84">
        <f>SUM(Month!JC40:JE40)</f>
        <v>1062249</v>
      </c>
      <c r="CL41" s="84">
        <f>SUM(Month!JF40:JH40)</f>
        <v>1035124</v>
      </c>
      <c r="CM41" s="84">
        <f>SUM(Month!JI40:JK40)</f>
        <v>1052579</v>
      </c>
      <c r="CN41" s="84">
        <f>SUM(Month!JL40:JN40)</f>
        <v>1173719</v>
      </c>
      <c r="CO41" s="84">
        <f>SUM(Month!JO40:JQ40)</f>
        <v>1122683</v>
      </c>
      <c r="CP41" s="84">
        <f>SUM(Month!JR40:JT40)</f>
        <v>907059</v>
      </c>
      <c r="CQ41" s="84">
        <f>SUM(Month!JU40:JW40)</f>
        <v>141031</v>
      </c>
      <c r="CR41" s="84">
        <f>SUM(Month!JX40:JZ40)</f>
        <v>359250</v>
      </c>
      <c r="CS41" s="84">
        <f>SUM(Month!KA40:KC40)</f>
        <v>679813</v>
      </c>
      <c r="CT41" s="84">
        <f>SUM(Month!KD40:KF40)</f>
        <v>533540</v>
      </c>
      <c r="CU41" s="84">
        <f>SUM(Month!KG40:KI40)</f>
        <v>390194</v>
      </c>
      <c r="CV41" s="84">
        <f>SUM(Month!KJ40:KL40)</f>
        <v>646007</v>
      </c>
      <c r="CW41" s="84">
        <f>SUM(Month!KM40:KO40)</f>
        <v>859034</v>
      </c>
      <c r="CX41" s="84">
        <f>SUM(Month!KP40:KR40)</f>
        <v>773007</v>
      </c>
      <c r="CY41" s="9">
        <f>SUMIF(Month!$KS$1:$XFD$1,Quarter!CY$3,Month!$KS$40:$XFD$40)</f>
        <v>941919</v>
      </c>
      <c r="CZ41" s="9">
        <f>SUMIF(Month!$KS$1:$XFD$1,Quarter!CZ$3,Month!$KS$40:$XFD$40)</f>
        <v>1023014</v>
      </c>
      <c r="DA41" s="9">
        <f>SUMIF(Month!$KS$1:$XFD$1,Quarter!DA$3,Month!$KS$40:$XFD$40)</f>
        <v>1025435</v>
      </c>
      <c r="DB41" s="9">
        <f>SUMIF(Month!$KS$1:$XFD$1,Quarter!DB$3,Month!$KS$40:$XFD$40)</f>
        <v>951979</v>
      </c>
      <c r="DC41" s="9">
        <f>SUMIF(Month!$KS$1:$XFD$1,Quarter!DC$3,Month!$KS$40:$XFD$40)</f>
        <v>1009464</v>
      </c>
      <c r="DD41" s="9">
        <f>SUMIF(Month!$KS$1:$XFD$1,Quarter!DD$3,Month!$KS$40:$XFD$40)</f>
        <v>1242621</v>
      </c>
      <c r="DE41" s="9">
        <f>SUMIF(Month!$KS$1:$XFD$1,Quarter!DE$3,Month!$KS$40:$XFD$40)</f>
        <v>1170383</v>
      </c>
      <c r="DF41" s="9">
        <f>SUMIF(Month!$KS$1:$XFD$1,Quarter!DF$3,Month!$KS$40:$XFD$40)</f>
        <v>1183526</v>
      </c>
      <c r="DG41" s="9">
        <f>SUMIF(Month!$KS$1:$XFD$1,Quarter!DG$3,Month!$KS$40:$XFD$40)</f>
        <v>1293523</v>
      </c>
      <c r="DH41" s="9">
        <f>SUMIF(Month!$KS$1:$XFD$1,Quarter!DH$3,Month!$KS$40:$XFD$40)</f>
        <v>1342188</v>
      </c>
      <c r="DI41" s="9">
        <f>SUMIF(Month!$KS$1:$XFD$1,Quarter!DI$3,Month!$KS$40:$XFD$40)</f>
        <v>1311918</v>
      </c>
      <c r="DJ41" s="9">
        <f>SUMIF(Month!$KS$1:$XFD$1,Quarter!DJ$3,Month!$KS$40:$XFD$40)</f>
        <v>1198616</v>
      </c>
      <c r="DK41" s="9">
        <f>SUMIF(Month!$KS$1:$XFD$1,Quarter!DK$3,Month!$KS$40:$XFD$40)</f>
        <v>1322766</v>
      </c>
      <c r="DL41" s="9">
        <f>SUMIF(Month!$KS$1:$XFD$1,Quarter!DL$3,Month!$KS$40:$XFD$40)</f>
        <v>1493045</v>
      </c>
      <c r="DM41" s="9">
        <f>SUMIF(Month!$KS$1:$XFD$1,Quarter!DM$3,Month!$KS$40:$XFD$40)</f>
        <v>1516555</v>
      </c>
      <c r="DN41" s="9">
        <f>SUMIF(Month!$KS$1:$XFD$1,Quarter!DN$3,Month!$KS$40:$XFD$40)</f>
        <v>480105</v>
      </c>
    </row>
    <row r="42" spans="1:118" s="85" customFormat="1" x14ac:dyDescent="0.35">
      <c r="A42" s="79" t="str">
        <f>Month!$A$41</f>
        <v>International</v>
      </c>
      <c r="B42" s="84">
        <f>SUMIF(Month!$130:$130,Quarter!B$3,Month!41:41)</f>
        <v>0</v>
      </c>
      <c r="C42" s="84">
        <f>SUMIF(Month!$130:$130,Quarter!C$3,Month!41:41)</f>
        <v>0</v>
      </c>
      <c r="D42" s="84">
        <f>SUMIF(Month!$130:$130,Quarter!D$3,Month!41:41)</f>
        <v>0</v>
      </c>
      <c r="E42" s="84">
        <f>SUMIF(Month!$130:$130,Quarter!E$3,Month!41:41)</f>
        <v>0</v>
      </c>
      <c r="F42" s="84">
        <f>SUMIF(Month!$130:$130,Quarter!F$3,Month!41:41)</f>
        <v>0</v>
      </c>
      <c r="G42" s="84">
        <f>SUMIF(Month!$130:$130,Quarter!G$3,Month!41:41)</f>
        <v>0</v>
      </c>
      <c r="H42" s="84">
        <f>SUMIF(Month!$130:$130,Quarter!H$3,Month!41:41)</f>
        <v>0</v>
      </c>
      <c r="I42" s="84">
        <f>SUMIF(Month!$130:$130,Quarter!I$3,Month!41:41)</f>
        <v>0</v>
      </c>
      <c r="J42" s="84">
        <f>SUMIF(Month!$130:$130,Quarter!J$3,Month!41:41)</f>
        <v>0</v>
      </c>
      <c r="K42" s="84">
        <f>SUMIF(Month!$130:$130,Quarter!K$3,Month!41:41)</f>
        <v>0</v>
      </c>
      <c r="L42" s="84">
        <f>SUMIF(Month!$130:$130,Quarter!L$3,Month!41:41)</f>
        <v>0</v>
      </c>
      <c r="M42" s="84">
        <f>SUMIF(Month!$130:$130,Quarter!M$3,Month!41:41)</f>
        <v>0</v>
      </c>
      <c r="N42" s="84">
        <f>SUMIF(Month!$130:$130,Quarter!N$3,Month!41:41)</f>
        <v>0</v>
      </c>
      <c r="O42" s="84">
        <f>SUMIF(Month!$130:$130,Quarter!O$3,Month!41:41)</f>
        <v>0</v>
      </c>
      <c r="P42" s="84">
        <f>SUMIF(Month!$130:$130,Quarter!P$3,Month!41:41)</f>
        <v>0</v>
      </c>
      <c r="Q42" s="84">
        <f>SUMIF(Month!$130:$130,Quarter!Q$3,Month!41:41)</f>
        <v>0</v>
      </c>
      <c r="R42" s="84">
        <f>SUMIF(Month!$130:$130,Quarter!R$3,Month!41:41)</f>
        <v>0</v>
      </c>
      <c r="S42" s="84">
        <f>SUMIF(Month!$130:$130,Quarter!S$3,Month!41:41)</f>
        <v>0</v>
      </c>
      <c r="T42" s="84">
        <f>SUMIF(Month!$130:$130,Quarter!T$3,Month!41:41)</f>
        <v>0</v>
      </c>
      <c r="U42" s="84">
        <f>SUMIF(Month!$130:$130,Quarter!U$3,Month!41:41)</f>
        <v>0</v>
      </c>
      <c r="V42" s="84">
        <f>SUMIF(Month!$130:$130,Quarter!V$3,Month!41:41)</f>
        <v>0</v>
      </c>
      <c r="W42" s="84">
        <f>SUMIF(Month!$130:$130,Quarter!W$3,Month!41:41)</f>
        <v>0</v>
      </c>
      <c r="X42" s="84">
        <f>SUMIF(Month!$130:$130,Quarter!X$3,Month!41:41)</f>
        <v>0</v>
      </c>
      <c r="Y42" s="84">
        <f>SUMIF(Month!$130:$130,Quarter!Y$3,Month!41:41)</f>
        <v>0</v>
      </c>
      <c r="Z42" s="84">
        <f>SUMIF(Month!$130:$130,Quarter!Z$3,Month!41:41)</f>
        <v>0</v>
      </c>
      <c r="AA42" s="84">
        <f>SUMIF(Month!$130:$130,Quarter!AA$3,Month!41:41)</f>
        <v>0</v>
      </c>
      <c r="AB42" s="84">
        <f>SUMIF(Month!$130:$130,Quarter!AB$3,Month!41:41)</f>
        <v>0</v>
      </c>
      <c r="AC42" s="84">
        <f>SUMIF(Month!$130:$130,Quarter!AC$3,Month!41:41)</f>
        <v>0</v>
      </c>
      <c r="AD42" s="84">
        <f>SUMIF(Month!$130:$130,Quarter!AD$3,Month!41:41)</f>
        <v>0</v>
      </c>
      <c r="AE42" s="84">
        <f>SUMIF(Month!$130:$130,Quarter!AE$3,Month!41:41)</f>
        <v>0</v>
      </c>
      <c r="AF42" s="84">
        <f>SUMIF(Month!$130:$130,Quarter!AF$3,Month!41:41)</f>
        <v>0</v>
      </c>
      <c r="AG42" s="84">
        <f>SUMIF(Month!$130:$130,Quarter!AG$3,Month!41:41)</f>
        <v>0</v>
      </c>
      <c r="AH42" s="84">
        <f>SUMIF(Month!$130:$130,Quarter!AH$3,Month!41:41)</f>
        <v>0</v>
      </c>
      <c r="AI42" s="84">
        <f>SUMIF(Month!$130:$130,Quarter!AI$3,Month!41:41)</f>
        <v>0</v>
      </c>
      <c r="AJ42" s="84">
        <f>SUMIF(Month!$130:$130,Quarter!AJ$3,Month!41:41)</f>
        <v>0</v>
      </c>
      <c r="AK42" s="84">
        <f>SUMIF(Month!$130:$130,Quarter!AK$3,Month!41:41)</f>
        <v>0</v>
      </c>
      <c r="AL42" s="84">
        <f>SUMIF(Month!$130:$130,Quarter!AL$3,Month!41:41)</f>
        <v>0</v>
      </c>
      <c r="AM42" s="84">
        <f>SUMIF(Month!$130:$130,Quarter!AM$3,Month!41:41)</f>
        <v>0</v>
      </c>
      <c r="AN42" s="84">
        <f>SUMIF(Month!$130:$130,Quarter!AN$3,Month!41:41)</f>
        <v>0</v>
      </c>
      <c r="AO42" s="84">
        <f>SUMIF(Month!$130:$130,Quarter!AO$3,Month!41:41)</f>
        <v>0</v>
      </c>
      <c r="AP42" s="84">
        <f>SUMIF(Month!$130:$130,Quarter!AP$3,Month!41:41)</f>
        <v>0</v>
      </c>
      <c r="AQ42" s="84">
        <f>SUMIF(Month!$130:$130,Quarter!AQ$3,Month!41:41)</f>
        <v>0</v>
      </c>
      <c r="AR42" s="84">
        <f>SUMIF(Month!$130:$130,Quarter!AR$3,Month!41:41)</f>
        <v>0</v>
      </c>
      <c r="AS42" s="84">
        <f>SUMIF(Month!$130:$130,Quarter!AS$3,Month!41:41)</f>
        <v>0</v>
      </c>
      <c r="AT42" s="84">
        <f>SUMIF(Month!$130:$130,Quarter!AT$3,Month!41:41)</f>
        <v>0</v>
      </c>
      <c r="AU42" s="84">
        <f>SUMIF(Month!$130:$130,Quarter!AU$3,Month!41:41)</f>
        <v>0</v>
      </c>
      <c r="AV42" s="84">
        <f>SUMIF(Month!$130:$130,Quarter!AV$3,Month!41:41)</f>
        <v>0</v>
      </c>
      <c r="AW42" s="84">
        <f>SUMIF(Month!$130:$130,Quarter!AW$3,Month!41:41)</f>
        <v>0</v>
      </c>
      <c r="AX42" s="84">
        <f>SUMIF(Month!$130:$130,Quarter!AX$3,Month!41:41)</f>
        <v>0</v>
      </c>
      <c r="AY42" s="84">
        <f>SUMIF(Month!$130:$130,Quarter!AY$3,Month!41:41)</f>
        <v>0</v>
      </c>
      <c r="AZ42" s="84">
        <f>SUMIF(Month!$130:$130,Quarter!AZ$3,Month!41:41)</f>
        <v>0</v>
      </c>
      <c r="BA42" s="84">
        <f>SUMIF(Month!$130:$130,Quarter!BA$3,Month!41:41)</f>
        <v>0</v>
      </c>
      <c r="BB42" s="84">
        <f>SUMIF(Month!$130:$130,Quarter!BB$3,Month!41:41)</f>
        <v>0</v>
      </c>
      <c r="BC42" s="84">
        <f>SUMIF(Month!$130:$130,Quarter!BC$3,Month!41:41)</f>
        <v>0</v>
      </c>
      <c r="BD42" s="84">
        <f>SUMIF(Month!$130:$130,Quarter!BD$3,Month!41:41)</f>
        <v>0</v>
      </c>
      <c r="BE42" s="84">
        <f>SUMIF(Month!$130:$130,Quarter!BE$3,Month!41:41)</f>
        <v>0</v>
      </c>
      <c r="BF42" s="84">
        <f>SUMIF(Month!$130:$130,Quarter!BF$3,Month!41:41)</f>
        <v>22289</v>
      </c>
      <c r="BG42" s="84">
        <f>SUMIF(Month!$130:$130,Quarter!BG$3,Month!41:41)</f>
        <v>27391</v>
      </c>
      <c r="BH42" s="84">
        <f>SUMIF(Month!$130:$130,Quarter!BH$3,Month!41:41)</f>
        <v>32330</v>
      </c>
      <c r="BI42" s="84">
        <f>SUMIF(Month!$130:$130,Quarter!BI$3,Month!41:41)</f>
        <v>30241</v>
      </c>
      <c r="BJ42" s="84">
        <f>SUMIF(Month!$130:$130,Quarter!BJ$3,Month!41:41)</f>
        <v>24311</v>
      </c>
      <c r="BK42" s="84">
        <f>SUMIF(Month!$130:$130,Quarter!BK$3,Month!41:41)</f>
        <v>15748</v>
      </c>
      <c r="BL42" s="84">
        <f>SUMIF(Month!$130:$130,Quarter!BL$3,Month!41:41)</f>
        <v>21390</v>
      </c>
      <c r="BM42" s="84">
        <f>SUMIF(Month!$130:$130,Quarter!BM$3,Month!41:41)</f>
        <v>16008</v>
      </c>
      <c r="BN42" s="84">
        <f>SUMIF(Month!$130:$130,Quarter!BN$3,Month!41:41)</f>
        <v>11399</v>
      </c>
      <c r="BO42" s="84">
        <f>SUMIF(Month!$130:$130,Quarter!BO$3,Month!41:41)</f>
        <v>9253</v>
      </c>
      <c r="BP42" s="90">
        <f>SUMIF(Month!$130:$130,Quarter!BP$3,Month!41:41)</f>
        <v>16895</v>
      </c>
      <c r="BQ42" s="90">
        <f>SUMIF(Month!$130:$130,Quarter!BQ$3,Month!41:41)</f>
        <v>11191</v>
      </c>
      <c r="BR42" s="90">
        <f>SUMIF(Month!$130:$130,Quarter!BR$3,Month!41:41)</f>
        <v>7890</v>
      </c>
      <c r="BS42" s="90">
        <f>SUMIF(Month!$130:$130,Quarter!BS$3,Month!41:41)</f>
        <v>14961</v>
      </c>
      <c r="BT42" s="84">
        <f>SUMIF(Month!$130:$130,Quarter!BT$3,Month!41:41)</f>
        <v>28396</v>
      </c>
      <c r="BU42" s="84">
        <f>SUMIF(Month!$130:$130,Quarter!BU$3,Month!41:41)</f>
        <v>47452</v>
      </c>
      <c r="BV42" s="84">
        <f>SUMIF(Month!$130:$130,Quarter!BV$3,Month!41:41)</f>
        <v>141866</v>
      </c>
      <c r="BW42" s="84">
        <f>SUMIF(Month!$130:$130,Quarter!BW$3,Month!41:41)</f>
        <v>136924</v>
      </c>
      <c r="BX42" s="84">
        <f>SUMIF(Month!$130:$130,Quarter!BX$3,Month!41:41)</f>
        <v>160921</v>
      </c>
      <c r="BY42" s="84">
        <f>SUMIF(Month!$130:$130,Quarter!BY$3,Month!41:41)</f>
        <v>135407</v>
      </c>
      <c r="BZ42" s="84">
        <f>SUMIF(Month!$130:$130,Quarter!BZ$3,Month!41:41)</f>
        <v>134618</v>
      </c>
      <c r="CA42" s="84">
        <f>SUMIF(Month!$130:$130,Quarter!CA$3,Month!41:41)</f>
        <v>85187</v>
      </c>
      <c r="CB42" s="84">
        <f>SUMIF(Month!$130:$130,Quarter!CB$3,Month!41:41)</f>
        <v>117398</v>
      </c>
      <c r="CC42" s="84">
        <f>SUMIF(Month!$130:$130,Quarter!CC$3,Month!41:41)</f>
        <v>124806</v>
      </c>
      <c r="CD42" s="84">
        <f>SUM(Month!IH41:IJ41)</f>
        <v>128417</v>
      </c>
      <c r="CE42" s="84">
        <f>SUM(Month!IK41:IM41)</f>
        <v>122650</v>
      </c>
      <c r="CF42" s="84">
        <f>SUM(Month!IN41:IP41)</f>
        <v>146493</v>
      </c>
      <c r="CG42" s="84">
        <f>SUM(Month!IQ41:IS41)</f>
        <v>147763</v>
      </c>
      <c r="CH42" s="84">
        <f>SUM(Month!IT41:IV41)</f>
        <v>158926</v>
      </c>
      <c r="CI42" s="84">
        <f>SUM(Month!IW41:IY41)</f>
        <v>154863</v>
      </c>
      <c r="CJ42" s="84">
        <f>SUM(Month!IZ41:JB41)</f>
        <v>185971</v>
      </c>
      <c r="CK42" s="84">
        <f>SUM(Month!JC41:JE41)</f>
        <v>174114</v>
      </c>
      <c r="CL42" s="84">
        <f>SUM(Month!JF41:JH41)</f>
        <v>206344</v>
      </c>
      <c r="CM42" s="84">
        <f>SUM(Month!JI41:JK41)</f>
        <v>231131</v>
      </c>
      <c r="CN42" s="84">
        <f>SUM(Month!JL41:JN41)</f>
        <v>284835</v>
      </c>
      <c r="CO42" s="84">
        <f>SUM(Month!JO41:JQ41)</f>
        <v>254041</v>
      </c>
      <c r="CP42" s="84">
        <f>SUM(Month!JR41:JT41)</f>
        <v>238965</v>
      </c>
      <c r="CQ42" s="84">
        <f>SUM(Month!JU41:JW41)</f>
        <v>15157</v>
      </c>
      <c r="CR42" s="84">
        <f>SUM(Month!JX41:JZ41)</f>
        <v>18603</v>
      </c>
      <c r="CS42" s="84">
        <f>SUM(Month!KA41:KC41)</f>
        <v>33728</v>
      </c>
      <c r="CT42" s="84">
        <f>SUM(Month!KD41:KF41)</f>
        <v>18002</v>
      </c>
      <c r="CU42" s="84">
        <f>SUM(Month!KG41:KI41)</f>
        <v>20267</v>
      </c>
      <c r="CV42" s="84">
        <f>SUM(Month!KJ41:KL41)</f>
        <v>37111</v>
      </c>
      <c r="CW42" s="84">
        <f>SUM(Month!KM41:KO41)</f>
        <v>51022</v>
      </c>
      <c r="CX42" s="84">
        <f>SUM(Month!KP41:KR41)</f>
        <v>85229</v>
      </c>
      <c r="CY42" s="9">
        <f>SUMIF(Month!$KS$1:$XFD$1,Quarter!CY$3,Month!$KS$41:$XFD$41)</f>
        <v>98982</v>
      </c>
      <c r="CZ42" s="9">
        <f>SUMIF(Month!$KS$1:$XFD$1,Quarter!CZ$3,Month!$KS$41:$XFD$41)</f>
        <v>138695</v>
      </c>
      <c r="DA42" s="9">
        <f>SUMIF(Month!$KS$1:$XFD$1,Quarter!DA$3,Month!$KS$41:$XFD$41)</f>
        <v>147256</v>
      </c>
      <c r="DB42" s="9">
        <f>SUMIF(Month!$KS$1:$XFD$1,Quarter!DB$3,Month!$KS$41:$XFD$41)</f>
        <v>280538</v>
      </c>
      <c r="DC42" s="9">
        <f>SUMIF(Month!$KS$1:$XFD$1,Quarter!DC$3,Month!$KS$41:$XFD$41)</f>
        <v>234215</v>
      </c>
      <c r="DD42" s="9">
        <f>SUMIF(Month!$KS$1:$XFD$1,Quarter!DD$3,Month!$KS$41:$XFD$41)</f>
        <v>317254</v>
      </c>
      <c r="DE42" s="9">
        <f>SUMIF(Month!$KS$1:$XFD$1,Quarter!DE$3,Month!$KS$41:$XFD$41)</f>
        <v>265480</v>
      </c>
      <c r="DF42" s="9">
        <f>SUMIF(Month!$KS$1:$XFD$1,Quarter!DF$3,Month!$KS$41:$XFD$41)</f>
        <v>183709</v>
      </c>
      <c r="DG42" s="9">
        <f>SUMIF(Month!$KS$1:$XFD$1,Quarter!DG$3,Month!$KS$41:$XFD$41)</f>
        <v>215660</v>
      </c>
      <c r="DH42" s="9">
        <f>SUMIF(Month!$KS$1:$XFD$1,Quarter!DH$3,Month!$KS$41:$XFD$41)</f>
        <v>228821</v>
      </c>
      <c r="DI42" s="9">
        <f>SUMIF(Month!$KS$1:$XFD$1,Quarter!DI$3,Month!$KS$41:$XFD$41)</f>
        <v>229907</v>
      </c>
      <c r="DJ42" s="9">
        <f>SUMIF(Month!$KS$1:$XFD$1,Quarter!DJ$3,Month!$KS$41:$XFD$41)</f>
        <v>260993</v>
      </c>
      <c r="DK42" s="9">
        <f>SUMIF(Month!$KS$1:$XFD$1,Quarter!DK$3,Month!$KS$41:$XFD$41)</f>
        <v>275237</v>
      </c>
      <c r="DL42" s="9">
        <f>SUMIF(Month!$KS$1:$XFD$1,Quarter!DL$3,Month!$KS$41:$XFD$41)</f>
        <v>294726</v>
      </c>
      <c r="DM42" s="9">
        <f>SUMIF(Month!$KS$1:$XFD$1,Quarter!DM$3,Month!$KS$41:$XFD$41)</f>
        <v>277796</v>
      </c>
      <c r="DN42" s="9">
        <f>SUMIF(Month!$KS$1:$XFD$1,Quarter!DN$3,Month!$KS$41:$XFD$41)</f>
        <v>108262</v>
      </c>
    </row>
    <row r="43" spans="1:118" s="85" customFormat="1" x14ac:dyDescent="0.35">
      <c r="A43" s="81" t="str">
        <f>Month!$A$42</f>
        <v>Conexão</v>
      </c>
      <c r="B43" s="86">
        <f>SUMIF(Month!$130:$130,Quarter!B$3,Month!42:42)</f>
        <v>0</v>
      </c>
      <c r="C43" s="86">
        <f>SUMIF(Month!$130:$130,Quarter!C$3,Month!42:42)</f>
        <v>0</v>
      </c>
      <c r="D43" s="86">
        <f>SUMIF(Month!$130:$130,Quarter!D$3,Month!42:42)</f>
        <v>0</v>
      </c>
      <c r="E43" s="86">
        <f>SUMIF(Month!$130:$130,Quarter!E$3,Month!42:42)</f>
        <v>0</v>
      </c>
      <c r="F43" s="86">
        <f>SUMIF(Month!$130:$130,Quarter!F$3,Month!42:42)</f>
        <v>0</v>
      </c>
      <c r="G43" s="86">
        <f>SUMIF(Month!$130:$130,Quarter!G$3,Month!42:42)</f>
        <v>0</v>
      </c>
      <c r="H43" s="86">
        <f>SUMIF(Month!$130:$130,Quarter!H$3,Month!42:42)</f>
        <v>0</v>
      </c>
      <c r="I43" s="86">
        <f>SUMIF(Month!$130:$130,Quarter!I$3,Month!42:42)</f>
        <v>0</v>
      </c>
      <c r="J43" s="86">
        <f>SUMIF(Month!$130:$130,Quarter!J$3,Month!42:42)</f>
        <v>0</v>
      </c>
      <c r="K43" s="86">
        <f>SUMIF(Month!$130:$130,Quarter!K$3,Month!42:42)</f>
        <v>0</v>
      </c>
      <c r="L43" s="86">
        <f>SUMIF(Month!$130:$130,Quarter!L$3,Month!42:42)</f>
        <v>0</v>
      </c>
      <c r="M43" s="86">
        <f>SUMIF(Month!$130:$130,Quarter!M$3,Month!42:42)</f>
        <v>0</v>
      </c>
      <c r="N43" s="86">
        <f>SUMIF(Month!$130:$130,Quarter!N$3,Month!42:42)</f>
        <v>0</v>
      </c>
      <c r="O43" s="86">
        <f>SUMIF(Month!$130:$130,Quarter!O$3,Month!42:42)</f>
        <v>0</v>
      </c>
      <c r="P43" s="86">
        <f>SUMIF(Month!$130:$130,Quarter!P$3,Month!42:42)</f>
        <v>0</v>
      </c>
      <c r="Q43" s="86">
        <f>SUMIF(Month!$130:$130,Quarter!Q$3,Month!42:42)</f>
        <v>0</v>
      </c>
      <c r="R43" s="86">
        <f>SUMIF(Month!$130:$130,Quarter!R$3,Month!42:42)</f>
        <v>0</v>
      </c>
      <c r="S43" s="86">
        <f>SUMIF(Month!$130:$130,Quarter!S$3,Month!42:42)</f>
        <v>0</v>
      </c>
      <c r="T43" s="86">
        <f>SUMIF(Month!$130:$130,Quarter!T$3,Month!42:42)</f>
        <v>0</v>
      </c>
      <c r="U43" s="86">
        <f>SUMIF(Month!$130:$130,Quarter!U$3,Month!42:42)</f>
        <v>0</v>
      </c>
      <c r="V43" s="86">
        <f>SUMIF(Month!$130:$130,Quarter!V$3,Month!42:42)</f>
        <v>0</v>
      </c>
      <c r="W43" s="86">
        <f>SUMIF(Month!$130:$130,Quarter!W$3,Month!42:42)</f>
        <v>0</v>
      </c>
      <c r="X43" s="86">
        <f>SUMIF(Month!$130:$130,Quarter!X$3,Month!42:42)</f>
        <v>0</v>
      </c>
      <c r="Y43" s="86">
        <f>SUMIF(Month!$130:$130,Quarter!Y$3,Month!42:42)</f>
        <v>0</v>
      </c>
      <c r="Z43" s="86">
        <f>SUMIF(Month!$130:$130,Quarter!Z$3,Month!42:42)</f>
        <v>0</v>
      </c>
      <c r="AA43" s="86">
        <f>SUMIF(Month!$130:$130,Quarter!AA$3,Month!42:42)</f>
        <v>0</v>
      </c>
      <c r="AB43" s="86">
        <f>SUMIF(Month!$130:$130,Quarter!AB$3,Month!42:42)</f>
        <v>0</v>
      </c>
      <c r="AC43" s="86">
        <f>SUMIF(Month!$130:$130,Quarter!AC$3,Month!42:42)</f>
        <v>0</v>
      </c>
      <c r="AD43" s="86">
        <f>SUMIF(Month!$130:$130,Quarter!AD$3,Month!42:42)</f>
        <v>0</v>
      </c>
      <c r="AE43" s="86">
        <f>SUMIF(Month!$130:$130,Quarter!AE$3,Month!42:42)</f>
        <v>0</v>
      </c>
      <c r="AF43" s="86">
        <f>SUMIF(Month!$130:$130,Quarter!AF$3,Month!42:42)</f>
        <v>0</v>
      </c>
      <c r="AG43" s="86">
        <f>SUMIF(Month!$130:$130,Quarter!AG$3,Month!42:42)</f>
        <v>0</v>
      </c>
      <c r="AH43" s="86">
        <f>SUMIF(Month!$130:$130,Quarter!AH$3,Month!42:42)</f>
        <v>0</v>
      </c>
      <c r="AI43" s="86">
        <f>SUMIF(Month!$130:$130,Quarter!AI$3,Month!42:42)</f>
        <v>0</v>
      </c>
      <c r="AJ43" s="86">
        <f>SUMIF(Month!$130:$130,Quarter!AJ$3,Month!42:42)</f>
        <v>0</v>
      </c>
      <c r="AK43" s="86">
        <f>SUMIF(Month!$130:$130,Quarter!AK$3,Month!42:42)</f>
        <v>0</v>
      </c>
      <c r="AL43" s="86">
        <f>SUMIF(Month!$130:$130,Quarter!AL$3,Month!42:42)</f>
        <v>0</v>
      </c>
      <c r="AM43" s="86">
        <f>SUMIF(Month!$130:$130,Quarter!AM$3,Month!42:42)</f>
        <v>0</v>
      </c>
      <c r="AN43" s="86">
        <f>SUMIF(Month!$130:$130,Quarter!AN$3,Month!42:42)</f>
        <v>0</v>
      </c>
      <c r="AO43" s="86">
        <f>SUMIF(Month!$130:$130,Quarter!AO$3,Month!42:42)</f>
        <v>0</v>
      </c>
      <c r="AP43" s="86">
        <f>SUMIF(Month!$130:$130,Quarter!AP$3,Month!42:42)</f>
        <v>0</v>
      </c>
      <c r="AQ43" s="86">
        <f>SUMIF(Month!$130:$130,Quarter!AQ$3,Month!42:42)</f>
        <v>0</v>
      </c>
      <c r="AR43" s="86">
        <f>SUMIF(Month!$130:$130,Quarter!AR$3,Month!42:42)</f>
        <v>0</v>
      </c>
      <c r="AS43" s="86">
        <f>SUMIF(Month!$130:$130,Quarter!AS$3,Month!42:42)</f>
        <v>0</v>
      </c>
      <c r="AT43" s="86">
        <f>SUMIF(Month!$130:$130,Quarter!AT$3,Month!42:42)</f>
        <v>0</v>
      </c>
      <c r="AU43" s="86">
        <f>SUMIF(Month!$130:$130,Quarter!AU$3,Month!42:42)</f>
        <v>0</v>
      </c>
      <c r="AV43" s="86">
        <f>SUMIF(Month!$130:$130,Quarter!AV$3,Month!42:42)</f>
        <v>0</v>
      </c>
      <c r="AW43" s="86">
        <f>SUMIF(Month!$130:$130,Quarter!AW$3,Month!42:42)</f>
        <v>0</v>
      </c>
      <c r="AX43" s="86">
        <f>SUMIF(Month!$130:$130,Quarter!AX$3,Month!42:42)</f>
        <v>0</v>
      </c>
      <c r="AY43" s="86">
        <f>SUMIF(Month!$130:$130,Quarter!AY$3,Month!42:42)</f>
        <v>0</v>
      </c>
      <c r="AZ43" s="86">
        <f>SUMIF(Month!$130:$130,Quarter!AZ$3,Month!42:42)</f>
        <v>0</v>
      </c>
      <c r="BA43" s="86">
        <f>SUMIF(Month!$130:$130,Quarter!BA$3,Month!42:42)</f>
        <v>0</v>
      </c>
      <c r="BB43" s="86">
        <f>SUMIF(Month!$130:$130,Quarter!BB$3,Month!42:42)</f>
        <v>0</v>
      </c>
      <c r="BC43" s="86">
        <f>SUMIF(Month!$130:$130,Quarter!BC$3,Month!42:42)</f>
        <v>0</v>
      </c>
      <c r="BD43" s="86">
        <f>SUMIF(Month!$130:$130,Quarter!BD$3,Month!42:42)</f>
        <v>0</v>
      </c>
      <c r="BE43" s="86">
        <f>SUMIF(Month!$130:$130,Quarter!BE$3,Month!42:42)</f>
        <v>0</v>
      </c>
      <c r="BF43" s="86">
        <f>SUMIF(Month!$130:$130,Quarter!BF$3,Month!42:42)</f>
        <v>414964</v>
      </c>
      <c r="BG43" s="86">
        <f>SUMIF(Month!$130:$130,Quarter!BG$3,Month!42:42)</f>
        <v>502361</v>
      </c>
      <c r="BH43" s="86">
        <f>SUMIF(Month!$130:$130,Quarter!BH$3,Month!42:42)</f>
        <v>674530</v>
      </c>
      <c r="BI43" s="86">
        <f>SUMIF(Month!$130:$130,Quarter!BI$3,Month!42:42)</f>
        <v>701064</v>
      </c>
      <c r="BJ43" s="86">
        <f>SUMIF(Month!$130:$130,Quarter!BJ$3,Month!42:42)</f>
        <v>826930</v>
      </c>
      <c r="BK43" s="86">
        <f>SUMIF(Month!$130:$130,Quarter!BK$3,Month!42:42)</f>
        <v>802001</v>
      </c>
      <c r="BL43" s="86">
        <f>SUMIF(Month!$130:$130,Quarter!BL$3,Month!42:42)</f>
        <v>812309</v>
      </c>
      <c r="BM43" s="86">
        <f>SUMIF(Month!$130:$130,Quarter!BM$3,Month!42:42)</f>
        <v>861641</v>
      </c>
      <c r="BN43" s="86">
        <f>SUMIF(Month!$130:$130,Quarter!BN$3,Month!42:42)</f>
        <v>933352</v>
      </c>
      <c r="BO43" s="86">
        <f>SUMIF(Month!$130:$130,Quarter!BO$3,Month!42:42)</f>
        <v>959050</v>
      </c>
      <c r="BP43" s="94">
        <f>SUMIF(Month!$130:$130,Quarter!BP$3,Month!42:42)</f>
        <v>946884</v>
      </c>
      <c r="BQ43" s="94">
        <f>SUMIF(Month!$130:$130,Quarter!BQ$3,Month!42:42)</f>
        <v>1007495</v>
      </c>
      <c r="BR43" s="94">
        <f>SUMIF(Month!$130:$130,Quarter!BR$3,Month!42:42)</f>
        <v>1043834</v>
      </c>
      <c r="BS43" s="94">
        <f>SUMIF(Month!$130:$130,Quarter!BS$3,Month!42:42)</f>
        <v>1005723</v>
      </c>
      <c r="BT43" s="86">
        <f>SUMIF(Month!$130:$130,Quarter!BT$3,Month!42:42)</f>
        <v>1133625</v>
      </c>
      <c r="BU43" s="86">
        <f>SUMIF(Month!$130:$130,Quarter!BU$3,Month!42:42)</f>
        <v>1100185</v>
      </c>
      <c r="BV43" s="86">
        <f>SUMIF(Month!$130:$130,Quarter!BV$3,Month!42:42)</f>
        <v>1166675</v>
      </c>
      <c r="BW43" s="86">
        <f>SUMIF(Month!$130:$130,Quarter!BW$3,Month!42:42)</f>
        <v>1004533</v>
      </c>
      <c r="BX43" s="86">
        <f>SUMIF(Month!$130:$130,Quarter!BX$3,Month!42:42)</f>
        <v>1153449</v>
      </c>
      <c r="BY43" s="86">
        <f>SUMIF(Month!$130:$130,Quarter!BY$3,Month!42:42)</f>
        <v>1105925</v>
      </c>
      <c r="BZ43" s="86">
        <f>SUMIF(Month!$130:$130,Quarter!BZ$3,Month!42:42)</f>
        <v>1104940</v>
      </c>
      <c r="CA43" s="86">
        <f>SUMIF(Month!$130:$130,Quarter!CA$3,Month!42:42)</f>
        <v>991164</v>
      </c>
      <c r="CB43" s="86">
        <f>SUMIF(Month!$130:$130,Quarter!CB$3,Month!42:42)</f>
        <v>1131794</v>
      </c>
      <c r="CC43" s="86">
        <f>SUMIF(Month!$130:$130,Quarter!CC$3,Month!42:42)</f>
        <v>1124587</v>
      </c>
      <c r="CD43" s="86">
        <f>SUM(Month!IH42:IJ42)</f>
        <v>1204389</v>
      </c>
      <c r="CE43" s="86">
        <f>SUM(Month!IK42:IM42)</f>
        <v>1102287</v>
      </c>
      <c r="CF43" s="86">
        <f>SUM(Month!IN42:IP42)</f>
        <v>1104497</v>
      </c>
      <c r="CG43" s="86">
        <f>SUM(Month!IQ42:IS42)</f>
        <v>1053847</v>
      </c>
      <c r="CH43" s="86">
        <f>SUM(Month!IT42:IV42)</f>
        <v>1054653</v>
      </c>
      <c r="CI43" s="86">
        <f>SUM(Month!IW42:IY42)</f>
        <v>1021245</v>
      </c>
      <c r="CJ43" s="86">
        <f>SUM(Month!IZ42:JB42)</f>
        <v>1163755</v>
      </c>
      <c r="CK43" s="86">
        <f>SUM(Month!JC42:JE42)</f>
        <v>1178714</v>
      </c>
      <c r="CL43" s="86">
        <f>SUM(Month!JF42:JH42)</f>
        <v>1281512</v>
      </c>
      <c r="CM43" s="86">
        <f>SUM(Month!JI42:JK42)</f>
        <v>1344203</v>
      </c>
      <c r="CN43" s="86">
        <f>SUM(Month!JL42:JN42)</f>
        <v>1308242</v>
      </c>
      <c r="CO43" s="86">
        <f>SUM(Month!JO42:JQ42)</f>
        <v>1286556</v>
      </c>
      <c r="CP43" s="86">
        <f>SUM(Month!JR42:JT42)</f>
        <v>1232194</v>
      </c>
      <c r="CQ43" s="86">
        <f>SUM(Month!JU42:JW42)</f>
        <v>526338</v>
      </c>
      <c r="CR43" s="86">
        <f>SUM(Month!JX42:JZ42)</f>
        <v>1024240.9999999999</v>
      </c>
      <c r="CS43" s="86">
        <f>SUM(Month!KA42:KC42)</f>
        <v>1531614</v>
      </c>
      <c r="CT43" s="86">
        <f>SUM(Month!KD42:KF42)</f>
        <v>1656206</v>
      </c>
      <c r="CU43" s="86">
        <f>SUM(Month!KG42:KI42)</f>
        <v>1763116</v>
      </c>
      <c r="CV43" s="86">
        <f>SUM(Month!KJ42:KL42)</f>
        <v>2061837</v>
      </c>
      <c r="CW43" s="86">
        <f>SUM(Month!KM42:KO42)</f>
        <v>2013575</v>
      </c>
      <c r="CX43" s="86">
        <f>SUM(Month!KP42:KR42)</f>
        <v>1770001</v>
      </c>
      <c r="CY43" s="9">
        <f>SUMIF(Month!$KS$1:$XFD$1,Quarter!CY$3,Month!$KS$42:$XFD$42)</f>
        <v>1845289</v>
      </c>
      <c r="CZ43" s="9">
        <f>SUMIF(Month!$KS$1:$XFD$1,Quarter!CZ$3,Month!$KS$42:$XFD$42)</f>
        <v>1960668</v>
      </c>
      <c r="DA43" s="9">
        <f>SUMIF(Month!$KS$1:$XFD$1,Quarter!DA$3,Month!$KS$42:$XFD$42)</f>
        <v>2035053</v>
      </c>
      <c r="DB43" s="9">
        <f>SUMIF(Month!$KS$1:$XFD$1,Quarter!DB$3,Month!$KS$42:$XFD$42)</f>
        <v>1964270</v>
      </c>
      <c r="DC43" s="9">
        <f>SUMIF(Month!$KS$1:$XFD$1,Quarter!DC$3,Month!$KS$42:$XFD$42)</f>
        <v>1794293.0000000002</v>
      </c>
      <c r="DD43" s="9">
        <f>SUMIF(Month!$KS$1:$XFD$1,Quarter!DD$3,Month!$KS$42:$XFD$42)</f>
        <v>1701134</v>
      </c>
      <c r="DE43" s="9">
        <f>SUMIF(Month!$KS$1:$XFD$1,Quarter!DE$3,Month!$KS$42:$XFD$42)</f>
        <v>1621498</v>
      </c>
      <c r="DF43" s="9">
        <f>SUMIF(Month!$KS$1:$XFD$1,Quarter!DF$3,Month!$KS$42:$XFD$42)</f>
        <v>1435834</v>
      </c>
      <c r="DG43" s="9">
        <f>SUMIF(Month!$KS$1:$XFD$1,Quarter!DG$3,Month!$KS$42:$XFD$42)</f>
        <v>1549890</v>
      </c>
      <c r="DH43" s="9">
        <f>SUMIF(Month!$KS$1:$XFD$1,Quarter!DH$3,Month!$KS$42:$XFD$42)</f>
        <v>1706388</v>
      </c>
      <c r="DI43" s="9">
        <f>SUMIF(Month!$KS$1:$XFD$1,Quarter!DI$3,Month!$KS$42:$XFD$42)</f>
        <v>1712340</v>
      </c>
      <c r="DJ43" s="9">
        <f>SUMIF(Month!$KS$1:$XFD$1,Quarter!DJ$3,Month!$KS$42:$XFD$42)</f>
        <v>1633485</v>
      </c>
      <c r="DK43" s="9">
        <f>SUMIF(Month!$KS$1:$XFD$1,Quarter!DK$3,Month!$KS$42:$XFD$42)</f>
        <v>1554540.9999999998</v>
      </c>
      <c r="DL43" s="9">
        <f>SUMIF(Month!$KS$1:$XFD$1,Quarter!DL$3,Month!$KS$42:$XFD$42)</f>
        <v>1511436</v>
      </c>
      <c r="DM43" s="9">
        <f>SUMIF(Month!$KS$1:$XFD$1,Quarter!DM$3,Month!$KS$42:$XFD$42)</f>
        <v>1488347</v>
      </c>
      <c r="DN43" s="9">
        <f>SUMIF(Month!$KS$1:$XFD$1,Quarter!DN$3,Month!$KS$42:$XFD$42)</f>
        <v>572575</v>
      </c>
    </row>
    <row r="44" spans="1:118" s="9" customFormat="1" x14ac:dyDescent="0.35">
      <c r="A44" s="71" t="str">
        <f>Month!$A$43</f>
        <v>Carga (ton)</v>
      </c>
      <c r="B44" s="72">
        <f>SUMIF(Month!$130:$130,Quarter!B$3,Month!43:43)</f>
        <v>0</v>
      </c>
      <c r="C44" s="72">
        <f>SUMIF(Month!$130:$130,Quarter!C$3,Month!43:43)</f>
        <v>0</v>
      </c>
      <c r="D44" s="72">
        <f>SUMIF(Month!$130:$130,Quarter!D$3,Month!43:43)</f>
        <v>0</v>
      </c>
      <c r="E44" s="72">
        <f>SUMIF(Month!$130:$130,Quarter!E$3,Month!43:43)</f>
        <v>0</v>
      </c>
      <c r="F44" s="72">
        <f>SUMIF(Month!$130:$130,Quarter!F$3,Month!43:43)</f>
        <v>0</v>
      </c>
      <c r="G44" s="72">
        <f>SUMIF(Month!$130:$130,Quarter!G$3,Month!43:43)</f>
        <v>0</v>
      </c>
      <c r="H44" s="72">
        <f>SUMIF(Month!$130:$130,Quarter!H$3,Month!43:43)</f>
        <v>0</v>
      </c>
      <c r="I44" s="72">
        <f>SUMIF(Month!$130:$130,Quarter!I$3,Month!43:43)</f>
        <v>0</v>
      </c>
      <c r="J44" s="72">
        <f>SUMIF(Month!$130:$130,Quarter!J$3,Month!43:43)</f>
        <v>0</v>
      </c>
      <c r="K44" s="72">
        <f>SUMIF(Month!$130:$130,Quarter!K$3,Month!43:43)</f>
        <v>0</v>
      </c>
      <c r="L44" s="72">
        <f>SUMIF(Month!$130:$130,Quarter!L$3,Month!43:43)</f>
        <v>0</v>
      </c>
      <c r="M44" s="72">
        <f>SUMIF(Month!$130:$130,Quarter!M$3,Month!43:43)</f>
        <v>0</v>
      </c>
      <c r="N44" s="72">
        <f>SUMIF(Month!$130:$130,Quarter!N$3,Month!43:43)</f>
        <v>0</v>
      </c>
      <c r="O44" s="72">
        <f>SUMIF(Month!$130:$130,Quarter!O$3,Month!43:43)</f>
        <v>0</v>
      </c>
      <c r="P44" s="72">
        <f>SUMIF(Month!$130:$130,Quarter!P$3,Month!43:43)</f>
        <v>0</v>
      </c>
      <c r="Q44" s="72">
        <f>SUMIF(Month!$130:$130,Quarter!Q$3,Month!43:43)</f>
        <v>0</v>
      </c>
      <c r="R44" s="72">
        <f>SUMIF(Month!$130:$130,Quarter!R$3,Month!43:43)</f>
        <v>0</v>
      </c>
      <c r="S44" s="72">
        <f>SUMIF(Month!$130:$130,Quarter!S$3,Month!43:43)</f>
        <v>0</v>
      </c>
      <c r="T44" s="72">
        <f>SUMIF(Month!$130:$130,Quarter!T$3,Month!43:43)</f>
        <v>0</v>
      </c>
      <c r="U44" s="72">
        <f>SUMIF(Month!$130:$130,Quarter!U$3,Month!43:43)</f>
        <v>0</v>
      </c>
      <c r="V44" s="72">
        <f>SUMIF(Month!$130:$130,Quarter!V$3,Month!43:43)</f>
        <v>0</v>
      </c>
      <c r="W44" s="72">
        <f>SUMIF(Month!$130:$130,Quarter!W$3,Month!43:43)</f>
        <v>0</v>
      </c>
      <c r="X44" s="72">
        <f>SUMIF(Month!$130:$130,Quarter!X$3,Month!43:43)</f>
        <v>0</v>
      </c>
      <c r="Y44" s="72">
        <f>SUMIF(Month!$130:$130,Quarter!Y$3,Month!43:43)</f>
        <v>0</v>
      </c>
      <c r="Z44" s="72">
        <f>SUMIF(Month!$130:$130,Quarter!Z$3,Month!43:43)</f>
        <v>0</v>
      </c>
      <c r="AA44" s="72">
        <f>SUMIF(Month!$130:$130,Quarter!AA$3,Month!43:43)</f>
        <v>0</v>
      </c>
      <c r="AB44" s="72">
        <f>SUMIF(Month!$130:$130,Quarter!AB$3,Month!43:43)</f>
        <v>0</v>
      </c>
      <c r="AC44" s="72">
        <f>SUMIF(Month!$130:$130,Quarter!AC$3,Month!43:43)</f>
        <v>0</v>
      </c>
      <c r="AD44" s="72">
        <f>SUMIF(Month!$130:$130,Quarter!AD$3,Month!43:43)</f>
        <v>0</v>
      </c>
      <c r="AE44" s="72">
        <f>SUMIF(Month!$130:$130,Quarter!AE$3,Month!43:43)</f>
        <v>0</v>
      </c>
      <c r="AF44" s="72">
        <f>SUMIF(Month!$130:$130,Quarter!AF$3,Month!43:43)</f>
        <v>0</v>
      </c>
      <c r="AG44" s="72">
        <f>SUMIF(Month!$130:$130,Quarter!AG$3,Month!43:43)</f>
        <v>0</v>
      </c>
      <c r="AH44" s="72">
        <f>SUMIF(Month!$130:$130,Quarter!AH$3,Month!43:43)</f>
        <v>0</v>
      </c>
      <c r="AI44" s="72">
        <f>SUMIF(Month!$130:$130,Quarter!AI$3,Month!43:43)</f>
        <v>0</v>
      </c>
      <c r="AJ44" s="72">
        <f>SUMIF(Month!$130:$130,Quarter!AJ$3,Month!43:43)</f>
        <v>0</v>
      </c>
      <c r="AK44" s="72">
        <f>SUMIF(Month!$130:$130,Quarter!AK$3,Month!43:43)</f>
        <v>0</v>
      </c>
      <c r="AL44" s="72">
        <f>SUMIF(Month!$130:$130,Quarter!AL$3,Month!43:43)</f>
        <v>0</v>
      </c>
      <c r="AM44" s="72">
        <f>SUMIF(Month!$130:$130,Quarter!AM$3,Month!43:43)</f>
        <v>0</v>
      </c>
      <c r="AN44" s="72">
        <f>SUMIF(Month!$130:$130,Quarter!AN$3,Month!43:43)</f>
        <v>0</v>
      </c>
      <c r="AO44" s="72">
        <f>SUMIF(Month!$130:$130,Quarter!AO$3,Month!43:43)</f>
        <v>0</v>
      </c>
      <c r="AP44" s="72">
        <f>SUMIF(Month!$130:$130,Quarter!AP$3,Month!43:43)</f>
        <v>0</v>
      </c>
      <c r="AQ44" s="72">
        <f>SUMIF(Month!$130:$130,Quarter!AQ$3,Month!43:43)</f>
        <v>0</v>
      </c>
      <c r="AR44" s="72">
        <f>SUMIF(Month!$130:$130,Quarter!AR$3,Month!43:43)</f>
        <v>0</v>
      </c>
      <c r="AS44" s="72">
        <f>SUMIF(Month!$130:$130,Quarter!AS$3,Month!43:43)</f>
        <v>0</v>
      </c>
      <c r="AT44" s="72">
        <f>SUMIF(Month!$130:$130,Quarter!AT$3,Month!43:43)</f>
        <v>0</v>
      </c>
      <c r="AU44" s="72">
        <f>SUMIF(Month!$130:$130,Quarter!AU$3,Month!43:43)</f>
        <v>0</v>
      </c>
      <c r="AV44" s="72">
        <f>SUMIF(Month!$130:$130,Quarter!AV$3,Month!43:43)</f>
        <v>0</v>
      </c>
      <c r="AW44" s="72">
        <f>SUMIF(Month!$130:$130,Quarter!AW$3,Month!43:43)</f>
        <v>0</v>
      </c>
      <c r="AX44" s="72">
        <f>SUMIF(Month!$130:$130,Quarter!AX$3,Month!43:43)</f>
        <v>0</v>
      </c>
      <c r="AY44" s="72">
        <f>SUMIF(Month!$130:$130,Quarter!AY$3,Month!43:43)</f>
        <v>0</v>
      </c>
      <c r="AZ44" s="72">
        <f>SUMIF(Month!$130:$130,Quarter!AZ$3,Month!43:43)</f>
        <v>0</v>
      </c>
      <c r="BA44" s="72">
        <f>SUMIF(Month!$130:$130,Quarter!BA$3,Month!43:43)</f>
        <v>0</v>
      </c>
      <c r="BB44" s="72">
        <f>SUMIF(Month!$130:$130,Quarter!BB$3,Month!43:43)</f>
        <v>0</v>
      </c>
      <c r="BC44" s="72">
        <f>SUMIF(Month!$130:$130,Quarter!BC$3,Month!43:43)</f>
        <v>0</v>
      </c>
      <c r="BD44" s="72">
        <f>SUMIF(Month!$130:$130,Quarter!BD$3,Month!43:43)</f>
        <v>0</v>
      </c>
      <c r="BE44" s="72">
        <f>SUMIF(Month!$130:$130,Quarter!BE$3,Month!43:43)</f>
        <v>0</v>
      </c>
      <c r="BF44" s="72">
        <f>SUMIF(Month!$130:$130,Quarter!BF$3,Month!43:43)</f>
        <v>71559.513999999996</v>
      </c>
      <c r="BG44" s="72">
        <f>SUMIF(Month!$130:$130,Quarter!BG$3,Month!43:43)</f>
        <v>74748.165999999997</v>
      </c>
      <c r="BH44" s="72">
        <f>SUMIF(Month!$130:$130,Quarter!BH$3,Month!43:43)</f>
        <v>75095.218999999997</v>
      </c>
      <c r="BI44" s="72">
        <f>SUMIF(Month!$130:$130,Quarter!BI$3,Month!43:43)</f>
        <v>78316.130999999994</v>
      </c>
      <c r="BJ44" s="72">
        <f>SUMIF(Month!$130:$130,Quarter!BJ$3,Month!43:43)</f>
        <v>62582.894229999998</v>
      </c>
      <c r="BK44" s="72">
        <f>SUMIF(Month!$130:$130,Quarter!BK$3,Month!43:43)</f>
        <v>66748.121610000002</v>
      </c>
      <c r="BL44" s="72">
        <f>SUMIF(Month!$130:$130,Quarter!BL$3,Month!43:43)</f>
        <v>64096.102785999996</v>
      </c>
      <c r="BM44" s="72">
        <f>SUMIF(Month!$130:$130,Quarter!BM$3,Month!43:43)</f>
        <v>63490.651821000007</v>
      </c>
      <c r="BN44" s="72">
        <f>SUMIF(Month!$130:$130,Quarter!BN$3,Month!43:43)</f>
        <v>56996.009636999996</v>
      </c>
      <c r="BO44" s="72">
        <f>SUMIF(Month!$130:$130,Quarter!BO$3,Month!43:43)</f>
        <v>65207.473438000001</v>
      </c>
      <c r="BP44" s="92">
        <f>SUMIF(Month!$130:$130,Quarter!BP$3,Month!43:43)</f>
        <v>59770.506764999998</v>
      </c>
      <c r="BQ44" s="92">
        <f>SUMIF(Month!$130:$130,Quarter!BQ$3,Month!43:43)</f>
        <v>59311.764905000004</v>
      </c>
      <c r="BR44" s="92">
        <f>SUMIF(Month!$130:$130,Quarter!BR$3,Month!43:43)</f>
        <v>52683</v>
      </c>
      <c r="BS44" s="92">
        <f>SUMIF(Month!$130:$130,Quarter!BS$3,Month!43:43)</f>
        <v>56936</v>
      </c>
      <c r="BT44" s="72">
        <f>SUMIF(Month!$130:$130,Quarter!BT$3,Month!43:43)</f>
        <v>56612</v>
      </c>
      <c r="BU44" s="72">
        <f>SUMIF(Month!$130:$130,Quarter!BU$3,Month!43:43)</f>
        <v>57049</v>
      </c>
      <c r="BV44" s="72">
        <f>SUMIF(Month!$130:$130,Quarter!BV$3,Month!43:43)</f>
        <v>46666</v>
      </c>
      <c r="BW44" s="72">
        <f>SUMIF(Month!$130:$130,Quarter!BW$3,Month!43:43)</f>
        <v>46888</v>
      </c>
      <c r="BX44" s="72">
        <f>SUMIF(Month!$130:$130,Quarter!BX$3,Month!43:43)</f>
        <v>44242.405720000002</v>
      </c>
      <c r="BY44" s="72">
        <f>SUMIF(Month!$130:$130,Quarter!BY$3,Month!43:43)</f>
        <v>44375.404620000001</v>
      </c>
      <c r="BZ44" s="72">
        <f>SUMIF(Month!$130:$130,Quarter!BZ$3,Month!43:43)</f>
        <v>35582.308000000005</v>
      </c>
      <c r="CA44" s="72">
        <f>SUMIF(Month!$130:$130,Quarter!CA$3,Month!43:43)</f>
        <v>41624.917955528632</v>
      </c>
      <c r="CB44" s="72">
        <f>SUMIF(Month!$130:$130,Quarter!CB$3,Month!43:43)</f>
        <v>42821.008880788184</v>
      </c>
      <c r="CC44" s="72">
        <f>SUMIF(Month!$130:$130,Quarter!CC$3,Month!43:43)</f>
        <v>49385.067999999999</v>
      </c>
      <c r="CD44" s="72">
        <f>SUM(Month!IH43:IJ43)</f>
        <v>43869.192999999999</v>
      </c>
      <c r="CE44" s="72">
        <f>SUM(Month!IK43:IM43)</f>
        <v>46694.006999999998</v>
      </c>
      <c r="CF44" s="72">
        <f>SUM(Month!IN43:IP43)</f>
        <v>52020.821000000004</v>
      </c>
      <c r="CG44" s="72">
        <f>SUM(Month!IQ43:IS43)</f>
        <v>61726.930999999997</v>
      </c>
      <c r="CH44" s="72">
        <f>SUM(Month!IT43:IV43)</f>
        <v>54074.661</v>
      </c>
      <c r="CI44" s="72">
        <f>SUM(Month!IW43:IY43)</f>
        <v>60224.343999999997</v>
      </c>
      <c r="CJ44" s="72">
        <f>SUM(Month!IZ43:JB43)</f>
        <v>62902.599000000002</v>
      </c>
      <c r="CK44" s="72">
        <f>SUM(Month!JC43:JE43)</f>
        <v>64124.151000000005</v>
      </c>
      <c r="CL44" s="72">
        <f>SUM(Month!JF43:JH43)</f>
        <v>55460.588000000003</v>
      </c>
      <c r="CM44" s="72">
        <f>SUM(Month!JI43:JK43)</f>
        <v>56996.853999999999</v>
      </c>
      <c r="CN44" s="72">
        <f>SUM(Month!JL43:JN43)</f>
        <v>51984.115999999995</v>
      </c>
      <c r="CO44" s="72">
        <f>SUM(Month!JO43:JQ43)</f>
        <v>57104.222999999998</v>
      </c>
      <c r="CP44" s="72">
        <f>SUM(Month!JR43:JT43)</f>
        <v>49759.643000000004</v>
      </c>
      <c r="CQ44" s="72">
        <f>SUM(Month!JU43:JW43)</f>
        <v>61742.689000000006</v>
      </c>
      <c r="CR44" s="72">
        <f>SUM(Month!JX43:JZ43)</f>
        <v>66805.157000000007</v>
      </c>
      <c r="CS44" s="72">
        <f>SUM(Month!KA43:KC43)</f>
        <v>83906.94</v>
      </c>
      <c r="CT44" s="72">
        <f>SUM(Month!KD43:KF43)</f>
        <v>79539.64</v>
      </c>
      <c r="CU44" s="72">
        <f>SUM(Month!KG43:KI43)</f>
        <v>89384.087999999989</v>
      </c>
      <c r="CV44" s="72">
        <f>SUM(Month!KJ43:KL43)</f>
        <v>96293.573000000004</v>
      </c>
      <c r="CW44" s="72">
        <f>SUM(Month!KM43:KO43)</f>
        <v>99147.975999999995</v>
      </c>
      <c r="CX44" s="72">
        <f>SUM(Month!KP43:KR43)</f>
        <v>87581.679666666663</v>
      </c>
      <c r="CY44" s="72">
        <f>SUMIF(Month!$KS$1:$XFD$1,Quarter!CY$3,Month!$KS$43:$XFD$43)</f>
        <v>91705.804999999993</v>
      </c>
      <c r="CZ44" s="72">
        <f>SUMIF(Month!$KS$1:$XFD$1,Quarter!CZ$3,Month!$KS$43:$XFD$43)</f>
        <v>93427.309000000008</v>
      </c>
      <c r="DA44" s="72">
        <f>SUMIF(Month!$KS$1:$XFD$1,Quarter!DA$3,Month!$KS$43:$XFD$43)</f>
        <v>84019.370999999999</v>
      </c>
      <c r="DB44" s="72">
        <f>SUMIF(Month!$KS$1:$XFD$1,Quarter!DB$3,Month!$KS$43:$XFD$43)</f>
        <v>76310.127000000008</v>
      </c>
      <c r="DC44" s="72">
        <f>SUMIF(Month!$KS$1:$XFD$1,Quarter!DC$3,Month!$KS$43:$XFD$43)</f>
        <v>75637.421999999991</v>
      </c>
      <c r="DD44" s="72">
        <f>SUMIF(Month!$KS$1:$XFD$1,Quarter!DD$3,Month!$KS$43:$XFD$43)</f>
        <v>70379.407999999996</v>
      </c>
      <c r="DE44" s="72">
        <f>SUMIF(Month!$KS$1:$XFD$1,Quarter!DE$3,Month!$KS$43:$XFD$43)</f>
        <v>77302.960000000006</v>
      </c>
      <c r="DF44" s="72">
        <f>SUMIF(Month!$KS$1:$XFD$1,Quarter!DF$3,Month!$KS$43:$XFD$43)</f>
        <v>64651.928000000007</v>
      </c>
      <c r="DG44" s="72">
        <f>SUMIF(Month!$KS$1:$XFD$1,Quarter!DG$3,Month!$KS$43:$XFD$43)</f>
        <v>71303.225000000006</v>
      </c>
      <c r="DH44" s="72">
        <f>SUMIF(Month!$KS$1:$XFD$1,Quarter!DH$3,Month!$KS$43:$XFD$43)</f>
        <v>72644.440999999992</v>
      </c>
      <c r="DI44" s="72">
        <f>SUMIF(Month!$KS$1:$XFD$1,Quarter!DI$3,Month!$KS$43:$XFD$43)</f>
        <v>70210.769</v>
      </c>
      <c r="DJ44" s="72">
        <f>SUMIF(Month!$KS$1:$XFD$1,Quarter!DJ$3,Month!$KS$43:$XFD$43)</f>
        <v>60509.063999999998</v>
      </c>
      <c r="DK44" s="72">
        <f>SUMIF(Month!$KS$1:$XFD$1,Quarter!DK$3,Month!$KS$43:$XFD$43)</f>
        <v>68408.554999999993</v>
      </c>
      <c r="DL44" s="72">
        <f>SUMIF(Month!$KS$1:$XFD$1,Quarter!DL$3,Month!$KS$43:$XFD$43)</f>
        <v>71641.555999999997</v>
      </c>
      <c r="DM44" s="72">
        <f>SUMIF(Month!$KS$1:$XFD$1,Quarter!DM$3,Month!$KS$43:$XFD$43)</f>
        <v>71151.175000000003</v>
      </c>
      <c r="DN44" s="72">
        <f>SUMIF(Month!$KS$1:$XFD$1,Quarter!DN$3,Month!$KS$43:$XFD$43)</f>
        <v>20876.166000000001</v>
      </c>
    </row>
    <row r="45" spans="1:118" s="84" customFormat="1" x14ac:dyDescent="0.35">
      <c r="A45" s="79" t="str">
        <f>Month!$A$44</f>
        <v>Importação (ton)</v>
      </c>
      <c r="B45" s="84">
        <f>SUMIF(Month!$130:$130,Quarter!B$3,Month!44:44)</f>
        <v>0</v>
      </c>
      <c r="C45" s="84">
        <f>SUMIF(Month!$130:$130,Quarter!C$3,Month!44:44)</f>
        <v>0</v>
      </c>
      <c r="D45" s="84">
        <f>SUMIF(Month!$130:$130,Quarter!D$3,Month!44:44)</f>
        <v>0</v>
      </c>
      <c r="E45" s="84">
        <f>SUMIF(Month!$130:$130,Quarter!E$3,Month!44:44)</f>
        <v>0</v>
      </c>
      <c r="F45" s="84">
        <f>SUMIF(Month!$130:$130,Quarter!F$3,Month!44:44)</f>
        <v>0</v>
      </c>
      <c r="G45" s="84">
        <f>SUMIF(Month!$130:$130,Quarter!G$3,Month!44:44)</f>
        <v>0</v>
      </c>
      <c r="H45" s="84">
        <f>SUMIF(Month!$130:$130,Quarter!H$3,Month!44:44)</f>
        <v>0</v>
      </c>
      <c r="I45" s="84">
        <f>SUMIF(Month!$130:$130,Quarter!I$3,Month!44:44)</f>
        <v>0</v>
      </c>
      <c r="J45" s="84">
        <f>SUMIF(Month!$130:$130,Quarter!J$3,Month!44:44)</f>
        <v>0</v>
      </c>
      <c r="K45" s="84">
        <f>SUMIF(Month!$130:$130,Quarter!K$3,Month!44:44)</f>
        <v>0</v>
      </c>
      <c r="L45" s="84">
        <f>SUMIF(Month!$130:$130,Quarter!L$3,Month!44:44)</f>
        <v>0</v>
      </c>
      <c r="M45" s="84">
        <f>SUMIF(Month!$130:$130,Quarter!M$3,Month!44:44)</f>
        <v>0</v>
      </c>
      <c r="N45" s="84">
        <f>SUMIF(Month!$130:$130,Quarter!N$3,Month!44:44)</f>
        <v>0</v>
      </c>
      <c r="O45" s="84">
        <f>SUMIF(Month!$130:$130,Quarter!O$3,Month!44:44)</f>
        <v>0</v>
      </c>
      <c r="P45" s="84">
        <f>SUMIF(Month!$130:$130,Quarter!P$3,Month!44:44)</f>
        <v>0</v>
      </c>
      <c r="Q45" s="84">
        <f>SUMIF(Month!$130:$130,Quarter!Q$3,Month!44:44)</f>
        <v>0</v>
      </c>
      <c r="R45" s="84">
        <f>SUMIF(Month!$130:$130,Quarter!R$3,Month!44:44)</f>
        <v>0</v>
      </c>
      <c r="S45" s="84">
        <f>SUMIF(Month!$130:$130,Quarter!S$3,Month!44:44)</f>
        <v>0</v>
      </c>
      <c r="T45" s="84">
        <f>SUMIF(Month!$130:$130,Quarter!T$3,Month!44:44)</f>
        <v>0</v>
      </c>
      <c r="U45" s="84">
        <f>SUMIF(Month!$130:$130,Quarter!U$3,Month!44:44)</f>
        <v>0</v>
      </c>
      <c r="V45" s="84">
        <f>SUMIF(Month!$130:$130,Quarter!V$3,Month!44:44)</f>
        <v>0</v>
      </c>
      <c r="W45" s="84">
        <f>SUMIF(Month!$130:$130,Quarter!W$3,Month!44:44)</f>
        <v>0</v>
      </c>
      <c r="X45" s="84">
        <f>SUMIF(Month!$130:$130,Quarter!X$3,Month!44:44)</f>
        <v>0</v>
      </c>
      <c r="Y45" s="84">
        <f>SUMIF(Month!$130:$130,Quarter!Y$3,Month!44:44)</f>
        <v>0</v>
      </c>
      <c r="Z45" s="84">
        <f>SUMIF(Month!$130:$130,Quarter!Z$3,Month!44:44)</f>
        <v>0</v>
      </c>
      <c r="AA45" s="84">
        <f>SUMIF(Month!$130:$130,Quarter!AA$3,Month!44:44)</f>
        <v>0</v>
      </c>
      <c r="AB45" s="84">
        <f>SUMIF(Month!$130:$130,Quarter!AB$3,Month!44:44)</f>
        <v>0</v>
      </c>
      <c r="AC45" s="84">
        <f>SUMIF(Month!$130:$130,Quarter!AC$3,Month!44:44)</f>
        <v>0</v>
      </c>
      <c r="AD45" s="84">
        <f>SUMIF(Month!$130:$130,Quarter!AD$3,Month!44:44)</f>
        <v>0</v>
      </c>
      <c r="AE45" s="84">
        <f>SUMIF(Month!$130:$130,Quarter!AE$3,Month!44:44)</f>
        <v>0</v>
      </c>
      <c r="AF45" s="84">
        <f>SUMIF(Month!$130:$130,Quarter!AF$3,Month!44:44)</f>
        <v>0</v>
      </c>
      <c r="AG45" s="84">
        <f>SUMIF(Month!$130:$130,Quarter!AG$3,Month!44:44)</f>
        <v>0</v>
      </c>
      <c r="AH45" s="84">
        <f>SUMIF(Month!$130:$130,Quarter!AH$3,Month!44:44)</f>
        <v>0</v>
      </c>
      <c r="AI45" s="84">
        <f>SUMIF(Month!$130:$130,Quarter!AI$3,Month!44:44)</f>
        <v>0</v>
      </c>
      <c r="AJ45" s="84">
        <f>SUMIF(Month!$130:$130,Quarter!AJ$3,Month!44:44)</f>
        <v>0</v>
      </c>
      <c r="AK45" s="84">
        <f>SUMIF(Month!$130:$130,Quarter!AK$3,Month!44:44)</f>
        <v>0</v>
      </c>
      <c r="AL45" s="84">
        <f>SUMIF(Month!$130:$130,Quarter!AL$3,Month!44:44)</f>
        <v>0</v>
      </c>
      <c r="AM45" s="84">
        <f>SUMIF(Month!$130:$130,Quarter!AM$3,Month!44:44)</f>
        <v>0</v>
      </c>
      <c r="AN45" s="84">
        <f>SUMIF(Month!$130:$130,Quarter!AN$3,Month!44:44)</f>
        <v>0</v>
      </c>
      <c r="AO45" s="84">
        <f>SUMIF(Month!$130:$130,Quarter!AO$3,Month!44:44)</f>
        <v>0</v>
      </c>
      <c r="AP45" s="84">
        <f>SUMIF(Month!$130:$130,Quarter!AP$3,Month!44:44)</f>
        <v>0</v>
      </c>
      <c r="AQ45" s="84">
        <f>SUMIF(Month!$130:$130,Quarter!AQ$3,Month!44:44)</f>
        <v>0</v>
      </c>
      <c r="AR45" s="84">
        <f>SUMIF(Month!$130:$130,Quarter!AR$3,Month!44:44)</f>
        <v>0</v>
      </c>
      <c r="AS45" s="84">
        <f>SUMIF(Month!$130:$130,Quarter!AS$3,Month!44:44)</f>
        <v>0</v>
      </c>
      <c r="AT45" s="84">
        <f>SUMIF(Month!$130:$130,Quarter!AT$3,Month!44:44)</f>
        <v>0</v>
      </c>
      <c r="AU45" s="84">
        <f>SUMIF(Month!$130:$130,Quarter!AU$3,Month!44:44)</f>
        <v>0</v>
      </c>
      <c r="AV45" s="84">
        <f>SUMIF(Month!$130:$130,Quarter!AV$3,Month!44:44)</f>
        <v>0</v>
      </c>
      <c r="AW45" s="84">
        <f>SUMIF(Month!$130:$130,Quarter!AW$3,Month!44:44)</f>
        <v>0</v>
      </c>
      <c r="AX45" s="84">
        <f>SUMIF(Month!$130:$130,Quarter!AX$3,Month!44:44)</f>
        <v>0</v>
      </c>
      <c r="AY45" s="84">
        <f>SUMIF(Month!$130:$130,Quarter!AY$3,Month!44:44)</f>
        <v>0</v>
      </c>
      <c r="AZ45" s="84">
        <f>SUMIF(Month!$130:$130,Quarter!AZ$3,Month!44:44)</f>
        <v>0</v>
      </c>
      <c r="BA45" s="84">
        <f>SUMIF(Month!$130:$130,Quarter!BA$3,Month!44:44)</f>
        <v>0</v>
      </c>
      <c r="BB45" s="84">
        <f>SUMIF(Month!$130:$130,Quarter!BB$3,Month!44:44)</f>
        <v>0</v>
      </c>
      <c r="BC45" s="84">
        <f>SUMIF(Month!$130:$130,Quarter!BC$3,Month!44:44)</f>
        <v>0</v>
      </c>
      <c r="BD45" s="84">
        <f>SUMIF(Month!$130:$130,Quarter!BD$3,Month!44:44)</f>
        <v>0</v>
      </c>
      <c r="BE45" s="84">
        <f>SUMIF(Month!$130:$130,Quarter!BE$3,Month!44:44)</f>
        <v>0</v>
      </c>
      <c r="BF45" s="84">
        <f>SUMIF(Month!$130:$130,Quarter!BF$3,Month!44:44)</f>
        <v>43261.574000000001</v>
      </c>
      <c r="BG45" s="84">
        <f>SUMIF(Month!$130:$130,Quarter!BG$3,Month!44:44)</f>
        <v>46063.091</v>
      </c>
      <c r="BH45" s="84">
        <f>SUMIF(Month!$130:$130,Quarter!BH$3,Month!44:44)</f>
        <v>46125.036</v>
      </c>
      <c r="BI45" s="84">
        <f>SUMIF(Month!$130:$130,Quarter!BI$3,Month!44:44)</f>
        <v>47714.447</v>
      </c>
      <c r="BJ45" s="84">
        <f>SUMIF(Month!$130:$130,Quarter!BJ$3,Month!44:44)</f>
        <v>38617</v>
      </c>
      <c r="BK45" s="84">
        <f>SUMIF(Month!$130:$130,Quarter!BK$3,Month!44:44)</f>
        <v>40638</v>
      </c>
      <c r="BL45" s="84">
        <f>SUMIF(Month!$130:$130,Quarter!BL$3,Month!44:44)</f>
        <v>41789.740159000001</v>
      </c>
      <c r="BM45" s="84">
        <f>SUMIF(Month!$130:$130,Quarter!BM$3,Month!44:44)</f>
        <v>42176.543836999997</v>
      </c>
      <c r="BN45" s="84">
        <f>SUMIF(Month!$130:$130,Quarter!BN$3,Month!44:44)</f>
        <v>39138.283382000001</v>
      </c>
      <c r="BO45" s="84">
        <f>SUMIF(Month!$130:$130,Quarter!BO$3,Month!44:44)</f>
        <v>44083.435923000005</v>
      </c>
      <c r="BP45" s="90">
        <f>SUMIF(Month!$130:$130,Quarter!BP$3,Month!44:44)</f>
        <v>39561</v>
      </c>
      <c r="BQ45" s="90">
        <f>SUMIF(Month!$130:$130,Quarter!BQ$3,Month!44:44)</f>
        <v>40233.299570000003</v>
      </c>
      <c r="BR45" s="90">
        <f>SUMIF(Month!$130:$130,Quarter!BR$3,Month!44:44)</f>
        <v>36828</v>
      </c>
      <c r="BS45" s="90">
        <f>SUMIF(Month!$130:$130,Quarter!BS$3,Month!44:44)</f>
        <v>38858</v>
      </c>
      <c r="BT45" s="84">
        <f>SUMIF(Month!$130:$130,Quarter!BT$3,Month!44:44)</f>
        <v>39825</v>
      </c>
      <c r="BU45" s="84">
        <f>SUMIF(Month!$130:$130,Quarter!BU$3,Month!44:44)</f>
        <v>40228</v>
      </c>
      <c r="BV45" s="84">
        <f>SUMIF(Month!$130:$130,Quarter!BV$3,Month!44:44)</f>
        <v>31952</v>
      </c>
      <c r="BW45" s="84">
        <f>SUMIF(Month!$130:$130,Quarter!BW$3,Month!44:44)</f>
        <v>31358</v>
      </c>
      <c r="BX45" s="84">
        <f>SUMIF(Month!$130:$130,Quarter!BX$3,Month!44:44)</f>
        <v>29699.200000000001</v>
      </c>
      <c r="BY45" s="84">
        <f>SUMIF(Month!$130:$130,Quarter!BY$3,Month!44:44)</f>
        <v>31032.7</v>
      </c>
      <c r="BZ45" s="84">
        <f>SUMIF(Month!$130:$130,Quarter!BZ$3,Month!44:44)</f>
        <v>23161</v>
      </c>
      <c r="CA45" s="84">
        <f>SUMIF(Month!$130:$130,Quarter!CA$3,Month!44:44)</f>
        <v>24994</v>
      </c>
      <c r="CB45" s="84">
        <f>SUMIF(Month!$130:$130,Quarter!CB$3,Month!44:44)</f>
        <v>25723</v>
      </c>
      <c r="CC45" s="84">
        <f>SUMIF(Month!$130:$130,Quarter!CC$3,Month!44:44)</f>
        <v>29513</v>
      </c>
      <c r="CD45" s="84">
        <f>SUM(Month!IH44:IJ44)</f>
        <v>28068</v>
      </c>
      <c r="CE45" s="84">
        <f>SUM(Month!IK44:IM44)</f>
        <v>29124</v>
      </c>
      <c r="CF45" s="84">
        <f>SUM(Month!IN44:IP44)</f>
        <v>33725</v>
      </c>
      <c r="CG45" s="84">
        <f>SUM(Month!IQ44:IS44)</f>
        <v>39368</v>
      </c>
      <c r="CH45" s="84">
        <f>SUM(Month!IT44:IV44)</f>
        <v>33253</v>
      </c>
      <c r="CI45" s="84">
        <f>SUM(Month!IW44:IY44)</f>
        <v>34030</v>
      </c>
      <c r="CJ45" s="84">
        <f>SUM(Month!IZ44:JB44)</f>
        <v>34229</v>
      </c>
      <c r="CK45" s="84">
        <f>SUM(Month!JC44:JE44)</f>
        <v>34730</v>
      </c>
      <c r="CL45" s="84">
        <f>SUM(Month!JF44:JH44)</f>
        <v>29742</v>
      </c>
      <c r="CM45" s="84">
        <f>SUM(Month!JI44:JK44)</f>
        <v>29107</v>
      </c>
      <c r="CN45" s="84">
        <f>SUM(Month!JL44:JN44)</f>
        <v>28038</v>
      </c>
      <c r="CO45" s="84">
        <f>SUM(Month!JO44:JQ44)</f>
        <v>30718</v>
      </c>
      <c r="CP45" s="84">
        <f>SUM(Month!JR44:JT44)</f>
        <v>25295</v>
      </c>
      <c r="CQ45" s="84">
        <f>SUM(Month!JU44:JW44)</f>
        <v>27850</v>
      </c>
      <c r="CR45" s="84">
        <f>SUM(Month!JX44:JZ44)</f>
        <v>29214</v>
      </c>
      <c r="CS45" s="84">
        <f>SUM(Month!KA44:KC44)</f>
        <v>38126</v>
      </c>
      <c r="CT45" s="84">
        <f>SUM(Month!KD44:KF44)</f>
        <v>35143</v>
      </c>
      <c r="CU45" s="84">
        <f>SUM(Month!KG44:KI44)</f>
        <v>35837</v>
      </c>
      <c r="CV45" s="84">
        <f>SUM(Month!KJ44:KL44)</f>
        <v>39219</v>
      </c>
      <c r="CW45" s="84">
        <f>SUM(Month!KM44:KO44)</f>
        <v>43205</v>
      </c>
      <c r="CX45" s="84">
        <f>SUM(Month!KP44:KR44)</f>
        <v>37190</v>
      </c>
      <c r="CY45" s="84">
        <f>SUMIF(Month!$KS$1:$XFD$1,Quarter!CY$3,Month!$KS$44:$XFD$44)</f>
        <v>37916</v>
      </c>
      <c r="CZ45" s="84">
        <f>SUMIF(Month!$KS$1:$XFD$1,Quarter!CZ$3,Month!$KS$44:$XFD$44)</f>
        <v>41401</v>
      </c>
      <c r="DA45" s="84">
        <f>SUMIF(Month!$KS$1:$XFD$1,Quarter!DA$3,Month!$KS$44:$XFD$44)</f>
        <v>34344</v>
      </c>
      <c r="DB45" s="84">
        <f>SUMIF(Month!$KS$1:$XFD$1,Quarter!DB$3,Month!$KS$44:$XFD$44)</f>
        <v>29331</v>
      </c>
      <c r="DC45" s="84">
        <f>SUMIF(Month!$KS$1:$XFD$1,Quarter!DC$3,Month!$KS$44:$XFD$44)</f>
        <v>27704</v>
      </c>
      <c r="DD45" s="84">
        <f>SUMIF(Month!$KS$1:$XFD$1,Quarter!DD$3,Month!$KS$44:$XFD$44)</f>
        <v>27115</v>
      </c>
      <c r="DE45" s="84">
        <f>SUMIF(Month!$KS$1:$XFD$1,Quarter!DE$3,Month!$KS$44:$XFD$44)</f>
        <v>30855</v>
      </c>
      <c r="DF45" s="84">
        <f>SUMIF(Month!$KS$1:$XFD$1,Quarter!DF$3,Month!$KS$44:$XFD$44)</f>
        <v>26496</v>
      </c>
      <c r="DG45" s="84">
        <f>SUMIF(Month!$KS$1:$XFD$1,Quarter!DG$3,Month!$KS$44:$XFD$44)</f>
        <v>28283</v>
      </c>
      <c r="DH45" s="84">
        <f>SUMIF(Month!$KS$1:$XFD$1,Quarter!DH$3,Month!$KS$44:$XFD$44)</f>
        <v>28847</v>
      </c>
      <c r="DI45" s="84">
        <f>SUMIF(Month!$KS$1:$XFD$1,Quarter!DI$3,Month!$KS$44:$XFD$44)</f>
        <v>32112</v>
      </c>
      <c r="DJ45" s="84">
        <f>SUMIF(Month!$KS$1:$XFD$1,Quarter!DJ$3,Month!$KS$44:$XFD$44)</f>
        <v>22899</v>
      </c>
      <c r="DK45" s="84">
        <f>SUMIF(Month!$KS$1:$XFD$1,Quarter!DK$3,Month!$KS$44:$XFD$44)</f>
        <v>24749</v>
      </c>
      <c r="DL45" s="84">
        <f>SUMIF(Month!$KS$1:$XFD$1,Quarter!DL$3,Month!$KS$44:$XFD$44)</f>
        <v>26049</v>
      </c>
      <c r="DM45" s="84">
        <f>SUMIF(Month!$KS$1:$XFD$1,Quarter!DM$3,Month!$KS$44:$XFD$44)</f>
        <v>25180</v>
      </c>
      <c r="DN45" s="84">
        <f>SUMIF(Month!$KS$1:$XFD$1,Quarter!DN$3,Month!$KS$44:$XFD$44)</f>
        <v>6458</v>
      </c>
    </row>
    <row r="46" spans="1:118" s="85" customFormat="1" x14ac:dyDescent="0.35">
      <c r="A46" s="79" t="str">
        <f>Month!$A$45</f>
        <v>Exportação (ton)</v>
      </c>
      <c r="B46" s="84">
        <f>SUMIF(Month!$130:$130,Quarter!B$3,Month!45:45)</f>
        <v>0</v>
      </c>
      <c r="C46" s="84">
        <f>SUMIF(Month!$130:$130,Quarter!C$3,Month!45:45)</f>
        <v>0</v>
      </c>
      <c r="D46" s="84">
        <f>SUMIF(Month!$130:$130,Quarter!D$3,Month!45:45)</f>
        <v>0</v>
      </c>
      <c r="E46" s="84">
        <f>SUMIF(Month!$130:$130,Quarter!E$3,Month!45:45)</f>
        <v>0</v>
      </c>
      <c r="F46" s="84">
        <f>SUMIF(Month!$130:$130,Quarter!F$3,Month!45:45)</f>
        <v>0</v>
      </c>
      <c r="G46" s="84">
        <f>SUMIF(Month!$130:$130,Quarter!G$3,Month!45:45)</f>
        <v>0</v>
      </c>
      <c r="H46" s="84">
        <f>SUMIF(Month!$130:$130,Quarter!H$3,Month!45:45)</f>
        <v>0</v>
      </c>
      <c r="I46" s="84">
        <f>SUMIF(Month!$130:$130,Quarter!I$3,Month!45:45)</f>
        <v>0</v>
      </c>
      <c r="J46" s="84">
        <f>SUMIF(Month!$130:$130,Quarter!J$3,Month!45:45)</f>
        <v>0</v>
      </c>
      <c r="K46" s="84">
        <f>SUMIF(Month!$130:$130,Quarter!K$3,Month!45:45)</f>
        <v>0</v>
      </c>
      <c r="L46" s="84">
        <f>SUMIF(Month!$130:$130,Quarter!L$3,Month!45:45)</f>
        <v>0</v>
      </c>
      <c r="M46" s="84">
        <f>SUMIF(Month!$130:$130,Quarter!M$3,Month!45:45)</f>
        <v>0</v>
      </c>
      <c r="N46" s="84">
        <f>SUMIF(Month!$130:$130,Quarter!N$3,Month!45:45)</f>
        <v>0</v>
      </c>
      <c r="O46" s="84">
        <f>SUMIF(Month!$130:$130,Quarter!O$3,Month!45:45)</f>
        <v>0</v>
      </c>
      <c r="P46" s="84">
        <f>SUMIF(Month!$130:$130,Quarter!P$3,Month!45:45)</f>
        <v>0</v>
      </c>
      <c r="Q46" s="84">
        <f>SUMIF(Month!$130:$130,Quarter!Q$3,Month!45:45)</f>
        <v>0</v>
      </c>
      <c r="R46" s="84">
        <f>SUMIF(Month!$130:$130,Quarter!R$3,Month!45:45)</f>
        <v>0</v>
      </c>
      <c r="S46" s="84">
        <f>SUMIF(Month!$130:$130,Quarter!S$3,Month!45:45)</f>
        <v>0</v>
      </c>
      <c r="T46" s="84">
        <f>SUMIF(Month!$130:$130,Quarter!T$3,Month!45:45)</f>
        <v>0</v>
      </c>
      <c r="U46" s="84">
        <f>SUMIF(Month!$130:$130,Quarter!U$3,Month!45:45)</f>
        <v>0</v>
      </c>
      <c r="V46" s="84">
        <f>SUMIF(Month!$130:$130,Quarter!V$3,Month!45:45)</f>
        <v>0</v>
      </c>
      <c r="W46" s="84">
        <f>SUMIF(Month!$130:$130,Quarter!W$3,Month!45:45)</f>
        <v>0</v>
      </c>
      <c r="X46" s="84">
        <f>SUMIF(Month!$130:$130,Quarter!X$3,Month!45:45)</f>
        <v>0</v>
      </c>
      <c r="Y46" s="84">
        <f>SUMIF(Month!$130:$130,Quarter!Y$3,Month!45:45)</f>
        <v>0</v>
      </c>
      <c r="Z46" s="84">
        <f>SUMIF(Month!$130:$130,Quarter!Z$3,Month!45:45)</f>
        <v>0</v>
      </c>
      <c r="AA46" s="84">
        <f>SUMIF(Month!$130:$130,Quarter!AA$3,Month!45:45)</f>
        <v>0</v>
      </c>
      <c r="AB46" s="84">
        <f>SUMIF(Month!$130:$130,Quarter!AB$3,Month!45:45)</f>
        <v>0</v>
      </c>
      <c r="AC46" s="84">
        <f>SUMIF(Month!$130:$130,Quarter!AC$3,Month!45:45)</f>
        <v>0</v>
      </c>
      <c r="AD46" s="84">
        <f>SUMIF(Month!$130:$130,Quarter!AD$3,Month!45:45)</f>
        <v>0</v>
      </c>
      <c r="AE46" s="84">
        <f>SUMIF(Month!$130:$130,Quarter!AE$3,Month!45:45)</f>
        <v>0</v>
      </c>
      <c r="AF46" s="84">
        <f>SUMIF(Month!$130:$130,Quarter!AF$3,Month!45:45)</f>
        <v>0</v>
      </c>
      <c r="AG46" s="84">
        <f>SUMIF(Month!$130:$130,Quarter!AG$3,Month!45:45)</f>
        <v>0</v>
      </c>
      <c r="AH46" s="84">
        <f>SUMIF(Month!$130:$130,Quarter!AH$3,Month!45:45)</f>
        <v>0</v>
      </c>
      <c r="AI46" s="84">
        <f>SUMIF(Month!$130:$130,Quarter!AI$3,Month!45:45)</f>
        <v>0</v>
      </c>
      <c r="AJ46" s="84">
        <f>SUMIF(Month!$130:$130,Quarter!AJ$3,Month!45:45)</f>
        <v>0</v>
      </c>
      <c r="AK46" s="84">
        <f>SUMIF(Month!$130:$130,Quarter!AK$3,Month!45:45)</f>
        <v>0</v>
      </c>
      <c r="AL46" s="84">
        <f>SUMIF(Month!$130:$130,Quarter!AL$3,Month!45:45)</f>
        <v>0</v>
      </c>
      <c r="AM46" s="84">
        <f>SUMIF(Month!$130:$130,Quarter!AM$3,Month!45:45)</f>
        <v>0</v>
      </c>
      <c r="AN46" s="84">
        <f>SUMIF(Month!$130:$130,Quarter!AN$3,Month!45:45)</f>
        <v>0</v>
      </c>
      <c r="AO46" s="84">
        <f>SUMIF(Month!$130:$130,Quarter!AO$3,Month!45:45)</f>
        <v>0</v>
      </c>
      <c r="AP46" s="84">
        <f>SUMIF(Month!$130:$130,Quarter!AP$3,Month!45:45)</f>
        <v>0</v>
      </c>
      <c r="AQ46" s="84">
        <f>SUMIF(Month!$130:$130,Quarter!AQ$3,Month!45:45)</f>
        <v>0</v>
      </c>
      <c r="AR46" s="84">
        <f>SUMIF(Month!$130:$130,Quarter!AR$3,Month!45:45)</f>
        <v>0</v>
      </c>
      <c r="AS46" s="84">
        <f>SUMIF(Month!$130:$130,Quarter!AS$3,Month!45:45)</f>
        <v>0</v>
      </c>
      <c r="AT46" s="84">
        <f>SUMIF(Month!$130:$130,Quarter!AT$3,Month!45:45)</f>
        <v>0</v>
      </c>
      <c r="AU46" s="84">
        <f>SUMIF(Month!$130:$130,Quarter!AU$3,Month!45:45)</f>
        <v>0</v>
      </c>
      <c r="AV46" s="84">
        <f>SUMIF(Month!$130:$130,Quarter!AV$3,Month!45:45)</f>
        <v>0</v>
      </c>
      <c r="AW46" s="84">
        <f>SUMIF(Month!$130:$130,Quarter!AW$3,Month!45:45)</f>
        <v>0</v>
      </c>
      <c r="AX46" s="84">
        <f>SUMIF(Month!$130:$130,Quarter!AX$3,Month!45:45)</f>
        <v>0</v>
      </c>
      <c r="AY46" s="84">
        <f>SUMIF(Month!$130:$130,Quarter!AY$3,Month!45:45)</f>
        <v>0</v>
      </c>
      <c r="AZ46" s="84">
        <f>SUMIF(Month!$130:$130,Quarter!AZ$3,Month!45:45)</f>
        <v>0</v>
      </c>
      <c r="BA46" s="84">
        <f>SUMIF(Month!$130:$130,Quarter!BA$3,Month!45:45)</f>
        <v>0</v>
      </c>
      <c r="BB46" s="84">
        <f>SUMIF(Month!$130:$130,Quarter!BB$3,Month!45:45)</f>
        <v>0</v>
      </c>
      <c r="BC46" s="84">
        <f>SUMIF(Month!$130:$130,Quarter!BC$3,Month!45:45)</f>
        <v>0</v>
      </c>
      <c r="BD46" s="84">
        <f>SUMIF(Month!$130:$130,Quarter!BD$3,Month!45:45)</f>
        <v>0</v>
      </c>
      <c r="BE46" s="84">
        <f>SUMIF(Month!$130:$130,Quarter!BE$3,Month!45:45)</f>
        <v>0</v>
      </c>
      <c r="BF46" s="84">
        <f>SUMIF(Month!$130:$130,Quarter!BF$3,Month!45:45)</f>
        <v>26363.940000000002</v>
      </c>
      <c r="BG46" s="84">
        <f>SUMIF(Month!$130:$130,Quarter!BG$3,Month!45:45)</f>
        <v>26792.075000000001</v>
      </c>
      <c r="BH46" s="84">
        <f>SUMIF(Month!$130:$130,Quarter!BH$3,Month!45:45)</f>
        <v>27357.182999999997</v>
      </c>
      <c r="BI46" s="84">
        <f>SUMIF(Month!$130:$130,Quarter!BI$3,Month!45:45)</f>
        <v>28715.684000000001</v>
      </c>
      <c r="BJ46" s="84">
        <f>SUMIF(Month!$130:$130,Quarter!BJ$3,Month!45:45)</f>
        <v>21794</v>
      </c>
      <c r="BK46" s="84">
        <f>SUMIF(Month!$130:$130,Quarter!BK$3,Month!45:45)</f>
        <v>24265</v>
      </c>
      <c r="BL46" s="84">
        <f>SUMIF(Month!$130:$130,Quarter!BL$3,Month!45:45)</f>
        <v>20318.674516999999</v>
      </c>
      <c r="BM46" s="84">
        <f>SUMIF(Month!$130:$130,Quarter!BM$3,Month!45:45)</f>
        <v>18455.107984000002</v>
      </c>
      <c r="BN46" s="84">
        <f>SUMIF(Month!$130:$130,Quarter!BN$3,Month!45:45)</f>
        <v>15870.726255000001</v>
      </c>
      <c r="BO46" s="84">
        <f>SUMIF(Month!$130:$130,Quarter!BO$3,Month!45:45)</f>
        <v>19478.037515</v>
      </c>
      <c r="BP46" s="90">
        <f>SUMIF(Month!$130:$130,Quarter!BP$3,Month!45:45)</f>
        <v>18638.506764999998</v>
      </c>
      <c r="BQ46" s="90">
        <f>SUMIF(Month!$130:$130,Quarter!BQ$3,Month!45:45)</f>
        <v>17540.465335000001</v>
      </c>
      <c r="BR46" s="90">
        <f>SUMIF(Month!$130:$130,Quarter!BR$3,Month!45:45)</f>
        <v>14431</v>
      </c>
      <c r="BS46" s="90">
        <f>SUMIF(Month!$130:$130,Quarter!BS$3,Month!45:45)</f>
        <v>16564</v>
      </c>
      <c r="BT46" s="84">
        <f>SUMIF(Month!$130:$130,Quarter!BT$3,Month!45:45)</f>
        <v>15311</v>
      </c>
      <c r="BU46" s="84">
        <f>SUMIF(Month!$130:$130,Quarter!BU$3,Month!45:45)</f>
        <v>15163</v>
      </c>
      <c r="BV46" s="84">
        <f>SUMIF(Month!$130:$130,Quarter!BV$3,Month!45:45)</f>
        <v>13073</v>
      </c>
      <c r="BW46" s="84">
        <f>SUMIF(Month!$130:$130,Quarter!BW$3,Month!45:45)</f>
        <v>13999</v>
      </c>
      <c r="BX46" s="84">
        <f>SUMIF(Month!$130:$130,Quarter!BX$3,Month!45:45)</f>
        <v>13069.4097</v>
      </c>
      <c r="BY46" s="84">
        <f>SUMIF(Month!$130:$130,Quarter!BY$3,Month!45:45)</f>
        <v>12085.953799999999</v>
      </c>
      <c r="BZ46" s="84">
        <f>SUMIF(Month!$130:$130,Quarter!BZ$3,Month!45:45)</f>
        <v>11186</v>
      </c>
      <c r="CA46" s="84">
        <f>SUMIF(Month!$130:$130,Quarter!CA$3,Month!45:45)</f>
        <v>14956</v>
      </c>
      <c r="CB46" s="84">
        <f>SUMIF(Month!$130:$130,Quarter!CB$3,Month!45:45)</f>
        <v>14652</v>
      </c>
      <c r="CC46" s="84">
        <f>SUMIF(Month!$130:$130,Quarter!CC$3,Month!45:45)</f>
        <v>17776</v>
      </c>
      <c r="CD46" s="84">
        <f>SUM(Month!IH45:IJ45)</f>
        <v>14193</v>
      </c>
      <c r="CE46" s="84">
        <f>SUM(Month!IK45:IM45)</f>
        <v>15581</v>
      </c>
      <c r="CF46" s="84">
        <f>SUM(Month!IN45:IP45)</f>
        <v>15861</v>
      </c>
      <c r="CG46" s="84">
        <f>SUM(Month!IQ45:IS45)</f>
        <v>19477</v>
      </c>
      <c r="CH46" s="84">
        <f>SUM(Month!IT45:IV45)</f>
        <v>18479</v>
      </c>
      <c r="CI46" s="84">
        <f>SUM(Month!IW45:IY45)</f>
        <v>23780</v>
      </c>
      <c r="CJ46" s="84">
        <f>SUM(Month!IZ45:JB45)</f>
        <v>22523</v>
      </c>
      <c r="CK46" s="84">
        <f>SUM(Month!JC45:JE45)</f>
        <v>19377</v>
      </c>
      <c r="CL46" s="84">
        <f>SUM(Month!JF45:JH45)</f>
        <v>15739</v>
      </c>
      <c r="CM46" s="84">
        <f>SUM(Month!JI45:JK45)</f>
        <v>16826</v>
      </c>
      <c r="CN46" s="84">
        <f>SUM(Month!JL45:JN45)</f>
        <v>14632</v>
      </c>
      <c r="CO46" s="84">
        <f>SUM(Month!JO45:JQ45)</f>
        <v>15346</v>
      </c>
      <c r="CP46" s="84">
        <f>SUM(Month!JR45:JT45)</f>
        <v>14277</v>
      </c>
      <c r="CQ46" s="84">
        <f>SUM(Month!JU45:JW45)</f>
        <v>22257</v>
      </c>
      <c r="CR46" s="84">
        <f>SUM(Month!JX45:JZ45)</f>
        <v>19644</v>
      </c>
      <c r="CS46" s="84">
        <f>SUM(Month!KA45:KC45)</f>
        <v>20978</v>
      </c>
      <c r="CT46" s="84">
        <f>SUM(Month!KD45:KF45)</f>
        <v>21364</v>
      </c>
      <c r="CU46" s="84">
        <f>SUM(Month!KG45:KI45)</f>
        <v>27660</v>
      </c>
      <c r="CV46" s="84">
        <f>SUM(Month!KJ45:KL45)</f>
        <v>32133</v>
      </c>
      <c r="CW46" s="84">
        <f>SUM(Month!KM45:KO45)</f>
        <v>30651</v>
      </c>
      <c r="CX46" s="84">
        <f>SUM(Month!KP45:KR45)</f>
        <v>26622</v>
      </c>
      <c r="CY46" s="84">
        <f>SUMIF(Month!$KS$1:$XFD$1,Quarter!CY$3,Month!$KS$45:$XFD$45)</f>
        <v>30113</v>
      </c>
      <c r="CZ46" s="84">
        <f>SUMIF(Month!$KS$1:$XFD$1,Quarter!CZ$3,Month!$KS$45:$XFD$45)</f>
        <v>29964</v>
      </c>
      <c r="DA46" s="84">
        <f>SUMIF(Month!$KS$1:$XFD$1,Quarter!DA$3,Month!$KS$45:$XFD$45)</f>
        <v>25490</v>
      </c>
      <c r="DB46" s="84">
        <f>SUMIF(Month!$KS$1:$XFD$1,Quarter!DB$3,Month!$KS$45:$XFD$45)</f>
        <v>23204</v>
      </c>
      <c r="DC46" s="84">
        <f>SUMIF(Month!$KS$1:$XFD$1,Quarter!DC$3,Month!$KS$45:$XFD$45)</f>
        <v>24343</v>
      </c>
      <c r="DD46" s="84">
        <f>SUMIF(Month!$KS$1:$XFD$1,Quarter!DD$3,Month!$KS$45:$XFD$45)</f>
        <v>19889</v>
      </c>
      <c r="DE46" s="84">
        <f>SUMIF(Month!$KS$1:$XFD$1,Quarter!DE$3,Month!$KS$45:$XFD$45)</f>
        <v>20990</v>
      </c>
      <c r="DF46" s="84">
        <f>SUMIF(Month!$KS$1:$XFD$1,Quarter!DF$3,Month!$KS$45:$XFD$45)</f>
        <v>18644.003000000001</v>
      </c>
      <c r="DG46" s="84">
        <f>SUMIF(Month!$KS$1:$XFD$1,Quarter!DG$3,Month!$KS$45:$XFD$45)</f>
        <v>23015</v>
      </c>
      <c r="DH46" s="84">
        <f>SUMIF(Month!$KS$1:$XFD$1,Quarter!DH$3,Month!$KS$45:$XFD$45)</f>
        <v>25193</v>
      </c>
      <c r="DI46" s="84">
        <f>SUMIF(Month!$KS$1:$XFD$1,Quarter!DI$3,Month!$KS$45:$XFD$45)</f>
        <v>26468</v>
      </c>
      <c r="DJ46" s="84">
        <f>SUMIF(Month!$KS$1:$XFD$1,Quarter!DJ$3,Month!$KS$45:$XFD$45)</f>
        <v>19616</v>
      </c>
      <c r="DK46" s="84">
        <f>SUMIF(Month!$KS$1:$XFD$1,Quarter!DK$3,Month!$KS$45:$XFD$45)</f>
        <v>22821</v>
      </c>
      <c r="DL46" s="84">
        <f>SUMIF(Month!$KS$1:$XFD$1,Quarter!DL$3,Month!$KS$45:$XFD$45)</f>
        <v>21956</v>
      </c>
      <c r="DM46" s="84">
        <f>SUMIF(Month!$KS$1:$XFD$1,Quarter!DM$3,Month!$KS$45:$XFD$45)</f>
        <v>21377</v>
      </c>
      <c r="DN46" s="84">
        <f>SUMIF(Month!$KS$1:$XFD$1,Quarter!DN$3,Month!$KS$45:$XFD$45)</f>
        <v>7219</v>
      </c>
    </row>
    <row r="47" spans="1:118" s="85" customFormat="1" x14ac:dyDescent="0.35">
      <c r="A47" s="81" t="str">
        <f>Month!$A$46</f>
        <v>Outros (ton)</v>
      </c>
      <c r="B47" s="86">
        <f>SUMIF(Month!$130:$130,Quarter!B$3,Month!46:46)</f>
        <v>0</v>
      </c>
      <c r="C47" s="86">
        <f>SUMIF(Month!$130:$130,Quarter!C$3,Month!46:46)</f>
        <v>0</v>
      </c>
      <c r="D47" s="86">
        <f>SUMIF(Month!$130:$130,Quarter!D$3,Month!46:46)</f>
        <v>0</v>
      </c>
      <c r="E47" s="86">
        <f>SUMIF(Month!$130:$130,Quarter!E$3,Month!46:46)</f>
        <v>0</v>
      </c>
      <c r="F47" s="86">
        <f>SUMIF(Month!$130:$130,Quarter!F$3,Month!46:46)</f>
        <v>0</v>
      </c>
      <c r="G47" s="86">
        <f>SUMIF(Month!$130:$130,Quarter!G$3,Month!46:46)</f>
        <v>0</v>
      </c>
      <c r="H47" s="86">
        <f>SUMIF(Month!$130:$130,Quarter!H$3,Month!46:46)</f>
        <v>0</v>
      </c>
      <c r="I47" s="86">
        <f>SUMIF(Month!$130:$130,Quarter!I$3,Month!46:46)</f>
        <v>0</v>
      </c>
      <c r="J47" s="86">
        <f>SUMIF(Month!$130:$130,Quarter!J$3,Month!46:46)</f>
        <v>0</v>
      </c>
      <c r="K47" s="86">
        <f>SUMIF(Month!$130:$130,Quarter!K$3,Month!46:46)</f>
        <v>0</v>
      </c>
      <c r="L47" s="86">
        <f>SUMIF(Month!$130:$130,Quarter!L$3,Month!46:46)</f>
        <v>0</v>
      </c>
      <c r="M47" s="86">
        <f>SUMIF(Month!$130:$130,Quarter!M$3,Month!46:46)</f>
        <v>0</v>
      </c>
      <c r="N47" s="86">
        <f>SUMIF(Month!$130:$130,Quarter!N$3,Month!46:46)</f>
        <v>0</v>
      </c>
      <c r="O47" s="86">
        <f>SUMIF(Month!$130:$130,Quarter!O$3,Month!46:46)</f>
        <v>0</v>
      </c>
      <c r="P47" s="86">
        <f>SUMIF(Month!$130:$130,Quarter!P$3,Month!46:46)</f>
        <v>0</v>
      </c>
      <c r="Q47" s="86">
        <f>SUMIF(Month!$130:$130,Quarter!Q$3,Month!46:46)</f>
        <v>0</v>
      </c>
      <c r="R47" s="86">
        <f>SUMIF(Month!$130:$130,Quarter!R$3,Month!46:46)</f>
        <v>0</v>
      </c>
      <c r="S47" s="86">
        <f>SUMIF(Month!$130:$130,Quarter!S$3,Month!46:46)</f>
        <v>0</v>
      </c>
      <c r="T47" s="86">
        <f>SUMIF(Month!$130:$130,Quarter!T$3,Month!46:46)</f>
        <v>0</v>
      </c>
      <c r="U47" s="86">
        <f>SUMIF(Month!$130:$130,Quarter!U$3,Month!46:46)</f>
        <v>0</v>
      </c>
      <c r="V47" s="86">
        <f>SUMIF(Month!$130:$130,Quarter!V$3,Month!46:46)</f>
        <v>0</v>
      </c>
      <c r="W47" s="86">
        <f>SUMIF(Month!$130:$130,Quarter!W$3,Month!46:46)</f>
        <v>0</v>
      </c>
      <c r="X47" s="86">
        <f>SUMIF(Month!$130:$130,Quarter!X$3,Month!46:46)</f>
        <v>0</v>
      </c>
      <c r="Y47" s="86">
        <f>SUMIF(Month!$130:$130,Quarter!Y$3,Month!46:46)</f>
        <v>0</v>
      </c>
      <c r="Z47" s="86">
        <f>SUMIF(Month!$130:$130,Quarter!Z$3,Month!46:46)</f>
        <v>0</v>
      </c>
      <c r="AA47" s="86">
        <f>SUMIF(Month!$130:$130,Quarter!AA$3,Month!46:46)</f>
        <v>0</v>
      </c>
      <c r="AB47" s="86">
        <f>SUMIF(Month!$130:$130,Quarter!AB$3,Month!46:46)</f>
        <v>0</v>
      </c>
      <c r="AC47" s="86">
        <f>SUMIF(Month!$130:$130,Quarter!AC$3,Month!46:46)</f>
        <v>0</v>
      </c>
      <c r="AD47" s="86">
        <f>SUMIF(Month!$130:$130,Quarter!AD$3,Month!46:46)</f>
        <v>0</v>
      </c>
      <c r="AE47" s="86">
        <f>SUMIF(Month!$130:$130,Quarter!AE$3,Month!46:46)</f>
        <v>0</v>
      </c>
      <c r="AF47" s="86">
        <f>SUMIF(Month!$130:$130,Quarter!AF$3,Month!46:46)</f>
        <v>0</v>
      </c>
      <c r="AG47" s="86">
        <f>SUMIF(Month!$130:$130,Quarter!AG$3,Month!46:46)</f>
        <v>0</v>
      </c>
      <c r="AH47" s="86">
        <f>SUMIF(Month!$130:$130,Quarter!AH$3,Month!46:46)</f>
        <v>0</v>
      </c>
      <c r="AI47" s="86">
        <f>SUMIF(Month!$130:$130,Quarter!AI$3,Month!46:46)</f>
        <v>0</v>
      </c>
      <c r="AJ47" s="86">
        <f>SUMIF(Month!$130:$130,Quarter!AJ$3,Month!46:46)</f>
        <v>0</v>
      </c>
      <c r="AK47" s="86">
        <f>SUMIF(Month!$130:$130,Quarter!AK$3,Month!46:46)</f>
        <v>0</v>
      </c>
      <c r="AL47" s="86">
        <f>SUMIF(Month!$130:$130,Quarter!AL$3,Month!46:46)</f>
        <v>0</v>
      </c>
      <c r="AM47" s="86">
        <f>SUMIF(Month!$130:$130,Quarter!AM$3,Month!46:46)</f>
        <v>0</v>
      </c>
      <c r="AN47" s="86">
        <f>SUMIF(Month!$130:$130,Quarter!AN$3,Month!46:46)</f>
        <v>0</v>
      </c>
      <c r="AO47" s="86">
        <f>SUMIF(Month!$130:$130,Quarter!AO$3,Month!46:46)</f>
        <v>0</v>
      </c>
      <c r="AP47" s="86">
        <f>SUMIF(Month!$130:$130,Quarter!AP$3,Month!46:46)</f>
        <v>0</v>
      </c>
      <c r="AQ47" s="86">
        <f>SUMIF(Month!$130:$130,Quarter!AQ$3,Month!46:46)</f>
        <v>0</v>
      </c>
      <c r="AR47" s="86">
        <f>SUMIF(Month!$130:$130,Quarter!AR$3,Month!46:46)</f>
        <v>0</v>
      </c>
      <c r="AS47" s="86">
        <f>SUMIF(Month!$130:$130,Quarter!AS$3,Month!46:46)</f>
        <v>0</v>
      </c>
      <c r="AT47" s="86">
        <f>SUMIF(Month!$130:$130,Quarter!AT$3,Month!46:46)</f>
        <v>0</v>
      </c>
      <c r="AU47" s="86">
        <f>SUMIF(Month!$130:$130,Quarter!AU$3,Month!46:46)</f>
        <v>0</v>
      </c>
      <c r="AV47" s="86">
        <f>SUMIF(Month!$130:$130,Quarter!AV$3,Month!46:46)</f>
        <v>0</v>
      </c>
      <c r="AW47" s="86">
        <f>SUMIF(Month!$130:$130,Quarter!AW$3,Month!46:46)</f>
        <v>0</v>
      </c>
      <c r="AX47" s="86">
        <f>SUMIF(Month!$130:$130,Quarter!AX$3,Month!46:46)</f>
        <v>0</v>
      </c>
      <c r="AY47" s="86">
        <f>SUMIF(Month!$130:$130,Quarter!AY$3,Month!46:46)</f>
        <v>0</v>
      </c>
      <c r="AZ47" s="86">
        <f>SUMIF(Month!$130:$130,Quarter!AZ$3,Month!46:46)</f>
        <v>0</v>
      </c>
      <c r="BA47" s="86">
        <f>SUMIF(Month!$130:$130,Quarter!BA$3,Month!46:46)</f>
        <v>0</v>
      </c>
      <c r="BB47" s="86">
        <f>SUMIF(Month!$130:$130,Quarter!BB$3,Month!46:46)</f>
        <v>0</v>
      </c>
      <c r="BC47" s="86">
        <f>SUMIF(Month!$130:$130,Quarter!BC$3,Month!46:46)</f>
        <v>0</v>
      </c>
      <c r="BD47" s="86">
        <f>SUMIF(Month!$130:$130,Quarter!BD$3,Month!46:46)</f>
        <v>0</v>
      </c>
      <c r="BE47" s="86">
        <f>SUMIF(Month!$130:$130,Quarter!BE$3,Month!46:46)</f>
        <v>0</v>
      </c>
      <c r="BF47" s="86">
        <f>SUMIF(Month!$130:$130,Quarter!BF$3,Month!46:46)</f>
        <v>1934</v>
      </c>
      <c r="BG47" s="86">
        <f>SUMIF(Month!$130:$130,Quarter!BG$3,Month!46:46)</f>
        <v>1893</v>
      </c>
      <c r="BH47" s="86">
        <f>SUMIF(Month!$130:$130,Quarter!BH$3,Month!46:46)</f>
        <v>1613</v>
      </c>
      <c r="BI47" s="86">
        <f>SUMIF(Month!$130:$130,Quarter!BI$3,Month!46:46)</f>
        <v>1886</v>
      </c>
      <c r="BJ47" s="86">
        <f>SUMIF(Month!$130:$130,Quarter!BJ$3,Month!46:46)</f>
        <v>2171.8942299999999</v>
      </c>
      <c r="BK47" s="86">
        <f>SUMIF(Month!$130:$130,Quarter!BK$3,Month!46:46)</f>
        <v>1845.1216100000001</v>
      </c>
      <c r="BL47" s="86">
        <f>SUMIF(Month!$130:$130,Quarter!BL$3,Month!46:46)</f>
        <v>1987.6881100000001</v>
      </c>
      <c r="BM47" s="86">
        <f>SUMIF(Month!$130:$130,Quarter!BM$3,Month!46:46)</f>
        <v>2859</v>
      </c>
      <c r="BN47" s="86">
        <f>SUMIF(Month!$130:$130,Quarter!BN$3,Month!46:46)</f>
        <v>1987</v>
      </c>
      <c r="BO47" s="86">
        <f>SUMIF(Month!$130:$130,Quarter!BO$3,Month!46:46)</f>
        <v>1646</v>
      </c>
      <c r="BP47" s="94">
        <f>SUMIF(Month!$130:$130,Quarter!BP$3,Month!46:46)</f>
        <v>1571</v>
      </c>
      <c r="BQ47" s="94">
        <f>SUMIF(Month!$130:$130,Quarter!BQ$3,Month!46:46)</f>
        <v>1538</v>
      </c>
      <c r="BR47" s="94">
        <f>SUMIF(Month!$130:$130,Quarter!BR$3,Month!46:46)</f>
        <v>1424</v>
      </c>
      <c r="BS47" s="94">
        <f>SUMIF(Month!$130:$130,Quarter!BS$3,Month!46:46)</f>
        <v>1514</v>
      </c>
      <c r="BT47" s="86">
        <f>SUMIF(Month!$130:$130,Quarter!BT$3,Month!46:46)</f>
        <v>1476</v>
      </c>
      <c r="BU47" s="86">
        <f>SUMIF(Month!$130:$130,Quarter!BU$3,Month!46:46)</f>
        <v>1658</v>
      </c>
      <c r="BV47" s="86">
        <f>SUMIF(Month!$130:$130,Quarter!BV$3,Month!46:46)</f>
        <v>1641</v>
      </c>
      <c r="BW47" s="86">
        <f>SUMIF(Month!$130:$130,Quarter!BW$3,Month!46:46)</f>
        <v>1531</v>
      </c>
      <c r="BX47" s="86">
        <f>SUMIF(Month!$130:$130,Quarter!BX$3,Month!46:46)</f>
        <v>1473.79602</v>
      </c>
      <c r="BY47" s="86">
        <f>SUMIF(Month!$130:$130,Quarter!BY$3,Month!46:46)</f>
        <v>1256.75082</v>
      </c>
      <c r="BZ47" s="86">
        <f>SUMIF(Month!$130:$130,Quarter!BZ$3,Month!46:46)</f>
        <v>1235</v>
      </c>
      <c r="CA47" s="86">
        <f>SUMIF(Month!$130:$130,Quarter!CA$3,Month!46:46)</f>
        <v>1674.9179555286344</v>
      </c>
      <c r="CB47" s="86">
        <f>SUMIF(Month!$130:$130,Quarter!CB$3,Month!46:46)</f>
        <v>2446.0088807881825</v>
      </c>
      <c r="CC47" s="86">
        <f>SUMIF(Month!$130:$130,Quarter!CC$3,Month!46:46)</f>
        <v>2096.0680000000002</v>
      </c>
      <c r="CD47" s="86">
        <f>SUM(Month!IH46:IJ46)</f>
        <v>1608.193</v>
      </c>
      <c r="CE47" s="86">
        <f>SUM(Month!IK46:IM46)</f>
        <v>1989.0070000000001</v>
      </c>
      <c r="CF47" s="86">
        <f>SUM(Month!IN46:IP46)</f>
        <v>2434.8209999999999</v>
      </c>
      <c r="CG47" s="86">
        <f>SUM(Month!IQ46:IS46)</f>
        <v>2881.931</v>
      </c>
      <c r="CH47" s="86">
        <f>SUM(Month!IT46:IV46)</f>
        <v>2342.6610000000001</v>
      </c>
      <c r="CI47" s="86">
        <f>SUM(Month!IW46:IY46)</f>
        <v>2414.3440000000001</v>
      </c>
      <c r="CJ47" s="86">
        <f>SUM(Month!IZ46:JB46)</f>
        <v>6150.5990000000002</v>
      </c>
      <c r="CK47" s="86">
        <f>SUM(Month!JC46:JE46)</f>
        <v>10017.151</v>
      </c>
      <c r="CL47" s="86">
        <f>SUM(Month!JF46:JH46)</f>
        <v>9979.5879999999997</v>
      </c>
      <c r="CM47" s="86">
        <f>SUM(Month!JI46:JK46)</f>
        <v>11063.853999999999</v>
      </c>
      <c r="CN47" s="86">
        <f>SUM(Month!JL46:JN46)</f>
        <v>9314.116</v>
      </c>
      <c r="CO47" s="86">
        <f>SUM(Month!JO46:JQ46)</f>
        <v>11040.223</v>
      </c>
      <c r="CP47" s="86">
        <f>SUM(Month!JR46:JT46)</f>
        <v>10187.643</v>
      </c>
      <c r="CQ47" s="86">
        <f>SUM(Month!JU46:JW46)</f>
        <v>11635.688999999998</v>
      </c>
      <c r="CR47" s="86">
        <f>SUM(Month!JX46:JZ46)</f>
        <v>17947.156999999999</v>
      </c>
      <c r="CS47" s="86">
        <f>SUM(Month!KA46:KC46)</f>
        <v>24802.940000000002</v>
      </c>
      <c r="CT47" s="86">
        <f>SUM(Month!KD46:KF46)</f>
        <v>23032.639999999999</v>
      </c>
      <c r="CU47" s="86">
        <f>SUM(Month!KG46:KI46)</f>
        <v>25887.088000000003</v>
      </c>
      <c r="CV47" s="86">
        <f>SUM(Month!KJ46:KL46)</f>
        <v>24941.573</v>
      </c>
      <c r="CW47" s="86">
        <f>SUM(Month!KM46:KO46)</f>
        <v>25291.976000000002</v>
      </c>
      <c r="CX47" s="86">
        <f>SUM(Month!KP46:KR46)</f>
        <v>23769.679666666663</v>
      </c>
      <c r="CY47" s="86">
        <f>SUMIF(Month!$KS$1:$XFD$1,Quarter!CY$3,Month!$KS$46:$XFD$46)</f>
        <v>23676.805</v>
      </c>
      <c r="CZ47" s="86">
        <f>SUMIF(Month!$KS$1:$XFD$1,Quarter!CZ$3,Month!$KS$46:$XFD$46)</f>
        <v>22062.309000000001</v>
      </c>
      <c r="DA47" s="86">
        <f>SUMIF(Month!$KS$1:$XFD$1,Quarter!DA$3,Month!$KS$46:$XFD$46)</f>
        <v>24185.370999999999</v>
      </c>
      <c r="DB47" s="86">
        <f>SUMIF(Month!$KS$1:$XFD$1,Quarter!DB$3,Month!$KS$46:$XFD$46)</f>
        <v>23775.127</v>
      </c>
      <c r="DC47" s="86">
        <f>SUMIF(Month!$KS$1:$XFD$1,Quarter!DC$3,Month!$KS$46:$XFD$46)</f>
        <v>23590.421999999999</v>
      </c>
      <c r="DD47" s="86">
        <f>SUMIF(Month!$KS$1:$XFD$1,Quarter!DD$3,Month!$KS$46:$XFD$46)</f>
        <v>23375.408000000003</v>
      </c>
      <c r="DE47" s="86">
        <f>SUMIF(Month!$KS$1:$XFD$1,Quarter!DE$3,Month!$KS$46:$XFD$46)</f>
        <v>25457.960000000003</v>
      </c>
      <c r="DF47" s="86">
        <f>SUMIF(Month!$KS$1:$XFD$1,Quarter!DF$3,Month!$KS$46:$XFD$46)</f>
        <v>19511.924999999999</v>
      </c>
      <c r="DG47" s="86">
        <f>SUMIF(Month!$KS$1:$XFD$1,Quarter!DG$3,Month!$KS$46:$XFD$46)</f>
        <v>20005.224999999999</v>
      </c>
      <c r="DH47" s="86">
        <f>SUMIF(Month!$KS$1:$XFD$1,Quarter!DH$3,Month!$KS$46:$XFD$46)</f>
        <v>18604.440999999999</v>
      </c>
      <c r="DI47" s="86">
        <f>SUMIF(Month!$KS$1:$XFD$1,Quarter!DI$3,Month!$KS$46:$XFD$46)</f>
        <v>11630.769</v>
      </c>
      <c r="DJ47" s="86">
        <f>SUMIF(Month!$KS$1:$XFD$1,Quarter!DJ$3,Month!$KS$46:$XFD$46)</f>
        <v>17994.063999999998</v>
      </c>
      <c r="DK47" s="86">
        <f>SUMIF(Month!$KS$1:$XFD$1,Quarter!DK$3,Month!$KS$46:$XFD$46)</f>
        <v>20838.555</v>
      </c>
      <c r="DL47" s="86">
        <f>SUMIF(Month!$KS$1:$XFD$1,Quarter!DL$3,Month!$KS$46:$XFD$46)</f>
        <v>23636.556</v>
      </c>
      <c r="DM47" s="86">
        <f>SUMIF(Month!$KS$1:$XFD$1,Quarter!DM$3,Month!$KS$46:$XFD$46)</f>
        <v>24594.175000000003</v>
      </c>
      <c r="DN47" s="86">
        <f>SUMIF(Month!$KS$1:$XFD$1,Quarter!DN$3,Month!$KS$46:$XFD$46)</f>
        <v>7199.1660000000002</v>
      </c>
    </row>
    <row r="50" spans="1:118" s="2" customFormat="1" x14ac:dyDescent="0.35">
      <c r="A50" s="1" t="str">
        <f>IF(Por_Eng!$C$4=Por_Eng!$A$1,Por_Eng!A47,IF(Por_Eng!$C$4=Por_Eng!$B$1,Por_Eng!B47,"Check"))</f>
        <v>Variação QoQ</v>
      </c>
      <c r="B50" s="15" t="str">
        <f>B$3</f>
        <v>1T97</v>
      </c>
      <c r="C50" s="15" t="str">
        <f>C$3</f>
        <v>2T97</v>
      </c>
      <c r="D50" s="15" t="str">
        <f t="shared" ref="D50:BO50" si="18">D$3</f>
        <v>3T97</v>
      </c>
      <c r="E50" s="15" t="str">
        <f t="shared" si="18"/>
        <v>4T97</v>
      </c>
      <c r="F50" s="15" t="str">
        <f t="shared" si="18"/>
        <v>1T98</v>
      </c>
      <c r="G50" s="15" t="str">
        <f t="shared" si="18"/>
        <v>2T98</v>
      </c>
      <c r="H50" s="15" t="str">
        <f t="shared" si="18"/>
        <v>3T98</v>
      </c>
      <c r="I50" s="15" t="str">
        <f t="shared" si="18"/>
        <v>4T98</v>
      </c>
      <c r="J50" s="15" t="str">
        <f t="shared" si="18"/>
        <v>1T99</v>
      </c>
      <c r="K50" s="15" t="str">
        <f t="shared" si="18"/>
        <v>2T99</v>
      </c>
      <c r="L50" s="15" t="str">
        <f t="shared" si="18"/>
        <v>3T99</v>
      </c>
      <c r="M50" s="15" t="str">
        <f t="shared" si="18"/>
        <v>4T99</v>
      </c>
      <c r="N50" s="15" t="str">
        <f t="shared" si="18"/>
        <v>1T00</v>
      </c>
      <c r="O50" s="15" t="str">
        <f t="shared" si="18"/>
        <v>2T00</v>
      </c>
      <c r="P50" s="15" t="str">
        <f t="shared" si="18"/>
        <v>3T00</v>
      </c>
      <c r="Q50" s="15" t="str">
        <f t="shared" si="18"/>
        <v>4T00</v>
      </c>
      <c r="R50" s="15" t="str">
        <f t="shared" si="18"/>
        <v>1T01</v>
      </c>
      <c r="S50" s="15" t="str">
        <f t="shared" si="18"/>
        <v>2T01</v>
      </c>
      <c r="T50" s="15" t="str">
        <f t="shared" si="18"/>
        <v>3T01</v>
      </c>
      <c r="U50" s="15" t="str">
        <f t="shared" si="18"/>
        <v>4T01</v>
      </c>
      <c r="V50" s="15" t="str">
        <f t="shared" si="18"/>
        <v>1T02</v>
      </c>
      <c r="W50" s="15" t="str">
        <f t="shared" si="18"/>
        <v>2T02</v>
      </c>
      <c r="X50" s="15" t="str">
        <f t="shared" si="18"/>
        <v>3T02</v>
      </c>
      <c r="Y50" s="15" t="str">
        <f t="shared" si="18"/>
        <v>4T02</v>
      </c>
      <c r="Z50" s="15" t="str">
        <f t="shared" si="18"/>
        <v>1T03</v>
      </c>
      <c r="AA50" s="15" t="str">
        <f t="shared" si="18"/>
        <v>2T03</v>
      </c>
      <c r="AB50" s="15" t="str">
        <f t="shared" si="18"/>
        <v>3T03</v>
      </c>
      <c r="AC50" s="15" t="str">
        <f t="shared" si="18"/>
        <v>4T03</v>
      </c>
      <c r="AD50" s="15" t="str">
        <f t="shared" si="18"/>
        <v>1T04</v>
      </c>
      <c r="AE50" s="15" t="str">
        <f t="shared" si="18"/>
        <v>2T04</v>
      </c>
      <c r="AF50" s="15" t="str">
        <f t="shared" si="18"/>
        <v>3T04</v>
      </c>
      <c r="AG50" s="15" t="str">
        <f t="shared" si="18"/>
        <v>4T04</v>
      </c>
      <c r="AH50" s="15" t="str">
        <f t="shared" si="18"/>
        <v>1T05</v>
      </c>
      <c r="AI50" s="15" t="str">
        <f t="shared" si="18"/>
        <v>2T05</v>
      </c>
      <c r="AJ50" s="15" t="str">
        <f t="shared" si="18"/>
        <v>3T05</v>
      </c>
      <c r="AK50" s="15" t="str">
        <f t="shared" si="18"/>
        <v>4T05</v>
      </c>
      <c r="AL50" s="15" t="str">
        <f t="shared" si="18"/>
        <v>1T06</v>
      </c>
      <c r="AM50" s="15" t="str">
        <f t="shared" si="18"/>
        <v>2T06</v>
      </c>
      <c r="AN50" s="15" t="str">
        <f t="shared" si="18"/>
        <v>3T06</v>
      </c>
      <c r="AO50" s="15" t="str">
        <f t="shared" si="18"/>
        <v>4T06</v>
      </c>
      <c r="AP50" s="15" t="str">
        <f t="shared" si="18"/>
        <v>1T07</v>
      </c>
      <c r="AQ50" s="15" t="str">
        <f t="shared" si="18"/>
        <v>2T07</v>
      </c>
      <c r="AR50" s="15" t="str">
        <f t="shared" si="18"/>
        <v>3T07</v>
      </c>
      <c r="AS50" s="15" t="str">
        <f t="shared" si="18"/>
        <v>4T07</v>
      </c>
      <c r="AT50" s="15" t="str">
        <f t="shared" si="18"/>
        <v>1T08</v>
      </c>
      <c r="AU50" s="15" t="str">
        <f t="shared" si="18"/>
        <v>2T08</v>
      </c>
      <c r="AV50" s="15" t="str">
        <f t="shared" si="18"/>
        <v>3T08</v>
      </c>
      <c r="AW50" s="15" t="str">
        <f t="shared" si="18"/>
        <v>4T08</v>
      </c>
      <c r="AX50" s="15" t="str">
        <f t="shared" si="18"/>
        <v>1T09</v>
      </c>
      <c r="AY50" s="15" t="str">
        <f t="shared" si="18"/>
        <v>2T09</v>
      </c>
      <c r="AZ50" s="15" t="str">
        <f t="shared" si="18"/>
        <v>3T09</v>
      </c>
      <c r="BA50" s="15" t="str">
        <f t="shared" si="18"/>
        <v>4T09</v>
      </c>
      <c r="BB50" s="15" t="str">
        <f t="shared" si="18"/>
        <v>1T10</v>
      </c>
      <c r="BC50" s="15" t="str">
        <f t="shared" si="18"/>
        <v>2T10</v>
      </c>
      <c r="BD50" s="15" t="str">
        <f t="shared" si="18"/>
        <v>3T10</v>
      </c>
      <c r="BE50" s="15" t="str">
        <f t="shared" si="18"/>
        <v>4T10</v>
      </c>
      <c r="BF50" s="15" t="str">
        <f t="shared" si="18"/>
        <v>1T11</v>
      </c>
      <c r="BG50" s="15" t="str">
        <f t="shared" si="18"/>
        <v>2T11</v>
      </c>
      <c r="BH50" s="15" t="str">
        <f t="shared" si="18"/>
        <v>3T11</v>
      </c>
      <c r="BI50" s="15" t="str">
        <f t="shared" si="18"/>
        <v>4T11</v>
      </c>
      <c r="BJ50" s="15" t="str">
        <f t="shared" si="18"/>
        <v>1T12</v>
      </c>
      <c r="BK50" s="15" t="str">
        <f t="shared" si="18"/>
        <v>2T12</v>
      </c>
      <c r="BL50" s="15" t="str">
        <f t="shared" si="18"/>
        <v>3T12</v>
      </c>
      <c r="BM50" s="15" t="str">
        <f t="shared" si="18"/>
        <v>4T12</v>
      </c>
      <c r="BN50" s="15" t="str">
        <f t="shared" si="18"/>
        <v>1T13</v>
      </c>
      <c r="BO50" s="15" t="str">
        <f t="shared" si="18"/>
        <v>2T13</v>
      </c>
      <c r="BP50" s="96" t="str">
        <f t="shared" ref="BP50:DN50" si="19">BP$3</f>
        <v>3T13</v>
      </c>
      <c r="BQ50" s="96" t="str">
        <f t="shared" si="19"/>
        <v>4T13</v>
      </c>
      <c r="BR50" s="96" t="str">
        <f t="shared" si="19"/>
        <v>1T14</v>
      </c>
      <c r="BS50" s="96" t="str">
        <f t="shared" si="19"/>
        <v>2T14</v>
      </c>
      <c r="BT50" s="15" t="str">
        <f t="shared" si="19"/>
        <v>3T14</v>
      </c>
      <c r="BU50" s="15" t="str">
        <f t="shared" si="19"/>
        <v>4T14</v>
      </c>
      <c r="BV50" s="15" t="str">
        <f t="shared" si="19"/>
        <v>1T15</v>
      </c>
      <c r="BW50" s="15" t="str">
        <f t="shared" si="19"/>
        <v>2T15</v>
      </c>
      <c r="BX50" s="15" t="str">
        <f t="shared" si="19"/>
        <v>3T15</v>
      </c>
      <c r="BY50" s="15" t="str">
        <f t="shared" si="19"/>
        <v>4T15</v>
      </c>
      <c r="BZ50" s="15" t="str">
        <f t="shared" si="19"/>
        <v>1T16</v>
      </c>
      <c r="CA50" s="15" t="str">
        <f t="shared" si="19"/>
        <v>2T16</v>
      </c>
      <c r="CB50" s="15" t="str">
        <f t="shared" si="19"/>
        <v>3T16</v>
      </c>
      <c r="CC50" s="15" t="str">
        <f t="shared" si="19"/>
        <v>4T16</v>
      </c>
      <c r="CD50" s="15" t="str">
        <f t="shared" si="19"/>
        <v>1T17</v>
      </c>
      <c r="CE50" s="15" t="str">
        <f t="shared" si="19"/>
        <v>2T17</v>
      </c>
      <c r="CF50" s="15" t="str">
        <f t="shared" si="19"/>
        <v>3T17</v>
      </c>
      <c r="CG50" s="15" t="str">
        <f t="shared" si="19"/>
        <v>4T17</v>
      </c>
      <c r="CH50" s="15" t="str">
        <f t="shared" si="19"/>
        <v>1T18</v>
      </c>
      <c r="CI50" s="15" t="str">
        <f t="shared" si="19"/>
        <v>2T18</v>
      </c>
      <c r="CJ50" s="15" t="str">
        <f t="shared" si="19"/>
        <v>3T18</v>
      </c>
      <c r="CK50" s="15" t="str">
        <f t="shared" si="19"/>
        <v>4T18</v>
      </c>
      <c r="CL50" s="15" t="str">
        <f t="shared" si="19"/>
        <v>1T19</v>
      </c>
      <c r="CM50" s="15" t="str">
        <f t="shared" si="19"/>
        <v>2T19</v>
      </c>
      <c r="CN50" s="15" t="str">
        <f t="shared" si="19"/>
        <v>3T19</v>
      </c>
      <c r="CO50" s="15" t="str">
        <f t="shared" si="19"/>
        <v>4T19</v>
      </c>
      <c r="CP50" s="15" t="str">
        <f t="shared" si="19"/>
        <v>1T20</v>
      </c>
      <c r="CQ50" s="15" t="str">
        <f t="shared" si="19"/>
        <v>2T20</v>
      </c>
      <c r="CR50" s="15" t="str">
        <f t="shared" si="19"/>
        <v>3T20</v>
      </c>
      <c r="CS50" s="15" t="str">
        <f t="shared" si="19"/>
        <v>4T20</v>
      </c>
      <c r="CT50" s="15" t="str">
        <f t="shared" si="19"/>
        <v>1T21</v>
      </c>
      <c r="CU50" s="15" t="str">
        <f t="shared" si="19"/>
        <v>2T21</v>
      </c>
      <c r="CV50" s="15" t="str">
        <f t="shared" si="19"/>
        <v>3T21</v>
      </c>
      <c r="CW50" s="15" t="str">
        <f t="shared" si="19"/>
        <v>4T21</v>
      </c>
      <c r="CX50" s="15" t="str">
        <f t="shared" si="19"/>
        <v>1T22</v>
      </c>
      <c r="CY50" s="15" t="str">
        <f t="shared" si="19"/>
        <v>2T22</v>
      </c>
      <c r="CZ50" s="15" t="str">
        <f t="shared" si="19"/>
        <v>3T22</v>
      </c>
      <c r="DA50" s="15" t="str">
        <f t="shared" si="19"/>
        <v>4T22</v>
      </c>
      <c r="DB50" s="15" t="str">
        <f t="shared" si="19"/>
        <v>1T23</v>
      </c>
      <c r="DC50" s="15" t="str">
        <f t="shared" si="19"/>
        <v>2T23</v>
      </c>
      <c r="DD50" s="15" t="str">
        <f t="shared" si="19"/>
        <v>3T23</v>
      </c>
      <c r="DE50" s="15" t="str">
        <f t="shared" si="19"/>
        <v>4T23</v>
      </c>
      <c r="DF50" s="15" t="str">
        <f t="shared" si="19"/>
        <v>1T24</v>
      </c>
      <c r="DG50" s="15" t="str">
        <f t="shared" si="19"/>
        <v>2T24</v>
      </c>
      <c r="DH50" s="15" t="str">
        <f t="shared" si="19"/>
        <v>3T24</v>
      </c>
      <c r="DI50" s="15" t="str">
        <f t="shared" si="19"/>
        <v>4T24</v>
      </c>
      <c r="DJ50" s="15" t="str">
        <f t="shared" si="19"/>
        <v>1T25</v>
      </c>
      <c r="DK50" s="15" t="str">
        <f t="shared" si="19"/>
        <v>2T25</v>
      </c>
      <c r="DL50" s="15" t="str">
        <f t="shared" si="19"/>
        <v>3T25</v>
      </c>
      <c r="DM50" s="15" t="str">
        <f t="shared" si="19"/>
        <v>4T25</v>
      </c>
      <c r="DN50" s="15" t="str">
        <f t="shared" si="19"/>
        <v>1T26</v>
      </c>
    </row>
    <row r="51" spans="1:118" s="188" customFormat="1" ht="29" x14ac:dyDescent="0.35">
      <c r="A51" s="203" t="s">
        <v>625</v>
      </c>
      <c r="B51" s="186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  <c r="AZ51" s="186"/>
      <c r="BA51" s="186"/>
      <c r="BB51" s="186"/>
      <c r="BC51" s="186"/>
      <c r="BD51" s="186"/>
      <c r="BE51" s="186"/>
      <c r="BF51" s="186"/>
      <c r="BG51" s="186"/>
      <c r="BH51" s="186"/>
      <c r="BI51" s="186"/>
      <c r="BJ51" s="186"/>
      <c r="BK51" s="186"/>
      <c r="BL51" s="186"/>
      <c r="BM51" s="186"/>
      <c r="BN51" s="186"/>
      <c r="BO51" s="186"/>
      <c r="BP51" s="187"/>
      <c r="BQ51" s="187"/>
      <c r="BR51" s="187"/>
      <c r="BS51" s="187"/>
      <c r="BT51" s="186"/>
      <c r="BU51" s="186"/>
      <c r="BV51" s="186"/>
      <c r="BW51" s="186"/>
      <c r="BX51" s="186"/>
      <c r="BY51" s="186"/>
      <c r="BZ51" s="186" t="s">
        <v>518</v>
      </c>
      <c r="CA51" s="186">
        <f t="shared" ref="BY51:CC52" si="20">IF(BZ11="","",IF(CA11="","",IF(BZ11&lt;=0,"",IF(CA11&lt;=0,"",(CA11/BZ11-1)))))</f>
        <v>2.7343306192009198E-2</v>
      </c>
      <c r="CB51" s="186">
        <f t="shared" si="20"/>
        <v>4.0524698639731849E-2</v>
      </c>
      <c r="CC51" s="186">
        <f t="shared" si="20"/>
        <v>-2.2436989513349048E-2</v>
      </c>
      <c r="CD51" s="186">
        <f>CD11/CC11-1</f>
        <v>-6.3264523611060719E-2</v>
      </c>
      <c r="CE51" s="186">
        <f t="shared" ref="CE51:CV51" si="21">CE11/CD11-1</f>
        <v>3.3966084404345898E-2</v>
      </c>
      <c r="CF51" s="186">
        <f t="shared" si="21"/>
        <v>6.5056019068092219E-2</v>
      </c>
      <c r="CG51" s="186">
        <f t="shared" si="21"/>
        <v>-1.925913915917743E-2</v>
      </c>
      <c r="CH51" s="186">
        <f t="shared" si="21"/>
        <v>-7.4750773529091097E-2</v>
      </c>
      <c r="CI51" s="186">
        <f t="shared" si="21"/>
        <v>-1.9820974503370614E-2</v>
      </c>
      <c r="CJ51" s="186">
        <f t="shared" si="21"/>
        <v>0.13558445768035998</v>
      </c>
      <c r="CK51" s="186">
        <f t="shared" si="21"/>
        <v>-4.7446342204817471E-2</v>
      </c>
      <c r="CL51" s="186">
        <f t="shared" si="21"/>
        <v>-5.3453536442433669E-2</v>
      </c>
      <c r="CM51" s="186">
        <f t="shared" si="21"/>
        <v>3.4017572478075575E-2</v>
      </c>
      <c r="CN51" s="186">
        <f t="shared" si="21"/>
        <v>9.9770634578322026E-2</v>
      </c>
      <c r="CO51" s="186">
        <f t="shared" si="21"/>
        <v>-2.4012847142239058E-2</v>
      </c>
      <c r="CP51" s="186">
        <f t="shared" si="21"/>
        <v>-9.0453601601841349E-2</v>
      </c>
      <c r="CQ51" s="186">
        <f t="shared" si="21"/>
        <v>-8.4710918562558413E-2</v>
      </c>
      <c r="CR51" s="186">
        <f t="shared" si="21"/>
        <v>0.2273223120603669</v>
      </c>
      <c r="CS51" s="186">
        <f t="shared" si="21"/>
        <v>4.2641199694107845E-2</v>
      </c>
      <c r="CT51" s="186">
        <f t="shared" si="21"/>
        <v>-9.6566946487359528E-2</v>
      </c>
      <c r="CU51" s="186">
        <f t="shared" si="21"/>
        <v>4.2634963039646756E-2</v>
      </c>
      <c r="CV51" s="186">
        <f t="shared" si="21"/>
        <v>7.7420781933370986E-2</v>
      </c>
      <c r="CW51" s="186">
        <f t="shared" ref="CW51:DF51" si="22">CW11/CV11-1</f>
        <v>-2.5062770735416628E-2</v>
      </c>
      <c r="CX51" s="186">
        <f t="shared" si="22"/>
        <v>-7.8369098112996971E-2</v>
      </c>
      <c r="CY51" s="186">
        <f t="shared" si="22"/>
        <v>4.5151521057619881E-2</v>
      </c>
      <c r="CZ51" s="186">
        <f t="shared" si="22"/>
        <v>6.2066995026598404E-2</v>
      </c>
      <c r="DA51" s="186">
        <f t="shared" si="22"/>
        <v>-4.5970318124330389E-2</v>
      </c>
      <c r="DB51" s="186">
        <f t="shared" si="22"/>
        <v>-3.6808222403039936E-2</v>
      </c>
      <c r="DC51" s="186">
        <f t="shared" si="22"/>
        <v>3.3150497366236653E-2</v>
      </c>
      <c r="DD51" s="186">
        <f t="shared" si="22"/>
        <v>9.1587888491392544E-2</v>
      </c>
      <c r="DE51" s="186">
        <f t="shared" si="22"/>
        <v>-4.3252743107430547E-2</v>
      </c>
      <c r="DF51" s="186">
        <f t="shared" si="22"/>
        <v>-4.7083647233265857E-2</v>
      </c>
      <c r="DG51" s="186">
        <f t="shared" ref="DG51:DN51" si="23">DG11/DF11-1</f>
        <v>3.8581106594306247E-2</v>
      </c>
      <c r="DH51" s="186">
        <f t="shared" si="23"/>
        <v>7.2413315257554345E-2</v>
      </c>
      <c r="DI51" s="186">
        <f t="shared" si="23"/>
        <v>-4.539463620450801E-2</v>
      </c>
      <c r="DJ51" s="186">
        <f t="shared" si="23"/>
        <v>-5.6246370439500426E-2</v>
      </c>
      <c r="DK51" s="186">
        <f t="shared" si="23"/>
        <v>-0.17350306039553276</v>
      </c>
      <c r="DL51" s="186">
        <f t="shared" si="23"/>
        <v>7.721624758121215E-2</v>
      </c>
      <c r="DM51" s="186">
        <f t="shared" si="23"/>
        <v>-4.2080626251502218E-2</v>
      </c>
      <c r="DN51" s="186">
        <f t="shared" si="23"/>
        <v>-0.68949481128409329</v>
      </c>
    </row>
    <row r="52" spans="1:118" s="7" customFormat="1" x14ac:dyDescent="0.35">
      <c r="A52" s="176" t="str">
        <f>Month!$A$11</f>
        <v>Rodovias (veículos equivalentes passantes)</v>
      </c>
      <c r="B52" s="186"/>
      <c r="C52" s="186">
        <f t="shared" ref="C52:AH52" si="24">IF(B12="","",IF(C12="","",IF(B12&lt;=0,"",IF(C12&lt;=0,"",(C12/B12-1)))))</f>
        <v>-7.9910380881254683E-2</v>
      </c>
      <c r="D52" s="186">
        <f t="shared" si="24"/>
        <v>6.8181818181818121E-2</v>
      </c>
      <c r="E52" s="186">
        <f t="shared" si="24"/>
        <v>0.40653495440729492</v>
      </c>
      <c r="F52" s="186">
        <f t="shared" si="24"/>
        <v>0.54119394921663955</v>
      </c>
      <c r="G52" s="186">
        <f t="shared" si="24"/>
        <v>-8.7985277363947123E-2</v>
      </c>
      <c r="H52" s="186">
        <f t="shared" si="24"/>
        <v>0.19400403574517155</v>
      </c>
      <c r="I52" s="186">
        <f t="shared" si="24"/>
        <v>9.9710284886528333E-2</v>
      </c>
      <c r="J52" s="186">
        <f t="shared" si="24"/>
        <v>2.8905964141968443E-2</v>
      </c>
      <c r="K52" s="186">
        <f t="shared" si="24"/>
        <v>-0.14004267425320061</v>
      </c>
      <c r="L52" s="186">
        <f t="shared" si="24"/>
        <v>2.1751716152510037E-2</v>
      </c>
      <c r="M52" s="186">
        <f t="shared" si="24"/>
        <v>0.1028007123198964</v>
      </c>
      <c r="N52" s="186">
        <f t="shared" si="24"/>
        <v>4.8297122724603625E-2</v>
      </c>
      <c r="O52" s="186">
        <f t="shared" si="24"/>
        <v>-0.18421789665312982</v>
      </c>
      <c r="P52" s="186">
        <f t="shared" si="24"/>
        <v>2.0169942494206561E-2</v>
      </c>
      <c r="Q52" s="186">
        <f t="shared" si="24"/>
        <v>8.9769476695271688E-2</v>
      </c>
      <c r="R52" s="186">
        <f t="shared" si="24"/>
        <v>6.3228595692117695E-2</v>
      </c>
      <c r="S52" s="186">
        <f t="shared" si="24"/>
        <v>-0.15938135347081039</v>
      </c>
      <c r="T52" s="186">
        <f t="shared" si="24"/>
        <v>2.3926751317266959E-2</v>
      </c>
      <c r="U52" s="186">
        <f t="shared" si="24"/>
        <v>6.6475451324447432E-2</v>
      </c>
      <c r="V52" s="186">
        <f t="shared" si="24"/>
        <v>4.3822180034804648E-2</v>
      </c>
      <c r="W52" s="186">
        <f t="shared" si="24"/>
        <v>-0.17331009396786901</v>
      </c>
      <c r="X52" s="186">
        <f t="shared" si="24"/>
        <v>6.7510450087084006E-2</v>
      </c>
      <c r="Y52" s="186">
        <f t="shared" si="24"/>
        <v>0.14385256964477566</v>
      </c>
      <c r="Z52" s="186">
        <f t="shared" si="24"/>
        <v>2.3058543646628404E-2</v>
      </c>
      <c r="AA52" s="186">
        <f t="shared" si="24"/>
        <v>-0.14239867547788243</v>
      </c>
      <c r="AB52" s="186">
        <f t="shared" si="24"/>
        <v>5.4331039427130579E-2</v>
      </c>
      <c r="AC52" s="186">
        <f t="shared" si="24"/>
        <v>9.2604021781409696E-2</v>
      </c>
      <c r="AD52" s="186">
        <f t="shared" si="24"/>
        <v>5.4108374734027853E-2</v>
      </c>
      <c r="AE52" s="186">
        <f t="shared" si="24"/>
        <v>-0.14114598616858198</v>
      </c>
      <c r="AF52" s="186">
        <f t="shared" si="24"/>
        <v>5.0207971283570352E-2</v>
      </c>
      <c r="AG52" s="186">
        <f t="shared" si="24"/>
        <v>7.0791869364358551E-2</v>
      </c>
      <c r="AH52" s="186">
        <f t="shared" si="24"/>
        <v>4.995266784566299E-2</v>
      </c>
      <c r="AI52" s="186">
        <f t="shared" ref="AI52:BN52" si="25">IF(AH12="","",IF(AI12="","",IF(AH12&lt;=0,"",IF(AI12&lt;=0,"",(AI12/AH12-1)))))</f>
        <v>-0.14631127801770061</v>
      </c>
      <c r="AJ52" s="186">
        <f t="shared" si="25"/>
        <v>3.5771402567178034E-2</v>
      </c>
      <c r="AK52" s="186">
        <f t="shared" si="25"/>
        <v>8.8085608395029213E-2</v>
      </c>
      <c r="AL52" s="186">
        <f t="shared" si="25"/>
        <v>5.2887516393355538E-2</v>
      </c>
      <c r="AM52" s="186">
        <f t="shared" si="25"/>
        <v>-0.14963551389817198</v>
      </c>
      <c r="AN52" s="186">
        <f t="shared" si="25"/>
        <v>4.7942384731692655E-2</v>
      </c>
      <c r="AO52" s="186">
        <f t="shared" si="25"/>
        <v>0.10188978875652976</v>
      </c>
      <c r="AP52" s="186">
        <f t="shared" si="25"/>
        <v>5.3728114792848336E-2</v>
      </c>
      <c r="AQ52" s="186">
        <f t="shared" si="25"/>
        <v>-0.1074781370437683</v>
      </c>
      <c r="AR52" s="186">
        <f t="shared" si="25"/>
        <v>5.9305595335150896E-2</v>
      </c>
      <c r="AS52" s="186">
        <f t="shared" si="25"/>
        <v>0.11630839166196139</v>
      </c>
      <c r="AT52" s="186">
        <f t="shared" si="25"/>
        <v>3.240045274441683E-2</v>
      </c>
      <c r="AU52" s="186">
        <f t="shared" si="25"/>
        <v>-0.10781678350171853</v>
      </c>
      <c r="AV52" s="186">
        <f t="shared" si="25"/>
        <v>7.1139349617225234E-2</v>
      </c>
      <c r="AW52" s="186">
        <f t="shared" si="25"/>
        <v>2.750082350947336E-2</v>
      </c>
      <c r="AX52" s="186">
        <f t="shared" si="25"/>
        <v>1.0131868355200968E-2</v>
      </c>
      <c r="AY52" s="186">
        <f t="shared" si="25"/>
        <v>-8.7379959283295561E-2</v>
      </c>
      <c r="AZ52" s="186">
        <f t="shared" si="25"/>
        <v>4.9527692374594867E-2</v>
      </c>
      <c r="BA52" s="186">
        <f t="shared" si="25"/>
        <v>0.10726865193723989</v>
      </c>
      <c r="BB52" s="186">
        <f t="shared" si="25"/>
        <v>5.1937536148062513E-2</v>
      </c>
      <c r="BC52" s="186">
        <f t="shared" si="25"/>
        <v>-0.10061579063118542</v>
      </c>
      <c r="BD52" s="186">
        <f t="shared" si="25"/>
        <v>7.3358601296001913E-2</v>
      </c>
      <c r="BE52" s="186">
        <f t="shared" si="25"/>
        <v>7.5293313589247068E-2</v>
      </c>
      <c r="BF52" s="186">
        <f t="shared" si="25"/>
        <v>4.8353336864406682E-2</v>
      </c>
      <c r="BG52" s="186">
        <f t="shared" si="25"/>
        <v>-9.2094689861435763E-2</v>
      </c>
      <c r="BH52" s="186">
        <f t="shared" si="25"/>
        <v>4.7462814457958524E-2</v>
      </c>
      <c r="BI52" s="186">
        <f t="shared" si="25"/>
        <v>8.1336662593635367E-2</v>
      </c>
      <c r="BJ52" s="186">
        <f t="shared" si="25"/>
        <v>4.5986980446103942E-2</v>
      </c>
      <c r="BK52" s="186">
        <f t="shared" si="25"/>
        <v>-0.1122504634683511</v>
      </c>
      <c r="BL52" s="186">
        <f t="shared" si="25"/>
        <v>6.6346742438686102E-2</v>
      </c>
      <c r="BM52" s="186">
        <f t="shared" si="25"/>
        <v>7.4341706380736561E-2</v>
      </c>
      <c r="BN52" s="186">
        <f t="shared" si="25"/>
        <v>1.4757348435168849E-2</v>
      </c>
      <c r="BO52" s="186">
        <f t="shared" ref="BO52:BX52" si="26">IF(BN12="","",IF(BO12="","",IF(BN12&lt;=0,"",IF(BO12&lt;=0,"",(BO12/BN12-1)))))</f>
        <v>-9.1707627890041832E-2</v>
      </c>
      <c r="BP52" s="187">
        <f t="shared" si="26"/>
        <v>6.7946084080773739E-2</v>
      </c>
      <c r="BQ52" s="187">
        <f t="shared" si="26"/>
        <v>6.9096138507014571E-2</v>
      </c>
      <c r="BR52" s="187">
        <f t="shared" si="26"/>
        <v>1.8579855054361882E-2</v>
      </c>
      <c r="BS52" s="187">
        <f t="shared" si="26"/>
        <v>-0.10267568615623246</v>
      </c>
      <c r="BT52" s="186">
        <f t="shared" si="26"/>
        <v>2.2567943916258493E-3</v>
      </c>
      <c r="BU52" s="186">
        <f t="shared" si="26"/>
        <v>6.2712595218703537E-2</v>
      </c>
      <c r="BV52" s="186">
        <f t="shared" si="26"/>
        <v>0.2701452979893606</v>
      </c>
      <c r="BW52" s="186">
        <f t="shared" si="26"/>
        <v>-7.2796001562589807E-2</v>
      </c>
      <c r="BX52" s="186">
        <f t="shared" si="26"/>
        <v>0.8394876428655198</v>
      </c>
      <c r="BY52" s="186">
        <f t="shared" si="20"/>
        <v>1.235688613656083E-2</v>
      </c>
      <c r="BZ52" s="186">
        <f t="shared" si="20"/>
        <v>-3.1870783528801017E-2</v>
      </c>
      <c r="CA52" s="186">
        <f t="shared" si="20"/>
        <v>-4.9196339469605332E-2</v>
      </c>
      <c r="CB52" s="186">
        <f t="shared" si="20"/>
        <v>3.7099519874944198E-2</v>
      </c>
      <c r="CC52" s="186">
        <f t="shared" si="20"/>
        <v>4.9672041489177143E-3</v>
      </c>
      <c r="CD52" s="186">
        <f>CD12/CC12-1</f>
        <v>-1.21918280767912E-2</v>
      </c>
      <c r="CE52" s="186">
        <f t="shared" ref="CE52:DG67" si="27">CE12/CD12-1</f>
        <v>-4.3793435231728961E-2</v>
      </c>
      <c r="CF52" s="186">
        <f t="shared" si="27"/>
        <v>7.7630544886208686E-2</v>
      </c>
      <c r="CG52" s="186">
        <f t="shared" si="27"/>
        <v>1.5584153390550748E-2</v>
      </c>
      <c r="CH52" s="186">
        <f t="shared" si="27"/>
        <v>-2.5215332091138243E-2</v>
      </c>
      <c r="CI52" s="186">
        <f t="shared" si="27"/>
        <v>-8.6770097647122624E-2</v>
      </c>
      <c r="CJ52" s="186">
        <f t="shared" si="27"/>
        <v>-9.638720660492428E-2</v>
      </c>
      <c r="CK52" s="186">
        <f t="shared" si="27"/>
        <v>-5.3745396077962915E-2</v>
      </c>
      <c r="CL52" s="186">
        <f t="shared" si="27"/>
        <v>-8.0655373009526743E-2</v>
      </c>
      <c r="CM52" s="186">
        <f t="shared" si="27"/>
        <v>2.543273956186054E-2</v>
      </c>
      <c r="CN52" s="186">
        <f t="shared" si="27"/>
        <v>0.12347671961769691</v>
      </c>
      <c r="CO52" s="186">
        <f t="shared" si="27"/>
        <v>1.0858258540689114E-2</v>
      </c>
      <c r="CP52" s="186">
        <f t="shared" si="27"/>
        <v>-9.4366832730025885E-2</v>
      </c>
      <c r="CQ52" s="186">
        <f t="shared" si="27"/>
        <v>-0.1279386919786385</v>
      </c>
      <c r="CR52" s="186">
        <f t="shared" si="27"/>
        <v>0.25471190713203296</v>
      </c>
      <c r="CS52" s="186">
        <f t="shared" si="27"/>
        <v>5.2431177165510601E-2</v>
      </c>
      <c r="CT52" s="186">
        <f t="shared" si="27"/>
        <v>-9.8545312775068505E-2</v>
      </c>
      <c r="CU52" s="186">
        <f t="shared" si="27"/>
        <v>3.4000176743960164E-2</v>
      </c>
      <c r="CV52" s="186">
        <f t="shared" si="27"/>
        <v>8.5166175875978967E-2</v>
      </c>
      <c r="CW52" s="186">
        <f t="shared" si="27"/>
        <v>-5.2840345892509522E-2</v>
      </c>
      <c r="CX52" s="186">
        <f t="shared" si="27"/>
        <v>-0.14229718575376493</v>
      </c>
      <c r="CY52" s="186">
        <f t="shared" si="27"/>
        <v>4.0832068224562423E-2</v>
      </c>
      <c r="CZ52" s="186">
        <f t="shared" si="27"/>
        <v>5.6534640722615936E-2</v>
      </c>
      <c r="DA52" s="186">
        <f t="shared" si="27"/>
        <v>-3.5632055474205671E-2</v>
      </c>
      <c r="DB52" s="186">
        <f t="shared" si="27"/>
        <v>-3.1538816244144008E-2</v>
      </c>
      <c r="DC52" s="186">
        <f t="shared" si="27"/>
        <v>2.7201100373499321E-2</v>
      </c>
      <c r="DD52" s="186">
        <f t="shared" si="27"/>
        <v>8.3723557290688699E-2</v>
      </c>
      <c r="DE52" s="186">
        <f t="shared" si="27"/>
        <v>-2.996270771332632E-2</v>
      </c>
      <c r="DF52" s="186">
        <f t="shared" si="27"/>
        <v>-4.7469002551966955E-2</v>
      </c>
      <c r="DG52" s="186">
        <f t="shared" si="27"/>
        <v>3.2826335427354358E-2</v>
      </c>
      <c r="DH52" s="186">
        <f t="shared" ref="DH52:DN54" si="28">DH12/DG12-1</f>
        <v>6.9350440092886156E-2</v>
      </c>
      <c r="DI52" s="186">
        <f t="shared" si="28"/>
        <v>-3.830733057346758E-2</v>
      </c>
      <c r="DJ52" s="186">
        <f t="shared" si="28"/>
        <v>-5.3122700210297302E-2</v>
      </c>
      <c r="DK52" s="186">
        <f t="shared" si="28"/>
        <v>-0.14274916181743702</v>
      </c>
      <c r="DL52" s="186">
        <f t="shared" si="28"/>
        <v>7.3050398020259255E-2</v>
      </c>
      <c r="DM52" s="186">
        <f t="shared" si="28"/>
        <v>-0.16834466147652705</v>
      </c>
      <c r="DN52" s="186">
        <f t="shared" si="28"/>
        <v>-0.71558926315933535</v>
      </c>
    </row>
    <row r="53" spans="1:118" s="5" customFormat="1" x14ac:dyDescent="0.35">
      <c r="A53" s="16" t="str">
        <f>Month!$A$12</f>
        <v>Veículo Pesado</v>
      </c>
      <c r="B53" s="50"/>
      <c r="C53" s="50">
        <f t="shared" ref="C53:AH53" si="29">IF(B13="","",IF(C13="","",IF(B13&lt;=0,"",IF(C13&lt;=0,"",(C13/B13-1)))))</f>
        <v>-5.3290270488494107E-2</v>
      </c>
      <c r="D53" s="50">
        <f t="shared" si="29"/>
        <v>7.0788912579957453E-2</v>
      </c>
      <c r="E53" s="50">
        <f t="shared" si="29"/>
        <v>0.34806849860613309</v>
      </c>
      <c r="F53" s="50">
        <f t="shared" si="29"/>
        <v>0.29926144756277706</v>
      </c>
      <c r="G53" s="50">
        <f t="shared" si="29"/>
        <v>9.7089586175534315E-2</v>
      </c>
      <c r="H53" s="50">
        <f t="shared" si="29"/>
        <v>0.23709844559585491</v>
      </c>
      <c r="I53" s="50">
        <f t="shared" si="29"/>
        <v>7.7064834980733465E-3</v>
      </c>
      <c r="J53" s="50">
        <f t="shared" si="29"/>
        <v>-7.2817955112219446E-2</v>
      </c>
      <c r="K53" s="50">
        <f t="shared" si="29"/>
        <v>2.8868567330105899E-2</v>
      </c>
      <c r="L53" s="50">
        <f t="shared" si="29"/>
        <v>4.147786685256194E-2</v>
      </c>
      <c r="M53" s="50">
        <f t="shared" si="29"/>
        <v>5.6559571619812621E-2</v>
      </c>
      <c r="N53" s="50">
        <f t="shared" si="29"/>
        <v>-6.984478935698446E-2</v>
      </c>
      <c r="O53" s="50">
        <f t="shared" si="29"/>
        <v>-6.0786650774731776E-2</v>
      </c>
      <c r="P53" s="50">
        <f t="shared" si="29"/>
        <v>8.3756345177665059E-2</v>
      </c>
      <c r="Q53" s="50">
        <f t="shared" si="29"/>
        <v>2.6430244228839106E-2</v>
      </c>
      <c r="R53" s="50">
        <f t="shared" si="29"/>
        <v>-5.00325945241199E-2</v>
      </c>
      <c r="S53" s="50">
        <f t="shared" si="29"/>
        <v>-3.4311202607650859E-4</v>
      </c>
      <c r="T53" s="50">
        <f t="shared" si="29"/>
        <v>2.7801613180024054E-2</v>
      </c>
      <c r="U53" s="50">
        <f t="shared" si="29"/>
        <v>-2.6715645349808526E-3</v>
      </c>
      <c r="V53" s="50">
        <f t="shared" si="29"/>
        <v>-6.3619621630671364E-2</v>
      </c>
      <c r="W53" s="50">
        <f t="shared" si="29"/>
        <v>-5.7214375111747096E-3</v>
      </c>
      <c r="X53" s="50">
        <f t="shared" si="29"/>
        <v>5.5453695378529178E-2</v>
      </c>
      <c r="Y53" s="50">
        <f t="shared" si="29"/>
        <v>0.12177934356928444</v>
      </c>
      <c r="Z53" s="50">
        <f t="shared" si="29"/>
        <v>-5.4810744656825006E-2</v>
      </c>
      <c r="AA53" s="50">
        <f t="shared" si="29"/>
        <v>-1.6459205899153062E-3</v>
      </c>
      <c r="AB53" s="50">
        <f t="shared" si="29"/>
        <v>8.3467433400364444E-2</v>
      </c>
      <c r="AC53" s="50">
        <f t="shared" si="29"/>
        <v>2.4304449145649887E-2</v>
      </c>
      <c r="AD53" s="50">
        <f t="shared" si="29"/>
        <v>-3.6060224372989058E-2</v>
      </c>
      <c r="AE53" s="50">
        <f t="shared" si="29"/>
        <v>-5.4709405088817498E-3</v>
      </c>
      <c r="AF53" s="50">
        <f t="shared" si="29"/>
        <v>5.0213843465463759E-2</v>
      </c>
      <c r="AG53" s="50">
        <f t="shared" si="29"/>
        <v>2.7366228794520886E-3</v>
      </c>
      <c r="AH53" s="50">
        <f t="shared" si="29"/>
        <v>-4.5063941477326064E-2</v>
      </c>
      <c r="AI53" s="50">
        <f t="shared" ref="AI53:BN53" si="30">IF(AH13="","",IF(AI13="","",IF(AH13&lt;=0,"",IF(AI13&lt;=0,"",(AI13/AH13-1)))))</f>
        <v>1.7895323534566465E-2</v>
      </c>
      <c r="AJ53" s="50">
        <f t="shared" si="30"/>
        <v>2.360563449388775E-2</v>
      </c>
      <c r="AK53" s="50">
        <f t="shared" si="30"/>
        <v>4.8046106058256433E-2</v>
      </c>
      <c r="AL53" s="50">
        <f t="shared" si="30"/>
        <v>-5.3218459954833319E-2</v>
      </c>
      <c r="AM53" s="50">
        <f t="shared" si="30"/>
        <v>-2.0609569850292164E-2</v>
      </c>
      <c r="AN53" s="50">
        <f t="shared" si="30"/>
        <v>6.588229910727228E-2</v>
      </c>
      <c r="AO53" s="50">
        <f t="shared" si="30"/>
        <v>2.755675636949384E-2</v>
      </c>
      <c r="AP53" s="50">
        <f t="shared" si="30"/>
        <v>-8.8965200670204636E-3</v>
      </c>
      <c r="AQ53" s="50">
        <f t="shared" si="30"/>
        <v>1.4455738786369965E-2</v>
      </c>
      <c r="AR53" s="50">
        <f t="shared" si="30"/>
        <v>5.8742620711911275E-2</v>
      </c>
      <c r="AS53" s="50">
        <f t="shared" si="30"/>
        <v>4.837338176974959E-2</v>
      </c>
      <c r="AT53" s="50">
        <f t="shared" si="30"/>
        <v>-6.1658221661423096E-2</v>
      </c>
      <c r="AU53" s="50">
        <f t="shared" si="30"/>
        <v>5.1311357903967236E-2</v>
      </c>
      <c r="AV53" s="50">
        <f t="shared" si="30"/>
        <v>7.4380756917480362E-2</v>
      </c>
      <c r="AW53" s="50">
        <f t="shared" si="30"/>
        <v>-7.5450094390029254E-2</v>
      </c>
      <c r="AX53" s="50">
        <f t="shared" si="30"/>
        <v>-7.8522200643010076E-2</v>
      </c>
      <c r="AY53" s="50">
        <f t="shared" si="30"/>
        <v>4.9103192828181097E-2</v>
      </c>
      <c r="AZ53" s="50">
        <f t="shared" si="30"/>
        <v>6.5629154895131991E-2</v>
      </c>
      <c r="BA53" s="50">
        <f t="shared" si="30"/>
        <v>4.3588199879590617E-2</v>
      </c>
      <c r="BB53" s="50">
        <f t="shared" si="30"/>
        <v>2.7691242644514169E-3</v>
      </c>
      <c r="BC53" s="50">
        <f t="shared" si="30"/>
        <v>2.4047865608100238E-2</v>
      </c>
      <c r="BD53" s="50">
        <f t="shared" si="30"/>
        <v>7.0898876404494438E-2</v>
      </c>
      <c r="BE53" s="50">
        <f t="shared" si="30"/>
        <v>3.0427027594166489E-2</v>
      </c>
      <c r="BF53" s="50">
        <f t="shared" si="30"/>
        <v>-3.2607270135424193E-2</v>
      </c>
      <c r="BG53" s="50">
        <f t="shared" si="30"/>
        <v>2.1837401707904824E-2</v>
      </c>
      <c r="BH53" s="50">
        <f t="shared" si="30"/>
        <v>6.7032157026261086E-2</v>
      </c>
      <c r="BI53" s="50">
        <f t="shared" si="30"/>
        <v>1.4673231006854026E-2</v>
      </c>
      <c r="BJ53" s="50">
        <f t="shared" si="30"/>
        <v>-2.2680239748834485E-2</v>
      </c>
      <c r="BK53" s="50">
        <f t="shared" si="30"/>
        <v>-1.2202548758796117E-2</v>
      </c>
      <c r="BL53" s="50">
        <f t="shared" si="30"/>
        <v>7.8373724876951822E-2</v>
      </c>
      <c r="BM53" s="50">
        <f t="shared" si="30"/>
        <v>4.3479416114233782E-3</v>
      </c>
      <c r="BN53" s="50">
        <f t="shared" si="30"/>
        <v>-4.7143446926279031E-2</v>
      </c>
      <c r="BO53" s="50">
        <f t="shared" ref="BO53:CC53" si="31">IF(BN13="","",IF(BO13="","",IF(BN13&lt;=0,"",IF(BO13&lt;=0,"",(BO13/BN13-1)))))</f>
        <v>4.9895244461420907E-2</v>
      </c>
      <c r="BP53" s="116">
        <f t="shared" si="31"/>
        <v>5.9984248492178205E-2</v>
      </c>
      <c r="BQ53" s="116">
        <f t="shared" si="31"/>
        <v>-8.9078428007550725E-3</v>
      </c>
      <c r="BR53" s="116">
        <f t="shared" si="31"/>
        <v>-4.6422447842407455E-2</v>
      </c>
      <c r="BS53" s="116">
        <f t="shared" si="31"/>
        <v>1.7250771745052074E-3</v>
      </c>
      <c r="BT53" s="50">
        <f t="shared" si="31"/>
        <v>2.4290764071422055E-2</v>
      </c>
      <c r="BU53" s="50">
        <f t="shared" si="31"/>
        <v>-2.0352181222900612E-2</v>
      </c>
      <c r="BV53" s="50">
        <f t="shared" si="31"/>
        <v>0.30387769849155455</v>
      </c>
      <c r="BW53" s="50">
        <f t="shared" si="31"/>
        <v>-3.6640910672914306E-2</v>
      </c>
      <c r="BX53" s="50">
        <f t="shared" si="31"/>
        <v>2.9005607683780799E-2</v>
      </c>
      <c r="BY53" s="50">
        <f t="shared" si="31"/>
        <v>0.87089353766414357</v>
      </c>
      <c r="BZ53" s="50">
        <f t="shared" si="31"/>
        <v>-7.29448830826952E-2</v>
      </c>
      <c r="CA53" s="50">
        <f t="shared" si="31"/>
        <v>4.7785970425883395E-2</v>
      </c>
      <c r="CB53" s="50">
        <f t="shared" si="31"/>
        <v>2.0146587194770138E-2</v>
      </c>
      <c r="CC53" s="50">
        <f t="shared" si="31"/>
        <v>-3.8407606011132356E-2</v>
      </c>
      <c r="CD53" s="50">
        <f t="shared" ref="CD53:CK87" si="32">CD13/CC13-1</f>
        <v>-6.3924421795374387E-2</v>
      </c>
      <c r="CE53" s="50">
        <f t="shared" si="32"/>
        <v>2.7822186323143372E-2</v>
      </c>
      <c r="CF53" s="50">
        <f t="shared" si="32"/>
        <v>8.7072519984996433E-2</v>
      </c>
      <c r="CG53" s="50">
        <f t="shared" si="32"/>
        <v>-1.8642848387210198E-2</v>
      </c>
      <c r="CH53" s="50">
        <f t="shared" si="32"/>
        <v>-7.9735605114176544E-2</v>
      </c>
      <c r="CI53" s="50">
        <f t="shared" si="32"/>
        <v>-5.8604786932103803E-3</v>
      </c>
      <c r="CJ53" s="50">
        <f t="shared" si="32"/>
        <v>-4.2668906188751632E-2</v>
      </c>
      <c r="CK53" s="50">
        <f t="shared" si="32"/>
        <v>-8.8908806154911368E-2</v>
      </c>
      <c r="CL53" s="50">
        <f t="shared" si="27"/>
        <v>-8.6565866699853888E-2</v>
      </c>
      <c r="CM53" s="50">
        <f t="shared" si="27"/>
        <v>5.3561340190807272E-2</v>
      </c>
      <c r="CN53" s="50">
        <f t="shared" si="27"/>
        <v>0.14840889499796073</v>
      </c>
      <c r="CO53" s="50">
        <f t="shared" si="27"/>
        <v>-1.9304521307859646E-2</v>
      </c>
      <c r="CP53" s="50">
        <f t="shared" si="27"/>
        <v>-6.9717332390746845E-2</v>
      </c>
      <c r="CQ53" s="50">
        <f t="shared" si="27"/>
        <v>-8.3053889038030571E-3</v>
      </c>
      <c r="CR53" s="50">
        <f t="shared" si="27"/>
        <v>0.21224545528469174</v>
      </c>
      <c r="CS53" s="50">
        <f t="shared" si="27"/>
        <v>-8.8548346521089005E-3</v>
      </c>
      <c r="CT53" s="50">
        <f t="shared" si="27"/>
        <v>-2.2899917163654582E-3</v>
      </c>
      <c r="CU53" s="50">
        <f t="shared" si="27"/>
        <v>4.8059436003742295E-2</v>
      </c>
      <c r="CV53" s="50">
        <f t="shared" si="27"/>
        <v>6.8286355102190166E-2</v>
      </c>
      <c r="CW53" s="50">
        <f t="shared" si="27"/>
        <v>-7.5773746289035437E-2</v>
      </c>
      <c r="CX53" s="50">
        <f t="shared" si="27"/>
        <v>-0.12698040566092117</v>
      </c>
      <c r="CY53" s="50">
        <f t="shared" si="27"/>
        <v>5.1620562950679849E-2</v>
      </c>
      <c r="CZ53" s="50">
        <f t="shared" si="27"/>
        <v>4.2216641862794502E-2</v>
      </c>
      <c r="DA53" s="50">
        <f t="shared" si="27"/>
        <v>-5.662717919544602E-2</v>
      </c>
      <c r="DB53" s="50">
        <f t="shared" si="27"/>
        <v>-3.9062116340445763E-2</v>
      </c>
      <c r="DC53" s="50">
        <f t="shared" si="27"/>
        <v>4.0311203364323811E-2</v>
      </c>
      <c r="DD53" s="50">
        <f t="shared" si="27"/>
        <v>9.8113992320919774E-2</v>
      </c>
      <c r="DE53" s="50">
        <f t="shared" si="27"/>
        <v>-5.432502735528677E-2</v>
      </c>
      <c r="DF53" s="50">
        <f t="shared" si="27"/>
        <v>-4.5252999671816729E-2</v>
      </c>
      <c r="DG53" s="50">
        <f t="shared" si="27"/>
        <v>5.8920786929369307E-2</v>
      </c>
      <c r="DH53" s="50">
        <f t="shared" si="28"/>
        <v>6.7275334246983398E-2</v>
      </c>
      <c r="DI53" s="50">
        <f t="shared" si="28"/>
        <v>-5.9133361408789997E-2</v>
      </c>
      <c r="DJ53" s="50">
        <f t="shared" si="28"/>
        <v>-5.3563065878274196E-2</v>
      </c>
      <c r="DK53" s="50">
        <f t="shared" si="28"/>
        <v>-0.163127161096011</v>
      </c>
      <c r="DL53" s="50">
        <f t="shared" si="28"/>
        <v>8.2407113966166401E-2</v>
      </c>
      <c r="DM53" s="50">
        <f t="shared" si="28"/>
        <v>-0.16096508547142563</v>
      </c>
      <c r="DN53" s="50">
        <f t="shared" si="28"/>
        <v>-0.72085605625033744</v>
      </c>
    </row>
    <row r="54" spans="1:118" s="5" customFormat="1" x14ac:dyDescent="0.35">
      <c r="A54" s="17" t="str">
        <f>Month!$A$13</f>
        <v>Veículo Leve</v>
      </c>
      <c r="B54" s="51"/>
      <c r="C54" s="51">
        <f t="shared" ref="C54:AH54" si="33">IF(B14="","",IF(C14="","",IF(B14&lt;=0,"",IF(C14&lt;=0,"",(C14/B14-1)))))</f>
        <v>-0.10281347690170195</v>
      </c>
      <c r="D54" s="51">
        <f t="shared" si="33"/>
        <v>6.5814943863724329E-2</v>
      </c>
      <c r="E54" s="51">
        <f t="shared" si="33"/>
        <v>0.45986196876135121</v>
      </c>
      <c r="F54" s="51">
        <f t="shared" si="33"/>
        <v>0.74496143319233643</v>
      </c>
      <c r="G54" s="51">
        <f t="shared" si="33"/>
        <v>-0.2040496221303294</v>
      </c>
      <c r="H54" s="51">
        <f t="shared" si="33"/>
        <v>0.15675385166606959</v>
      </c>
      <c r="I54" s="51">
        <f t="shared" si="33"/>
        <v>0.18476072479479644</v>
      </c>
      <c r="J54" s="51">
        <f t="shared" si="33"/>
        <v>0.10888888888888881</v>
      </c>
      <c r="K54" s="51">
        <f t="shared" si="33"/>
        <v>-0.2510904161263704</v>
      </c>
      <c r="L54" s="51">
        <f t="shared" si="33"/>
        <v>3.9351487486227743E-3</v>
      </c>
      <c r="M54" s="51">
        <f t="shared" si="33"/>
        <v>0.14612731263719025</v>
      </c>
      <c r="N54" s="51">
        <f t="shared" si="33"/>
        <v>0.15034199726402186</v>
      </c>
      <c r="O54" s="51">
        <f t="shared" si="33"/>
        <v>-0.27042454513021763</v>
      </c>
      <c r="P54" s="51">
        <f t="shared" si="33"/>
        <v>-3.7000814995925002E-2</v>
      </c>
      <c r="Q54" s="51">
        <f t="shared" si="33"/>
        <v>0.15385917400135418</v>
      </c>
      <c r="R54" s="51">
        <f t="shared" si="33"/>
        <v>0.16517529705148903</v>
      </c>
      <c r="S54" s="51">
        <f t="shared" si="33"/>
        <v>-0.27609215661588815</v>
      </c>
      <c r="T54" s="51">
        <f t="shared" si="33"/>
        <v>2.0000000000000018E-2</v>
      </c>
      <c r="U54" s="51">
        <f t="shared" si="33"/>
        <v>0.1370843989769821</v>
      </c>
      <c r="V54" s="51">
        <f t="shared" si="33"/>
        <v>0.14005098215624523</v>
      </c>
      <c r="W54" s="51">
        <f t="shared" si="33"/>
        <v>-0.29659344995396553</v>
      </c>
      <c r="X54" s="51">
        <f t="shared" si="33"/>
        <v>8.0047400897531817E-2</v>
      </c>
      <c r="Y54" s="51">
        <f t="shared" si="33"/>
        <v>0.16628228057596384</v>
      </c>
      <c r="Z54" s="51">
        <f t="shared" si="33"/>
        <v>9.9166109445695261E-2</v>
      </c>
      <c r="AA54" s="51">
        <f t="shared" si="33"/>
        <v>-0.26069574244690152</v>
      </c>
      <c r="AB54" s="51">
        <f t="shared" si="33"/>
        <v>2.126255709118019E-2</v>
      </c>
      <c r="AC54" s="51">
        <f t="shared" si="33"/>
        <v>0.17484246895348732</v>
      </c>
      <c r="AD54" s="51">
        <f t="shared" si="33"/>
        <v>0.14876731962815559</v>
      </c>
      <c r="AE54" s="51">
        <f t="shared" si="33"/>
        <v>-0.26066146131568757</v>
      </c>
      <c r="AF54" s="51">
        <f t="shared" si="33"/>
        <v>5.0201013069300249E-2</v>
      </c>
      <c r="AG54" s="51">
        <f t="shared" si="33"/>
        <v>0.15143459828465766</v>
      </c>
      <c r="AH54" s="51">
        <f t="shared" si="33"/>
        <v>0.14800337606435021</v>
      </c>
      <c r="AI54" s="51">
        <f t="shared" ref="AI54:BN54" si="34">IF(AH14="","",IF(AI14="","",IF(AH14&lt;=0,"",IF(AI14&lt;=0,"",(AI14/AH14-1)))))</f>
        <v>-0.28726383113266207</v>
      </c>
      <c r="AJ54" s="51">
        <f t="shared" si="34"/>
        <v>5.0685472923731156E-2</v>
      </c>
      <c r="AK54" s="51">
        <f t="shared" si="34"/>
        <v>0.13590513425871986</v>
      </c>
      <c r="AL54" s="51">
        <f t="shared" si="34"/>
        <v>0.16980912102158374</v>
      </c>
      <c r="AM54" s="51">
        <f t="shared" si="34"/>
        <v>-0.26470674111578174</v>
      </c>
      <c r="AN54" s="51">
        <f t="shared" si="34"/>
        <v>2.6631310735834246E-2</v>
      </c>
      <c r="AO54" s="51">
        <f t="shared" si="34"/>
        <v>0.1935670362761559</v>
      </c>
      <c r="AP54" s="51">
        <f t="shared" si="34"/>
        <v>0.1202223393172035</v>
      </c>
      <c r="AQ54" s="51">
        <f t="shared" si="34"/>
        <v>-0.22202359409061301</v>
      </c>
      <c r="AR54" s="51">
        <f t="shared" si="34"/>
        <v>5.999521396754659E-2</v>
      </c>
      <c r="AS54" s="51">
        <f t="shared" si="34"/>
        <v>0.1994273903902084</v>
      </c>
      <c r="AT54" s="51">
        <f t="shared" si="34"/>
        <v>0.13298876868649478</v>
      </c>
      <c r="AU54" s="51">
        <f t="shared" si="34"/>
        <v>-0.24875576284300571</v>
      </c>
      <c r="AV54" s="51">
        <f t="shared" si="34"/>
        <v>6.7121738098586903E-2</v>
      </c>
      <c r="AW54" s="51">
        <f t="shared" si="34"/>
        <v>0.15597292019529174</v>
      </c>
      <c r="AX54" s="51">
        <f t="shared" si="34"/>
        <v>9.8614893117858538E-2</v>
      </c>
      <c r="AY54" s="51">
        <f t="shared" si="34"/>
        <v>-0.20163614599101132</v>
      </c>
      <c r="AZ54" s="51">
        <f t="shared" si="34"/>
        <v>3.1815050187004035E-2</v>
      </c>
      <c r="BA54" s="51">
        <f t="shared" si="34"/>
        <v>0.17961696306429542</v>
      </c>
      <c r="BB54" s="51">
        <f t="shared" si="34"/>
        <v>0.10135683636785342</v>
      </c>
      <c r="BC54" s="51">
        <f t="shared" si="34"/>
        <v>-0.21469937875118461</v>
      </c>
      <c r="BD54" s="51">
        <f t="shared" si="34"/>
        <v>7.6293912577098499E-2</v>
      </c>
      <c r="BE54" s="51">
        <f t="shared" si="34"/>
        <v>0.12856608944811265</v>
      </c>
      <c r="BF54" s="51">
        <f t="shared" si="34"/>
        <v>0.13612396511756275</v>
      </c>
      <c r="BG54" s="51">
        <f t="shared" si="34"/>
        <v>-0.19726632353774209</v>
      </c>
      <c r="BH54" s="51">
        <f t="shared" si="34"/>
        <v>2.446751352269283E-2</v>
      </c>
      <c r="BI54" s="51">
        <f t="shared" si="34"/>
        <v>0.16292533081285443</v>
      </c>
      <c r="BJ54" s="51">
        <f t="shared" si="34"/>
        <v>0.11931433506044908</v>
      </c>
      <c r="BK54" s="51">
        <f t="shared" si="34"/>
        <v>-0.20553490289143261</v>
      </c>
      <c r="BL54" s="51">
        <f t="shared" si="34"/>
        <v>5.2403912807210018E-2</v>
      </c>
      <c r="BM54" s="51">
        <f t="shared" si="34"/>
        <v>0.15748753024333495</v>
      </c>
      <c r="BN54" s="51">
        <f t="shared" si="34"/>
        <v>7.856094927994417E-2</v>
      </c>
      <c r="BO54" s="51">
        <f t="shared" ref="BO54:CC54" si="35">IF(BN14="","",IF(BO14="","",IF(BN14&lt;=0,"",IF(BO14&lt;=0,"",(BO14/BN14-1)))))</f>
        <v>-0.22061508695652177</v>
      </c>
      <c r="BP54" s="117">
        <f t="shared" si="35"/>
        <v>7.7661408915938424E-2</v>
      </c>
      <c r="BQ54" s="117">
        <f t="shared" si="35"/>
        <v>0.16321130551816965</v>
      </c>
      <c r="BR54" s="117">
        <f t="shared" si="35"/>
        <v>8.5403016058624326E-2</v>
      </c>
      <c r="BS54" s="117">
        <f t="shared" si="35"/>
        <v>-0.19696596965969659</v>
      </c>
      <c r="BT54" s="51">
        <f t="shared" si="35"/>
        <v>-2.2567139793730262E-2</v>
      </c>
      <c r="BU54" s="51">
        <f t="shared" si="35"/>
        <v>0.16078144588382792</v>
      </c>
      <c r="BV54" s="51">
        <f t="shared" si="35"/>
        <v>0.23653433534335355</v>
      </c>
      <c r="BW54" s="51">
        <f t="shared" si="35"/>
        <v>-0.17500270941405127</v>
      </c>
      <c r="BX54" s="51">
        <f t="shared" si="35"/>
        <v>6.1513500852137248E-3</v>
      </c>
      <c r="BY54" s="51">
        <f t="shared" si="35"/>
        <v>0.91824415248709634</v>
      </c>
      <c r="BZ54" s="51">
        <f t="shared" si="35"/>
        <v>1.835019851581654E-2</v>
      </c>
      <c r="CA54" s="51">
        <f t="shared" si="35"/>
        <v>-0.15724032677978272</v>
      </c>
      <c r="CB54" s="51">
        <f t="shared" si="35"/>
        <v>6.0580798934753766E-2</v>
      </c>
      <c r="CC54" s="51">
        <f t="shared" si="35"/>
        <v>6.2754626142714098E-2</v>
      </c>
      <c r="CD54" s="51">
        <f t="shared" si="32"/>
        <v>5.0169879973537501E-2</v>
      </c>
      <c r="CE54" s="51">
        <f t="shared" si="32"/>
        <v>-0.12074418767896145</v>
      </c>
      <c r="CF54" s="51">
        <f t="shared" si="32"/>
        <v>6.5770927006133295E-2</v>
      </c>
      <c r="CG54" s="51">
        <f t="shared" si="32"/>
        <v>5.9434330440365057E-2</v>
      </c>
      <c r="CH54" s="51">
        <f t="shared" si="32"/>
        <v>3.9486051169168368E-2</v>
      </c>
      <c r="CI54" s="51">
        <f t="shared" si="32"/>
        <v>-0.17177611179694297</v>
      </c>
      <c r="CJ54" s="51">
        <f t="shared" si="32"/>
        <v>-0.16413128632925689</v>
      </c>
      <c r="CK54" s="51">
        <f t="shared" si="32"/>
        <v>-2.9570390245130529E-3</v>
      </c>
      <c r="CL54" s="51">
        <f t="shared" si="27"/>
        <v>-7.2854469359155072E-2</v>
      </c>
      <c r="CM54" s="51">
        <f t="shared" si="27"/>
        <v>-1.1143462679497618E-2</v>
      </c>
      <c r="CN54" s="51">
        <f t="shared" si="27"/>
        <v>8.8935537752230731E-2</v>
      </c>
      <c r="CO54" s="51">
        <f t="shared" si="27"/>
        <v>5.4928229138288875E-2</v>
      </c>
      <c r="CP54" s="51">
        <f t="shared" si="27"/>
        <v>-0.12784724336306386</v>
      </c>
      <c r="CQ54" s="51">
        <f t="shared" si="27"/>
        <v>-0.30126206059332306</v>
      </c>
      <c r="CR54" s="51">
        <f t="shared" si="27"/>
        <v>0.34203208913000904</v>
      </c>
      <c r="CS54" s="51">
        <f t="shared" si="27"/>
        <v>0.16626142482583872</v>
      </c>
      <c r="CT54" s="51">
        <f t="shared" si="27"/>
        <v>-0.25048191947909892</v>
      </c>
      <c r="CU54" s="51">
        <f t="shared" si="27"/>
        <v>4.4593714275955598E-3</v>
      </c>
      <c r="CV54" s="51">
        <f t="shared" si="27"/>
        <v>0.12217295255812455</v>
      </c>
      <c r="CW54" s="51">
        <f t="shared" si="27"/>
        <v>-4.9762603156794372E-3</v>
      </c>
      <c r="CX54" s="51">
        <f t="shared" si="27"/>
        <v>-0.17199015636743864</v>
      </c>
      <c r="CY54" s="51">
        <f t="shared" si="27"/>
        <v>1.8780701268987787E-2</v>
      </c>
      <c r="CZ54" s="51">
        <f t="shared" si="27"/>
        <v>8.6743570960889693E-2</v>
      </c>
      <c r="DA54" s="51">
        <f t="shared" si="27"/>
        <v>6.8496931663042382E-3</v>
      </c>
      <c r="DB54" s="51">
        <f t="shared" si="27"/>
        <v>-1.7275810728550556E-2</v>
      </c>
      <c r="DC54" s="51">
        <f t="shared" si="27"/>
        <v>2.8973980651192388E-3</v>
      </c>
      <c r="DD54" s="51">
        <f t="shared" si="27"/>
        <v>5.6051144493307836E-2</v>
      </c>
      <c r="DE54" s="51">
        <f t="shared" si="27"/>
        <v>1.8751339792994592E-2</v>
      </c>
      <c r="DF54" s="51">
        <f t="shared" si="27"/>
        <v>-5.1582200414918677E-2</v>
      </c>
      <c r="DG54" s="51">
        <f t="shared" si="27"/>
        <v>-1.5931684441965133E-2</v>
      </c>
      <c r="DH54" s="51">
        <f t="shared" si="28"/>
        <v>7.3522748146691352E-2</v>
      </c>
      <c r="DI54" s="51">
        <f t="shared" si="28"/>
        <v>3.3228064467341056E-3</v>
      </c>
      <c r="DJ54" s="51">
        <f t="shared" si="28"/>
        <v>-5.2297228543266683E-2</v>
      </c>
      <c r="DK54" s="51">
        <f t="shared" si="28"/>
        <v>-0.10460133605434463</v>
      </c>
      <c r="DL54" s="51">
        <f t="shared" si="28"/>
        <v>5.6679416287631401E-2</v>
      </c>
      <c r="DM54" s="51">
        <f t="shared" si="28"/>
        <v>-0.18157070900602212</v>
      </c>
      <c r="DN54" s="51">
        <f t="shared" si="28"/>
        <v>-0.70591219509971337</v>
      </c>
    </row>
    <row r="55" spans="1:118" s="7" customFormat="1" x14ac:dyDescent="0.35">
      <c r="A55" s="20" t="str">
        <f>Month!$A$14</f>
        <v>Concer</v>
      </c>
      <c r="B55" s="52"/>
      <c r="C55" s="52">
        <f t="shared" ref="C55:AH55" si="36">IF(B15="","",IF(C15="","",IF(B15&lt;=0,"",IF(C15&lt;=0,"",(C15/B15-1)))))</f>
        <v>-7.9910380881254683E-2</v>
      </c>
      <c r="D55" s="52">
        <f t="shared" si="36"/>
        <v>6.8181818181818121E-2</v>
      </c>
      <c r="E55" s="52">
        <f t="shared" si="36"/>
        <v>4.939209726443794E-3</v>
      </c>
      <c r="F55" s="52">
        <f t="shared" si="36"/>
        <v>-5.7466918714555781E-2</v>
      </c>
      <c r="G55" s="52">
        <f t="shared" si="36"/>
        <v>1.3638186923385476E-2</v>
      </c>
      <c r="H55" s="52">
        <f t="shared" si="36"/>
        <v>4.8080728136129736E-2</v>
      </c>
      <c r="I55" s="52">
        <f t="shared" si="36"/>
        <v>1.5480460638096938E-2</v>
      </c>
      <c r="J55" s="52">
        <f t="shared" si="36"/>
        <v>-2.1193530395984372E-2</v>
      </c>
      <c r="K55" s="52">
        <f t="shared" si="36"/>
        <v>1.1396011396012096E-3</v>
      </c>
      <c r="L55" s="52">
        <f t="shared" si="36"/>
        <v>1.3280212483399723E-2</v>
      </c>
      <c r="M55" s="52">
        <f t="shared" si="36"/>
        <v>1.0297697060475564E-2</v>
      </c>
      <c r="N55" s="52">
        <f t="shared" si="36"/>
        <v>-4.2438843587842889E-2</v>
      </c>
      <c r="O55" s="52">
        <f t="shared" si="36"/>
        <v>-4.431972130830264E-2</v>
      </c>
      <c r="P55" s="52">
        <f t="shared" si="36"/>
        <v>5.1032806804374164E-2</v>
      </c>
      <c r="Q55" s="52">
        <f t="shared" si="36"/>
        <v>1.1368015414258137E-2</v>
      </c>
      <c r="R55" s="52">
        <f t="shared" si="36"/>
        <v>-2.6481234520861152E-2</v>
      </c>
      <c r="S55" s="52">
        <f t="shared" si="36"/>
        <v>-4.1487279843444247E-2</v>
      </c>
      <c r="T55" s="52">
        <f t="shared" si="36"/>
        <v>3.3687219273172753E-2</v>
      </c>
      <c r="U55" s="52">
        <f t="shared" si="36"/>
        <v>-1.8961090262690106E-2</v>
      </c>
      <c r="V55" s="52">
        <f t="shared" si="36"/>
        <v>-8.0531507952485981E-3</v>
      </c>
      <c r="W55" s="52">
        <f t="shared" si="36"/>
        <v>-2.7400040592652775E-2</v>
      </c>
      <c r="X55" s="52">
        <f t="shared" si="36"/>
        <v>7.4806239565943233E-2</v>
      </c>
      <c r="Y55" s="52">
        <f t="shared" si="36"/>
        <v>2.3926158993404778E-2</v>
      </c>
      <c r="Z55" s="52">
        <f t="shared" si="36"/>
        <v>-8.4961940875504349E-2</v>
      </c>
      <c r="AA55" s="52">
        <f t="shared" si="36"/>
        <v>-3.3352892057703754E-2</v>
      </c>
      <c r="AB55" s="52">
        <f t="shared" si="36"/>
        <v>7.0864630968470621E-2</v>
      </c>
      <c r="AC55" s="52">
        <f t="shared" si="36"/>
        <v>9.8273340018348865E-3</v>
      </c>
      <c r="AD55" s="52">
        <f t="shared" si="36"/>
        <v>-1.4895999299016416E-2</v>
      </c>
      <c r="AE55" s="52">
        <f t="shared" si="36"/>
        <v>-3.9744522282810002E-2</v>
      </c>
      <c r="AF55" s="52">
        <f t="shared" si="36"/>
        <v>4.6308424122043057E-2</v>
      </c>
      <c r="AG55" s="52">
        <f t="shared" si="36"/>
        <v>4.0696344562590747E-2</v>
      </c>
      <c r="AH55" s="52">
        <f t="shared" si="36"/>
        <v>-1.276132486748327E-2</v>
      </c>
      <c r="AI55" s="52">
        <f t="shared" ref="AI55:BN55" si="37">IF(AH15="","",IF(AI15="","",IF(AH15&lt;=0,"",IF(AI15&lt;=0,"",(AI15/AH15-1)))))</f>
        <v>-5.9744037951090512E-3</v>
      </c>
      <c r="AJ55" s="52">
        <f t="shared" si="37"/>
        <v>2.8532408977734125E-2</v>
      </c>
      <c r="AK55" s="52">
        <f t="shared" si="37"/>
        <v>1.7718656373122643E-2</v>
      </c>
      <c r="AL55" s="52">
        <f t="shared" si="37"/>
        <v>-2.6174791013677146E-2</v>
      </c>
      <c r="AM55" s="52">
        <f t="shared" si="37"/>
        <v>-3.8955900483453321E-2</v>
      </c>
      <c r="AN55" s="52">
        <f t="shared" si="37"/>
        <v>4.5113536072781457E-2</v>
      </c>
      <c r="AO55" s="52">
        <f t="shared" si="37"/>
        <v>4.2084073327760985E-2</v>
      </c>
      <c r="AP55" s="52">
        <f t="shared" si="37"/>
        <v>5.5894315948330497E-3</v>
      </c>
      <c r="AQ55" s="52">
        <f t="shared" si="37"/>
        <v>1.5443869348524819E-2</v>
      </c>
      <c r="AR55" s="52">
        <f t="shared" si="37"/>
        <v>4.4722282627479792E-2</v>
      </c>
      <c r="AS55" s="52">
        <f t="shared" si="37"/>
        <v>3.3898982641101139E-2</v>
      </c>
      <c r="AT55" s="52">
        <f t="shared" si="37"/>
        <v>-4.886087482660062E-2</v>
      </c>
      <c r="AU55" s="52">
        <f t="shared" si="37"/>
        <v>1.9084508171321346E-2</v>
      </c>
      <c r="AV55" s="52">
        <f t="shared" si="37"/>
        <v>7.2934569926306203E-2</v>
      </c>
      <c r="AW55" s="52">
        <f t="shared" si="37"/>
        <v>-1.7313641976831828E-2</v>
      </c>
      <c r="AX55" s="52">
        <f t="shared" si="37"/>
        <v>-6.9337779425928336E-2</v>
      </c>
      <c r="AY55" s="52">
        <f t="shared" si="37"/>
        <v>3.8327646103742508E-2</v>
      </c>
      <c r="AZ55" s="52">
        <f t="shared" si="37"/>
        <v>6.4183190040149718E-2</v>
      </c>
      <c r="BA55" s="52">
        <f t="shared" si="37"/>
        <v>3.6631779257849661E-2</v>
      </c>
      <c r="BB55" s="52">
        <f t="shared" si="37"/>
        <v>-1.8051093773902349E-2</v>
      </c>
      <c r="BC55" s="52">
        <f t="shared" si="37"/>
        <v>-3.738900140208723E-3</v>
      </c>
      <c r="BD55" s="52">
        <f t="shared" si="37"/>
        <v>7.9749804534792856E-2</v>
      </c>
      <c r="BE55" s="52">
        <f t="shared" si="37"/>
        <v>7.2411296162200323E-4</v>
      </c>
      <c r="BF55" s="52">
        <f t="shared" si="37"/>
        <v>2.6133502170767153E-2</v>
      </c>
      <c r="BG55" s="52">
        <f t="shared" si="37"/>
        <v>7.0283365294740996E-3</v>
      </c>
      <c r="BH55" s="52">
        <f t="shared" si="37"/>
        <v>5.8901667864659224E-2</v>
      </c>
      <c r="BI55" s="52">
        <f t="shared" si="37"/>
        <v>1.4151567253008812E-2</v>
      </c>
      <c r="BJ55" s="52">
        <f t="shared" si="37"/>
        <v>2.3632629107981362E-3</v>
      </c>
      <c r="BK55" s="52">
        <f t="shared" si="37"/>
        <v>-2.392019173779647E-2</v>
      </c>
      <c r="BL55" s="52">
        <f t="shared" si="37"/>
        <v>6.0445921153443161E-2</v>
      </c>
      <c r="BM55" s="52">
        <f t="shared" si="37"/>
        <v>1.7738554990953892E-2</v>
      </c>
      <c r="BN55" s="52">
        <f t="shared" si="37"/>
        <v>-4.1852329905631702E-2</v>
      </c>
      <c r="BO55" s="52">
        <f t="shared" ref="BO55:CC55" si="38">IF(BN15="","",IF(BO15="","",IF(BN15&lt;=0,"",IF(BO15&lt;=0,"",(BO15/BN15-1)))))</f>
        <v>-3.6897396236146296E-4</v>
      </c>
      <c r="BP55" s="118">
        <f t="shared" si="38"/>
        <v>8.3152942162534327E-2</v>
      </c>
      <c r="BQ55" s="118">
        <f t="shared" si="38"/>
        <v>-4.8809523809524302E-3</v>
      </c>
      <c r="BR55" s="118">
        <f t="shared" si="38"/>
        <v>-2.5002990788371759E-2</v>
      </c>
      <c r="BS55" s="118">
        <f t="shared" si="38"/>
        <v>-1.8404907975460016E-3</v>
      </c>
      <c r="BT55" s="52">
        <f t="shared" si="38"/>
        <v>-7.9901659496004918E-2</v>
      </c>
      <c r="BU55" s="52">
        <f t="shared" si="38"/>
        <v>-9.35203740815016E-4</v>
      </c>
      <c r="BV55" s="52">
        <f t="shared" si="38"/>
        <v>-6.9938486226263752E-2</v>
      </c>
      <c r="BW55" s="52">
        <f t="shared" si="38"/>
        <v>-3.2758447160316173E-2</v>
      </c>
      <c r="BX55" s="52">
        <f t="shared" si="38"/>
        <v>4.7568329303637746E-4</v>
      </c>
      <c r="BY55" s="52">
        <f t="shared" si="38"/>
        <v>-1.678616241466846E-2</v>
      </c>
      <c r="BZ55" s="52">
        <f t="shared" si="38"/>
        <v>-6.0958795222525897E-2</v>
      </c>
      <c r="CA55" s="52">
        <f t="shared" si="38"/>
        <v>-1.9794013517862918E-2</v>
      </c>
      <c r="CB55" s="52">
        <f t="shared" si="38"/>
        <v>8.004186504678934E-3</v>
      </c>
      <c r="CC55" s="52">
        <f t="shared" si="38"/>
        <v>-6.9633903054902024E-3</v>
      </c>
      <c r="CD55" s="52">
        <f t="shared" si="32"/>
        <v>-2.5805150073806793E-2</v>
      </c>
      <c r="CE55" s="52">
        <f t="shared" si="32"/>
        <v>-3.3429404953073116E-2</v>
      </c>
      <c r="CF55" s="52">
        <f t="shared" si="32"/>
        <v>4.3115643299771689E-2</v>
      </c>
      <c r="CG55" s="52">
        <f t="shared" si="32"/>
        <v>1.49710167821131E-2</v>
      </c>
      <c r="CH55" s="52">
        <f t="shared" si="32"/>
        <v>-4.8510404399655482E-2</v>
      </c>
      <c r="CI55" s="52">
        <f t="shared" si="32"/>
        <v>-5.7259411731802712E-2</v>
      </c>
      <c r="CJ55" s="52">
        <f t="shared" si="32"/>
        <v>0.11608378333641323</v>
      </c>
      <c r="CK55" s="52">
        <f t="shared" si="32"/>
        <v>3.1365369593119974E-2</v>
      </c>
      <c r="CL55" s="52">
        <f t="shared" si="27"/>
        <v>-3.8416281034782673E-2</v>
      </c>
      <c r="CM55" s="52">
        <f t="shared" si="27"/>
        <v>-1.9079165396290731E-2</v>
      </c>
      <c r="CN55" s="52">
        <f t="shared" si="27"/>
        <v>3.5945192909646817E-2</v>
      </c>
      <c r="CO55" s="52">
        <f t="shared" si="27"/>
        <v>5.4298278040644243E-2</v>
      </c>
      <c r="CP55" s="52">
        <f t="shared" si="27"/>
        <v>-0.1166058602167751</v>
      </c>
      <c r="CQ55" s="52">
        <f t="shared" si="27"/>
        <v>-0.30857898753088087</v>
      </c>
      <c r="CR55" s="52">
        <f t="shared" si="27"/>
        <v>0.42205170252273327</v>
      </c>
      <c r="CS55" s="52">
        <f t="shared" si="27"/>
        <v>9.7376432812240621E-2</v>
      </c>
      <c r="CT55" s="52">
        <f t="shared" si="27"/>
        <v>-0.10142334280578857</v>
      </c>
      <c r="CU55" s="52">
        <f t="shared" si="27"/>
        <v>-1.4948712344043713E-2</v>
      </c>
      <c r="CV55" s="52">
        <f t="shared" si="27"/>
        <v>0.10337528899444215</v>
      </c>
      <c r="CW55" s="52">
        <f t="shared" si="27"/>
        <v>2.6422894323533619E-2</v>
      </c>
      <c r="CX55" s="52">
        <f t="shared" si="27"/>
        <v>-7.0140495967627059E-2</v>
      </c>
      <c r="CY55" s="52">
        <f t="shared" si="27"/>
        <v>1.9816891078586307E-2</v>
      </c>
      <c r="CZ55" s="52">
        <f t="shared" si="27"/>
        <v>2.8949744097026997E-2</v>
      </c>
      <c r="DA55" s="52">
        <f t="shared" si="27"/>
        <v>1.7574688912229242E-2</v>
      </c>
      <c r="DB55" s="52">
        <f t="shared" si="27"/>
        <v>-6.1129129848240815E-3</v>
      </c>
      <c r="DC55" s="52">
        <f t="shared" si="27"/>
        <v>-6.1930049696701239E-4</v>
      </c>
      <c r="DD55" s="52">
        <f t="shared" si="27"/>
        <v>4.5705942986080661E-2</v>
      </c>
      <c r="DE55" s="52">
        <f t="shared" si="27"/>
        <v>3.7102663824786886E-2</v>
      </c>
      <c r="DF55" s="52">
        <f t="shared" si="27"/>
        <v>-4.9262947167039606E-2</v>
      </c>
      <c r="DG55" s="52">
        <f t="shared" ref="DG55:DN70" si="39">DG15/DF15-1</f>
        <v>5.9747401735792405E-3</v>
      </c>
      <c r="DH55" s="52">
        <f t="shared" si="39"/>
        <v>5.4595934149887393E-2</v>
      </c>
      <c r="DI55" s="52">
        <f t="shared" si="39"/>
        <v>-3.5894950121810876E-3</v>
      </c>
      <c r="DJ55" s="52">
        <f t="shared" si="39"/>
        <v>-3.8463096461438084E-2</v>
      </c>
      <c r="DK55" s="52">
        <f t="shared" si="39"/>
        <v>-1.0882905248641439E-3</v>
      </c>
      <c r="DL55" s="52">
        <f t="shared" si="39"/>
        <v>5.7173434058273687E-2</v>
      </c>
      <c r="DM55" s="52">
        <f t="shared" si="39"/>
        <v>-0.65868790480624728</v>
      </c>
      <c r="DN55" s="52">
        <f t="shared" si="39"/>
        <v>-1</v>
      </c>
    </row>
    <row r="56" spans="1:118" s="5" customFormat="1" x14ac:dyDescent="0.35">
      <c r="A56" s="18" t="str">
        <f>Month!$A$15</f>
        <v>Veículo Pesado</v>
      </c>
      <c r="B56" s="53"/>
      <c r="C56" s="53">
        <f t="shared" ref="C56:AH56" si="40">IF(B16="","",IF(C16="","",IF(B16&lt;=0,"",IF(C16&lt;=0,"",(C16/B16-1)))))</f>
        <v>-5.3290270488494107E-2</v>
      </c>
      <c r="D56" s="53">
        <f t="shared" si="40"/>
        <v>7.0788912579957453E-2</v>
      </c>
      <c r="E56" s="53">
        <f t="shared" si="40"/>
        <v>-2.2301871764237369E-2</v>
      </c>
      <c r="F56" s="53">
        <f t="shared" si="40"/>
        <v>-0.10142566191446023</v>
      </c>
      <c r="G56" s="53">
        <f t="shared" si="40"/>
        <v>4.8050770625566619E-2</v>
      </c>
      <c r="H56" s="53">
        <f t="shared" si="40"/>
        <v>4.1522491349480939E-2</v>
      </c>
      <c r="I56" s="53">
        <f t="shared" si="40"/>
        <v>-1.6196013289036526E-2</v>
      </c>
      <c r="J56" s="53">
        <f t="shared" si="40"/>
        <v>-4.2634022794428073E-2</v>
      </c>
      <c r="K56" s="53">
        <f t="shared" si="40"/>
        <v>6.1728395061728447E-2</v>
      </c>
      <c r="L56" s="53">
        <f t="shared" si="40"/>
        <v>4.0697674418604723E-2</v>
      </c>
      <c r="M56" s="53">
        <f t="shared" si="40"/>
        <v>4.7885075818037137E-3</v>
      </c>
      <c r="N56" s="53">
        <f t="shared" si="40"/>
        <v>-7.2676727561556742E-2</v>
      </c>
      <c r="O56" s="53">
        <f t="shared" si="40"/>
        <v>-6.6381156316916434E-2</v>
      </c>
      <c r="P56" s="53">
        <f t="shared" si="40"/>
        <v>0.17293577981651387</v>
      </c>
      <c r="Q56" s="53">
        <f t="shared" si="40"/>
        <v>-2.7375831052014132E-2</v>
      </c>
      <c r="R56" s="53">
        <f t="shared" si="40"/>
        <v>-4.5838359469240086E-2</v>
      </c>
      <c r="S56" s="53">
        <f t="shared" si="40"/>
        <v>-1.8120522545301276E-2</v>
      </c>
      <c r="T56" s="53">
        <f t="shared" si="40"/>
        <v>3.2188841201716833E-2</v>
      </c>
      <c r="U56" s="53">
        <f t="shared" si="40"/>
        <v>-2.6195426195426141E-2</v>
      </c>
      <c r="V56" s="53">
        <f t="shared" si="40"/>
        <v>-4.0136635354397932E-2</v>
      </c>
      <c r="W56" s="53">
        <f t="shared" si="40"/>
        <v>2.9359430604982251E-2</v>
      </c>
      <c r="X56" s="53">
        <f t="shared" si="40"/>
        <v>7.5357821953327742E-2</v>
      </c>
      <c r="Y56" s="53">
        <f t="shared" si="40"/>
        <v>2.401926073932481E-2</v>
      </c>
      <c r="Z56" s="53">
        <f t="shared" si="40"/>
        <v>-0.11855752435004729</v>
      </c>
      <c r="AA56" s="53">
        <f t="shared" si="40"/>
        <v>-9.1730130073084393E-3</v>
      </c>
      <c r="AB56" s="53">
        <f t="shared" si="40"/>
        <v>0.11375942397060901</v>
      </c>
      <c r="AC56" s="53">
        <f t="shared" si="40"/>
        <v>-1.0244463926713632E-2</v>
      </c>
      <c r="AD56" s="53">
        <f t="shared" si="40"/>
        <v>-3.3280001956616179E-2</v>
      </c>
      <c r="AE56" s="53">
        <f t="shared" si="40"/>
        <v>-2.5874398921896691E-2</v>
      </c>
      <c r="AF56" s="53">
        <f t="shared" si="40"/>
        <v>4.2387506931190977E-2</v>
      </c>
      <c r="AG56" s="53">
        <f t="shared" si="40"/>
        <v>3.4465704344403214E-2</v>
      </c>
      <c r="AH56" s="53">
        <f t="shared" si="40"/>
        <v>-2.5970533063094825E-2</v>
      </c>
      <c r="AI56" s="53">
        <f t="shared" ref="AI56:BN56" si="41">IF(AH16="","",IF(AI16="","",IF(AH16&lt;=0,"",IF(AI16&lt;=0,"",(AI16/AH16-1)))))</f>
        <v>5.1498597737009266E-2</v>
      </c>
      <c r="AJ56" s="53">
        <f t="shared" si="41"/>
        <v>2.6936265796762671E-2</v>
      </c>
      <c r="AK56" s="53">
        <f t="shared" si="41"/>
        <v>1.4416526278587583E-2</v>
      </c>
      <c r="AL56" s="53">
        <f t="shared" si="41"/>
        <v>-5.80561806334422E-2</v>
      </c>
      <c r="AM56" s="53">
        <f t="shared" si="41"/>
        <v>-1.1040572235642809E-2</v>
      </c>
      <c r="AN56" s="53">
        <f t="shared" si="41"/>
        <v>6.1168613332374777E-2</v>
      </c>
      <c r="AO56" s="53">
        <f t="shared" si="41"/>
        <v>2.6909944572433675E-2</v>
      </c>
      <c r="AP56" s="53">
        <f t="shared" si="41"/>
        <v>4.129356405405904E-2</v>
      </c>
      <c r="AQ56" s="53">
        <f t="shared" si="41"/>
        <v>2.9407619122195472E-2</v>
      </c>
      <c r="AR56" s="53">
        <f t="shared" si="41"/>
        <v>2.8493868362117647E-2</v>
      </c>
      <c r="AS56" s="53">
        <f t="shared" si="41"/>
        <v>6.9294771391466004E-3</v>
      </c>
      <c r="AT56" s="53">
        <f t="shared" si="41"/>
        <v>-0.10492676329173378</v>
      </c>
      <c r="AU56" s="53">
        <f t="shared" si="41"/>
        <v>0.10187608208425636</v>
      </c>
      <c r="AV56" s="53">
        <f t="shared" si="41"/>
        <v>8.89215527300804E-2</v>
      </c>
      <c r="AW56" s="53">
        <f t="shared" si="41"/>
        <v>-6.7740841385394823E-2</v>
      </c>
      <c r="AX56" s="53">
        <f t="shared" si="41"/>
        <v>-0.129263621663675</v>
      </c>
      <c r="AY56" s="53">
        <f t="shared" si="41"/>
        <v>9.0172909217012043E-2</v>
      </c>
      <c r="AZ56" s="53">
        <f t="shared" si="41"/>
        <v>8.7967264726639849E-2</v>
      </c>
      <c r="BA56" s="53">
        <f t="shared" si="41"/>
        <v>2.8737487891507874E-2</v>
      </c>
      <c r="BB56" s="53">
        <f t="shared" si="41"/>
        <v>-2.8876333961079692E-2</v>
      </c>
      <c r="BC56" s="53">
        <f t="shared" si="41"/>
        <v>4.3956043956044022E-2</v>
      </c>
      <c r="BD56" s="53">
        <f t="shared" si="41"/>
        <v>8.4520123839009198E-2</v>
      </c>
      <c r="BE56" s="53">
        <f t="shared" si="41"/>
        <v>3.1401655723665378E-2</v>
      </c>
      <c r="BF56" s="53">
        <f t="shared" si="41"/>
        <v>6.3963465264322839E-3</v>
      </c>
      <c r="BG56" s="53">
        <f t="shared" si="41"/>
        <v>5.9899177967661643E-3</v>
      </c>
      <c r="BH56" s="53">
        <f t="shared" si="41"/>
        <v>8.4778383166251858E-2</v>
      </c>
      <c r="BI56" s="53">
        <f t="shared" si="41"/>
        <v>-1.7641129032257563E-3</v>
      </c>
      <c r="BJ56" s="53">
        <f t="shared" si="41"/>
        <v>6.4132794748801292E-3</v>
      </c>
      <c r="BK56" s="53">
        <f t="shared" si="41"/>
        <v>-1.9468428054062792E-2</v>
      </c>
      <c r="BL56" s="53">
        <f t="shared" si="41"/>
        <v>5.8494064921303046E-2</v>
      </c>
      <c r="BM56" s="53">
        <f t="shared" si="41"/>
        <v>-1.2384604689584133E-2</v>
      </c>
      <c r="BN56" s="53">
        <f t="shared" si="41"/>
        <v>-6.0739824013527399E-2</v>
      </c>
      <c r="BO56" s="53">
        <f t="shared" ref="BO56:CC56" si="42">IF(BN16="","",IF(BO16="","",IF(BN16&lt;=0,"",IF(BO16&lt;=0,"",(BO16/BN16-1)))))</f>
        <v>5.8103178738926564E-2</v>
      </c>
      <c r="BP56" s="119">
        <f t="shared" si="42"/>
        <v>7.5843388327998085E-2</v>
      </c>
      <c r="BQ56" s="119">
        <f t="shared" si="42"/>
        <v>-4.1428244449530749E-2</v>
      </c>
      <c r="BR56" s="119">
        <f t="shared" si="42"/>
        <v>-4.2741165234001954E-2</v>
      </c>
      <c r="BS56" s="119">
        <f t="shared" si="42"/>
        <v>1.7710152157645265E-2</v>
      </c>
      <c r="BT56" s="53">
        <f t="shared" si="42"/>
        <v>-4.8529411764705932E-2</v>
      </c>
      <c r="BU56" s="53">
        <f t="shared" si="42"/>
        <v>-4.2503863987635282E-2</v>
      </c>
      <c r="BV56" s="53">
        <f t="shared" si="42"/>
        <v>-9.9542641915523311E-2</v>
      </c>
      <c r="BW56" s="53">
        <f t="shared" si="42"/>
        <v>-3.6565282342396199E-2</v>
      </c>
      <c r="BX56" s="53">
        <f t="shared" si="42"/>
        <v>1.8799137633751517E-3</v>
      </c>
      <c r="BY56" s="53">
        <f t="shared" si="42"/>
        <v>-5.7576768715421278E-2</v>
      </c>
      <c r="BZ56" s="53">
        <f t="shared" si="42"/>
        <v>-7.8388237002022576E-2</v>
      </c>
      <c r="CA56" s="53">
        <f t="shared" si="42"/>
        <v>4.3121881682109731E-2</v>
      </c>
      <c r="CB56" s="53">
        <f t="shared" si="42"/>
        <v>-3.7654595148616354E-2</v>
      </c>
      <c r="CC56" s="53">
        <f t="shared" si="42"/>
        <v>-3.5070124272885472E-2</v>
      </c>
      <c r="CD56" s="53">
        <f t="shared" si="32"/>
        <v>-5.8379690949227125E-2</v>
      </c>
      <c r="CE56" s="53">
        <f t="shared" si="32"/>
        <v>-8.7499667881050236E-3</v>
      </c>
      <c r="CF56" s="53">
        <f t="shared" si="32"/>
        <v>6.8758696534787944E-2</v>
      </c>
      <c r="CG56" s="53">
        <f t="shared" si="32"/>
        <v>2.6020094668148808E-3</v>
      </c>
      <c r="CH56" s="53">
        <f t="shared" si="32"/>
        <v>-6.3888926696784698E-2</v>
      </c>
      <c r="CI56" s="53">
        <f t="shared" si="32"/>
        <v>4.8727887756094823E-4</v>
      </c>
      <c r="CJ56" s="53">
        <f t="shared" si="32"/>
        <v>0.13515245971695022</v>
      </c>
      <c r="CK56" s="53">
        <f t="shared" si="32"/>
        <v>-4.2801583347172878E-3</v>
      </c>
      <c r="CL56" s="53">
        <f t="shared" si="27"/>
        <v>-4.7046436228806887E-2</v>
      </c>
      <c r="CM56" s="53">
        <f t="shared" si="27"/>
        <v>1.9110797994693618E-2</v>
      </c>
      <c r="CN56" s="53">
        <f t="shared" si="27"/>
        <v>3.4141735236151494E-2</v>
      </c>
      <c r="CO56" s="53">
        <f t="shared" si="27"/>
        <v>2.6338434454417303E-2</v>
      </c>
      <c r="CP56" s="53">
        <f t="shared" si="27"/>
        <v>-9.0665013412462914E-2</v>
      </c>
      <c r="CQ56" s="53">
        <f t="shared" si="27"/>
        <v>-0.13540888892513869</v>
      </c>
      <c r="CR56" s="53">
        <f t="shared" si="27"/>
        <v>0.23827929527621339</v>
      </c>
      <c r="CS56" s="53">
        <f t="shared" si="27"/>
        <v>3.7652799035937656E-2</v>
      </c>
      <c r="CT56" s="53">
        <f t="shared" si="27"/>
        <v>-6.5657766210258539E-2</v>
      </c>
      <c r="CU56" s="53">
        <f t="shared" si="27"/>
        <v>-6.377116194939858E-3</v>
      </c>
      <c r="CV56" s="53">
        <f t="shared" si="27"/>
        <v>4.483475802380954E-2</v>
      </c>
      <c r="CW56" s="53">
        <f t="shared" si="27"/>
        <v>-3.8447821198671628E-3</v>
      </c>
      <c r="CX56" s="53">
        <f t="shared" si="27"/>
        <v>-6.3206903063095066E-2</v>
      </c>
      <c r="CY56" s="53">
        <f t="shared" si="27"/>
        <v>4.4439514944330627E-2</v>
      </c>
      <c r="CZ56" s="53">
        <f t="shared" si="27"/>
        <v>1.8619878390015998E-3</v>
      </c>
      <c r="DA56" s="53">
        <f t="shared" si="27"/>
        <v>6.9441698875047919E-3</v>
      </c>
      <c r="DB56" s="53">
        <f t="shared" si="27"/>
        <v>-3.447957468356766E-2</v>
      </c>
      <c r="DC56" s="53">
        <f t="shared" si="27"/>
        <v>4.0127773534183175E-2</v>
      </c>
      <c r="DD56" s="53">
        <f t="shared" si="27"/>
        <v>4.1789464980282798E-2</v>
      </c>
      <c r="DE56" s="53">
        <f t="shared" si="27"/>
        <v>2.4989291817971715E-2</v>
      </c>
      <c r="DF56" s="53">
        <f t="shared" si="27"/>
        <v>-4.4093426946081093E-2</v>
      </c>
      <c r="DG56" s="53">
        <f t="shared" si="39"/>
        <v>6.1385355237364658E-2</v>
      </c>
      <c r="DH56" s="53">
        <f t="shared" si="39"/>
        <v>4.1717250426029251E-2</v>
      </c>
      <c r="DI56" s="53">
        <f t="shared" si="39"/>
        <v>-3.0548120706953785E-2</v>
      </c>
      <c r="DJ56" s="53">
        <f t="shared" si="39"/>
        <v>-6.1079254605535649E-2</v>
      </c>
      <c r="DK56" s="53">
        <f t="shared" si="39"/>
        <v>3.1483572947508698E-2</v>
      </c>
      <c r="DL56" s="53">
        <f t="shared" si="39"/>
        <v>7.5088473126298183E-2</v>
      </c>
      <c r="DM56" s="53">
        <f t="shared" si="39"/>
        <v>-0.64899392510659282</v>
      </c>
      <c r="DN56" s="53">
        <f t="shared" si="39"/>
        <v>-1</v>
      </c>
    </row>
    <row r="57" spans="1:118" s="5" customFormat="1" x14ac:dyDescent="0.35">
      <c r="A57" s="19" t="str">
        <f>Month!$A$16</f>
        <v>Veículo Leve</v>
      </c>
      <c r="B57" s="54"/>
      <c r="C57" s="54">
        <f t="shared" ref="C57:AH57" si="43">IF(B17="","",IF(C17="","",IF(B17&lt;=0,"",IF(C17&lt;=0,"",(C17/B17-1)))))</f>
        <v>-0.10281347690170195</v>
      </c>
      <c r="D57" s="54">
        <f t="shared" si="43"/>
        <v>6.5814943863724329E-2</v>
      </c>
      <c r="E57" s="54">
        <f t="shared" si="43"/>
        <v>2.9785688339992733E-2</v>
      </c>
      <c r="F57" s="54">
        <f t="shared" si="43"/>
        <v>-1.9400352733686121E-2</v>
      </c>
      <c r="G57" s="54">
        <f t="shared" si="43"/>
        <v>-1.3669064748201398E-2</v>
      </c>
      <c r="H57" s="54">
        <f t="shared" si="43"/>
        <v>5.361050328227579E-2</v>
      </c>
      <c r="I57" s="54">
        <f t="shared" si="43"/>
        <v>4.1883004499826848E-2</v>
      </c>
      <c r="J57" s="54">
        <f t="shared" si="43"/>
        <v>-4.3189368770764069E-3</v>
      </c>
      <c r="K57" s="54">
        <f t="shared" si="43"/>
        <v>-4.471137804471137E-2</v>
      </c>
      <c r="L57" s="54">
        <f t="shared" si="43"/>
        <v>-9.7799511002445438E-3</v>
      </c>
      <c r="M57" s="54">
        <f t="shared" si="43"/>
        <v>1.5167548500881756E-2</v>
      </c>
      <c r="N57" s="54">
        <f t="shared" si="43"/>
        <v>-1.5983321751216084E-2</v>
      </c>
      <c r="O57" s="54">
        <f t="shared" si="43"/>
        <v>-2.6129943502824826E-2</v>
      </c>
      <c r="P57" s="54">
        <f t="shared" si="43"/>
        <v>-4.5322697606961615E-2</v>
      </c>
      <c r="Q57" s="54">
        <f t="shared" si="43"/>
        <v>4.8993543486517188E-2</v>
      </c>
      <c r="R57" s="54">
        <f t="shared" si="43"/>
        <v>-9.0514120202751513E-3</v>
      </c>
      <c r="S57" s="54">
        <f t="shared" si="43"/>
        <v>-6.1746437705517021E-2</v>
      </c>
      <c r="T57" s="54">
        <f t="shared" si="43"/>
        <v>3.5046728971962704E-2</v>
      </c>
      <c r="U57" s="54">
        <f t="shared" si="43"/>
        <v>-1.241534988713322E-2</v>
      </c>
      <c r="V57" s="54">
        <f t="shared" si="43"/>
        <v>2.0571428571428463E-2</v>
      </c>
      <c r="W57" s="54">
        <f t="shared" si="43"/>
        <v>-7.5027995520716706E-2</v>
      </c>
      <c r="X57" s="54">
        <f t="shared" si="43"/>
        <v>7.4291162227602792E-2</v>
      </c>
      <c r="Y57" s="54">
        <f t="shared" si="43"/>
        <v>2.3839132622501813E-2</v>
      </c>
      <c r="Z57" s="54">
        <f t="shared" si="43"/>
        <v>-5.3553119721832854E-2</v>
      </c>
      <c r="AA57" s="54">
        <f t="shared" si="43"/>
        <v>-5.4406246565592564E-2</v>
      </c>
      <c r="AB57" s="54">
        <f t="shared" si="43"/>
        <v>3.172966252912035E-2</v>
      </c>
      <c r="AC57" s="54">
        <f t="shared" si="43"/>
        <v>2.9595763246609286E-2</v>
      </c>
      <c r="AD57" s="54">
        <f t="shared" si="43"/>
        <v>2.5095267462871274E-3</v>
      </c>
      <c r="AE57" s="54">
        <f t="shared" si="43"/>
        <v>-5.2407609479184547E-2</v>
      </c>
      <c r="AF57" s="54">
        <f t="shared" si="43"/>
        <v>4.9988360722537095E-2</v>
      </c>
      <c r="AG57" s="54">
        <f t="shared" si="43"/>
        <v>4.6501716553706718E-2</v>
      </c>
      <c r="AH57" s="54">
        <f t="shared" si="43"/>
        <v>-5.9525471078503145E-4</v>
      </c>
      <c r="AI57" s="54">
        <f t="shared" ref="AI57:BN57" si="44">IF(AH17="","",IF(AI17="","",IF(AH17&lt;=0,"",IF(AI17&lt;=0,"",(AI17/AH17-1)))))</f>
        <v>-5.7564709153089644E-2</v>
      </c>
      <c r="AJ57" s="54">
        <f t="shared" si="44"/>
        <v>3.0130984739807687E-2</v>
      </c>
      <c r="AK57" s="54">
        <f t="shared" si="44"/>
        <v>2.1015562616568007E-2</v>
      </c>
      <c r="AL57" s="54">
        <f t="shared" si="44"/>
        <v>5.4504333027296514E-3</v>
      </c>
      <c r="AM57" s="54">
        <f t="shared" si="44"/>
        <v>-6.4897899944469595E-2</v>
      </c>
      <c r="AN57" s="54">
        <f t="shared" si="44"/>
        <v>2.9334061081201845E-2</v>
      </c>
      <c r="AO57" s="54">
        <f t="shared" si="44"/>
        <v>5.7458961534434305E-2</v>
      </c>
      <c r="AP57" s="54">
        <f t="shared" si="44"/>
        <v>-2.954197386182722E-2</v>
      </c>
      <c r="AQ57" s="54">
        <f t="shared" si="44"/>
        <v>7.0122037146647109E-4</v>
      </c>
      <c r="AR57" s="54">
        <f t="shared" si="44"/>
        <v>6.2347419638662638E-2</v>
      </c>
      <c r="AS57" s="54">
        <f t="shared" si="44"/>
        <v>6.2256260541607267E-2</v>
      </c>
      <c r="AT57" s="54">
        <f t="shared" si="44"/>
        <v>7.0195912634216651E-3</v>
      </c>
      <c r="AU57" s="54">
        <f t="shared" si="44"/>
        <v>-5.4260084647860141E-2</v>
      </c>
      <c r="AV57" s="54">
        <f t="shared" si="44"/>
        <v>5.6433598662186224E-2</v>
      </c>
      <c r="AW57" s="54">
        <f t="shared" si="44"/>
        <v>3.6335433000550754E-2</v>
      </c>
      <c r="AX57" s="54">
        <f t="shared" si="44"/>
        <v>-1.1985874565760946E-2</v>
      </c>
      <c r="AY57" s="54">
        <f t="shared" si="44"/>
        <v>-5.4010289427705027E-3</v>
      </c>
      <c r="AZ57" s="54">
        <f t="shared" si="44"/>
        <v>4.2194929424501426E-2</v>
      </c>
      <c r="BA57" s="54">
        <f t="shared" si="44"/>
        <v>4.4250545341227854E-2</v>
      </c>
      <c r="BB57" s="54">
        <f t="shared" si="44"/>
        <v>-7.7588779468815705E-3</v>
      </c>
      <c r="BC57" s="54">
        <f t="shared" si="44"/>
        <v>-4.8120300751879674E-2</v>
      </c>
      <c r="BD57" s="54">
        <f t="shared" si="44"/>
        <v>7.4881516587677721E-2</v>
      </c>
      <c r="BE57" s="54">
        <f t="shared" si="44"/>
        <v>-3.0864197530864224E-2</v>
      </c>
      <c r="BF57" s="54">
        <f t="shared" si="44"/>
        <v>4.7762359720958436E-2</v>
      </c>
      <c r="BG57" s="54">
        <f t="shared" si="44"/>
        <v>8.1213557207360232E-3</v>
      </c>
      <c r="BH57" s="54">
        <f t="shared" si="44"/>
        <v>3.1721931844041373E-2</v>
      </c>
      <c r="BI57" s="54">
        <f t="shared" si="44"/>
        <v>3.1728360701363867E-2</v>
      </c>
      <c r="BJ57" s="54">
        <f t="shared" si="44"/>
        <v>-1.9642568114378589E-3</v>
      </c>
      <c r="BK57" s="54">
        <f t="shared" si="44"/>
        <v>-2.8716914543633787E-2</v>
      </c>
      <c r="BL57" s="54">
        <f t="shared" si="44"/>
        <v>6.2569048781207171E-2</v>
      </c>
      <c r="BM57" s="54">
        <f t="shared" si="44"/>
        <v>5.0379300237010316E-2</v>
      </c>
      <c r="BN57" s="54">
        <f t="shared" si="44"/>
        <v>-2.2609205812010202E-2</v>
      </c>
      <c r="BO57" s="54">
        <f t="shared" ref="BO57:CC57" si="45">IF(BN17="","",IF(BO17="","",IF(BN17&lt;=0,"",IF(BO17&lt;=0,"",(BO17/BN17-1)))))</f>
        <v>-5.7653061224489766E-2</v>
      </c>
      <c r="BP57" s="120">
        <f t="shared" si="45"/>
        <v>9.1229020032485009E-2</v>
      </c>
      <c r="BQ57" s="120">
        <f t="shared" si="45"/>
        <v>3.4730836020838485E-2</v>
      </c>
      <c r="BR57" s="120">
        <f t="shared" si="45"/>
        <v>-7.1925197794293627E-3</v>
      </c>
      <c r="BS57" s="120">
        <f t="shared" si="45"/>
        <v>-2.0767930451581762E-2</v>
      </c>
      <c r="BT57" s="54">
        <f t="shared" si="45"/>
        <v>-0.11146732429099881</v>
      </c>
      <c r="BU57" s="54">
        <f t="shared" si="45"/>
        <v>4.3852345267832327E-2</v>
      </c>
      <c r="BV57" s="54">
        <f t="shared" si="45"/>
        <v>-4.0680670034565325E-2</v>
      </c>
      <c r="BW57" s="54">
        <f t="shared" si="45"/>
        <v>-2.9226995565410196E-2</v>
      </c>
      <c r="BX57" s="54">
        <f t="shared" si="45"/>
        <v>-8.1711918948168538E-4</v>
      </c>
      <c r="BY57" s="54">
        <f t="shared" si="45"/>
        <v>2.1154748981837557E-2</v>
      </c>
      <c r="BZ57" s="54">
        <f t="shared" si="45"/>
        <v>-4.6372381511488481E-2</v>
      </c>
      <c r="CA57" s="54">
        <f t="shared" si="45"/>
        <v>-7.1596244131455378E-2</v>
      </c>
      <c r="CB57" s="54">
        <f t="shared" si="45"/>
        <v>5.0242888748419645E-2</v>
      </c>
      <c r="CC57" s="54">
        <f t="shared" si="45"/>
        <v>1.6861881176424065E-2</v>
      </c>
      <c r="CD57" s="54">
        <f t="shared" si="32"/>
        <v>3.9715892275826725E-4</v>
      </c>
      <c r="CE57" s="54">
        <f t="shared" si="32"/>
        <v>-5.2114697270276178E-2</v>
      </c>
      <c r="CF57" s="54">
        <f t="shared" si="32"/>
        <v>2.2812569781970549E-2</v>
      </c>
      <c r="CG57" s="54">
        <f t="shared" si="32"/>
        <v>2.5204194220070697E-2</v>
      </c>
      <c r="CH57" s="54">
        <f t="shared" si="32"/>
        <v>-3.6067881137173963E-2</v>
      </c>
      <c r="CI57" s="54">
        <f t="shared" si="32"/>
        <v>-0.10263287048665815</v>
      </c>
      <c r="CJ57" s="54">
        <f t="shared" si="32"/>
        <v>9.9379157679704511E-2</v>
      </c>
      <c r="CK57" s="54">
        <f t="shared" si="32"/>
        <v>6.36078129809583E-2</v>
      </c>
      <c r="CL57" s="54">
        <f t="shared" si="27"/>
        <v>-3.110830452280855E-2</v>
      </c>
      <c r="CM57" s="54">
        <f t="shared" si="27"/>
        <v>-5.0886280779290471E-2</v>
      </c>
      <c r="CN57" s="54">
        <f t="shared" si="27"/>
        <v>3.755800640366358E-2</v>
      </c>
      <c r="CO57" s="54">
        <f t="shared" si="27"/>
        <v>7.9220147184635881E-2</v>
      </c>
      <c r="CP57" s="54">
        <f t="shared" si="27"/>
        <v>-0.13859511803130087</v>
      </c>
      <c r="CQ57" s="54">
        <f t="shared" si="27"/>
        <v>-0.46353766409291064</v>
      </c>
      <c r="CR57" s="54">
        <f t="shared" si="27"/>
        <v>0.68708157553315297</v>
      </c>
      <c r="CS57" s="54">
        <f t="shared" si="27"/>
        <v>0.16059480030826845</v>
      </c>
      <c r="CT57" s="54">
        <f t="shared" si="27"/>
        <v>-0.1352713983781535</v>
      </c>
      <c r="CU57" s="54">
        <f t="shared" si="27"/>
        <v>-2.371380177778204E-2</v>
      </c>
      <c r="CV57" s="54">
        <f t="shared" si="27"/>
        <v>0.16430031780354559</v>
      </c>
      <c r="CW57" s="54">
        <f t="shared" si="27"/>
        <v>5.4691264149285379E-2</v>
      </c>
      <c r="CX57" s="54">
        <f t="shared" si="27"/>
        <v>-7.6256696075296948E-2</v>
      </c>
      <c r="CY57" s="54">
        <f t="shared" si="27"/>
        <v>-2.20984034435312E-3</v>
      </c>
      <c r="CZ57" s="54">
        <f t="shared" si="27"/>
        <v>5.4314625511375336E-2</v>
      </c>
      <c r="DA57" s="54">
        <f t="shared" si="27"/>
        <v>2.7033835165743092E-2</v>
      </c>
      <c r="DB57" s="54">
        <f t="shared" si="27"/>
        <v>1.863430255638443E-2</v>
      </c>
      <c r="DC57" s="54">
        <f t="shared" si="27"/>
        <v>-3.4313699048851842E-2</v>
      </c>
      <c r="DD57" s="54">
        <f t="shared" si="27"/>
        <v>4.9194192919845614E-2</v>
      </c>
      <c r="DE57" s="54">
        <f t="shared" si="27"/>
        <v>4.7815415566230035E-2</v>
      </c>
      <c r="DF57" s="54">
        <f t="shared" si="27"/>
        <v>-5.3735142551202819E-2</v>
      </c>
      <c r="DG57" s="54">
        <f t="shared" si="39"/>
        <v>-4.244988167225805E-2</v>
      </c>
      <c r="DH57" s="54">
        <f t="shared" si="39"/>
        <v>6.7071387072103583E-2</v>
      </c>
      <c r="DI57" s="54">
        <f t="shared" si="39"/>
        <v>2.1904563245100039E-2</v>
      </c>
      <c r="DJ57" s="54">
        <f t="shared" si="39"/>
        <v>-1.817338010557179E-2</v>
      </c>
      <c r="DK57" s="54">
        <f t="shared" si="39"/>
        <v>-2.9032632104688316E-2</v>
      </c>
      <c r="DL57" s="54">
        <f t="shared" si="39"/>
        <v>4.0845669978697652E-2</v>
      </c>
      <c r="DM57" s="54">
        <f t="shared" si="39"/>
        <v>-0.66781366240205753</v>
      </c>
      <c r="DN57" s="54">
        <f t="shared" si="39"/>
        <v>-1</v>
      </c>
    </row>
    <row r="58" spans="1:118" s="7" customFormat="1" x14ac:dyDescent="0.35">
      <c r="A58" s="20" t="str">
        <f>Month!$A$17</f>
        <v>Concepa</v>
      </c>
      <c r="B58" s="52"/>
      <c r="C58" s="52" t="str">
        <f t="shared" ref="C58:AH58" si="46">IF(B18="","",IF(C18="","",IF(B18&lt;=0,"",IF(C18&lt;=0,"",(C18/B18-1)))))</f>
        <v/>
      </c>
      <c r="D58" s="52" t="str">
        <f t="shared" si="46"/>
        <v/>
      </c>
      <c r="E58" s="52" t="str">
        <f t="shared" si="46"/>
        <v/>
      </c>
      <c r="F58" s="52">
        <f t="shared" si="46"/>
        <v>2.0392620624408706</v>
      </c>
      <c r="G58" s="52">
        <f t="shared" si="46"/>
        <v>-0.23953307392996104</v>
      </c>
      <c r="H58" s="52">
        <f t="shared" si="46"/>
        <v>1.330331559557929E-2</v>
      </c>
      <c r="I58" s="52">
        <f t="shared" si="46"/>
        <v>0.19087053120581698</v>
      </c>
      <c r="J58" s="52">
        <f t="shared" si="46"/>
        <v>0.12856173677069194</v>
      </c>
      <c r="K58" s="52">
        <f t="shared" si="46"/>
        <v>-0.30898707544334236</v>
      </c>
      <c r="L58" s="52">
        <f t="shared" si="46"/>
        <v>2.6533275337103035E-2</v>
      </c>
      <c r="M58" s="52">
        <f t="shared" si="46"/>
        <v>0.21800847457627115</v>
      </c>
      <c r="N58" s="52">
        <f t="shared" si="46"/>
        <v>0.19446860323534532</v>
      </c>
      <c r="O58" s="52">
        <f t="shared" si="46"/>
        <v>-0.32022717343818263</v>
      </c>
      <c r="P58" s="52">
        <f t="shared" si="46"/>
        <v>3.2133676092545027E-3</v>
      </c>
      <c r="Q58" s="52">
        <f t="shared" si="46"/>
        <v>0.19410634208840483</v>
      </c>
      <c r="R58" s="52">
        <f t="shared" si="46"/>
        <v>0.20940629470672389</v>
      </c>
      <c r="S58" s="52">
        <f t="shared" si="46"/>
        <v>-0.29469170486470497</v>
      </c>
      <c r="T58" s="52">
        <f t="shared" si="46"/>
        <v>7.9664570230608689E-3</v>
      </c>
      <c r="U58" s="52">
        <f t="shared" si="46"/>
        <v>0.17678868552412652</v>
      </c>
      <c r="V58" s="52">
        <f t="shared" si="46"/>
        <v>0.13785790031813372</v>
      </c>
      <c r="W58" s="52">
        <f t="shared" si="46"/>
        <v>-0.33473128300714505</v>
      </c>
      <c r="X58" s="52">
        <f t="shared" si="46"/>
        <v>5.650245155264999E-2</v>
      </c>
      <c r="Y58" s="52">
        <f t="shared" si="46"/>
        <v>0.20707182320441997</v>
      </c>
      <c r="Z58" s="52">
        <f t="shared" si="46"/>
        <v>0.14701574514829741</v>
      </c>
      <c r="AA58" s="52">
        <f t="shared" si="46"/>
        <v>-0.29433359936153236</v>
      </c>
      <c r="AB58" s="52">
        <f t="shared" si="46"/>
        <v>2.3750282741461293E-2</v>
      </c>
      <c r="AC58" s="52">
        <f t="shared" si="46"/>
        <v>0.21895713654441007</v>
      </c>
      <c r="AD58" s="52">
        <f t="shared" si="46"/>
        <v>0.18433931484502453</v>
      </c>
      <c r="AE58" s="52">
        <f t="shared" si="46"/>
        <v>-0.2843587389041935</v>
      </c>
      <c r="AF58" s="52">
        <f t="shared" si="46"/>
        <v>6.244653550042778E-2</v>
      </c>
      <c r="AG58" s="52">
        <f t="shared" si="46"/>
        <v>0.14774557165861513</v>
      </c>
      <c r="AH58" s="52">
        <f t="shared" si="46"/>
        <v>0.16327604349351099</v>
      </c>
      <c r="AI58" s="52">
        <f t="shared" ref="AI58:BN58" si="47">IF(AH18="","",IF(AI18="","",IF(AH18&lt;=0,"",IF(AI18&lt;=0,"",(AI18/AH18-1)))))</f>
        <v>-0.31343283582089554</v>
      </c>
      <c r="AJ58" s="52">
        <f t="shared" si="47"/>
        <v>3.8866930171278069E-2</v>
      </c>
      <c r="AK58" s="52">
        <f t="shared" si="47"/>
        <v>0.22194039315155356</v>
      </c>
      <c r="AL58" s="52">
        <f t="shared" si="47"/>
        <v>0.1914893617021276</v>
      </c>
      <c r="AM58" s="52">
        <f t="shared" si="47"/>
        <v>-0.30081300813008127</v>
      </c>
      <c r="AN58" s="52">
        <f t="shared" si="47"/>
        <v>3.1561461794019863E-2</v>
      </c>
      <c r="AO58" s="52">
        <f t="shared" si="47"/>
        <v>0.21578099838969411</v>
      </c>
      <c r="AP58" s="52">
        <f t="shared" si="47"/>
        <v>0.15778145695364243</v>
      </c>
      <c r="AQ58" s="52">
        <f t="shared" si="47"/>
        <v>-0.2501072501072501</v>
      </c>
      <c r="AR58" s="52">
        <f t="shared" si="47"/>
        <v>5.3203661327231089E-2</v>
      </c>
      <c r="AS58" s="52">
        <f t="shared" si="47"/>
        <v>0.23791417707767515</v>
      </c>
      <c r="AT58" s="52">
        <f t="shared" si="47"/>
        <v>0.14509287699283302</v>
      </c>
      <c r="AU58" s="52">
        <f t="shared" si="47"/>
        <v>-0.25086217907778774</v>
      </c>
      <c r="AV58" s="52">
        <f t="shared" si="47"/>
        <v>5.9505541346973612E-2</v>
      </c>
      <c r="AW58" s="52">
        <f t="shared" si="47"/>
        <v>0.11876408110717729</v>
      </c>
      <c r="AX58" s="52">
        <f t="shared" si="47"/>
        <v>0.10208680955120841</v>
      </c>
      <c r="AY58" s="52">
        <f t="shared" si="47"/>
        <v>-0.22674553942446907</v>
      </c>
      <c r="AZ58" s="52">
        <f t="shared" si="47"/>
        <v>4.0603012988801757E-2</v>
      </c>
      <c r="BA58" s="52">
        <f t="shared" si="47"/>
        <v>0.20827250608272507</v>
      </c>
      <c r="BB58" s="52">
        <f t="shared" si="47"/>
        <v>0.14498590414820778</v>
      </c>
      <c r="BC58" s="52">
        <f t="shared" si="47"/>
        <v>-0.22570055106108566</v>
      </c>
      <c r="BD58" s="52">
        <f t="shared" si="47"/>
        <v>5.7843731072077631E-2</v>
      </c>
      <c r="BE58" s="52">
        <f t="shared" si="47"/>
        <v>0.18751789292871468</v>
      </c>
      <c r="BF58" s="52">
        <f t="shared" si="47"/>
        <v>0.11660179604628729</v>
      </c>
      <c r="BG58" s="52">
        <f t="shared" si="47"/>
        <v>-0.21554422905330417</v>
      </c>
      <c r="BH58" s="52">
        <f t="shared" si="47"/>
        <v>3.1283717724132742E-2</v>
      </c>
      <c r="BI58" s="52">
        <f t="shared" si="47"/>
        <v>0.18454763811048847</v>
      </c>
      <c r="BJ58" s="52">
        <f t="shared" si="47"/>
        <v>0.12581925199954935</v>
      </c>
      <c r="BK58" s="52">
        <f t="shared" si="47"/>
        <v>-0.21932994609960732</v>
      </c>
      <c r="BL58" s="52">
        <f t="shared" si="47"/>
        <v>5.3638670348060469E-2</v>
      </c>
      <c r="BM58" s="52">
        <f t="shared" si="47"/>
        <v>0.16047497318264248</v>
      </c>
      <c r="BN58" s="52">
        <f t="shared" si="47"/>
        <v>9.0193146584644612E-2</v>
      </c>
      <c r="BO58" s="52">
        <f t="shared" ref="BO58:CC58" si="48">IF(BN18="","",IF(BO18="","",IF(BN18&lt;=0,"",IF(BO18&lt;=0,"",(BO18/BN18-1)))))</f>
        <v>-0.19151038461538472</v>
      </c>
      <c r="BP58" s="118">
        <f t="shared" si="48"/>
        <v>5.2889219356321293E-2</v>
      </c>
      <c r="BQ58" s="118">
        <f t="shared" si="48"/>
        <v>0.16182604766745734</v>
      </c>
      <c r="BR58" s="118">
        <f t="shared" si="48"/>
        <v>9.1326689641078485E-2</v>
      </c>
      <c r="BS58" s="118">
        <f t="shared" si="48"/>
        <v>-0.20819599109131404</v>
      </c>
      <c r="BT58" s="52">
        <f t="shared" si="48"/>
        <v>6.2893789378937859E-2</v>
      </c>
      <c r="BU58" s="52">
        <f t="shared" si="48"/>
        <v>0.13125860061395156</v>
      </c>
      <c r="BV58" s="52">
        <f t="shared" si="48"/>
        <v>4.585009825021058E-2</v>
      </c>
      <c r="BW58" s="52">
        <f t="shared" si="48"/>
        <v>-0.22826344278428923</v>
      </c>
      <c r="BX58" s="52">
        <f t="shared" si="48"/>
        <v>1.1850749032006114E-2</v>
      </c>
      <c r="BY58" s="52">
        <f t="shared" si="48"/>
        <v>0.11517795103656114</v>
      </c>
      <c r="BZ58" s="52">
        <f t="shared" si="48"/>
        <v>0.1192636901108779</v>
      </c>
      <c r="CA58" s="52">
        <f t="shared" si="48"/>
        <v>-0.26409032494951346</v>
      </c>
      <c r="CB58" s="52">
        <f t="shared" si="48"/>
        <v>4.8927217163527548E-2</v>
      </c>
      <c r="CC58" s="52">
        <f t="shared" si="48"/>
        <v>0.11591408959860217</v>
      </c>
      <c r="CD58" s="52">
        <f t="shared" si="32"/>
        <v>0.16378676470588238</v>
      </c>
      <c r="CE58" s="52">
        <f t="shared" si="32"/>
        <v>-0.25349215614906184</v>
      </c>
      <c r="CF58" s="52">
        <f t="shared" si="32"/>
        <v>0.13739081925279373</v>
      </c>
      <c r="CG58" s="52">
        <f t="shared" si="32"/>
        <v>0.13705620324641665</v>
      </c>
      <c r="CH58" s="52">
        <f t="shared" si="32"/>
        <v>0.1317418758969926</v>
      </c>
      <c r="CI58" s="52">
        <f t="shared" si="32"/>
        <v>-0.26320249306418564</v>
      </c>
      <c r="CJ58" s="52"/>
      <c r="CK58" s="52"/>
      <c r="CL58" s="52"/>
      <c r="CM58" s="52"/>
      <c r="CN58" s="52"/>
      <c r="CO58" s="52"/>
      <c r="CP58" s="52"/>
      <c r="CQ58" s="52"/>
      <c r="CR58" s="52"/>
      <c r="CS58" s="52"/>
      <c r="CT58" s="52"/>
      <c r="CU58" s="52"/>
      <c r="CV58" s="52"/>
      <c r="CW58" s="52"/>
      <c r="CX58" s="52"/>
      <c r="CY58" s="52"/>
      <c r="CZ58" s="52"/>
      <c r="DA58" s="52"/>
      <c r="DB58" s="52"/>
      <c r="DC58" s="52"/>
      <c r="DD58" s="52"/>
      <c r="DE58" s="52"/>
      <c r="DF58" s="52"/>
      <c r="DG58" s="52"/>
      <c r="DH58" s="52"/>
      <c r="DI58" s="52"/>
      <c r="DJ58" s="52"/>
      <c r="DK58" s="52"/>
      <c r="DL58" s="52"/>
      <c r="DM58" s="52"/>
      <c r="DN58" s="52"/>
    </row>
    <row r="59" spans="1:118" s="5" customFormat="1" x14ac:dyDescent="0.35">
      <c r="A59" s="18" t="str">
        <f>Month!$A$18</f>
        <v>Veículo Pesado</v>
      </c>
      <c r="B59" s="53"/>
      <c r="C59" s="53" t="str">
        <f t="shared" ref="C59:AH59" si="49">IF(B19="","",IF(C19="","",IF(B19&lt;=0,"",IF(C19&lt;=0,"",(C19/B19-1)))))</f>
        <v/>
      </c>
      <c r="D59" s="53" t="str">
        <f t="shared" si="49"/>
        <v/>
      </c>
      <c r="E59" s="53" t="str">
        <f t="shared" si="49"/>
        <v/>
      </c>
      <c r="F59" s="53">
        <f t="shared" si="49"/>
        <v>1.3569892473118279</v>
      </c>
      <c r="G59" s="53">
        <f t="shared" si="49"/>
        <v>1.6879562043795593E-2</v>
      </c>
      <c r="H59" s="53">
        <f t="shared" si="49"/>
        <v>2.9609690444145409E-2</v>
      </c>
      <c r="I59" s="53">
        <f t="shared" si="49"/>
        <v>-4.3572984749451482E-4</v>
      </c>
      <c r="J59" s="53">
        <f t="shared" si="49"/>
        <v>-6.8439407149084586E-2</v>
      </c>
      <c r="K59" s="53">
        <f t="shared" si="49"/>
        <v>-2.8076743097800616E-2</v>
      </c>
      <c r="L59" s="53">
        <f t="shared" si="49"/>
        <v>4.0442946557534887E-2</v>
      </c>
      <c r="M59" s="53">
        <f t="shared" si="49"/>
        <v>9.763998149005082E-2</v>
      </c>
      <c r="N59" s="53">
        <f t="shared" si="49"/>
        <v>-3.4148397976391243E-2</v>
      </c>
      <c r="O59" s="53">
        <f t="shared" si="49"/>
        <v>-5.4561326931470977E-2</v>
      </c>
      <c r="P59" s="53">
        <f t="shared" si="49"/>
        <v>3.5549399815327787E-2</v>
      </c>
      <c r="Q59" s="53">
        <f t="shared" si="49"/>
        <v>7.9358002674988937E-2</v>
      </c>
      <c r="R59" s="53">
        <f t="shared" si="49"/>
        <v>-1.5695993391160679E-2</v>
      </c>
      <c r="S59" s="53">
        <f t="shared" si="49"/>
        <v>-1.6785564414603105E-3</v>
      </c>
      <c r="T59" s="53">
        <f t="shared" si="49"/>
        <v>1.2189995796553221E-2</v>
      </c>
      <c r="U59" s="53">
        <f t="shared" si="49"/>
        <v>2.200996677740874E-2</v>
      </c>
      <c r="V59" s="53">
        <f t="shared" si="49"/>
        <v>-5.2417716375457113E-2</v>
      </c>
      <c r="W59" s="53">
        <f t="shared" si="49"/>
        <v>-7.547169811320753E-2</v>
      </c>
      <c r="X59" s="53">
        <f t="shared" si="49"/>
        <v>2.4582560296845912E-2</v>
      </c>
      <c r="Y59" s="53">
        <f t="shared" si="49"/>
        <v>9.3707559981892175E-2</v>
      </c>
      <c r="Z59" s="53">
        <f t="shared" si="49"/>
        <v>-3.6009933774834413E-2</v>
      </c>
      <c r="AA59" s="53">
        <f t="shared" si="49"/>
        <v>-3.3490768570201834E-2</v>
      </c>
      <c r="AB59" s="53">
        <f t="shared" si="49"/>
        <v>3.4651266103953748E-2</v>
      </c>
      <c r="AC59" s="53">
        <f t="shared" si="49"/>
        <v>7.4280807213396249E-2</v>
      </c>
      <c r="AD59" s="53">
        <f t="shared" si="49"/>
        <v>1.0391686650679466E-2</v>
      </c>
      <c r="AE59" s="53">
        <f t="shared" si="49"/>
        <v>-2.5712025316455667E-2</v>
      </c>
      <c r="AF59" s="53">
        <f t="shared" si="49"/>
        <v>6.5367438083637763E-2</v>
      </c>
      <c r="AG59" s="53">
        <f t="shared" si="49"/>
        <v>8.0030487804878536E-3</v>
      </c>
      <c r="AH59" s="53">
        <f t="shared" si="49"/>
        <v>-4.08317580340265E-2</v>
      </c>
      <c r="AI59" s="53">
        <f t="shared" ref="AI59:BN59" si="50">IF(AH19="","",IF(AI19="","",IF(AH19&lt;=0,"",IF(AI19&lt;=0,"",(AI19/AH19-1)))))</f>
        <v>-4.6905794245171495E-2</v>
      </c>
      <c r="AJ59" s="53">
        <f t="shared" si="50"/>
        <v>1.8196856906534276E-2</v>
      </c>
      <c r="AK59" s="53">
        <f t="shared" si="50"/>
        <v>0.14012997562956953</v>
      </c>
      <c r="AL59" s="53">
        <f t="shared" si="50"/>
        <v>-1.3537584609903841E-2</v>
      </c>
      <c r="AM59" s="53">
        <f t="shared" si="50"/>
        <v>-6.3560852293246706E-2</v>
      </c>
      <c r="AN59" s="53">
        <f t="shared" si="50"/>
        <v>4.5507134593135268E-2</v>
      </c>
      <c r="AO59" s="53">
        <f t="shared" si="50"/>
        <v>7.0822574695684315E-2</v>
      </c>
      <c r="AP59" s="53">
        <f t="shared" si="50"/>
        <v>-9.3007233895969765E-3</v>
      </c>
      <c r="AQ59" s="53">
        <f t="shared" si="50"/>
        <v>-2.2948539638386611E-2</v>
      </c>
      <c r="AR59" s="53">
        <f t="shared" si="50"/>
        <v>6.2633451957295305E-2</v>
      </c>
      <c r="AS59" s="53">
        <f t="shared" si="50"/>
        <v>0.10783657066309438</v>
      </c>
      <c r="AT59" s="53">
        <f t="shared" si="50"/>
        <v>-1.6626360338573121E-2</v>
      </c>
      <c r="AU59" s="53">
        <f t="shared" si="50"/>
        <v>-1.2603750384260648E-2</v>
      </c>
      <c r="AV59" s="53">
        <f t="shared" si="50"/>
        <v>5.0124533001245419E-2</v>
      </c>
      <c r="AW59" s="53">
        <f t="shared" si="50"/>
        <v>-4.0913133708864513E-2</v>
      </c>
      <c r="AX59" s="53">
        <f t="shared" si="50"/>
        <v>-6.7819474497681553E-2</v>
      </c>
      <c r="AY59" s="53">
        <f t="shared" si="50"/>
        <v>-2.2516218973056557E-4</v>
      </c>
      <c r="AZ59" s="53">
        <f t="shared" si="50"/>
        <v>6.1054586764181407E-2</v>
      </c>
      <c r="BA59" s="53">
        <f t="shared" si="50"/>
        <v>7.7524226320725198E-2</v>
      </c>
      <c r="BB59" s="53">
        <f t="shared" si="50"/>
        <v>2.9300841311285186E-2</v>
      </c>
      <c r="BC59" s="53">
        <f t="shared" si="50"/>
        <v>-1.8883878241262697E-2</v>
      </c>
      <c r="BD59" s="53">
        <f t="shared" si="50"/>
        <v>3.8494685435219722E-2</v>
      </c>
      <c r="BE59" s="53">
        <f t="shared" si="50"/>
        <v>7.1645919778699829E-2</v>
      </c>
      <c r="BF59" s="53">
        <f t="shared" si="50"/>
        <v>-5.7652555498193037E-2</v>
      </c>
      <c r="BG59" s="53">
        <f t="shared" si="50"/>
        <v>1.4433578202700081E-2</v>
      </c>
      <c r="BH59" s="53">
        <f t="shared" si="50"/>
        <v>4.2030639319145635E-2</v>
      </c>
      <c r="BI59" s="53">
        <f t="shared" si="50"/>
        <v>5.545478103135526E-2</v>
      </c>
      <c r="BJ59" s="53">
        <f t="shared" si="50"/>
        <v>-2.6711269334642851E-2</v>
      </c>
      <c r="BK59" s="53">
        <f t="shared" si="50"/>
        <v>-2.5160908681563954E-2</v>
      </c>
      <c r="BL59" s="53">
        <f t="shared" si="50"/>
        <v>6.8479648654844683E-2</v>
      </c>
      <c r="BM59" s="53">
        <f t="shared" si="50"/>
        <v>4.6212987385383819E-2</v>
      </c>
      <c r="BN59" s="53">
        <f t="shared" si="50"/>
        <v>-3.0305443368472185E-2</v>
      </c>
      <c r="BO59" s="53">
        <f t="shared" ref="BO59:CC59" si="51">IF(BN19="","",IF(BO19="","",IF(BN19&lt;=0,"",IF(BO19&lt;=0,"",(BO19/BN19-1)))))</f>
        <v>4.5834328001909785E-2</v>
      </c>
      <c r="BP59" s="119">
        <f t="shared" si="51"/>
        <v>4.0629993152248245E-2</v>
      </c>
      <c r="BQ59" s="119">
        <f t="shared" si="51"/>
        <v>2.7678876946698905E-2</v>
      </c>
      <c r="BR59" s="119">
        <f t="shared" si="51"/>
        <v>-3.4830619390299855E-2</v>
      </c>
      <c r="BS59" s="119">
        <f t="shared" si="51"/>
        <v>-1.0393631136665138E-2</v>
      </c>
      <c r="BT59" s="53">
        <f t="shared" si="51"/>
        <v>7.1061452513966561E-2</v>
      </c>
      <c r="BU59" s="53">
        <f t="shared" si="51"/>
        <v>3.5468391404132049E-3</v>
      </c>
      <c r="BV59" s="53">
        <f t="shared" si="51"/>
        <v>-8.087318087318085E-2</v>
      </c>
      <c r="BW59" s="53">
        <f t="shared" si="51"/>
        <v>-6.7971047274372309E-2</v>
      </c>
      <c r="BX59" s="53">
        <f t="shared" si="51"/>
        <v>3.3188448003882876E-2</v>
      </c>
      <c r="BY59" s="53">
        <f t="shared" si="51"/>
        <v>3.095070929540733E-2</v>
      </c>
      <c r="BZ59" s="53">
        <f t="shared" si="51"/>
        <v>-5.0584891654579689E-2</v>
      </c>
      <c r="CA59" s="53">
        <f t="shared" si="51"/>
        <v>-1.8718502519798452E-2</v>
      </c>
      <c r="CB59" s="53">
        <f t="shared" si="51"/>
        <v>2.617730496453885E-2</v>
      </c>
      <c r="CC59" s="53">
        <f t="shared" si="51"/>
        <v>7.0566550978212739E-4</v>
      </c>
      <c r="CD59" s="53">
        <f t="shared" si="32"/>
        <v>-3.0540128602048133E-2</v>
      </c>
      <c r="CE59" s="53">
        <f t="shared" si="32"/>
        <v>-2.7133003599817407E-2</v>
      </c>
      <c r="CF59" s="53">
        <f t="shared" si="32"/>
        <v>0.10099108403130042</v>
      </c>
      <c r="CG59" s="53">
        <f t="shared" si="32"/>
        <v>4.6233647213266504E-2</v>
      </c>
      <c r="CH59" s="53">
        <f t="shared" si="32"/>
        <v>-7.398129752861593E-2</v>
      </c>
      <c r="CI59" s="53">
        <f t="shared" si="32"/>
        <v>-4.4170118921308288E-2</v>
      </c>
      <c r="CJ59" s="189"/>
      <c r="CK59" s="189"/>
      <c r="CL59" s="189"/>
      <c r="CM59" s="189"/>
      <c r="CN59" s="189"/>
      <c r="CO59" s="189"/>
      <c r="CP59" s="189"/>
      <c r="CQ59" s="189"/>
      <c r="CR59" s="189"/>
      <c r="CS59" s="189"/>
      <c r="CT59" s="189"/>
      <c r="CU59" s="189"/>
      <c r="CV59" s="189"/>
      <c r="CW59" s="189"/>
      <c r="CX59" s="189"/>
      <c r="CY59" s="189"/>
      <c r="CZ59" s="189"/>
      <c r="DA59" s="189"/>
      <c r="DB59" s="189"/>
      <c r="DC59" s="189"/>
      <c r="DD59" s="189"/>
      <c r="DE59" s="189"/>
      <c r="DF59" s="189"/>
      <c r="DG59" s="189"/>
      <c r="DH59" s="189"/>
      <c r="DI59" s="189"/>
      <c r="DJ59" s="189"/>
      <c r="DK59" s="189"/>
      <c r="DL59" s="189"/>
      <c r="DM59" s="189"/>
      <c r="DN59" s="189"/>
    </row>
    <row r="60" spans="1:118" s="5" customFormat="1" x14ac:dyDescent="0.35">
      <c r="A60" s="19" t="str">
        <f>Month!$A$19</f>
        <v>Veículo Leve</v>
      </c>
      <c r="B60" s="54"/>
      <c r="C60" s="54" t="str">
        <f t="shared" ref="C60:AH60" si="52">IF(B20="","",IF(C20="","",IF(B20&lt;=0,"",IF(C20&lt;=0,"",(C20/B20-1)))))</f>
        <v/>
      </c>
      <c r="D60" s="54" t="str">
        <f t="shared" si="52"/>
        <v/>
      </c>
      <c r="E60" s="54" t="str">
        <f t="shared" si="52"/>
        <v/>
      </c>
      <c r="F60" s="54">
        <f t="shared" si="52"/>
        <v>2.5751689189189189</v>
      </c>
      <c r="G60" s="54">
        <f t="shared" si="52"/>
        <v>-0.37231278053390027</v>
      </c>
      <c r="H60" s="54">
        <f t="shared" si="52"/>
        <v>-3.7636432066234793E-4</v>
      </c>
      <c r="I60" s="54">
        <f t="shared" si="52"/>
        <v>0.35617469879518082</v>
      </c>
      <c r="J60" s="54">
        <f t="shared" si="52"/>
        <v>0.25402554136590783</v>
      </c>
      <c r="K60" s="54">
        <f t="shared" si="52"/>
        <v>-0.44188620765995135</v>
      </c>
      <c r="L60" s="54">
        <f t="shared" si="52"/>
        <v>1.5073383577945298E-2</v>
      </c>
      <c r="M60" s="54">
        <f t="shared" si="52"/>
        <v>0.31965611567018359</v>
      </c>
      <c r="N60" s="54">
        <f t="shared" si="52"/>
        <v>0.35504885993485336</v>
      </c>
      <c r="O60" s="54">
        <f t="shared" si="52"/>
        <v>-0.45323426573426573</v>
      </c>
      <c r="P60" s="54">
        <f t="shared" si="52"/>
        <v>-2.4780175859312581E-2</v>
      </c>
      <c r="Q60" s="54">
        <f t="shared" si="52"/>
        <v>0.29959016393442628</v>
      </c>
      <c r="R60" s="54">
        <f t="shared" si="52"/>
        <v>0.38126773888363297</v>
      </c>
      <c r="S60" s="54">
        <f t="shared" si="52"/>
        <v>-0.45410958904109588</v>
      </c>
      <c r="T60" s="54">
        <f t="shared" si="52"/>
        <v>3.7641154328733606E-3</v>
      </c>
      <c r="U60" s="54">
        <f t="shared" si="52"/>
        <v>0.33208333333333329</v>
      </c>
      <c r="V60" s="54">
        <f t="shared" si="52"/>
        <v>0.28432905849233658</v>
      </c>
      <c r="W60" s="54">
        <f t="shared" si="52"/>
        <v>-0.48197759376522165</v>
      </c>
      <c r="X60" s="54">
        <f t="shared" si="52"/>
        <v>8.8857545839210239E-2</v>
      </c>
      <c r="Y60" s="54">
        <f t="shared" si="52"/>
        <v>0.31519861830742668</v>
      </c>
      <c r="Z60" s="54">
        <f t="shared" si="52"/>
        <v>0.29218647406434672</v>
      </c>
      <c r="AA60" s="54">
        <f t="shared" si="52"/>
        <v>-0.44867886178861793</v>
      </c>
      <c r="AB60" s="54">
        <f t="shared" si="52"/>
        <v>1.2442396313363968E-2</v>
      </c>
      <c r="AC60" s="54">
        <f t="shared" si="52"/>
        <v>0.37232589895311796</v>
      </c>
      <c r="AD60" s="54">
        <f t="shared" si="52"/>
        <v>0.32868988391376441</v>
      </c>
      <c r="AE60" s="54">
        <f t="shared" si="52"/>
        <v>-0.44757863205192217</v>
      </c>
      <c r="AF60" s="54">
        <f t="shared" si="52"/>
        <v>5.9195661997288651E-2</v>
      </c>
      <c r="AG60" s="54">
        <f t="shared" si="52"/>
        <v>0.30418088737201354</v>
      </c>
      <c r="AH60" s="54">
        <f t="shared" si="52"/>
        <v>0.33987569512594051</v>
      </c>
      <c r="AI60" s="54">
        <f t="shared" ref="AI60:BN60" si="53">IF(AH20="","",IF(AI20="","",IF(AH20&lt;=0,"",IF(AI20&lt;=0,"",(AI20/AH20-1)))))</f>
        <v>-0.478515625</v>
      </c>
      <c r="AJ60" s="54">
        <f t="shared" si="53"/>
        <v>6.2265917602996268E-2</v>
      </c>
      <c r="AK60" s="54">
        <f t="shared" si="53"/>
        <v>0.31070956368444258</v>
      </c>
      <c r="AL60" s="54">
        <f t="shared" si="53"/>
        <v>0.38500336247478151</v>
      </c>
      <c r="AM60" s="54">
        <f t="shared" si="53"/>
        <v>-0.46030589949016754</v>
      </c>
      <c r="AN60" s="54">
        <f t="shared" si="53"/>
        <v>1.5294646873594164E-2</v>
      </c>
      <c r="AO60" s="54">
        <f t="shared" si="53"/>
        <v>0.38989809481612769</v>
      </c>
      <c r="AP60" s="54">
        <f t="shared" si="53"/>
        <v>0.3124003825310806</v>
      </c>
      <c r="AQ60" s="54">
        <f t="shared" si="53"/>
        <v>-0.40879281029876124</v>
      </c>
      <c r="AR60" s="54">
        <f t="shared" si="53"/>
        <v>4.2317173377157014E-2</v>
      </c>
      <c r="AS60" s="54">
        <f t="shared" si="53"/>
        <v>0.39101300748916046</v>
      </c>
      <c r="AT60" s="54">
        <f t="shared" si="53"/>
        <v>0.29668461320487394</v>
      </c>
      <c r="AU60" s="54">
        <f t="shared" si="53"/>
        <v>-0.42023601398601396</v>
      </c>
      <c r="AV60" s="54">
        <f t="shared" si="53"/>
        <v>7.0863173765548515E-2</v>
      </c>
      <c r="AW60" s="54">
        <f t="shared" si="53"/>
        <v>0.30834213305174241</v>
      </c>
      <c r="AX60" s="54">
        <f t="shared" si="53"/>
        <v>0.24996058649448494</v>
      </c>
      <c r="AY60" s="54">
        <f t="shared" si="53"/>
        <v>-0.3737710535290486</v>
      </c>
      <c r="AZ60" s="54">
        <f t="shared" si="53"/>
        <v>1.9410560041683844E-2</v>
      </c>
      <c r="BA60" s="54">
        <f t="shared" si="53"/>
        <v>0.34929197572488202</v>
      </c>
      <c r="BB60" s="54">
        <f t="shared" si="53"/>
        <v>0.24462768615692143</v>
      </c>
      <c r="BC60" s="54">
        <f t="shared" si="53"/>
        <v>-0.37301746637221445</v>
      </c>
      <c r="BD60" s="54">
        <f t="shared" si="53"/>
        <v>7.9410822926673008E-2</v>
      </c>
      <c r="BE60" s="54">
        <f t="shared" si="53"/>
        <v>0.31177692079501629</v>
      </c>
      <c r="BF60" s="54">
        <f t="shared" si="53"/>
        <v>0.26926153324287649</v>
      </c>
      <c r="BG60" s="54">
        <f t="shared" si="53"/>
        <v>-0.36512878129668846</v>
      </c>
      <c r="BH60" s="54">
        <f t="shared" si="53"/>
        <v>2.0114496977612584E-2</v>
      </c>
      <c r="BI60" s="54">
        <f t="shared" si="53"/>
        <v>0.32159559834938123</v>
      </c>
      <c r="BJ60" s="54">
        <f t="shared" si="53"/>
        <v>0.2551399875104079</v>
      </c>
      <c r="BK60" s="54">
        <f t="shared" si="53"/>
        <v>-0.34698585375622426</v>
      </c>
      <c r="BL60" s="54">
        <f t="shared" si="53"/>
        <v>3.9072887964100023E-2</v>
      </c>
      <c r="BM60" s="54">
        <f t="shared" si="53"/>
        <v>0.27579196264875749</v>
      </c>
      <c r="BN60" s="54">
        <f t="shared" si="53"/>
        <v>0.18992037246749138</v>
      </c>
      <c r="BO60" s="54">
        <f t="shared" ref="BO60:CC60" si="54">IF(BN20="","",IF(BO20="","",IF(BN20&lt;=0,"",IF(BO20&lt;=0,"",(BO20/BN20-1)))))</f>
        <v>-0.35163419739172441</v>
      </c>
      <c r="BP60" s="120">
        <f t="shared" si="54"/>
        <v>6.6302458405761211E-2</v>
      </c>
      <c r="BQ60" s="120">
        <f t="shared" si="54"/>
        <v>0.30425197950628791</v>
      </c>
      <c r="BR60" s="120">
        <f t="shared" si="54"/>
        <v>0.19686639914092718</v>
      </c>
      <c r="BS60" s="120">
        <f t="shared" si="54"/>
        <v>-0.34163807250484857</v>
      </c>
      <c r="BT60" s="54">
        <f t="shared" si="54"/>
        <v>5.4611375481531832E-2</v>
      </c>
      <c r="BU60" s="54">
        <f t="shared" si="54"/>
        <v>0.26278470133218734</v>
      </c>
      <c r="BV60" s="54">
        <f t="shared" si="54"/>
        <v>0.14956610515569158</v>
      </c>
      <c r="BW60" s="54">
        <f t="shared" si="54"/>
        <v>-0.33315578744819418</v>
      </c>
      <c r="BX60" s="54">
        <f t="shared" si="54"/>
        <v>-7.6649213869441901E-3</v>
      </c>
      <c r="BY60" s="54">
        <f t="shared" si="54"/>
        <v>0.19538446999245651</v>
      </c>
      <c r="BZ60" s="54">
        <f t="shared" si="54"/>
        <v>0.25875569183707126</v>
      </c>
      <c r="CA60" s="54">
        <f t="shared" si="54"/>
        <v>-0.41608443585550769</v>
      </c>
      <c r="CB60" s="54">
        <f t="shared" si="54"/>
        <v>7.2609597759674127E-2</v>
      </c>
      <c r="CC60" s="54">
        <f t="shared" si="54"/>
        <v>0.23065296642548483</v>
      </c>
      <c r="CD60" s="54">
        <f t="shared" si="32"/>
        <v>0.32115969141755052</v>
      </c>
      <c r="CE60" s="54">
        <f t="shared" si="32"/>
        <v>-0.38800684007927932</v>
      </c>
      <c r="CF60" s="54">
        <f t="shared" si="32"/>
        <v>0.17177643162729828</v>
      </c>
      <c r="CG60" s="54">
        <f t="shared" si="32"/>
        <v>0.21767035751632768</v>
      </c>
      <c r="CH60" s="54">
        <f t="shared" si="32"/>
        <v>0.28863349542195871</v>
      </c>
      <c r="CI60" s="54">
        <f t="shared" si="32"/>
        <v>-0.38323950718634692</v>
      </c>
      <c r="CJ60" s="190"/>
      <c r="CK60" s="190"/>
      <c r="CL60" s="190"/>
      <c r="CM60" s="190"/>
      <c r="CN60" s="190"/>
      <c r="CO60" s="190"/>
      <c r="CP60" s="190"/>
      <c r="CQ60" s="190"/>
      <c r="CR60" s="190"/>
      <c r="CS60" s="190"/>
      <c r="CT60" s="190"/>
      <c r="CU60" s="190"/>
      <c r="CV60" s="190"/>
      <c r="CW60" s="190"/>
      <c r="CX60" s="190"/>
      <c r="CY60" s="190"/>
      <c r="CZ60" s="190"/>
      <c r="DA60" s="190"/>
      <c r="DB60" s="190"/>
      <c r="DC60" s="190"/>
      <c r="DD60" s="190"/>
      <c r="DE60" s="190"/>
      <c r="DF60" s="190"/>
      <c r="DG60" s="190"/>
      <c r="DH60" s="190"/>
      <c r="DI60" s="190"/>
      <c r="DJ60" s="190"/>
      <c r="DK60" s="190"/>
      <c r="DL60" s="190"/>
      <c r="DM60" s="190"/>
      <c r="DN60" s="190"/>
    </row>
    <row r="61" spans="1:118" s="7" customFormat="1" x14ac:dyDescent="0.35">
      <c r="A61" s="20" t="str">
        <f>Month!$A$20</f>
        <v>Econorte</v>
      </c>
      <c r="B61" s="52"/>
      <c r="C61" s="52" t="str">
        <f t="shared" ref="C61:AH61" si="55">IF(B21="","",IF(C21="","",IF(B21&lt;=0,"",IF(C21&lt;=0,"",(C21/B21-1)))))</f>
        <v/>
      </c>
      <c r="D61" s="52" t="str">
        <f t="shared" si="55"/>
        <v/>
      </c>
      <c r="E61" s="52" t="str">
        <f t="shared" si="55"/>
        <v/>
      </c>
      <c r="F61" s="52" t="str">
        <f t="shared" si="55"/>
        <v/>
      </c>
      <c r="G61" s="52" t="str">
        <f t="shared" si="55"/>
        <v/>
      </c>
      <c r="H61" s="52">
        <f t="shared" si="55"/>
        <v>3.6638115631691646</v>
      </c>
      <c r="I61" s="52">
        <f t="shared" si="55"/>
        <v>9.733700642791554E-2</v>
      </c>
      <c r="J61" s="52">
        <f t="shared" si="55"/>
        <v>-0.10418410041841009</v>
      </c>
      <c r="K61" s="52">
        <f t="shared" si="55"/>
        <v>3.7832788416627849E-2</v>
      </c>
      <c r="L61" s="52">
        <f t="shared" si="55"/>
        <v>3.1953195319532002E-2</v>
      </c>
      <c r="M61" s="52">
        <f t="shared" si="55"/>
        <v>8.1116441343218382E-2</v>
      </c>
      <c r="N61" s="52">
        <f t="shared" si="55"/>
        <v>-9.3182734973779713E-2</v>
      </c>
      <c r="O61" s="52">
        <f t="shared" si="55"/>
        <v>-9.0302491103202875E-2</v>
      </c>
      <c r="P61" s="52">
        <f t="shared" si="55"/>
        <v>-1.5647921760391204E-2</v>
      </c>
      <c r="Q61" s="52">
        <f t="shared" si="55"/>
        <v>4.9180327868852514E-2</v>
      </c>
      <c r="R61" s="52">
        <f t="shared" si="55"/>
        <v>-0.10085227272727271</v>
      </c>
      <c r="S61" s="52">
        <f t="shared" si="55"/>
        <v>5.26592943654558E-3</v>
      </c>
      <c r="T61" s="52">
        <f t="shared" si="55"/>
        <v>3.8763750654793094E-2</v>
      </c>
      <c r="U61" s="52">
        <f t="shared" si="55"/>
        <v>1.7145738779626774E-2</v>
      </c>
      <c r="V61" s="52">
        <f t="shared" si="55"/>
        <v>-9.221616261774912E-2</v>
      </c>
      <c r="W61" s="52">
        <f t="shared" si="55"/>
        <v>1.6384489350080855E-3</v>
      </c>
      <c r="X61" s="52">
        <f t="shared" si="55"/>
        <v>7.4154852780806912E-2</v>
      </c>
      <c r="Y61" s="52">
        <f t="shared" si="55"/>
        <v>0.31218274111675126</v>
      </c>
      <c r="Z61" s="52">
        <f t="shared" si="55"/>
        <v>-1.848355899419718E-2</v>
      </c>
      <c r="AA61" s="52">
        <f t="shared" si="55"/>
        <v>2.5366345843087945E-2</v>
      </c>
      <c r="AB61" s="52">
        <f t="shared" si="55"/>
        <v>7.6653418307336407E-2</v>
      </c>
      <c r="AC61" s="52">
        <f t="shared" si="55"/>
        <v>3.6058550517672261E-2</v>
      </c>
      <c r="AD61" s="52">
        <f t="shared" si="55"/>
        <v>-7.3528600964851809E-2</v>
      </c>
      <c r="AE61" s="52">
        <f t="shared" si="55"/>
        <v>1.9482113500606246E-2</v>
      </c>
      <c r="AF61" s="52">
        <f t="shared" si="55"/>
        <v>3.6118205034658901E-2</v>
      </c>
      <c r="AG61" s="52">
        <f t="shared" si="55"/>
        <v>-1.091549295774652E-2</v>
      </c>
      <c r="AH61" s="52">
        <f t="shared" si="55"/>
        <v>-6.4079743681025314E-2</v>
      </c>
      <c r="AI61" s="52">
        <f t="shared" ref="AI61:BN61" si="56">IF(AH21="","",IF(AI21="","",IF(AH21&lt;=0,"",IF(AI21&lt;=0,"",(AI21/AH21-1)))))</f>
        <v>1.521491061239999E-3</v>
      </c>
      <c r="AJ61" s="52">
        <f t="shared" si="56"/>
        <v>4.4436004557538933E-2</v>
      </c>
      <c r="AK61" s="52">
        <f t="shared" si="56"/>
        <v>-8.0000000000000071E-3</v>
      </c>
      <c r="AL61" s="52">
        <f t="shared" si="56"/>
        <v>-8.6143695014662791E-2</v>
      </c>
      <c r="AM61" s="52">
        <f t="shared" si="56"/>
        <v>3.7304452466907279E-2</v>
      </c>
      <c r="AN61" s="52">
        <f t="shared" si="56"/>
        <v>8.3913379737045712E-2</v>
      </c>
      <c r="AO61" s="52">
        <f t="shared" si="56"/>
        <v>1.1416339636104222E-2</v>
      </c>
      <c r="AP61" s="52">
        <f t="shared" si="56"/>
        <v>-7.5583774250440827E-2</v>
      </c>
      <c r="AQ61" s="52">
        <f t="shared" si="56"/>
        <v>1.6514545621050702E-2</v>
      </c>
      <c r="AR61" s="52">
        <f t="shared" si="56"/>
        <v>0.10172672672672678</v>
      </c>
      <c r="AS61" s="52">
        <f t="shared" si="56"/>
        <v>5.0425894378194114E-2</v>
      </c>
      <c r="AT61" s="52">
        <f t="shared" si="56"/>
        <v>-5.9357768407395373E-2</v>
      </c>
      <c r="AU61" s="52">
        <f t="shared" si="56"/>
        <v>2.8620689655172393E-2</v>
      </c>
      <c r="AV61" s="52">
        <f t="shared" si="56"/>
        <v>9.0512906469996546E-2</v>
      </c>
      <c r="AW61" s="52">
        <f t="shared" si="56"/>
        <v>-6.0866892099600389E-2</v>
      </c>
      <c r="AX61" s="52">
        <f t="shared" si="56"/>
        <v>-3.9607201309328932E-2</v>
      </c>
      <c r="AY61" s="52">
        <f t="shared" si="56"/>
        <v>3.2038173142467707E-2</v>
      </c>
      <c r="AZ61" s="52">
        <f t="shared" si="56"/>
        <v>3.8309114927344678E-2</v>
      </c>
      <c r="BA61" s="52">
        <f t="shared" si="56"/>
        <v>5.0890585241730291E-2</v>
      </c>
      <c r="BB61" s="52">
        <f t="shared" si="56"/>
        <v>-1.937046004842613E-2</v>
      </c>
      <c r="BC61" s="52">
        <f t="shared" si="56"/>
        <v>3.6728395061728314E-2</v>
      </c>
      <c r="BD61" s="52">
        <f t="shared" si="56"/>
        <v>9.1693956534683041E-2</v>
      </c>
      <c r="BE61" s="52">
        <f t="shared" si="56"/>
        <v>1.9089173711481777E-3</v>
      </c>
      <c r="BF61" s="52">
        <f t="shared" si="56"/>
        <v>-6.3962983124659756E-2</v>
      </c>
      <c r="BG61" s="52">
        <f t="shared" si="56"/>
        <v>3.60569933120094E-2</v>
      </c>
      <c r="BH61" s="52">
        <f t="shared" si="56"/>
        <v>5.7535784451305139E-2</v>
      </c>
      <c r="BI61" s="52">
        <f t="shared" si="56"/>
        <v>1.0881104033970246E-2</v>
      </c>
      <c r="BJ61" s="52">
        <f t="shared" si="56"/>
        <v>-5.2244683644001033E-2</v>
      </c>
      <c r="BK61" s="52">
        <f t="shared" si="56"/>
        <v>-3.8781163434903343E-3</v>
      </c>
      <c r="BL61" s="52">
        <f t="shared" si="56"/>
        <v>0.1062291434927698</v>
      </c>
      <c r="BM61" s="52">
        <f t="shared" si="56"/>
        <v>9.5525389643036362E-3</v>
      </c>
      <c r="BN61" s="52">
        <f t="shared" si="56"/>
        <v>-5.0298804780876449E-2</v>
      </c>
      <c r="BO61" s="52">
        <f t="shared" ref="BO61:CC61" si="57">IF(BN21="","",IF(BO21="","",IF(BN21&lt;=0,"",IF(BO21&lt;=0,"",(BO21/BN21-1)))))</f>
        <v>-5.2438384897744994E-3</v>
      </c>
      <c r="BP61" s="118">
        <f t="shared" si="57"/>
        <v>7.0110701107011009E-2</v>
      </c>
      <c r="BQ61" s="118">
        <f t="shared" si="57"/>
        <v>1.9950738916256094E-2</v>
      </c>
      <c r="BR61" s="118">
        <f t="shared" si="57"/>
        <v>-7.413668196087897E-2</v>
      </c>
      <c r="BS61" s="118">
        <f t="shared" si="57"/>
        <v>-8.0855503390714345E-3</v>
      </c>
      <c r="BT61" s="52">
        <f t="shared" si="57"/>
        <v>3.6287141730213079E-2</v>
      </c>
      <c r="BU61" s="52">
        <f t="shared" si="57"/>
        <v>1.928444557218989E-2</v>
      </c>
      <c r="BV61" s="52">
        <f t="shared" si="57"/>
        <v>-8.7876524769728626E-2</v>
      </c>
      <c r="BW61" s="52">
        <f t="shared" si="57"/>
        <v>-1.455376637554584E-2</v>
      </c>
      <c r="BX61" s="52">
        <f t="shared" si="57"/>
        <v>5.6589141919447083E-2</v>
      </c>
      <c r="BY61" s="52">
        <f t="shared" si="57"/>
        <v>1.8362455329160143E-2</v>
      </c>
      <c r="BZ61" s="52">
        <f t="shared" si="57"/>
        <v>-7.7490007248204873E-2</v>
      </c>
      <c r="CA61" s="52">
        <f t="shared" si="57"/>
        <v>-1.0881696428571397E-2</v>
      </c>
      <c r="CB61" s="52">
        <f t="shared" si="57"/>
        <v>3.4132581100140946E-2</v>
      </c>
      <c r="CC61" s="52">
        <f t="shared" si="57"/>
        <v>-1.8548827059465367E-2</v>
      </c>
      <c r="CD61" s="52">
        <f t="shared" si="32"/>
        <v>-5.6420233463035041E-2</v>
      </c>
      <c r="CE61" s="52">
        <f t="shared" si="32"/>
        <v>2.0618556701030855E-2</v>
      </c>
      <c r="CF61" s="52">
        <f t="shared" si="32"/>
        <v>9.1197691197691277E-2</v>
      </c>
      <c r="CG61" s="52">
        <f t="shared" si="32"/>
        <v>-1.9042581327691099E-2</v>
      </c>
      <c r="CH61" s="52">
        <f t="shared" si="32"/>
        <v>-6.0393637098948516E-2</v>
      </c>
      <c r="CI61" s="52">
        <f t="shared" si="32"/>
        <v>-2.7833572453371591E-2</v>
      </c>
      <c r="CJ61" s="52">
        <f t="shared" si="32"/>
        <v>0.10212514757969293</v>
      </c>
      <c r="CK61" s="52">
        <f t="shared" si="32"/>
        <v>-0.17996786288162825</v>
      </c>
      <c r="CL61" s="52">
        <f t="shared" si="27"/>
        <v>-0.4105160026126714</v>
      </c>
      <c r="CM61" s="52">
        <f t="shared" si="27"/>
        <v>5.0969529085872489E-2</v>
      </c>
      <c r="CN61" s="52">
        <f t="shared" si="27"/>
        <v>0.7315827622561939</v>
      </c>
      <c r="CO61" s="52">
        <f t="shared" si="27"/>
        <v>0.24268889015735295</v>
      </c>
      <c r="CP61" s="52">
        <f t="shared" si="27"/>
        <v>-8.672219500244982E-2</v>
      </c>
      <c r="CQ61" s="52">
        <f t="shared" si="27"/>
        <v>-0.15460354077253224</v>
      </c>
      <c r="CR61" s="52">
        <f t="shared" si="27"/>
        <v>0.25317342918190477</v>
      </c>
      <c r="CS61" s="52">
        <f t="shared" si="27"/>
        <v>6.1387008997736192E-2</v>
      </c>
      <c r="CT61" s="52">
        <f t="shared" si="27"/>
        <v>-0.10877862595419852</v>
      </c>
      <c r="CU61" s="52">
        <f t="shared" si="27"/>
        <v>4.2558886509636018E-2</v>
      </c>
      <c r="CV61" s="52">
        <f t="shared" si="27"/>
        <v>0.11707317073170742</v>
      </c>
      <c r="CW61" s="52">
        <f t="shared" ref="CW61:DN61" si="58">CW21/CV21-1</f>
        <v>-0.36106642151229607</v>
      </c>
      <c r="CX61" s="52">
        <f t="shared" si="58"/>
        <v>-1</v>
      </c>
      <c r="CY61" s="52" t="e">
        <f t="shared" si="58"/>
        <v>#DIV/0!</v>
      </c>
      <c r="CZ61" s="52" t="e">
        <f t="shared" si="58"/>
        <v>#DIV/0!</v>
      </c>
      <c r="DA61" s="52" t="e">
        <f t="shared" si="58"/>
        <v>#DIV/0!</v>
      </c>
      <c r="DB61" s="52" t="e">
        <f t="shared" si="58"/>
        <v>#DIV/0!</v>
      </c>
      <c r="DC61" s="52" t="e">
        <f t="shared" si="58"/>
        <v>#DIV/0!</v>
      </c>
      <c r="DD61" s="52" t="e">
        <f t="shared" si="58"/>
        <v>#DIV/0!</v>
      </c>
      <c r="DE61" s="52" t="e">
        <f t="shared" si="58"/>
        <v>#DIV/0!</v>
      </c>
      <c r="DF61" s="52" t="e">
        <f t="shared" si="58"/>
        <v>#DIV/0!</v>
      </c>
      <c r="DG61" s="52" t="e">
        <f t="shared" si="58"/>
        <v>#DIV/0!</v>
      </c>
      <c r="DH61" s="52" t="e">
        <f t="shared" si="58"/>
        <v>#DIV/0!</v>
      </c>
      <c r="DI61" s="52" t="e">
        <f t="shared" si="58"/>
        <v>#DIV/0!</v>
      </c>
      <c r="DJ61" s="52" t="e">
        <f t="shared" si="58"/>
        <v>#DIV/0!</v>
      </c>
      <c r="DK61" s="52" t="e">
        <f t="shared" si="58"/>
        <v>#DIV/0!</v>
      </c>
      <c r="DL61" s="52" t="e">
        <f t="shared" si="58"/>
        <v>#DIV/0!</v>
      </c>
      <c r="DM61" s="52" t="e">
        <f t="shared" si="58"/>
        <v>#DIV/0!</v>
      </c>
      <c r="DN61" s="52" t="e">
        <f t="shared" si="58"/>
        <v>#DIV/0!</v>
      </c>
    </row>
    <row r="62" spans="1:118" s="5" customFormat="1" x14ac:dyDescent="0.35">
      <c r="A62" s="18" t="str">
        <f>Month!$A$21</f>
        <v>Veículo Pesado</v>
      </c>
      <c r="B62" s="53"/>
      <c r="C62" s="53" t="str">
        <f t="shared" ref="C62:AH62" si="59">IF(B22="","",IF(C22="","",IF(B22&lt;=0,"",IF(C22&lt;=0,"",(C22/B22-1)))))</f>
        <v/>
      </c>
      <c r="D62" s="53" t="str">
        <f t="shared" si="59"/>
        <v/>
      </c>
      <c r="E62" s="53" t="str">
        <f t="shared" si="59"/>
        <v/>
      </c>
      <c r="F62" s="53" t="str">
        <f t="shared" si="59"/>
        <v/>
      </c>
      <c r="G62" s="53" t="str">
        <f t="shared" si="59"/>
        <v/>
      </c>
      <c r="H62" s="53">
        <f t="shared" si="59"/>
        <v>3.457746478873239</v>
      </c>
      <c r="I62" s="53">
        <f t="shared" si="59"/>
        <v>6.7930489731437671E-2</v>
      </c>
      <c r="J62" s="53">
        <f t="shared" si="59"/>
        <v>-0.13313609467455623</v>
      </c>
      <c r="K62" s="53">
        <f t="shared" si="59"/>
        <v>6.9112627986348096E-2</v>
      </c>
      <c r="L62" s="53">
        <f t="shared" si="59"/>
        <v>4.4692737430167551E-2</v>
      </c>
      <c r="M62" s="53">
        <f t="shared" si="59"/>
        <v>8.7853323147440765E-2</v>
      </c>
      <c r="N62" s="53">
        <f t="shared" si="59"/>
        <v>-0.1242977528089888</v>
      </c>
      <c r="O62" s="53">
        <f t="shared" si="59"/>
        <v>-6.1748195669607098E-2</v>
      </c>
      <c r="P62" s="53">
        <f t="shared" si="59"/>
        <v>6.8376068376068133E-3</v>
      </c>
      <c r="Q62" s="53">
        <f t="shared" si="59"/>
        <v>4.2444821731748794E-2</v>
      </c>
      <c r="R62" s="53">
        <f t="shared" si="59"/>
        <v>-0.12622149837133545</v>
      </c>
      <c r="S62" s="53">
        <f t="shared" si="59"/>
        <v>4.1938490214352253E-2</v>
      </c>
      <c r="T62" s="53">
        <f t="shared" si="59"/>
        <v>5.1878354203935606E-2</v>
      </c>
      <c r="U62" s="53">
        <f t="shared" si="59"/>
        <v>-5.1020408163264808E-3</v>
      </c>
      <c r="V62" s="53">
        <f t="shared" si="59"/>
        <v>-0.13418803418803416</v>
      </c>
      <c r="W62" s="53">
        <f t="shared" si="59"/>
        <v>7.699901283316879E-2</v>
      </c>
      <c r="X62" s="53">
        <f t="shared" si="59"/>
        <v>7.4243813015582028E-2</v>
      </c>
      <c r="Y62" s="53">
        <f t="shared" si="59"/>
        <v>0.38225255972696237</v>
      </c>
      <c r="Z62" s="53">
        <f t="shared" si="59"/>
        <v>1.7419753086419743E-2</v>
      </c>
      <c r="AA62" s="53">
        <f t="shared" si="59"/>
        <v>5.3609348266614898E-2</v>
      </c>
      <c r="AB62" s="53">
        <f t="shared" si="59"/>
        <v>0.10792477167766523</v>
      </c>
      <c r="AC62" s="53">
        <f t="shared" si="59"/>
        <v>8.3160083160083165E-3</v>
      </c>
      <c r="AD62" s="53">
        <f t="shared" si="59"/>
        <v>-9.9484536082474206E-2</v>
      </c>
      <c r="AE62" s="53">
        <f t="shared" si="59"/>
        <v>5.1516886090440694E-2</v>
      </c>
      <c r="AF62" s="53">
        <f t="shared" si="59"/>
        <v>3.9738704409363113E-2</v>
      </c>
      <c r="AG62" s="53">
        <f t="shared" si="59"/>
        <v>-4.450261780104714E-2</v>
      </c>
      <c r="AH62" s="53">
        <f t="shared" si="59"/>
        <v>-7.7260273972602711E-2</v>
      </c>
      <c r="AI62" s="53">
        <f t="shared" ref="AI62:BN62" si="60">IF(AH22="","",IF(AI22="","",IF(AH22&lt;=0,"",IF(AI22&lt;=0,"",(AI22/AH22-1)))))</f>
        <v>6.710213776722096E-2</v>
      </c>
      <c r="AJ62" s="53">
        <f t="shared" si="60"/>
        <v>2.6154702281580455E-2</v>
      </c>
      <c r="AK62" s="53">
        <f t="shared" si="60"/>
        <v>-2.7114967462039008E-2</v>
      </c>
      <c r="AL62" s="53">
        <f t="shared" si="60"/>
        <v>-0.10813823857302118</v>
      </c>
      <c r="AM62" s="53">
        <f t="shared" si="60"/>
        <v>3.8750000000000062E-2</v>
      </c>
      <c r="AN62" s="53">
        <f t="shared" si="60"/>
        <v>0.10469314079422376</v>
      </c>
      <c r="AO62" s="53">
        <f t="shared" si="60"/>
        <v>-3.540305010893241E-2</v>
      </c>
      <c r="AP62" s="53">
        <f t="shared" si="60"/>
        <v>-8.4697910784867325E-2</v>
      </c>
      <c r="AQ62" s="53">
        <f t="shared" si="60"/>
        <v>5.4904380012338105E-2</v>
      </c>
      <c r="AR62" s="53">
        <f t="shared" si="60"/>
        <v>0.10350877192982466</v>
      </c>
      <c r="AS62" s="53">
        <f t="shared" si="60"/>
        <v>1.9607843137254832E-2</v>
      </c>
      <c r="AT62" s="53">
        <f t="shared" si="60"/>
        <v>-7.1725571725571702E-2</v>
      </c>
      <c r="AU62" s="53">
        <f t="shared" si="60"/>
        <v>9.1825307950727852E-2</v>
      </c>
      <c r="AV62" s="53">
        <f t="shared" si="60"/>
        <v>9.2307692307692202E-2</v>
      </c>
      <c r="AW62" s="53">
        <f t="shared" si="60"/>
        <v>-0.14178403755868541</v>
      </c>
      <c r="AX62" s="53">
        <f t="shared" si="60"/>
        <v>-1.4223194748358869E-2</v>
      </c>
      <c r="AY62" s="53">
        <f t="shared" si="60"/>
        <v>7.2142064372918924E-2</v>
      </c>
      <c r="AZ62" s="53">
        <f t="shared" si="60"/>
        <v>3.9855072463768071E-2</v>
      </c>
      <c r="BA62" s="53">
        <f t="shared" si="60"/>
        <v>1.2444001991040343E-2</v>
      </c>
      <c r="BB62" s="53">
        <f t="shared" si="60"/>
        <v>7.3746312684366266E-3</v>
      </c>
      <c r="BC62" s="53">
        <f t="shared" si="60"/>
        <v>6.8326012689116533E-2</v>
      </c>
      <c r="BD62" s="53">
        <f t="shared" si="60"/>
        <v>0.10232983097304715</v>
      </c>
      <c r="BE62" s="53">
        <f t="shared" si="60"/>
        <v>-3.2739328636552045E-2</v>
      </c>
      <c r="BF62" s="53">
        <f t="shared" si="60"/>
        <v>-5.1413881748071932E-2</v>
      </c>
      <c r="BG62" s="53">
        <f t="shared" si="60"/>
        <v>6.0072267389340572E-2</v>
      </c>
      <c r="BH62" s="53">
        <f t="shared" si="60"/>
        <v>7.8824030677460577E-2</v>
      </c>
      <c r="BI62" s="53">
        <f t="shared" si="60"/>
        <v>-2.1721958925750351E-2</v>
      </c>
      <c r="BJ62" s="53">
        <f t="shared" si="60"/>
        <v>-6.2575696406943937E-2</v>
      </c>
      <c r="BK62" s="53">
        <f t="shared" si="60"/>
        <v>2.239448751076667E-2</v>
      </c>
      <c r="BL62" s="53">
        <f t="shared" si="60"/>
        <v>0.12721145745577078</v>
      </c>
      <c r="BM62" s="53">
        <f t="shared" si="60"/>
        <v>-3.4379671150971625E-2</v>
      </c>
      <c r="BN62" s="53">
        <f t="shared" si="60"/>
        <v>-5.3792569659442679E-2</v>
      </c>
      <c r="BO62" s="53">
        <f t="shared" ref="BO62:CC62" si="61">IF(BN22="","",IF(BO22="","",IF(BN22&lt;=0,"",IF(BO22&lt;=0,"",(BO22/BN22-1)))))</f>
        <v>4.3762781186094113E-2</v>
      </c>
      <c r="BP62" s="119">
        <f t="shared" si="61"/>
        <v>6.8181818181818121E-2</v>
      </c>
      <c r="BQ62" s="119">
        <f t="shared" si="61"/>
        <v>-1.7975055025678643E-2</v>
      </c>
      <c r="BR62" s="119">
        <f t="shared" si="61"/>
        <v>-7.24691819200598E-2</v>
      </c>
      <c r="BS62" s="119">
        <f t="shared" si="61"/>
        <v>-2.0136931131695679E-3</v>
      </c>
      <c r="BT62" s="53">
        <f t="shared" si="61"/>
        <v>5.972558514931392E-2</v>
      </c>
      <c r="BU62" s="53">
        <f t="shared" si="61"/>
        <v>-3.1226199543031186E-2</v>
      </c>
      <c r="BV62" s="53">
        <f t="shared" si="61"/>
        <v>-8.7264150943396235E-2</v>
      </c>
      <c r="BW62" s="53">
        <f t="shared" si="61"/>
        <v>-1.5920327304048243E-2</v>
      </c>
      <c r="BX62" s="53">
        <f t="shared" si="61"/>
        <v>5.5564624230809878E-2</v>
      </c>
      <c r="BY62" s="53">
        <f t="shared" si="61"/>
        <v>-5.2376451077943531E-2</v>
      </c>
      <c r="BZ62" s="53">
        <f t="shared" si="61"/>
        <v>-7.3793744323322641E-2</v>
      </c>
      <c r="CA62" s="53">
        <f t="shared" si="61"/>
        <v>3.212092583845072E-2</v>
      </c>
      <c r="CB62" s="53">
        <f t="shared" si="61"/>
        <v>1.2814645308924399E-2</v>
      </c>
      <c r="CC62" s="53">
        <f t="shared" si="61"/>
        <v>-7.7270673294170811E-2</v>
      </c>
      <c r="CD62" s="53">
        <f t="shared" si="32"/>
        <v>-5.4848188050930502E-2</v>
      </c>
      <c r="CE62" s="53">
        <f t="shared" si="32"/>
        <v>3.8860103626942921E-2</v>
      </c>
      <c r="CF62" s="53">
        <f t="shared" si="32"/>
        <v>0.12119700748129669</v>
      </c>
      <c r="CG62" s="53">
        <f t="shared" si="32"/>
        <v>-7.7846975088967985E-2</v>
      </c>
      <c r="CH62" s="53">
        <f t="shared" si="32"/>
        <v>-5.6922334780511341E-2</v>
      </c>
      <c r="CI62" s="53">
        <f t="shared" si="32"/>
        <v>1.8414322250639437E-2</v>
      </c>
      <c r="CJ62" s="53">
        <f t="shared" si="32"/>
        <v>9.3420391762933264E-2</v>
      </c>
      <c r="CK62" s="53">
        <f t="shared" si="32"/>
        <v>-0.23380799265043639</v>
      </c>
      <c r="CL62" s="53">
        <f t="shared" si="27"/>
        <v>-0.45983213429256597</v>
      </c>
      <c r="CM62" s="53">
        <f t="shared" si="27"/>
        <v>8.76803551609322E-2</v>
      </c>
      <c r="CN62" s="53">
        <f t="shared" si="27"/>
        <v>0.94497959183673452</v>
      </c>
      <c r="CO62" s="53">
        <f t="shared" si="27"/>
        <v>0.20823889868211198</v>
      </c>
      <c r="CP62" s="53">
        <f t="shared" si="27"/>
        <v>-5.5579678679982591E-2</v>
      </c>
      <c r="CQ62" s="53">
        <f t="shared" si="27"/>
        <v>5.7558620689657225E-3</v>
      </c>
      <c r="CR62" s="53">
        <f t="shared" si="27"/>
        <v>0.20947155201851952</v>
      </c>
      <c r="CS62" s="53">
        <f t="shared" si="27"/>
        <v>-2.4848227831738789E-2</v>
      </c>
      <c r="CT62" s="53">
        <f t="shared" si="27"/>
        <v>-7.8294573643410859E-2</v>
      </c>
      <c r="CU62" s="53">
        <f t="shared" si="27"/>
        <v>6.8544995794785457E-2</v>
      </c>
      <c r="CV62" s="53">
        <f t="shared" si="27"/>
        <v>0.10665092483274297</v>
      </c>
      <c r="CW62" s="53">
        <f t="shared" si="27"/>
        <v>-0.3662873399715505</v>
      </c>
      <c r="CX62" s="53">
        <f t="shared" ref="CX62:DN62" si="62">CX22/CW22-1</f>
        <v>-1</v>
      </c>
      <c r="CY62" s="53" t="e">
        <f t="shared" si="62"/>
        <v>#DIV/0!</v>
      </c>
      <c r="CZ62" s="53" t="e">
        <f t="shared" ca="1" si="62"/>
        <v>#DIV/0!</v>
      </c>
      <c r="DA62" s="53" t="e">
        <f t="shared" ca="1" si="62"/>
        <v>#DIV/0!</v>
      </c>
      <c r="DB62" s="53" t="e">
        <f t="shared" ca="1" si="62"/>
        <v>#DIV/0!</v>
      </c>
      <c r="DC62" s="53" t="e">
        <f t="shared" ca="1" si="62"/>
        <v>#DIV/0!</v>
      </c>
      <c r="DD62" s="53" t="e">
        <f t="shared" ca="1" si="62"/>
        <v>#DIV/0!</v>
      </c>
      <c r="DE62" s="53" t="e">
        <f t="shared" ca="1" si="62"/>
        <v>#DIV/0!</v>
      </c>
      <c r="DF62" s="53" t="e">
        <f t="shared" ca="1" si="62"/>
        <v>#DIV/0!</v>
      </c>
      <c r="DG62" s="53" t="e">
        <f t="shared" ca="1" si="62"/>
        <v>#DIV/0!</v>
      </c>
      <c r="DH62" s="53" t="e">
        <f t="shared" ca="1" si="62"/>
        <v>#DIV/0!</v>
      </c>
      <c r="DI62" s="53" t="e">
        <f t="shared" ca="1" si="62"/>
        <v>#DIV/0!</v>
      </c>
      <c r="DJ62" s="53" t="e">
        <f t="shared" ca="1" si="62"/>
        <v>#DIV/0!</v>
      </c>
      <c r="DK62" s="53" t="e">
        <f t="shared" ca="1" si="62"/>
        <v>#DIV/0!</v>
      </c>
      <c r="DL62" s="53" t="e">
        <f t="shared" ca="1" si="62"/>
        <v>#DIV/0!</v>
      </c>
      <c r="DM62" s="53" t="e">
        <f t="shared" ca="1" si="62"/>
        <v>#DIV/0!</v>
      </c>
      <c r="DN62" s="53" t="e">
        <f t="shared" ca="1" si="62"/>
        <v>#DIV/0!</v>
      </c>
    </row>
    <row r="63" spans="1:118" s="5" customFormat="1" x14ac:dyDescent="0.35">
      <c r="A63" s="19" t="str">
        <f>Month!$A$22</f>
        <v>Veículo Leve</v>
      </c>
      <c r="B63" s="54"/>
      <c r="C63" s="54" t="str">
        <f t="shared" ref="C63:AH63" si="63">IF(B23="","",IF(C23="","",IF(B23&lt;=0,"",IF(C23&lt;=0,"",(C23/B23-1)))))</f>
        <v/>
      </c>
      <c r="D63" s="54" t="str">
        <f t="shared" si="63"/>
        <v/>
      </c>
      <c r="E63" s="54" t="str">
        <f t="shared" si="63"/>
        <v/>
      </c>
      <c r="F63" s="54" t="str">
        <f t="shared" si="63"/>
        <v/>
      </c>
      <c r="G63" s="54" t="str">
        <f t="shared" si="63"/>
        <v/>
      </c>
      <c r="H63" s="54">
        <f t="shared" si="63"/>
        <v>3.9836065573770494</v>
      </c>
      <c r="I63" s="54">
        <f t="shared" si="63"/>
        <v>0.13815789473684204</v>
      </c>
      <c r="J63" s="54">
        <f t="shared" si="63"/>
        <v>-6.6473988439306408E-2</v>
      </c>
      <c r="K63" s="54">
        <f t="shared" si="63"/>
        <v>0</v>
      </c>
      <c r="L63" s="54">
        <f t="shared" si="63"/>
        <v>1.5479876160990669E-2</v>
      </c>
      <c r="M63" s="54">
        <f t="shared" si="63"/>
        <v>7.2154471544715548E-2</v>
      </c>
      <c r="N63" s="54">
        <f t="shared" si="63"/>
        <v>-5.1184834123222722E-2</v>
      </c>
      <c r="O63" s="54">
        <f t="shared" si="63"/>
        <v>-0.12587412587412583</v>
      </c>
      <c r="P63" s="54">
        <f t="shared" si="63"/>
        <v>-4.5714285714285707E-2</v>
      </c>
      <c r="Q63" s="54">
        <f t="shared" si="63"/>
        <v>5.8682634730538918E-2</v>
      </c>
      <c r="R63" s="54">
        <f t="shared" si="63"/>
        <v>-6.5610859728506776E-2</v>
      </c>
      <c r="S63" s="54">
        <f t="shared" si="63"/>
        <v>-4.2372881355932202E-2</v>
      </c>
      <c r="T63" s="54">
        <f t="shared" si="63"/>
        <v>2.0227560050568805E-2</v>
      </c>
      <c r="U63" s="54">
        <f t="shared" si="63"/>
        <v>4.9566294919454856E-2</v>
      </c>
      <c r="V63" s="54">
        <f t="shared" si="63"/>
        <v>-3.4238488783943311E-2</v>
      </c>
      <c r="W63" s="54">
        <f t="shared" si="63"/>
        <v>-9.1687041564792127E-2</v>
      </c>
      <c r="X63" s="54">
        <f t="shared" si="63"/>
        <v>7.4024226110363411E-2</v>
      </c>
      <c r="Y63" s="54">
        <f t="shared" si="63"/>
        <v>0.2092731829573935</v>
      </c>
      <c r="Z63" s="54">
        <f t="shared" si="63"/>
        <v>-7.8756476683937815E-2</v>
      </c>
      <c r="AA63" s="54">
        <f t="shared" si="63"/>
        <v>-2.699662542182224E-2</v>
      </c>
      <c r="AB63" s="54">
        <f t="shared" si="63"/>
        <v>1.387283236994219E-2</v>
      </c>
      <c r="AC63" s="54">
        <f t="shared" si="63"/>
        <v>9.6921322690991962E-2</v>
      </c>
      <c r="AD63" s="54">
        <f t="shared" si="63"/>
        <v>-2.1185031185031233E-2</v>
      </c>
      <c r="AE63" s="54">
        <f t="shared" si="63"/>
        <v>-3.9952422420934108E-2</v>
      </c>
      <c r="AF63" s="54">
        <f t="shared" si="63"/>
        <v>2.8761061946902755E-2</v>
      </c>
      <c r="AG63" s="54">
        <f t="shared" si="63"/>
        <v>5.8064516129032295E-2</v>
      </c>
      <c r="AH63" s="54">
        <f t="shared" si="63"/>
        <v>-3.963414634146345E-2</v>
      </c>
      <c r="AI63" s="54">
        <f t="shared" ref="AI63:BN63" si="64">IF(AH23="","",IF(AI23="","",IF(AH23&lt;=0,"",IF(AI23&lt;=0,"",(AI23/AH23-1)))))</f>
        <v>-0.1153439153439153</v>
      </c>
      <c r="AJ63" s="54">
        <f t="shared" si="64"/>
        <v>8.373205741626788E-2</v>
      </c>
      <c r="AK63" s="54">
        <f t="shared" si="64"/>
        <v>3.0905077262693093E-2</v>
      </c>
      <c r="AL63" s="54">
        <f t="shared" si="64"/>
        <v>-4.3897216274089934E-2</v>
      </c>
      <c r="AM63" s="54">
        <f t="shared" si="64"/>
        <v>3.4714445688689866E-2</v>
      </c>
      <c r="AN63" s="54">
        <f t="shared" si="64"/>
        <v>4.6536796536796432E-2</v>
      </c>
      <c r="AO63" s="54">
        <f t="shared" si="64"/>
        <v>0.10031023784901749</v>
      </c>
      <c r="AP63" s="54">
        <f t="shared" si="64"/>
        <v>-6.0413533834586475E-2</v>
      </c>
      <c r="AQ63" s="54">
        <f t="shared" si="64"/>
        <v>-4.5732805185451975E-2</v>
      </c>
      <c r="AR63" s="54">
        <f t="shared" si="64"/>
        <v>9.8532494758909905E-2</v>
      </c>
      <c r="AS63" s="54">
        <f t="shared" si="64"/>
        <v>0.10591603053435117</v>
      </c>
      <c r="AT63" s="54">
        <f t="shared" si="64"/>
        <v>-3.8826574633304523E-2</v>
      </c>
      <c r="AU63" s="54">
        <f t="shared" si="64"/>
        <v>-7.2710951526032352E-2</v>
      </c>
      <c r="AV63" s="54">
        <f t="shared" si="64"/>
        <v>8.712487899322352E-2</v>
      </c>
      <c r="AW63" s="54">
        <f t="shared" si="64"/>
        <v>9.2609082813891463E-2</v>
      </c>
      <c r="AX63" s="54">
        <f t="shared" si="64"/>
        <v>-7.7424612876935583E-2</v>
      </c>
      <c r="AY63" s="54">
        <f t="shared" si="64"/>
        <v>-3.180212014134276E-2</v>
      </c>
      <c r="AZ63" s="54">
        <f t="shared" si="64"/>
        <v>3.5583941605839442E-2</v>
      </c>
      <c r="BA63" s="54">
        <f t="shared" si="64"/>
        <v>0.11894273127753308</v>
      </c>
      <c r="BB63" s="54">
        <f t="shared" si="64"/>
        <v>-6.2204724409448797E-2</v>
      </c>
      <c r="BC63" s="54">
        <f t="shared" si="64"/>
        <v>-1.7632241813602012E-2</v>
      </c>
      <c r="BD63" s="54">
        <f t="shared" si="64"/>
        <v>7.1794871794871762E-2</v>
      </c>
      <c r="BE63" s="54">
        <f t="shared" si="64"/>
        <v>6.8580542264752742E-2</v>
      </c>
      <c r="BF63" s="54">
        <f t="shared" si="64"/>
        <v>-8.582089552238803E-2</v>
      </c>
      <c r="BG63" s="54">
        <f t="shared" si="64"/>
        <v>-7.3469387755101812E-3</v>
      </c>
      <c r="BH63" s="54">
        <f t="shared" si="64"/>
        <v>1.6447368421052655E-2</v>
      </c>
      <c r="BI63" s="54">
        <f t="shared" si="64"/>
        <v>7.7669902912621325E-2</v>
      </c>
      <c r="BJ63" s="54">
        <f t="shared" si="64"/>
        <v>-3.3033033033033066E-2</v>
      </c>
      <c r="BK63" s="54">
        <f t="shared" si="64"/>
        <v>-5.1242236024844678E-2</v>
      </c>
      <c r="BL63" s="54">
        <f t="shared" si="64"/>
        <v>6.546644844517191E-2</v>
      </c>
      <c r="BM63" s="54">
        <f t="shared" si="64"/>
        <v>9.9846390168970789E-2</v>
      </c>
      <c r="BN63" s="54">
        <f t="shared" si="64"/>
        <v>-4.3994413407821176E-2</v>
      </c>
      <c r="BO63" s="54">
        <f t="shared" ref="BO63:CC63" si="65">IF(BN23="","",IF(BO23="","",IF(BN23&lt;=0,"",IF(BO23&lt;=0,"",(BO23/BN23-1)))))</f>
        <v>-9.2768444119795457E-2</v>
      </c>
      <c r="BP63" s="120">
        <f t="shared" si="65"/>
        <v>7.4074074074074181E-2</v>
      </c>
      <c r="BQ63" s="120">
        <f t="shared" si="65"/>
        <v>9.7451274362818641E-2</v>
      </c>
      <c r="BR63" s="120">
        <f t="shared" si="65"/>
        <v>-7.7185792349726778E-2</v>
      </c>
      <c r="BS63" s="120">
        <f t="shared" si="65"/>
        <v>-1.9245003700962271E-2</v>
      </c>
      <c r="BT63" s="54">
        <f t="shared" si="65"/>
        <v>-7.547169811320753E-3</v>
      </c>
      <c r="BU63" s="54">
        <f t="shared" si="65"/>
        <v>0.1201520912547529</v>
      </c>
      <c r="BV63" s="54">
        <f t="shared" si="65"/>
        <v>-8.8934147997284496E-2</v>
      </c>
      <c r="BW63" s="54">
        <f t="shared" si="65"/>
        <v>-1.2189269746646803E-2</v>
      </c>
      <c r="BX63" s="54">
        <f t="shared" si="65"/>
        <v>5.8355121518479214E-2</v>
      </c>
      <c r="BY63" s="54">
        <f t="shared" si="65"/>
        <v>0.13997488744172881</v>
      </c>
      <c r="BZ63" s="54">
        <f t="shared" si="65"/>
        <v>-8.2772307080539953E-2</v>
      </c>
      <c r="CA63" s="54">
        <f t="shared" si="65"/>
        <v>-7.2937968643490114E-2</v>
      </c>
      <c r="CB63" s="54">
        <f t="shared" si="65"/>
        <v>6.838235294117645E-2</v>
      </c>
      <c r="CC63" s="54">
        <f t="shared" si="65"/>
        <v>7.0887818306951234E-2</v>
      </c>
      <c r="CD63" s="54">
        <f t="shared" si="32"/>
        <v>-5.8483290488431927E-2</v>
      </c>
      <c r="CE63" s="54">
        <f t="shared" si="32"/>
        <v>-3.4129692832765013E-3</v>
      </c>
      <c r="CF63" s="54">
        <f t="shared" si="32"/>
        <v>5.0000000000000044E-2</v>
      </c>
      <c r="CG63" s="54">
        <f t="shared" si="32"/>
        <v>6.7188519243313705E-2</v>
      </c>
      <c r="CH63" s="54">
        <f t="shared" si="32"/>
        <v>-6.4792176039119798E-2</v>
      </c>
      <c r="CI63" s="54">
        <f t="shared" si="32"/>
        <v>-8.6928104575163423E-2</v>
      </c>
      <c r="CJ63" s="54">
        <f t="shared" si="32"/>
        <v>0.1145311381531855</v>
      </c>
      <c r="CK63" s="54">
        <f t="shared" si="32"/>
        <v>-0.1046885035324342</v>
      </c>
      <c r="CL63" s="54">
        <f t="shared" si="27"/>
        <v>-0.35150645624103305</v>
      </c>
      <c r="CM63" s="54">
        <f t="shared" si="27"/>
        <v>1.4380530973451267E-2</v>
      </c>
      <c r="CN63" s="54">
        <f t="shared" si="27"/>
        <v>0.50352508178844069</v>
      </c>
      <c r="CO63" s="54">
        <f t="shared" si="27"/>
        <v>0.29031556157557747</v>
      </c>
      <c r="CP63" s="54">
        <f t="shared" si="27"/>
        <v>-0.12703766160764474</v>
      </c>
      <c r="CQ63" s="54">
        <f t="shared" si="27"/>
        <v>-0.37918931101094666</v>
      </c>
      <c r="CR63" s="54">
        <f t="shared" si="27"/>
        <v>0.35232995097078268</v>
      </c>
      <c r="CS63" s="54">
        <f t="shared" si="27"/>
        <v>0.23637931074154372</v>
      </c>
      <c r="CT63" s="54">
        <f t="shared" si="27"/>
        <v>-0.15756823821339949</v>
      </c>
      <c r="CU63" s="54">
        <f t="shared" si="27"/>
        <v>-2.9455081001472649E-3</v>
      </c>
      <c r="CV63" s="54">
        <f t="shared" si="27"/>
        <v>0.13663220088626282</v>
      </c>
      <c r="CW63" s="54">
        <f t="shared" si="27"/>
        <v>-0.35152696556205332</v>
      </c>
      <c r="CX63" s="54">
        <f t="shared" si="27"/>
        <v>-1</v>
      </c>
      <c r="CY63" s="54" t="e">
        <f t="shared" si="27"/>
        <v>#DIV/0!</v>
      </c>
      <c r="CZ63" s="54" t="e">
        <f t="shared" si="27"/>
        <v>#DIV/0!</v>
      </c>
      <c r="DA63" s="54" t="e">
        <f t="shared" si="27"/>
        <v>#DIV/0!</v>
      </c>
      <c r="DB63" s="54" t="e">
        <f t="shared" si="27"/>
        <v>#DIV/0!</v>
      </c>
      <c r="DC63" s="54" t="e">
        <f t="shared" si="27"/>
        <v>#DIV/0!</v>
      </c>
      <c r="DD63" s="54" t="e">
        <f t="shared" si="27"/>
        <v>#DIV/0!</v>
      </c>
      <c r="DE63" s="54" t="e">
        <f t="shared" si="27"/>
        <v>#DIV/0!</v>
      </c>
      <c r="DF63" s="54" t="e">
        <f t="shared" si="27"/>
        <v>#DIV/0!</v>
      </c>
      <c r="DG63" s="54" t="e">
        <f t="shared" si="39"/>
        <v>#DIV/0!</v>
      </c>
      <c r="DH63" s="54" t="e">
        <f t="shared" si="39"/>
        <v>#DIV/0!</v>
      </c>
      <c r="DI63" s="54" t="e">
        <f t="shared" si="39"/>
        <v>#DIV/0!</v>
      </c>
      <c r="DJ63" s="54" t="e">
        <f t="shared" si="39"/>
        <v>#DIV/0!</v>
      </c>
      <c r="DK63" s="54" t="e">
        <f t="shared" si="39"/>
        <v>#DIV/0!</v>
      </c>
      <c r="DL63" s="54" t="e">
        <f t="shared" si="39"/>
        <v>#DIV/0!</v>
      </c>
      <c r="DM63" s="54" t="e">
        <f t="shared" si="39"/>
        <v>#DIV/0!</v>
      </c>
      <c r="DN63" s="54" t="e">
        <f t="shared" si="39"/>
        <v>#DIV/0!</v>
      </c>
    </row>
    <row r="64" spans="1:118" s="5" customFormat="1" x14ac:dyDescent="0.35">
      <c r="A64" s="20" t="str">
        <f>Month!$A$23</f>
        <v>Transbrasiliana</v>
      </c>
      <c r="B64" s="52"/>
      <c r="C64" s="52" t="str">
        <f t="shared" ref="C64:AH64" si="66">IF(B24="","",IF(C24="","",IF(B24&lt;=0,"",IF(C24&lt;=0,"",(C24/B24-1)))))</f>
        <v/>
      </c>
      <c r="D64" s="52" t="str">
        <f t="shared" si="66"/>
        <v/>
      </c>
      <c r="E64" s="52" t="str">
        <f t="shared" si="66"/>
        <v/>
      </c>
      <c r="F64" s="52" t="str">
        <f t="shared" si="66"/>
        <v/>
      </c>
      <c r="G64" s="52" t="str">
        <f t="shared" si="66"/>
        <v/>
      </c>
      <c r="H64" s="52" t="str">
        <f t="shared" si="66"/>
        <v/>
      </c>
      <c r="I64" s="52" t="str">
        <f t="shared" si="66"/>
        <v/>
      </c>
      <c r="J64" s="52" t="str">
        <f t="shared" si="66"/>
        <v/>
      </c>
      <c r="K64" s="52" t="str">
        <f t="shared" si="66"/>
        <v/>
      </c>
      <c r="L64" s="52" t="str">
        <f t="shared" si="66"/>
        <v/>
      </c>
      <c r="M64" s="52" t="str">
        <f t="shared" si="66"/>
        <v/>
      </c>
      <c r="N64" s="52" t="str">
        <f t="shared" si="66"/>
        <v/>
      </c>
      <c r="O64" s="52" t="str">
        <f t="shared" si="66"/>
        <v/>
      </c>
      <c r="P64" s="52" t="str">
        <f t="shared" si="66"/>
        <v/>
      </c>
      <c r="Q64" s="52" t="str">
        <f t="shared" si="66"/>
        <v/>
      </c>
      <c r="R64" s="52" t="str">
        <f t="shared" si="66"/>
        <v/>
      </c>
      <c r="S64" s="52" t="str">
        <f t="shared" si="66"/>
        <v/>
      </c>
      <c r="T64" s="52" t="str">
        <f t="shared" si="66"/>
        <v/>
      </c>
      <c r="U64" s="52" t="str">
        <f t="shared" si="66"/>
        <v/>
      </c>
      <c r="V64" s="52" t="str">
        <f t="shared" si="66"/>
        <v/>
      </c>
      <c r="W64" s="52" t="str">
        <f t="shared" si="66"/>
        <v/>
      </c>
      <c r="X64" s="52" t="str">
        <f t="shared" si="66"/>
        <v/>
      </c>
      <c r="Y64" s="52" t="str">
        <f t="shared" si="66"/>
        <v/>
      </c>
      <c r="Z64" s="52" t="str">
        <f t="shared" si="66"/>
        <v/>
      </c>
      <c r="AA64" s="52" t="str">
        <f t="shared" si="66"/>
        <v/>
      </c>
      <c r="AB64" s="52" t="str">
        <f t="shared" si="66"/>
        <v/>
      </c>
      <c r="AC64" s="52" t="str">
        <f t="shared" si="66"/>
        <v/>
      </c>
      <c r="AD64" s="52" t="str">
        <f t="shared" si="66"/>
        <v/>
      </c>
      <c r="AE64" s="52" t="str">
        <f t="shared" si="66"/>
        <v/>
      </c>
      <c r="AF64" s="52" t="str">
        <f t="shared" si="66"/>
        <v/>
      </c>
      <c r="AG64" s="52" t="str">
        <f t="shared" si="66"/>
        <v/>
      </c>
      <c r="AH64" s="52" t="str">
        <f t="shared" si="66"/>
        <v/>
      </c>
      <c r="AI64" s="52" t="str">
        <f t="shared" ref="AI64:BN64" si="67">IF(AH24="","",IF(AI24="","",IF(AH24&lt;=0,"",IF(AI24&lt;=0,"",(AI24/AH24-1)))))</f>
        <v/>
      </c>
      <c r="AJ64" s="52" t="str">
        <f t="shared" si="67"/>
        <v/>
      </c>
      <c r="AK64" s="52" t="str">
        <f t="shared" si="67"/>
        <v/>
      </c>
      <c r="AL64" s="52" t="str">
        <f t="shared" si="67"/>
        <v/>
      </c>
      <c r="AM64" s="52" t="str">
        <f t="shared" si="67"/>
        <v/>
      </c>
      <c r="AN64" s="52" t="str">
        <f t="shared" si="67"/>
        <v/>
      </c>
      <c r="AO64" s="52" t="str">
        <f t="shared" si="67"/>
        <v/>
      </c>
      <c r="AP64" s="52" t="str">
        <f t="shared" si="67"/>
        <v/>
      </c>
      <c r="AQ64" s="52" t="str">
        <f t="shared" si="67"/>
        <v/>
      </c>
      <c r="AR64" s="52" t="str">
        <f t="shared" si="67"/>
        <v/>
      </c>
      <c r="AS64" s="52" t="str">
        <f t="shared" si="67"/>
        <v/>
      </c>
      <c r="AT64" s="52" t="str">
        <f t="shared" si="67"/>
        <v/>
      </c>
      <c r="AU64" s="52" t="str">
        <f t="shared" si="67"/>
        <v/>
      </c>
      <c r="AV64" s="52" t="str">
        <f t="shared" si="67"/>
        <v/>
      </c>
      <c r="AW64" s="52" t="str">
        <f t="shared" si="67"/>
        <v/>
      </c>
      <c r="AX64" s="52" t="str">
        <f t="shared" si="67"/>
        <v/>
      </c>
      <c r="AY64" s="52" t="str">
        <f t="shared" si="67"/>
        <v/>
      </c>
      <c r="AZ64" s="52" t="str">
        <f t="shared" si="67"/>
        <v/>
      </c>
      <c r="BA64" s="52" t="str">
        <f t="shared" si="67"/>
        <v/>
      </c>
      <c r="BB64" s="52" t="str">
        <f t="shared" si="67"/>
        <v/>
      </c>
      <c r="BC64" s="52" t="str">
        <f t="shared" si="67"/>
        <v/>
      </c>
      <c r="BD64" s="52" t="str">
        <f t="shared" si="67"/>
        <v/>
      </c>
      <c r="BE64" s="52" t="str">
        <f t="shared" si="67"/>
        <v/>
      </c>
      <c r="BF64" s="52" t="str">
        <f t="shared" si="67"/>
        <v/>
      </c>
      <c r="BG64" s="52" t="str">
        <f t="shared" si="67"/>
        <v/>
      </c>
      <c r="BH64" s="52" t="str">
        <f t="shared" si="67"/>
        <v/>
      </c>
      <c r="BI64" s="52" t="str">
        <f t="shared" si="67"/>
        <v/>
      </c>
      <c r="BJ64" s="52" t="str">
        <f t="shared" si="67"/>
        <v/>
      </c>
      <c r="BK64" s="52" t="str">
        <f t="shared" si="67"/>
        <v/>
      </c>
      <c r="BL64" s="52" t="str">
        <f t="shared" si="67"/>
        <v/>
      </c>
      <c r="BM64" s="52" t="str">
        <f t="shared" si="67"/>
        <v/>
      </c>
      <c r="BN64" s="52" t="str">
        <f t="shared" si="67"/>
        <v/>
      </c>
      <c r="BO64" s="52" t="str">
        <f t="shared" ref="BO64:CC64" si="68">IF(BN24="","",IF(BO24="","",IF(BN24&lt;=0,"",IF(BO24&lt;=0,"",(BO24/BN24-1)))))</f>
        <v/>
      </c>
      <c r="BP64" s="118" t="str">
        <f t="shared" si="68"/>
        <v/>
      </c>
      <c r="BQ64" s="118" t="str">
        <f t="shared" si="68"/>
        <v/>
      </c>
      <c r="BR64" s="118" t="str">
        <f t="shared" si="68"/>
        <v/>
      </c>
      <c r="BS64" s="118">
        <f t="shared" si="68"/>
        <v>2.7174738120540498E-2</v>
      </c>
      <c r="BT64" s="52">
        <f t="shared" si="68"/>
        <v>4.4487141590304535E-2</v>
      </c>
      <c r="BU64" s="52">
        <f t="shared" si="68"/>
        <v>9.9051931512663671E-3</v>
      </c>
      <c r="BV64" s="52">
        <f t="shared" si="68"/>
        <v>-0.10629634300126112</v>
      </c>
      <c r="BW64" s="52">
        <f t="shared" si="68"/>
        <v>-1.5810478797298466E-2</v>
      </c>
      <c r="BX64" s="52">
        <f t="shared" si="68"/>
        <v>2.6019674060630216E-2</v>
      </c>
      <c r="BY64" s="52">
        <f t="shared" si="68"/>
        <v>-6.5636451795156869E-3</v>
      </c>
      <c r="BZ64" s="52">
        <f t="shared" si="68"/>
        <v>-6.4323866156897447E-2</v>
      </c>
      <c r="CA64" s="52">
        <f t="shared" si="68"/>
        <v>3.3572740938700552E-2</v>
      </c>
      <c r="CB64" s="52">
        <f t="shared" si="68"/>
        <v>2.6984486102132887E-3</v>
      </c>
      <c r="CC64" s="52">
        <f t="shared" si="68"/>
        <v>-1.9775015641373739E-2</v>
      </c>
      <c r="CD64" s="52">
        <f t="shared" si="32"/>
        <v>-6.6649128576126371E-2</v>
      </c>
      <c r="CE64" s="52">
        <f t="shared" si="32"/>
        <v>2.2783195693226954E-2</v>
      </c>
      <c r="CF64" s="52">
        <f t="shared" si="32"/>
        <v>6.9693239994957024E-2</v>
      </c>
      <c r="CG64" s="52">
        <f t="shared" si="32"/>
        <v>-2.7365915323280032E-2</v>
      </c>
      <c r="CH64" s="52">
        <f t="shared" si="32"/>
        <v>-6.9844304834744686E-2</v>
      </c>
      <c r="CI64" s="52">
        <f t="shared" si="32"/>
        <v>-2.0317170471341739E-2</v>
      </c>
      <c r="CJ64" s="52">
        <f t="shared" si="32"/>
        <v>0.12803465036802031</v>
      </c>
      <c r="CK64" s="52">
        <f t="shared" si="32"/>
        <v>-5.9467584935402273E-2</v>
      </c>
      <c r="CL64" s="52">
        <f t="shared" si="27"/>
        <v>-4.0085803178364854E-2</v>
      </c>
      <c r="CM64" s="52">
        <f t="shared" si="27"/>
        <v>4.0043760221740721E-2</v>
      </c>
      <c r="CN64" s="52">
        <f t="shared" si="27"/>
        <v>0.11411004906963207</v>
      </c>
      <c r="CO64" s="52">
        <f t="shared" si="27"/>
        <v>-4.449462210818278E-2</v>
      </c>
      <c r="CP64" s="52">
        <f t="shared" si="27"/>
        <v>-7.1909842448071526E-2</v>
      </c>
      <c r="CQ64" s="52">
        <f t="shared" si="27"/>
        <v>-7.9933331603144753E-2</v>
      </c>
      <c r="CR64" s="52">
        <f t="shared" si="27"/>
        <v>0.19825356118932458</v>
      </c>
      <c r="CS64" s="52">
        <f t="shared" si="27"/>
        <v>2.4599868989265472E-2</v>
      </c>
      <c r="CT64" s="52">
        <f t="shared" si="27"/>
        <v>-0.10512935399497436</v>
      </c>
      <c r="CU64" s="52">
        <f t="shared" si="27"/>
        <v>7.7755687680758356E-3</v>
      </c>
      <c r="CV64" s="52">
        <f t="shared" si="27"/>
        <v>7.7450123530381276E-2</v>
      </c>
      <c r="CW64" s="52">
        <f t="shared" si="27"/>
        <v>8.8277676668833127E-3</v>
      </c>
      <c r="CX64" s="52">
        <f t="shared" ref="CX64:DH64" si="69">CX24/CW24-1</f>
        <v>-4.4046948536593189E-2</v>
      </c>
      <c r="CY64" s="52">
        <f t="shared" si="69"/>
        <v>2.4853687289069448E-2</v>
      </c>
      <c r="CZ64" s="52">
        <f t="shared" si="69"/>
        <v>7.4979778995967417E-2</v>
      </c>
      <c r="DA64" s="52">
        <f t="shared" si="69"/>
        <v>-4.3454417040663995E-2</v>
      </c>
      <c r="DB64" s="52">
        <f t="shared" si="69"/>
        <v>-4.9363689488251539E-2</v>
      </c>
      <c r="DC64" s="52">
        <f t="shared" si="69"/>
        <v>-3.7393685342337335E-3</v>
      </c>
      <c r="DD64" s="52">
        <f t="shared" si="69"/>
        <v>0.11372204172552092</v>
      </c>
      <c r="DE64" s="52">
        <f t="shared" si="69"/>
        <v>-6.5092014660024011E-2</v>
      </c>
      <c r="DF64" s="52">
        <f t="shared" si="69"/>
        <v>-5.0911817647833035E-2</v>
      </c>
      <c r="DG64" s="52">
        <f t="shared" si="69"/>
        <v>5.5718458737929577E-2</v>
      </c>
      <c r="DH64" s="52">
        <f t="shared" si="69"/>
        <v>4.3174367719045925E-2</v>
      </c>
      <c r="DI64" s="52">
        <f>DI24/DH24-1</f>
        <v>-7.5131209769094154E-2</v>
      </c>
      <c r="DJ64" s="52">
        <f>DJ24/DI24-1</f>
        <v>1.6778123033855286E-2</v>
      </c>
      <c r="DK64" s="52">
        <f>DK24/DJ24-1</f>
        <v>-1.3539318613149165E-2</v>
      </c>
      <c r="DL64" s="52">
        <f>DL24/DK24-1</f>
        <v>8.0874083294732113E-2</v>
      </c>
      <c r="DM64" s="52">
        <f>DM24/DL24-1</f>
        <v>-3.437219517729917E-2</v>
      </c>
      <c r="DN64" s="52">
        <f>DN24/DM24-1</f>
        <v>-0.6857974941065641</v>
      </c>
    </row>
    <row r="65" spans="1:118" s="5" customFormat="1" x14ac:dyDescent="0.35">
      <c r="A65" s="103" t="str">
        <f>Month!$A$24</f>
        <v>Veículo Pesado</v>
      </c>
      <c r="B65" s="53"/>
      <c r="C65" s="53" t="str">
        <f t="shared" ref="C65:AH65" si="70">IF(B25="","",IF(C25="","",IF(B25&lt;=0,"",IF(C25&lt;=0,"",(C25/B25-1)))))</f>
        <v/>
      </c>
      <c r="D65" s="53" t="str">
        <f t="shared" si="70"/>
        <v/>
      </c>
      <c r="E65" s="53" t="str">
        <f t="shared" si="70"/>
        <v/>
      </c>
      <c r="F65" s="53" t="str">
        <f t="shared" si="70"/>
        <v/>
      </c>
      <c r="G65" s="53" t="str">
        <f t="shared" si="70"/>
        <v/>
      </c>
      <c r="H65" s="53" t="str">
        <f t="shared" si="70"/>
        <v/>
      </c>
      <c r="I65" s="53" t="str">
        <f t="shared" si="70"/>
        <v/>
      </c>
      <c r="J65" s="53" t="str">
        <f t="shared" si="70"/>
        <v/>
      </c>
      <c r="K65" s="53" t="str">
        <f t="shared" si="70"/>
        <v/>
      </c>
      <c r="L65" s="53" t="str">
        <f t="shared" si="70"/>
        <v/>
      </c>
      <c r="M65" s="53" t="str">
        <f t="shared" si="70"/>
        <v/>
      </c>
      <c r="N65" s="53" t="str">
        <f t="shared" si="70"/>
        <v/>
      </c>
      <c r="O65" s="53" t="str">
        <f t="shared" si="70"/>
        <v/>
      </c>
      <c r="P65" s="53" t="str">
        <f t="shared" si="70"/>
        <v/>
      </c>
      <c r="Q65" s="53" t="str">
        <f t="shared" si="70"/>
        <v/>
      </c>
      <c r="R65" s="53" t="str">
        <f t="shared" si="70"/>
        <v/>
      </c>
      <c r="S65" s="53" t="str">
        <f t="shared" si="70"/>
        <v/>
      </c>
      <c r="T65" s="53" t="str">
        <f t="shared" si="70"/>
        <v/>
      </c>
      <c r="U65" s="53" t="str">
        <f t="shared" si="70"/>
        <v/>
      </c>
      <c r="V65" s="53" t="str">
        <f t="shared" si="70"/>
        <v/>
      </c>
      <c r="W65" s="53" t="str">
        <f t="shared" si="70"/>
        <v/>
      </c>
      <c r="X65" s="53" t="str">
        <f t="shared" si="70"/>
        <v/>
      </c>
      <c r="Y65" s="53" t="str">
        <f t="shared" si="70"/>
        <v/>
      </c>
      <c r="Z65" s="53" t="str">
        <f t="shared" si="70"/>
        <v/>
      </c>
      <c r="AA65" s="53" t="str">
        <f t="shared" si="70"/>
        <v/>
      </c>
      <c r="AB65" s="53" t="str">
        <f t="shared" si="70"/>
        <v/>
      </c>
      <c r="AC65" s="53" t="str">
        <f t="shared" si="70"/>
        <v/>
      </c>
      <c r="AD65" s="53" t="str">
        <f t="shared" si="70"/>
        <v/>
      </c>
      <c r="AE65" s="53" t="str">
        <f t="shared" si="70"/>
        <v/>
      </c>
      <c r="AF65" s="53" t="str">
        <f t="shared" si="70"/>
        <v/>
      </c>
      <c r="AG65" s="53" t="str">
        <f t="shared" si="70"/>
        <v/>
      </c>
      <c r="AH65" s="53" t="str">
        <f t="shared" si="70"/>
        <v/>
      </c>
      <c r="AI65" s="53" t="str">
        <f t="shared" ref="AI65:BN65" si="71">IF(AH25="","",IF(AI25="","",IF(AH25&lt;=0,"",IF(AI25&lt;=0,"",(AI25/AH25-1)))))</f>
        <v/>
      </c>
      <c r="AJ65" s="53" t="str">
        <f t="shared" si="71"/>
        <v/>
      </c>
      <c r="AK65" s="53" t="str">
        <f t="shared" si="71"/>
        <v/>
      </c>
      <c r="AL65" s="53" t="str">
        <f t="shared" si="71"/>
        <v/>
      </c>
      <c r="AM65" s="53" t="str">
        <f t="shared" si="71"/>
        <v/>
      </c>
      <c r="AN65" s="53" t="str">
        <f t="shared" si="71"/>
        <v/>
      </c>
      <c r="AO65" s="53" t="str">
        <f t="shared" si="71"/>
        <v/>
      </c>
      <c r="AP65" s="53" t="str">
        <f t="shared" si="71"/>
        <v/>
      </c>
      <c r="AQ65" s="53" t="str">
        <f t="shared" si="71"/>
        <v/>
      </c>
      <c r="AR65" s="53" t="str">
        <f t="shared" si="71"/>
        <v/>
      </c>
      <c r="AS65" s="53" t="str">
        <f t="shared" si="71"/>
        <v/>
      </c>
      <c r="AT65" s="53" t="str">
        <f t="shared" si="71"/>
        <v/>
      </c>
      <c r="AU65" s="53" t="str">
        <f t="shared" si="71"/>
        <v/>
      </c>
      <c r="AV65" s="53" t="str">
        <f t="shared" si="71"/>
        <v/>
      </c>
      <c r="AW65" s="53" t="str">
        <f t="shared" si="71"/>
        <v/>
      </c>
      <c r="AX65" s="53" t="str">
        <f t="shared" si="71"/>
        <v/>
      </c>
      <c r="AY65" s="53" t="str">
        <f t="shared" si="71"/>
        <v/>
      </c>
      <c r="AZ65" s="53" t="str">
        <f t="shared" si="71"/>
        <v/>
      </c>
      <c r="BA65" s="53" t="str">
        <f t="shared" si="71"/>
        <v/>
      </c>
      <c r="BB65" s="53" t="str">
        <f t="shared" si="71"/>
        <v/>
      </c>
      <c r="BC65" s="53" t="str">
        <f t="shared" si="71"/>
        <v/>
      </c>
      <c r="BD65" s="53" t="str">
        <f t="shared" si="71"/>
        <v/>
      </c>
      <c r="BE65" s="53" t="str">
        <f t="shared" si="71"/>
        <v/>
      </c>
      <c r="BF65" s="53" t="str">
        <f t="shared" si="71"/>
        <v/>
      </c>
      <c r="BG65" s="53" t="str">
        <f t="shared" si="71"/>
        <v/>
      </c>
      <c r="BH65" s="53" t="str">
        <f t="shared" si="71"/>
        <v/>
      </c>
      <c r="BI65" s="53" t="str">
        <f t="shared" si="71"/>
        <v/>
      </c>
      <c r="BJ65" s="53" t="str">
        <f t="shared" si="71"/>
        <v/>
      </c>
      <c r="BK65" s="53" t="str">
        <f t="shared" si="71"/>
        <v/>
      </c>
      <c r="BL65" s="53" t="str">
        <f t="shared" si="71"/>
        <v/>
      </c>
      <c r="BM65" s="53" t="str">
        <f t="shared" si="71"/>
        <v/>
      </c>
      <c r="BN65" s="53" t="str">
        <f t="shared" si="71"/>
        <v/>
      </c>
      <c r="BO65" s="53" t="str">
        <f t="shared" ref="BO65:CC65" si="72">IF(BN25="","",IF(BO25="","",IF(BN25&lt;=0,"",IF(BO25&lt;=0,"",(BO25/BN25-1)))))</f>
        <v/>
      </c>
      <c r="BP65" s="119" t="str">
        <f t="shared" si="72"/>
        <v/>
      </c>
      <c r="BQ65" s="119" t="str">
        <f t="shared" si="72"/>
        <v/>
      </c>
      <c r="BR65" s="119" t="str">
        <f t="shared" si="72"/>
        <v/>
      </c>
      <c r="BS65" s="119">
        <f t="shared" si="72"/>
        <v>4.7598442232799743E-2</v>
      </c>
      <c r="BT65" s="53">
        <f t="shared" si="72"/>
        <v>5.4729450640231381E-2</v>
      </c>
      <c r="BU65" s="53">
        <f t="shared" si="72"/>
        <v>-1.8797728607793274E-2</v>
      </c>
      <c r="BV65" s="53">
        <f t="shared" si="72"/>
        <v>-0.13286170425064869</v>
      </c>
      <c r="BW65" s="53">
        <f t="shared" si="72"/>
        <v>-1.5895354900194447E-2</v>
      </c>
      <c r="BX65" s="53">
        <f t="shared" si="72"/>
        <v>3.1238059588659217E-2</v>
      </c>
      <c r="BY65" s="53">
        <f t="shared" si="72"/>
        <v>-2.3168259353159137E-2</v>
      </c>
      <c r="BZ65" s="53">
        <f t="shared" si="72"/>
        <v>-7.5813903603280997E-2</v>
      </c>
      <c r="CA65" s="53">
        <f t="shared" si="72"/>
        <v>7.9125847776940539E-2</v>
      </c>
      <c r="CB65" s="53">
        <f t="shared" si="72"/>
        <v>-1.4604283054003631E-2</v>
      </c>
      <c r="CC65" s="53">
        <f t="shared" si="72"/>
        <v>-4.7306331290778325E-2</v>
      </c>
      <c r="CD65" s="53">
        <f t="shared" si="32"/>
        <v>-7.7848499876022825E-2</v>
      </c>
      <c r="CE65" s="53">
        <f t="shared" si="32"/>
        <v>3.8294859663940084E-2</v>
      </c>
      <c r="CF65" s="53">
        <f t="shared" si="32"/>
        <v>8.9896378491330919E-2</v>
      </c>
      <c r="CG65" s="53">
        <f t="shared" si="32"/>
        <v>-5.5846996664914772E-2</v>
      </c>
      <c r="CH65" s="53">
        <f t="shared" si="32"/>
        <v>-7.9491870118188923E-2</v>
      </c>
      <c r="CI65" s="53">
        <f t="shared" si="32"/>
        <v>1.2537981663818254E-3</v>
      </c>
      <c r="CJ65" s="53">
        <f t="shared" si="32"/>
        <v>0.16122450762805185</v>
      </c>
      <c r="CK65" s="53">
        <f t="shared" si="32"/>
        <v>-0.1004881581670084</v>
      </c>
      <c r="CL65" s="53">
        <f t="shared" si="27"/>
        <v>-4.2564487845888066E-2</v>
      </c>
      <c r="CM65" s="53">
        <f t="shared" si="27"/>
        <v>6.9762108172263915E-2</v>
      </c>
      <c r="CN65" s="53">
        <f t="shared" si="27"/>
        <v>0.14830040627311414</v>
      </c>
      <c r="CO65" s="53">
        <f t="shared" si="27"/>
        <v>-8.9902587249058308E-2</v>
      </c>
      <c r="CP65" s="53">
        <f t="shared" si="27"/>
        <v>-5.394661582925131E-2</v>
      </c>
      <c r="CQ65" s="53">
        <f t="shared" si="27"/>
        <v>1.2349850828570208E-3</v>
      </c>
      <c r="CR65" s="53">
        <f t="shared" si="27"/>
        <v>0.19245821581792955</v>
      </c>
      <c r="CS65" s="53">
        <f t="shared" si="27"/>
        <v>-2.6372961124779382E-2</v>
      </c>
      <c r="CT65" s="53">
        <f t="shared" si="27"/>
        <v>-8.2676566452579481E-2</v>
      </c>
      <c r="CU65" s="53">
        <f t="shared" si="27"/>
        <v>2.542651435612342E-2</v>
      </c>
      <c r="CV65" s="53">
        <f t="shared" si="27"/>
        <v>7.7261687208434848E-2</v>
      </c>
      <c r="CW65" s="53">
        <f t="shared" si="27"/>
        <v>-1.4512194854689353E-2</v>
      </c>
      <c r="CX65" s="53">
        <f t="shared" si="27"/>
        <v>-2.7165935780984363E-2</v>
      </c>
      <c r="CY65" s="53">
        <f t="shared" si="27"/>
        <v>3.6187436034512688E-2</v>
      </c>
      <c r="CZ65" s="53">
        <f t="shared" si="27"/>
        <v>7.6223086320996947E-2</v>
      </c>
      <c r="DA65" s="53">
        <f t="shared" si="27"/>
        <v>-7.1708096312113501E-2</v>
      </c>
      <c r="DB65" s="53">
        <f t="shared" si="27"/>
        <v>-5.8900659982051962E-2</v>
      </c>
      <c r="DC65" s="53">
        <f t="shared" si="27"/>
        <v>2.3893267509331739E-3</v>
      </c>
      <c r="DD65" s="53">
        <f t="shared" si="27"/>
        <v>0.14396310158137093</v>
      </c>
      <c r="DE65" s="53">
        <f t="shared" si="27"/>
        <v>-9.8395951276337157E-2</v>
      </c>
      <c r="DF65" s="53">
        <f t="shared" si="27"/>
        <v>-6.1949483489525892E-2</v>
      </c>
      <c r="DG65" s="53">
        <f t="shared" si="39"/>
        <v>8.5069561634562474E-2</v>
      </c>
      <c r="DH65" s="53">
        <f t="shared" si="39"/>
        <v>5.0573552673063515E-2</v>
      </c>
      <c r="DI65" s="53">
        <f t="shared" si="39"/>
        <v>-0.10301593766455164</v>
      </c>
      <c r="DJ65" s="53">
        <f t="shared" si="39"/>
        <v>2.9569892473118475E-2</v>
      </c>
      <c r="DK65" s="53">
        <f t="shared" si="39"/>
        <v>-1.9609708721352703E-2</v>
      </c>
      <c r="DL65" s="53">
        <f t="shared" si="39"/>
        <v>9.142893845571054E-2</v>
      </c>
      <c r="DM65" s="53">
        <f t="shared" si="39"/>
        <v>-6.9093717608762706E-2</v>
      </c>
      <c r="DN65" s="53">
        <f t="shared" si="39"/>
        <v>-0.69626335981069931</v>
      </c>
    </row>
    <row r="66" spans="1:118" s="5" customFormat="1" x14ac:dyDescent="0.35">
      <c r="A66" s="105" t="str">
        <f>Month!$A$25</f>
        <v>Veículo Leve</v>
      </c>
      <c r="B66" s="54"/>
      <c r="C66" s="54" t="str">
        <f t="shared" ref="C66:AH66" si="73">IF(B26="","",IF(C26="","",IF(B26&lt;=0,"",IF(C26&lt;=0,"",(C26/B26-1)))))</f>
        <v/>
      </c>
      <c r="D66" s="54" t="str">
        <f t="shared" si="73"/>
        <v/>
      </c>
      <c r="E66" s="54" t="str">
        <f t="shared" si="73"/>
        <v/>
      </c>
      <c r="F66" s="54" t="str">
        <f t="shared" si="73"/>
        <v/>
      </c>
      <c r="G66" s="54" t="str">
        <f t="shared" si="73"/>
        <v/>
      </c>
      <c r="H66" s="54" t="str">
        <f t="shared" si="73"/>
        <v/>
      </c>
      <c r="I66" s="54" t="str">
        <f t="shared" si="73"/>
        <v/>
      </c>
      <c r="J66" s="54" t="str">
        <f t="shared" si="73"/>
        <v/>
      </c>
      <c r="K66" s="54" t="str">
        <f t="shared" si="73"/>
        <v/>
      </c>
      <c r="L66" s="54" t="str">
        <f t="shared" si="73"/>
        <v/>
      </c>
      <c r="M66" s="54" t="str">
        <f t="shared" si="73"/>
        <v/>
      </c>
      <c r="N66" s="54" t="str">
        <f t="shared" si="73"/>
        <v/>
      </c>
      <c r="O66" s="54" t="str">
        <f t="shared" si="73"/>
        <v/>
      </c>
      <c r="P66" s="54" t="str">
        <f t="shared" si="73"/>
        <v/>
      </c>
      <c r="Q66" s="54" t="str">
        <f t="shared" si="73"/>
        <v/>
      </c>
      <c r="R66" s="54" t="str">
        <f t="shared" si="73"/>
        <v/>
      </c>
      <c r="S66" s="54" t="str">
        <f t="shared" si="73"/>
        <v/>
      </c>
      <c r="T66" s="54" t="str">
        <f t="shared" si="73"/>
        <v/>
      </c>
      <c r="U66" s="54" t="str">
        <f t="shared" si="73"/>
        <v/>
      </c>
      <c r="V66" s="54" t="str">
        <f t="shared" si="73"/>
        <v/>
      </c>
      <c r="W66" s="54" t="str">
        <f t="shared" si="73"/>
        <v/>
      </c>
      <c r="X66" s="54" t="str">
        <f t="shared" si="73"/>
        <v/>
      </c>
      <c r="Y66" s="54" t="str">
        <f t="shared" si="73"/>
        <v/>
      </c>
      <c r="Z66" s="54" t="str">
        <f t="shared" si="73"/>
        <v/>
      </c>
      <c r="AA66" s="54" t="str">
        <f t="shared" si="73"/>
        <v/>
      </c>
      <c r="AB66" s="54" t="str">
        <f t="shared" si="73"/>
        <v/>
      </c>
      <c r="AC66" s="54" t="str">
        <f t="shared" si="73"/>
        <v/>
      </c>
      <c r="AD66" s="54" t="str">
        <f t="shared" si="73"/>
        <v/>
      </c>
      <c r="AE66" s="54" t="str">
        <f t="shared" si="73"/>
        <v/>
      </c>
      <c r="AF66" s="54" t="str">
        <f t="shared" si="73"/>
        <v/>
      </c>
      <c r="AG66" s="54" t="str">
        <f t="shared" si="73"/>
        <v/>
      </c>
      <c r="AH66" s="54" t="str">
        <f t="shared" si="73"/>
        <v/>
      </c>
      <c r="AI66" s="54" t="str">
        <f t="shared" ref="AI66:BN66" si="74">IF(AH26="","",IF(AI26="","",IF(AH26&lt;=0,"",IF(AI26&lt;=0,"",(AI26/AH26-1)))))</f>
        <v/>
      </c>
      <c r="AJ66" s="54" t="str">
        <f t="shared" si="74"/>
        <v/>
      </c>
      <c r="AK66" s="54" t="str">
        <f t="shared" si="74"/>
        <v/>
      </c>
      <c r="AL66" s="54" t="str">
        <f t="shared" si="74"/>
        <v/>
      </c>
      <c r="AM66" s="54" t="str">
        <f t="shared" si="74"/>
        <v/>
      </c>
      <c r="AN66" s="54" t="str">
        <f t="shared" si="74"/>
        <v/>
      </c>
      <c r="AO66" s="54" t="str">
        <f t="shared" si="74"/>
        <v/>
      </c>
      <c r="AP66" s="54" t="str">
        <f t="shared" si="74"/>
        <v/>
      </c>
      <c r="AQ66" s="54" t="str">
        <f t="shared" si="74"/>
        <v/>
      </c>
      <c r="AR66" s="54" t="str">
        <f t="shared" si="74"/>
        <v/>
      </c>
      <c r="AS66" s="54" t="str">
        <f t="shared" si="74"/>
        <v/>
      </c>
      <c r="AT66" s="54" t="str">
        <f t="shared" si="74"/>
        <v/>
      </c>
      <c r="AU66" s="54" t="str">
        <f t="shared" si="74"/>
        <v/>
      </c>
      <c r="AV66" s="54" t="str">
        <f t="shared" si="74"/>
        <v/>
      </c>
      <c r="AW66" s="54" t="str">
        <f t="shared" si="74"/>
        <v/>
      </c>
      <c r="AX66" s="54" t="str">
        <f t="shared" si="74"/>
        <v/>
      </c>
      <c r="AY66" s="54" t="str">
        <f t="shared" si="74"/>
        <v/>
      </c>
      <c r="AZ66" s="54" t="str">
        <f t="shared" si="74"/>
        <v/>
      </c>
      <c r="BA66" s="54" t="str">
        <f t="shared" si="74"/>
        <v/>
      </c>
      <c r="BB66" s="54" t="str">
        <f t="shared" si="74"/>
        <v/>
      </c>
      <c r="BC66" s="54" t="str">
        <f t="shared" si="74"/>
        <v/>
      </c>
      <c r="BD66" s="54" t="str">
        <f t="shared" si="74"/>
        <v/>
      </c>
      <c r="BE66" s="54" t="str">
        <f t="shared" si="74"/>
        <v/>
      </c>
      <c r="BF66" s="54" t="str">
        <f t="shared" si="74"/>
        <v/>
      </c>
      <c r="BG66" s="54" t="str">
        <f t="shared" si="74"/>
        <v/>
      </c>
      <c r="BH66" s="54" t="str">
        <f t="shared" si="74"/>
        <v/>
      </c>
      <c r="BI66" s="54" t="str">
        <f t="shared" si="74"/>
        <v/>
      </c>
      <c r="BJ66" s="54" t="str">
        <f t="shared" si="74"/>
        <v/>
      </c>
      <c r="BK66" s="54" t="str">
        <f t="shared" si="74"/>
        <v/>
      </c>
      <c r="BL66" s="54" t="str">
        <f t="shared" si="74"/>
        <v/>
      </c>
      <c r="BM66" s="54" t="str">
        <f t="shared" si="74"/>
        <v/>
      </c>
      <c r="BN66" s="54" t="str">
        <f t="shared" si="74"/>
        <v/>
      </c>
      <c r="BO66" s="54" t="str">
        <f t="shared" ref="BO66:BT66" si="75">IF(BN26="","",IF(BO26="","",IF(BN26&lt;=0,"",IF(BO26&lt;=0,"",(BO26/BN26-1)))))</f>
        <v/>
      </c>
      <c r="BP66" s="120" t="str">
        <f t="shared" si="75"/>
        <v/>
      </c>
      <c r="BQ66" s="120" t="str">
        <f t="shared" si="75"/>
        <v/>
      </c>
      <c r="BR66" s="120" t="str">
        <f t="shared" si="75"/>
        <v/>
      </c>
      <c r="BS66" s="120">
        <f t="shared" si="75"/>
        <v>-2.0865139949109435E-2</v>
      </c>
      <c r="BT66" s="54">
        <f t="shared" si="75"/>
        <v>1.8711018711018657E-2</v>
      </c>
      <c r="BU66" s="54">
        <f t="shared" ref="BU66:CC68" si="76">IF(BT26="","",IF(BU26="","",IF(BT26&lt;=0,"",IF(BU26&lt;=0,"",(BU26/BT26-1)))))</f>
        <v>8.4693877551020424E-2</v>
      </c>
      <c r="BV66" s="54">
        <f t="shared" si="76"/>
        <v>-4.3681561618061915E-2</v>
      </c>
      <c r="BW66" s="54">
        <f t="shared" si="76"/>
        <v>-1.5629080832390341E-2</v>
      </c>
      <c r="BX66" s="54">
        <f t="shared" si="76"/>
        <v>1.4869910765545669E-2</v>
      </c>
      <c r="BY66" s="54">
        <f t="shared" si="76"/>
        <v>2.9486484530433232E-2</v>
      </c>
      <c r="BZ66" s="54">
        <f t="shared" si="76"/>
        <v>-4.0653847487395312E-2</v>
      </c>
      <c r="CA66" s="54">
        <f t="shared" si="76"/>
        <v>-5.6829511465603222E-2</v>
      </c>
      <c r="CB66" s="54">
        <f t="shared" si="76"/>
        <v>4.1986257928118498E-2</v>
      </c>
      <c r="CC66" s="54">
        <f t="shared" si="76"/>
        <v>3.9342855316778946E-2</v>
      </c>
      <c r="CD66" s="54">
        <f t="shared" si="32"/>
        <v>-4.460566129819421E-2</v>
      </c>
      <c r="CE66" s="54">
        <f t="shared" si="32"/>
        <v>-6.6857273921220317E-3</v>
      </c>
      <c r="CF66" s="54">
        <f t="shared" si="32"/>
        <v>2.9573441192277006E-2</v>
      </c>
      <c r="CG66" s="54">
        <f t="shared" si="32"/>
        <v>3.2506152532865373E-2</v>
      </c>
      <c r="CH66" s="54">
        <f t="shared" si="32"/>
        <v>-5.1298946010810198E-2</v>
      </c>
      <c r="CI66" s="54">
        <f t="shared" si="32"/>
        <v>-6.0550447487811465E-2</v>
      </c>
      <c r="CJ66" s="54">
        <f t="shared" si="32"/>
        <v>6.2057757735372254E-2</v>
      </c>
      <c r="CK66" s="54">
        <f t="shared" si="32"/>
        <v>2.9689581048385927E-2</v>
      </c>
      <c r="CL66" s="54">
        <f t="shared" si="27"/>
        <v>-3.5379538183128667E-2</v>
      </c>
      <c r="CM66" s="54">
        <f t="shared" si="27"/>
        <v>-1.5962016149054015E-2</v>
      </c>
      <c r="CN66" s="54">
        <f t="shared" si="27"/>
        <v>4.4063435325417455E-2</v>
      </c>
      <c r="CO66" s="54">
        <f t="shared" si="27"/>
        <v>5.7821525418508601E-2</v>
      </c>
      <c r="CP66" s="54">
        <f t="shared" si="27"/>
        <v>-0.10673330628357647</v>
      </c>
      <c r="CQ66" s="54">
        <f t="shared" si="27"/>
        <v>-0.24658461419410793</v>
      </c>
      <c r="CR66" s="54">
        <f t="shared" si="27"/>
        <v>0.21406614990606676</v>
      </c>
      <c r="CS66" s="54">
        <f t="shared" si="27"/>
        <v>0.16120380698526748</v>
      </c>
      <c r="CT66" s="54">
        <f t="shared" si="27"/>
        <v>-0.15558141525112712</v>
      </c>
      <c r="CU66" s="54">
        <f t="shared" si="27"/>
        <v>-3.5310942296839287E-2</v>
      </c>
      <c r="CV66" s="54">
        <f t="shared" si="27"/>
        <v>7.7939063072378634E-2</v>
      </c>
      <c r="CW66" s="54">
        <f t="shared" si="27"/>
        <v>6.9350384986301528E-2</v>
      </c>
      <c r="CX66" s="54">
        <f t="shared" si="27"/>
        <v>-8.4388005146390999E-2</v>
      </c>
      <c r="CY66" s="54">
        <f t="shared" si="27"/>
        <v>-3.9235864133633225E-3</v>
      </c>
      <c r="CZ66" s="54">
        <f t="shared" si="27"/>
        <v>7.1695801104038726E-2</v>
      </c>
      <c r="DA66" s="54">
        <f t="shared" si="27"/>
        <v>3.1487969325702192E-2</v>
      </c>
      <c r="DB66" s="54">
        <f t="shared" si="27"/>
        <v>-2.6597867173543621E-2</v>
      </c>
      <c r="DC66" s="54">
        <f t="shared" si="27"/>
        <v>-1.788375478163684E-2</v>
      </c>
      <c r="DD66" s="54">
        <f t="shared" si="27"/>
        <v>4.2488157682164296E-2</v>
      </c>
      <c r="DE66" s="54">
        <f t="shared" si="27"/>
        <v>2.0992706065355859E-2</v>
      </c>
      <c r="DF66" s="54">
        <f t="shared" si="27"/>
        <v>-2.5717595218742839E-2</v>
      </c>
      <c r="DG66" s="54">
        <f t="shared" si="39"/>
        <v>-8.7859664868868981E-3</v>
      </c>
      <c r="DH66" s="54">
        <f t="shared" si="39"/>
        <v>2.5373584682994554E-2</v>
      </c>
      <c r="DI66" s="54">
        <f t="shared" si="39"/>
        <v>-6.3981032736526444E-3</v>
      </c>
      <c r="DJ66" s="54">
        <f t="shared" si="39"/>
        <v>-1.1686307504867544E-2</v>
      </c>
      <c r="DK66" s="54">
        <f t="shared" si="39"/>
        <v>5.3247639882925135E-4</v>
      </c>
      <c r="DL66" s="54">
        <f t="shared" si="39"/>
        <v>5.6899393954883637E-2</v>
      </c>
      <c r="DM66" s="54">
        <f t="shared" si="39"/>
        <v>4.707221555115404E-2</v>
      </c>
      <c r="DN66" s="54">
        <f t="shared" si="39"/>
        <v>-0.66397185301016415</v>
      </c>
    </row>
    <row r="67" spans="1:118" s="5" customFormat="1" x14ac:dyDescent="0.35">
      <c r="A67" s="20" t="str">
        <f>Month!$A$26</f>
        <v>Concebra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119"/>
      <c r="BQ67" s="119"/>
      <c r="BR67" s="119"/>
      <c r="BS67" s="119"/>
      <c r="BT67" s="53"/>
      <c r="BU67" s="53"/>
      <c r="BV67" s="53"/>
      <c r="BW67" s="52" t="str">
        <f t="shared" si="76"/>
        <v/>
      </c>
      <c r="BX67" s="52">
        <f t="shared" ref="BX67:CC67" si="77">IF(BW27="","",IF(BX27="","",IF(BW27&lt;=0,"",IF(BX27&lt;=0,"",(BX27/BW27-1)))))</f>
        <v>24.31891149862826</v>
      </c>
      <c r="BY67" s="52">
        <f t="shared" si="77"/>
        <v>-1.4605115962090354E-2</v>
      </c>
      <c r="BZ67" s="52">
        <f t="shared" si="77"/>
        <v>-7.2466664925289193E-2</v>
      </c>
      <c r="CA67" s="52">
        <f t="shared" si="77"/>
        <v>2.5516700950142024E-2</v>
      </c>
      <c r="CB67" s="52">
        <f t="shared" si="77"/>
        <v>5.1703304837862341E-2</v>
      </c>
      <c r="CC67" s="52">
        <f t="shared" si="77"/>
        <v>-2.3187013686620794E-2</v>
      </c>
      <c r="CD67" s="52">
        <f t="shared" si="32"/>
        <v>-6.2307563572125968E-2</v>
      </c>
      <c r="CE67" s="52">
        <f t="shared" si="32"/>
        <v>3.7113284406264269E-2</v>
      </c>
      <c r="CF67" s="52">
        <f t="shared" si="32"/>
        <v>6.3768998422174983E-2</v>
      </c>
      <c r="CG67" s="52">
        <f t="shared" si="32"/>
        <v>-1.6996643105523401E-2</v>
      </c>
      <c r="CH67" s="52">
        <f t="shared" si="32"/>
        <v>-7.6105660805863784E-2</v>
      </c>
      <c r="CI67" s="52">
        <f t="shared" si="32"/>
        <v>-1.9683024820440709E-2</v>
      </c>
      <c r="CJ67" s="52">
        <f t="shared" si="32"/>
        <v>0.13768205595337712</v>
      </c>
      <c r="CK67" s="52">
        <f t="shared" si="32"/>
        <v>-4.4134746217945997E-2</v>
      </c>
      <c r="CL67" s="52">
        <f t="shared" si="27"/>
        <v>-5.7076991218019013E-2</v>
      </c>
      <c r="CM67" s="52">
        <f t="shared" si="27"/>
        <v>3.2354680978134764E-2</v>
      </c>
      <c r="CN67" s="52">
        <f t="shared" si="27"/>
        <v>9.5784285233755151E-2</v>
      </c>
      <c r="CO67" s="52">
        <f t="shared" si="27"/>
        <v>-1.8223700497113859E-2</v>
      </c>
      <c r="CP67" s="52">
        <f t="shared" si="27"/>
        <v>-9.5554719140749422E-2</v>
      </c>
      <c r="CQ67" s="52">
        <f t="shared" si="27"/>
        <v>-8.6059521257046745E-2</v>
      </c>
      <c r="CR67" s="52">
        <f t="shared" si="27"/>
        <v>0.23558275198608003</v>
      </c>
      <c r="CS67" s="52">
        <f t="shared" si="27"/>
        <v>4.7613098329110759E-2</v>
      </c>
      <c r="CT67" s="52">
        <f t="shared" si="27"/>
        <v>-9.4259120986350808E-2</v>
      </c>
      <c r="CU67" s="52">
        <f t="shared" si="27"/>
        <v>5.1917853038844664E-2</v>
      </c>
      <c r="CV67" s="52">
        <f t="shared" si="27"/>
        <v>7.7413296290297584E-2</v>
      </c>
      <c r="CW67" s="52">
        <f t="shared" si="27"/>
        <v>-3.3709237574487738E-2</v>
      </c>
      <c r="CX67" s="52">
        <f t="shared" si="27"/>
        <v>-8.7511154408923542E-2</v>
      </c>
      <c r="CY67" s="52">
        <f t="shared" si="27"/>
        <v>5.0815584415536685E-2</v>
      </c>
      <c r="CZ67" s="52">
        <f t="shared" si="27"/>
        <v>5.8552736886447576E-2</v>
      </c>
      <c r="DA67" s="52">
        <f t="shared" si="27"/>
        <v>-4.6665654792002687E-2</v>
      </c>
      <c r="DB67" s="52">
        <f t="shared" si="27"/>
        <v>-3.332649412442934E-2</v>
      </c>
      <c r="DC67" s="52">
        <f t="shared" si="27"/>
        <v>4.3210628928287864E-2</v>
      </c>
      <c r="DD67" s="52">
        <f t="shared" si="27"/>
        <v>8.5823404178726248E-2</v>
      </c>
      <c r="DE67" s="52">
        <f t="shared" si="27"/>
        <v>-3.7418919220634561E-2</v>
      </c>
      <c r="DF67" s="52">
        <f t="shared" si="27"/>
        <v>-4.6090444339450976E-2</v>
      </c>
      <c r="DG67" s="52">
        <f t="shared" si="39"/>
        <v>3.4157364484709518E-2</v>
      </c>
      <c r="DH67" s="52">
        <f t="shared" si="39"/>
        <v>8.011825598753175E-2</v>
      </c>
      <c r="DI67" s="52">
        <f t="shared" si="39"/>
        <v>-3.782658447514442E-2</v>
      </c>
      <c r="DJ67" s="52">
        <f t="shared" si="39"/>
        <v>-7.4110772777283729E-2</v>
      </c>
      <c r="DK67" s="52">
        <f t="shared" si="39"/>
        <v>-0.21647734489990877</v>
      </c>
      <c r="DL67" s="52">
        <f t="shared" si="39"/>
        <v>7.5979048703033181E-2</v>
      </c>
      <c r="DM67" s="52">
        <f t="shared" si="39"/>
        <v>-4.469972940757605E-2</v>
      </c>
      <c r="DN67" s="52">
        <f t="shared" si="39"/>
        <v>-0.69076463425973933</v>
      </c>
    </row>
    <row r="68" spans="1:118" s="5" customFormat="1" x14ac:dyDescent="0.35">
      <c r="A68" s="103" t="str">
        <f>Month!$A$27</f>
        <v>Veículo Pesado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119"/>
      <c r="BQ68" s="119"/>
      <c r="BR68" s="119"/>
      <c r="BS68" s="119"/>
      <c r="BT68" s="53"/>
      <c r="BU68" s="53"/>
      <c r="BV68" s="53"/>
      <c r="BW68" s="53" t="str">
        <f t="shared" si="76"/>
        <v/>
      </c>
      <c r="BX68" s="53">
        <f t="shared" si="76"/>
        <v>24.442090910243767</v>
      </c>
      <c r="BY68" s="53">
        <f t="shared" si="76"/>
        <v>-3.3297625383404861E-2</v>
      </c>
      <c r="BZ68" s="53">
        <f t="shared" si="76"/>
        <v>-7.8222777736584925E-2</v>
      </c>
      <c r="CA68" s="53">
        <f t="shared" si="76"/>
        <v>6.4691862444671511E-2</v>
      </c>
      <c r="CB68" s="53">
        <f t="shared" si="76"/>
        <v>4.4917492804605219E-2</v>
      </c>
      <c r="CC68" s="53">
        <f t="shared" si="76"/>
        <v>-4.222151967110821E-2</v>
      </c>
      <c r="CD68" s="53">
        <f t="shared" si="32"/>
        <v>-7.3321217446876585E-2</v>
      </c>
      <c r="CE68" s="53">
        <f t="shared" si="32"/>
        <v>4.998204766914971E-2</v>
      </c>
      <c r="CF68" s="53">
        <f t="shared" si="32"/>
        <v>7.9848792668944624E-2</v>
      </c>
      <c r="CG68" s="53">
        <f t="shared" si="32"/>
        <v>-2.250625650041771E-2</v>
      </c>
      <c r="CH68" s="53">
        <f t="shared" si="32"/>
        <v>-8.8881843601914645E-2</v>
      </c>
      <c r="CI68" s="53">
        <f t="shared" si="32"/>
        <v>3.0331754525536603E-4</v>
      </c>
      <c r="CJ68" s="53">
        <f t="shared" si="32"/>
        <v>0.15201620637593538</v>
      </c>
      <c r="CK68" s="53">
        <f t="shared" si="32"/>
        <v>-7.2323698037493611E-2</v>
      </c>
      <c r="CL68" s="53">
        <f t="shared" ref="CL68:DH80" si="78">CL28/CK28-1</f>
        <v>-5.9369523233068655E-2</v>
      </c>
      <c r="CM68" s="53">
        <f t="shared" si="78"/>
        <v>5.3934656435440376E-2</v>
      </c>
      <c r="CN68" s="53">
        <f t="shared" si="78"/>
        <v>0.11128448927648638</v>
      </c>
      <c r="CO68" s="53">
        <f t="shared" si="78"/>
        <v>-3.7281404661856254E-2</v>
      </c>
      <c r="CP68" s="53">
        <f t="shared" si="78"/>
        <v>-7.2352431710361431E-2</v>
      </c>
      <c r="CQ68" s="53">
        <f t="shared" si="78"/>
        <v>1.4039708655497751E-2</v>
      </c>
      <c r="CR68" s="53">
        <f t="shared" si="78"/>
        <v>0.21401437588808592</v>
      </c>
      <c r="CS68" s="53">
        <f t="shared" si="78"/>
        <v>-9.57802089825599E-3</v>
      </c>
      <c r="CT68" s="53">
        <f t="shared" si="78"/>
        <v>4.7501054246354091E-2</v>
      </c>
      <c r="CU68" s="53">
        <f t="shared" si="78"/>
        <v>6.0590714605234686E-2</v>
      </c>
      <c r="CV68" s="53">
        <f t="shared" si="78"/>
        <v>6.4076288443685403E-2</v>
      </c>
      <c r="CW68" s="53">
        <f t="shared" si="78"/>
        <v>-5.7285568690990774E-2</v>
      </c>
      <c r="CX68" s="53">
        <f t="shared" si="78"/>
        <v>-7.1892352327322828E-2</v>
      </c>
      <c r="CY68" s="53">
        <f t="shared" si="78"/>
        <v>5.7219464719330482E-2</v>
      </c>
      <c r="CZ68" s="53">
        <f t="shared" si="78"/>
        <v>3.9792251822041935E-2</v>
      </c>
      <c r="DA68" s="53">
        <f t="shared" si="78"/>
        <v>-6.288367385994964E-2</v>
      </c>
      <c r="DB68" s="53">
        <f t="shared" si="78"/>
        <v>-3.4267400503428802E-2</v>
      </c>
      <c r="DC68" s="53">
        <f t="shared" si="78"/>
        <v>5.0799585444227358E-2</v>
      </c>
      <c r="DD68" s="53">
        <f t="shared" si="78"/>
        <v>9.6007872462395616E-2</v>
      </c>
      <c r="DE68" s="53">
        <f t="shared" si="78"/>
        <v>-5.5548505543690174E-2</v>
      </c>
      <c r="DF68" s="53">
        <f t="shared" si="78"/>
        <v>-4.1088782124419354E-2</v>
      </c>
      <c r="DG68" s="53">
        <f t="shared" si="78"/>
        <v>5.1769294805576793E-2</v>
      </c>
      <c r="DH68" s="53">
        <f t="shared" si="78"/>
        <v>7.637940458059167E-2</v>
      </c>
      <c r="DI68" s="53">
        <f t="shared" si="39"/>
        <v>-5.2878501289373547E-2</v>
      </c>
      <c r="DJ68" s="53">
        <f t="shared" si="39"/>
        <v>-7.252174928124222E-2</v>
      </c>
      <c r="DK68" s="53">
        <f t="shared" si="39"/>
        <v>-0.23786412871615914</v>
      </c>
      <c r="DL68" s="53">
        <f t="shared" si="39"/>
        <v>8.1079072575271249E-2</v>
      </c>
      <c r="DM68" s="53">
        <f t="shared" si="39"/>
        <v>-7.2553633779152804E-2</v>
      </c>
      <c r="DN68" s="53">
        <f t="shared" si="39"/>
        <v>-0.70340768031700818</v>
      </c>
    </row>
    <row r="69" spans="1:118" s="5" customFormat="1" x14ac:dyDescent="0.35">
      <c r="A69" s="105" t="str">
        <f>Month!$A$28</f>
        <v>Veículo Leve</v>
      </c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119"/>
      <c r="BQ69" s="119"/>
      <c r="BR69" s="119"/>
      <c r="BS69" s="119"/>
      <c r="BT69" s="53"/>
      <c r="BU69" s="53"/>
      <c r="BV69" s="53"/>
      <c r="BW69" s="54" t="str">
        <f>IF(BV29="","",IF(BW29="","",IF(BV29&lt;=0,"",IF(BW29&lt;=0,"",(BW29/BV29-1)))))</f>
        <v/>
      </c>
      <c r="BX69" s="54">
        <f t="shared" ref="BX69:CC69" si="79">IF(BW29="","",IF(BX29="","",IF(BW29&lt;=0,"",IF(BX29&lt;=0,"",(BX29/BW29-1)))))</f>
        <v>24.143614916708625</v>
      </c>
      <c r="BY69" s="54">
        <f t="shared" si="79"/>
        <v>1.2311968315199318E-2</v>
      </c>
      <c r="BZ69" s="54">
        <f t="shared" si="79"/>
        <v>-6.4551351491322961E-2</v>
      </c>
      <c r="CA69" s="54">
        <f t="shared" si="79"/>
        <v>-2.7566320645905473E-2</v>
      </c>
      <c r="CB69" s="54">
        <f t="shared" si="79"/>
        <v>6.1770549163800315E-2</v>
      </c>
      <c r="CC69" s="54">
        <f t="shared" si="79"/>
        <v>4.6038291235130924E-3</v>
      </c>
      <c r="CD69" s="54">
        <f t="shared" si="32"/>
        <v>-4.6976870899588574E-2</v>
      </c>
      <c r="CE69" s="54">
        <f t="shared" si="32"/>
        <v>1.9695498660118993E-2</v>
      </c>
      <c r="CF69" s="54">
        <f t="shared" si="32"/>
        <v>4.1358681858969515E-2</v>
      </c>
      <c r="CG69" s="54">
        <f t="shared" si="32"/>
        <v>-9.0341102974026422E-3</v>
      </c>
      <c r="CH69" s="54">
        <f t="shared" si="32"/>
        <v>-5.7892450331360812E-2</v>
      </c>
      <c r="CI69" s="54">
        <f t="shared" si="32"/>
        <v>-4.7237549845753346E-2</v>
      </c>
      <c r="CJ69" s="54">
        <f t="shared" si="32"/>
        <v>0.11693394122302747</v>
      </c>
      <c r="CK69" s="54">
        <f t="shared" si="32"/>
        <v>-2.0507753960481434E-3</v>
      </c>
      <c r="CL69" s="54">
        <f t="shared" si="78"/>
        <v>-5.389542321622498E-2</v>
      </c>
      <c r="CM69" s="54">
        <f t="shared" si="78"/>
        <v>2.5793464277377165E-3</v>
      </c>
      <c r="CN69" s="54">
        <f t="shared" si="78"/>
        <v>7.3302124392092827E-2</v>
      </c>
      <c r="CO69" s="54">
        <f t="shared" si="78"/>
        <v>1.0396619166536558E-2</v>
      </c>
      <c r="CP69" s="54">
        <f t="shared" si="78"/>
        <v>-0.12875503211324713</v>
      </c>
      <c r="CQ69" s="54">
        <f t="shared" si="78"/>
        <v>-0.2385647869684101</v>
      </c>
      <c r="CR69" s="54">
        <f t="shared" si="78"/>
        <v>0.27934438859736455</v>
      </c>
      <c r="CS69" s="54">
        <f t="shared" si="78"/>
        <v>0.15772672439105118</v>
      </c>
      <c r="CT69" s="54">
        <f t="shared" si="78"/>
        <v>-0.32775591446931907</v>
      </c>
      <c r="CU69" s="54">
        <f t="shared" si="78"/>
        <v>2.9658293180168105E-2</v>
      </c>
      <c r="CV69" s="54">
        <f t="shared" si="78"/>
        <v>0.11267207489120001</v>
      </c>
      <c r="CW69" s="54">
        <f t="shared" si="78"/>
        <v>2.5896855488102055E-2</v>
      </c>
      <c r="CX69" s="54">
        <f t="shared" si="78"/>
        <v>-0.1237971140034021</v>
      </c>
      <c r="CY69" s="54">
        <f t="shared" si="78"/>
        <v>3.5056616590612544E-2</v>
      </c>
      <c r="CZ69" s="54">
        <f t="shared" si="78"/>
        <v>0.1057079455151213</v>
      </c>
      <c r="DA69" s="54">
        <f t="shared" si="78"/>
        <v>-8.3311761896173175E-3</v>
      </c>
      <c r="DB69" s="54">
        <f t="shared" si="78"/>
        <v>-3.1224821772953271E-2</v>
      </c>
      <c r="DC69" s="54">
        <f t="shared" si="78"/>
        <v>2.6312658283827339E-2</v>
      </c>
      <c r="DD69" s="54">
        <f t="shared" si="78"/>
        <v>6.2605070176614319E-2</v>
      </c>
      <c r="DE69" s="54">
        <f t="shared" si="78"/>
        <v>5.2117724213400773E-3</v>
      </c>
      <c r="DF69" s="54">
        <f t="shared" si="78"/>
        <v>-5.7140664597339019E-2</v>
      </c>
      <c r="DG69" s="54">
        <f t="shared" si="78"/>
        <v>-5.415275909885664E-3</v>
      </c>
      <c r="DH69" s="54">
        <f t="shared" si="78"/>
        <v>8.9002182934798002E-2</v>
      </c>
      <c r="DI69" s="54">
        <f t="shared" si="39"/>
        <v>-2.4761128804320354E-3</v>
      </c>
      <c r="DJ69" s="54">
        <f t="shared" si="39"/>
        <v>-7.7654139578597348E-2</v>
      </c>
      <c r="DK69" s="54">
        <f t="shared" si="39"/>
        <v>-0.16852153790137647</v>
      </c>
      <c r="DL69" s="54">
        <f t="shared" si="39"/>
        <v>6.5496923760838044E-2</v>
      </c>
      <c r="DM69" s="54">
        <f t="shared" si="39"/>
        <v>1.3385868411310842E-2</v>
      </c>
      <c r="DN69" s="54">
        <f t="shared" si="39"/>
        <v>-0.66663514866630558</v>
      </c>
    </row>
    <row r="70" spans="1:118" s="7" customFormat="1" hidden="1" x14ac:dyDescent="0.35">
      <c r="A70" s="11" t="str">
        <f>Month!$A$29</f>
        <v>Energia Elétrica (MWh)</v>
      </c>
      <c r="B70" s="49"/>
      <c r="C70" s="49" t="str">
        <f t="shared" ref="C70:AH70" si="80">IF(B30="","",IF(C30="","",IF(B30&lt;=0,"",IF(C30&lt;=0,"",(C30/B30-1)))))</f>
        <v/>
      </c>
      <c r="D70" s="49" t="str">
        <f t="shared" si="80"/>
        <v/>
      </c>
      <c r="E70" s="49" t="str">
        <f t="shared" si="80"/>
        <v/>
      </c>
      <c r="F70" s="49" t="str">
        <f t="shared" si="80"/>
        <v/>
      </c>
      <c r="G70" s="49" t="str">
        <f t="shared" si="80"/>
        <v/>
      </c>
      <c r="H70" s="49" t="str">
        <f t="shared" si="80"/>
        <v/>
      </c>
      <c r="I70" s="49" t="str">
        <f t="shared" si="80"/>
        <v/>
      </c>
      <c r="J70" s="49" t="str">
        <f t="shared" si="80"/>
        <v/>
      </c>
      <c r="K70" s="49" t="str">
        <f t="shared" si="80"/>
        <v/>
      </c>
      <c r="L70" s="49" t="str">
        <f t="shared" si="80"/>
        <v/>
      </c>
      <c r="M70" s="49" t="str">
        <f t="shared" si="80"/>
        <v/>
      </c>
      <c r="N70" s="49" t="str">
        <f t="shared" si="80"/>
        <v/>
      </c>
      <c r="O70" s="49" t="str">
        <f t="shared" si="80"/>
        <v/>
      </c>
      <c r="P70" s="49" t="str">
        <f t="shared" si="80"/>
        <v/>
      </c>
      <c r="Q70" s="49" t="str">
        <f t="shared" si="80"/>
        <v/>
      </c>
      <c r="R70" s="49" t="str">
        <f t="shared" si="80"/>
        <v/>
      </c>
      <c r="S70" s="49" t="str">
        <f t="shared" si="80"/>
        <v/>
      </c>
      <c r="T70" s="49" t="str">
        <f t="shared" si="80"/>
        <v/>
      </c>
      <c r="U70" s="49" t="str">
        <f t="shared" si="80"/>
        <v/>
      </c>
      <c r="V70" s="49" t="str">
        <f t="shared" si="80"/>
        <v/>
      </c>
      <c r="W70" s="49" t="str">
        <f t="shared" si="80"/>
        <v/>
      </c>
      <c r="X70" s="49" t="str">
        <f t="shared" si="80"/>
        <v/>
      </c>
      <c r="Y70" s="49" t="str">
        <f t="shared" si="80"/>
        <v/>
      </c>
      <c r="Z70" s="49" t="str">
        <f t="shared" si="80"/>
        <v/>
      </c>
      <c r="AA70" s="49" t="str">
        <f t="shared" si="80"/>
        <v/>
      </c>
      <c r="AB70" s="49" t="str">
        <f t="shared" si="80"/>
        <v/>
      </c>
      <c r="AC70" s="49" t="str">
        <f t="shared" si="80"/>
        <v/>
      </c>
      <c r="AD70" s="49" t="str">
        <f t="shared" si="80"/>
        <v/>
      </c>
      <c r="AE70" s="49" t="str">
        <f t="shared" si="80"/>
        <v/>
      </c>
      <c r="AF70" s="49" t="str">
        <f t="shared" si="80"/>
        <v/>
      </c>
      <c r="AG70" s="49" t="str">
        <f t="shared" si="80"/>
        <v/>
      </c>
      <c r="AH70" s="49" t="str">
        <f t="shared" si="80"/>
        <v/>
      </c>
      <c r="AI70" s="49" t="str">
        <f t="shared" ref="AI70:BN70" si="81">IF(AH30="","",IF(AI30="","",IF(AH30&lt;=0,"",IF(AI30&lt;=0,"",(AI30/AH30-1)))))</f>
        <v/>
      </c>
      <c r="AJ70" s="49" t="str">
        <f t="shared" si="81"/>
        <v/>
      </c>
      <c r="AK70" s="49" t="str">
        <f t="shared" si="81"/>
        <v/>
      </c>
      <c r="AL70" s="49" t="str">
        <f t="shared" si="81"/>
        <v/>
      </c>
      <c r="AM70" s="49" t="str">
        <f t="shared" si="81"/>
        <v/>
      </c>
      <c r="AN70" s="49" t="str">
        <f t="shared" si="81"/>
        <v/>
      </c>
      <c r="AO70" s="49" t="str">
        <f t="shared" si="81"/>
        <v/>
      </c>
      <c r="AP70" s="49" t="str">
        <f t="shared" si="81"/>
        <v/>
      </c>
      <c r="AQ70" s="49" t="str">
        <f t="shared" si="81"/>
        <v/>
      </c>
      <c r="AR70" s="49" t="str">
        <f t="shared" si="81"/>
        <v/>
      </c>
      <c r="AS70" s="49" t="str">
        <f t="shared" si="81"/>
        <v/>
      </c>
      <c r="AT70" s="49" t="str">
        <f t="shared" si="81"/>
        <v/>
      </c>
      <c r="AU70" s="49" t="str">
        <f t="shared" si="81"/>
        <v/>
      </c>
      <c r="AV70" s="49" t="str">
        <f t="shared" si="81"/>
        <v/>
      </c>
      <c r="AW70" s="49" t="str">
        <f t="shared" si="81"/>
        <v/>
      </c>
      <c r="AX70" s="49" t="str">
        <f t="shared" si="81"/>
        <v/>
      </c>
      <c r="AY70" s="49" t="str">
        <f t="shared" si="81"/>
        <v/>
      </c>
      <c r="AZ70" s="49" t="str">
        <f t="shared" si="81"/>
        <v/>
      </c>
      <c r="BA70" s="49" t="str">
        <f t="shared" si="81"/>
        <v/>
      </c>
      <c r="BB70" s="49" t="str">
        <f t="shared" si="81"/>
        <v/>
      </c>
      <c r="BC70" s="49" t="str">
        <f t="shared" si="81"/>
        <v/>
      </c>
      <c r="BD70" s="49">
        <f t="shared" si="81"/>
        <v>2.1994935296742528</v>
      </c>
      <c r="BE70" s="49">
        <f t="shared" si="81"/>
        <v>0.22738252721558294</v>
      </c>
      <c r="BF70" s="49">
        <f t="shared" si="81"/>
        <v>-2.0842772995015801E-2</v>
      </c>
      <c r="BG70" s="49">
        <f t="shared" si="81"/>
        <v>1.0643220731143099E-2</v>
      </c>
      <c r="BH70" s="49">
        <f t="shared" si="81"/>
        <v>3.1657997175238428E-2</v>
      </c>
      <c r="BI70" s="49">
        <f t="shared" si="81"/>
        <v>4.0933451315613656E-2</v>
      </c>
      <c r="BJ70" s="49">
        <f t="shared" si="81"/>
        <v>-9.9682827367465476E-3</v>
      </c>
      <c r="BK70" s="49">
        <f t="shared" si="81"/>
        <v>-4.5901595080433122E-4</v>
      </c>
      <c r="BL70" s="49">
        <f t="shared" si="81"/>
        <v>1.0994428499071507E-2</v>
      </c>
      <c r="BM70" s="49">
        <f t="shared" si="81"/>
        <v>-4.5957662839080093E-4</v>
      </c>
      <c r="BN70" s="49">
        <f t="shared" si="81"/>
        <v>-2.0838818933104908E-2</v>
      </c>
      <c r="BO70" s="49">
        <f t="shared" ref="BO70:CC70" si="82">IF(BN30="","",IF(BO30="","",IF(BN30&lt;=0,"",IF(BO30&lt;=0,"",(BO30/BN30-1)))))</f>
        <v>1.0640476125474363E-2</v>
      </c>
      <c r="BP70" s="115">
        <f t="shared" si="82"/>
        <v>0.10854094209015708</v>
      </c>
      <c r="BQ70" s="115">
        <f t="shared" si="82"/>
        <v>0.79886711439488445</v>
      </c>
      <c r="BR70" s="115">
        <f t="shared" si="82"/>
        <v>0.96847253004037914</v>
      </c>
      <c r="BS70" s="115">
        <f t="shared" si="82"/>
        <v>-0.62713372569628612</v>
      </c>
      <c r="BT70" s="49">
        <f t="shared" si="82"/>
        <v>6.4964729984127612E-2</v>
      </c>
      <c r="BU70" s="49">
        <f t="shared" si="82"/>
        <v>1.1866602738116905E-2</v>
      </c>
      <c r="BV70" s="49">
        <f t="shared" si="82"/>
        <v>1.03385980661271</v>
      </c>
      <c r="BW70" s="49">
        <f t="shared" si="82"/>
        <v>-0.41483526560996709</v>
      </c>
      <c r="BX70" s="49">
        <f t="shared" si="82"/>
        <v>-4.2351205704184158E-3</v>
      </c>
      <c r="BY70" s="49">
        <f t="shared" si="82"/>
        <v>-0.65412546735424582</v>
      </c>
      <c r="BZ70" s="49" t="str">
        <f t="shared" si="82"/>
        <v/>
      </c>
      <c r="CA70" s="49" t="str">
        <f t="shared" si="82"/>
        <v/>
      </c>
      <c r="CB70" s="49" t="str">
        <f t="shared" si="82"/>
        <v/>
      </c>
      <c r="CC70" s="49" t="str">
        <f t="shared" si="82"/>
        <v/>
      </c>
      <c r="CD70" s="49" t="e">
        <f t="shared" si="32"/>
        <v>#DIV/0!</v>
      </c>
      <c r="CE70" s="49" t="e">
        <f t="shared" si="32"/>
        <v>#DIV/0!</v>
      </c>
      <c r="CF70" s="49" t="e">
        <f t="shared" si="32"/>
        <v>#DIV/0!</v>
      </c>
      <c r="CG70" s="49" t="e">
        <f t="shared" si="32"/>
        <v>#DIV/0!</v>
      </c>
      <c r="CH70" s="49" t="e">
        <f t="shared" si="32"/>
        <v>#DIV/0!</v>
      </c>
      <c r="CI70" s="49" t="e">
        <f t="shared" si="32"/>
        <v>#DIV/0!</v>
      </c>
      <c r="CJ70" s="49" t="e">
        <f t="shared" si="32"/>
        <v>#DIV/0!</v>
      </c>
      <c r="CK70" s="49" t="e">
        <f t="shared" si="32"/>
        <v>#DIV/0!</v>
      </c>
      <c r="CL70" s="49" t="e">
        <f t="shared" si="78"/>
        <v>#DIV/0!</v>
      </c>
      <c r="CM70" s="49" t="e">
        <f t="shared" si="78"/>
        <v>#DIV/0!</v>
      </c>
      <c r="CN70" s="49" t="e">
        <f t="shared" si="78"/>
        <v>#DIV/0!</v>
      </c>
      <c r="CO70" s="49" t="e">
        <f t="shared" si="78"/>
        <v>#DIV/0!</v>
      </c>
      <c r="CP70" s="49" t="e">
        <f t="shared" si="78"/>
        <v>#DIV/0!</v>
      </c>
      <c r="CQ70" s="49" t="e">
        <f t="shared" si="78"/>
        <v>#DIV/0!</v>
      </c>
      <c r="CR70" s="49" t="e">
        <f t="shared" si="78"/>
        <v>#DIV/0!</v>
      </c>
      <c r="CS70" s="49" t="e">
        <f t="shared" si="78"/>
        <v>#DIV/0!</v>
      </c>
      <c r="CT70" s="49" t="e">
        <f t="shared" si="78"/>
        <v>#DIV/0!</v>
      </c>
      <c r="CU70" s="49" t="e">
        <f t="shared" si="78"/>
        <v>#DIV/0!</v>
      </c>
      <c r="CV70" s="49" t="e">
        <f t="shared" si="78"/>
        <v>#DIV/0!</v>
      </c>
      <c r="CW70" s="49" t="e">
        <f t="shared" si="78"/>
        <v>#DIV/0!</v>
      </c>
      <c r="CX70" s="49" t="e">
        <f t="shared" si="78"/>
        <v>#DIV/0!</v>
      </c>
      <c r="CY70" s="49" t="e">
        <f t="shared" si="78"/>
        <v>#DIV/0!</v>
      </c>
      <c r="CZ70" s="49" t="e">
        <f t="shared" si="78"/>
        <v>#DIV/0!</v>
      </c>
      <c r="DA70" s="49" t="e">
        <f t="shared" si="78"/>
        <v>#DIV/0!</v>
      </c>
      <c r="DB70" s="49" t="e">
        <f t="shared" si="78"/>
        <v>#DIV/0!</v>
      </c>
      <c r="DC70" s="49" t="e">
        <f t="shared" si="78"/>
        <v>#DIV/0!</v>
      </c>
      <c r="DD70" s="49" t="e">
        <f t="shared" si="78"/>
        <v>#DIV/0!</v>
      </c>
      <c r="DE70" s="49" t="e">
        <f t="shared" si="78"/>
        <v>#DIV/0!</v>
      </c>
      <c r="DF70" s="49" t="e">
        <f t="shared" si="78"/>
        <v>#DIV/0!</v>
      </c>
      <c r="DG70" s="49" t="e">
        <f t="shared" si="78"/>
        <v>#DIV/0!</v>
      </c>
      <c r="DH70" s="49" t="e">
        <f t="shared" si="78"/>
        <v>#DIV/0!</v>
      </c>
      <c r="DI70" s="49" t="e">
        <f t="shared" si="39"/>
        <v>#DIV/0!</v>
      </c>
      <c r="DJ70" s="49" t="e">
        <f t="shared" si="39"/>
        <v>#DIV/0!</v>
      </c>
      <c r="DK70" s="49" t="e">
        <f t="shared" si="39"/>
        <v>#DIV/0!</v>
      </c>
      <c r="DL70" s="49" t="e">
        <f t="shared" si="39"/>
        <v>#DIV/0!</v>
      </c>
      <c r="DM70" s="49" t="e">
        <f t="shared" si="39"/>
        <v>#DIV/0!</v>
      </c>
      <c r="DN70" s="49" t="e">
        <f t="shared" si="39"/>
        <v>#DIV/0!</v>
      </c>
    </row>
    <row r="71" spans="1:118" s="82" customFormat="1" hidden="1" x14ac:dyDescent="0.35">
      <c r="A71" s="18" t="str">
        <f>Month!$A$30</f>
        <v>Rio Verde</v>
      </c>
      <c r="B71" s="87"/>
      <c r="C71" s="87" t="str">
        <f t="shared" ref="C71:AH71" si="83">IF(B31="","",IF(C31="","",IF(B31&lt;=0,"",IF(C31&lt;=0,"",(C31/B31-1)))))</f>
        <v/>
      </c>
      <c r="D71" s="87" t="str">
        <f t="shared" si="83"/>
        <v/>
      </c>
      <c r="E71" s="87" t="str">
        <f t="shared" si="83"/>
        <v/>
      </c>
      <c r="F71" s="87" t="str">
        <f t="shared" si="83"/>
        <v/>
      </c>
      <c r="G71" s="87" t="str">
        <f t="shared" si="83"/>
        <v/>
      </c>
      <c r="H71" s="87" t="str">
        <f t="shared" si="83"/>
        <v/>
      </c>
      <c r="I71" s="87" t="str">
        <f t="shared" si="83"/>
        <v/>
      </c>
      <c r="J71" s="87" t="str">
        <f t="shared" si="83"/>
        <v/>
      </c>
      <c r="K71" s="87" t="str">
        <f t="shared" si="83"/>
        <v/>
      </c>
      <c r="L71" s="87" t="str">
        <f t="shared" si="83"/>
        <v/>
      </c>
      <c r="M71" s="87" t="str">
        <f t="shared" si="83"/>
        <v/>
      </c>
      <c r="N71" s="87" t="str">
        <f t="shared" si="83"/>
        <v/>
      </c>
      <c r="O71" s="87" t="str">
        <f t="shared" si="83"/>
        <v/>
      </c>
      <c r="P71" s="87" t="str">
        <f t="shared" si="83"/>
        <v/>
      </c>
      <c r="Q71" s="87" t="str">
        <f t="shared" si="83"/>
        <v/>
      </c>
      <c r="R71" s="87" t="str">
        <f t="shared" si="83"/>
        <v/>
      </c>
      <c r="S71" s="87" t="str">
        <f t="shared" si="83"/>
        <v/>
      </c>
      <c r="T71" s="87" t="str">
        <f t="shared" si="83"/>
        <v/>
      </c>
      <c r="U71" s="87" t="str">
        <f t="shared" si="83"/>
        <v/>
      </c>
      <c r="V71" s="87" t="str">
        <f t="shared" si="83"/>
        <v/>
      </c>
      <c r="W71" s="87" t="str">
        <f t="shared" si="83"/>
        <v/>
      </c>
      <c r="X71" s="87" t="str">
        <f t="shared" si="83"/>
        <v/>
      </c>
      <c r="Y71" s="87" t="str">
        <f t="shared" si="83"/>
        <v/>
      </c>
      <c r="Z71" s="87" t="str">
        <f t="shared" si="83"/>
        <v/>
      </c>
      <c r="AA71" s="87" t="str">
        <f t="shared" si="83"/>
        <v/>
      </c>
      <c r="AB71" s="87" t="str">
        <f t="shared" si="83"/>
        <v/>
      </c>
      <c r="AC71" s="87" t="str">
        <f t="shared" si="83"/>
        <v/>
      </c>
      <c r="AD71" s="87" t="str">
        <f t="shared" si="83"/>
        <v/>
      </c>
      <c r="AE71" s="87" t="str">
        <f t="shared" si="83"/>
        <v/>
      </c>
      <c r="AF71" s="87" t="str">
        <f t="shared" si="83"/>
        <v/>
      </c>
      <c r="AG71" s="87" t="str">
        <f t="shared" si="83"/>
        <v/>
      </c>
      <c r="AH71" s="87" t="str">
        <f t="shared" si="83"/>
        <v/>
      </c>
      <c r="AI71" s="87" t="str">
        <f t="shared" ref="AI71:BN71" si="84">IF(AH31="","",IF(AI31="","",IF(AH31&lt;=0,"",IF(AI31&lt;=0,"",(AI31/AH31-1)))))</f>
        <v/>
      </c>
      <c r="AJ71" s="87" t="str">
        <f t="shared" si="84"/>
        <v/>
      </c>
      <c r="AK71" s="87" t="str">
        <f t="shared" si="84"/>
        <v/>
      </c>
      <c r="AL71" s="87" t="str">
        <f t="shared" si="84"/>
        <v/>
      </c>
      <c r="AM71" s="87" t="str">
        <f t="shared" si="84"/>
        <v/>
      </c>
      <c r="AN71" s="87" t="str">
        <f t="shared" si="84"/>
        <v/>
      </c>
      <c r="AO71" s="87" t="str">
        <f t="shared" si="84"/>
        <v/>
      </c>
      <c r="AP71" s="87" t="str">
        <f t="shared" si="84"/>
        <v/>
      </c>
      <c r="AQ71" s="87" t="str">
        <f t="shared" si="84"/>
        <v/>
      </c>
      <c r="AR71" s="87" t="str">
        <f t="shared" si="84"/>
        <v/>
      </c>
      <c r="AS71" s="87" t="str">
        <f t="shared" si="84"/>
        <v/>
      </c>
      <c r="AT71" s="87" t="str">
        <f t="shared" si="84"/>
        <v/>
      </c>
      <c r="AU71" s="87" t="str">
        <f t="shared" si="84"/>
        <v/>
      </c>
      <c r="AV71" s="87" t="str">
        <f t="shared" si="84"/>
        <v/>
      </c>
      <c r="AW71" s="87" t="str">
        <f t="shared" si="84"/>
        <v/>
      </c>
      <c r="AX71" s="87" t="str">
        <f t="shared" si="84"/>
        <v/>
      </c>
      <c r="AY71" s="87" t="str">
        <f t="shared" si="84"/>
        <v/>
      </c>
      <c r="AZ71" s="87" t="str">
        <f t="shared" si="84"/>
        <v/>
      </c>
      <c r="BA71" s="87" t="str">
        <f t="shared" si="84"/>
        <v/>
      </c>
      <c r="BB71" s="87" t="str">
        <f t="shared" si="84"/>
        <v/>
      </c>
      <c r="BC71" s="87" t="str">
        <f t="shared" si="84"/>
        <v/>
      </c>
      <c r="BD71" s="87">
        <f t="shared" si="84"/>
        <v>2.1994935296742528</v>
      </c>
      <c r="BE71" s="87">
        <f t="shared" si="84"/>
        <v>0.22738252721558294</v>
      </c>
      <c r="BF71" s="87">
        <f t="shared" si="84"/>
        <v>-2.0842772995015801E-2</v>
      </c>
      <c r="BG71" s="87">
        <f t="shared" si="84"/>
        <v>1.0643220731143099E-2</v>
      </c>
      <c r="BH71" s="87">
        <f t="shared" si="84"/>
        <v>3.1657997175238428E-2</v>
      </c>
      <c r="BI71" s="87">
        <f t="shared" si="84"/>
        <v>4.0933451315613656E-2</v>
      </c>
      <c r="BJ71" s="87">
        <f t="shared" si="84"/>
        <v>-9.9682827367465476E-3</v>
      </c>
      <c r="BK71" s="87">
        <f t="shared" si="84"/>
        <v>-4.5901595080433122E-4</v>
      </c>
      <c r="BL71" s="87">
        <f t="shared" si="84"/>
        <v>1.0994428499071507E-2</v>
      </c>
      <c r="BM71" s="87">
        <f t="shared" si="84"/>
        <v>-4.5957662839080093E-4</v>
      </c>
      <c r="BN71" s="87">
        <f t="shared" si="84"/>
        <v>-2.0838818933104908E-2</v>
      </c>
      <c r="BO71" s="87">
        <f t="shared" ref="BO71:CC71" si="85">IF(BN31="","",IF(BO31="","",IF(BN31&lt;=0,"",IF(BO31&lt;=0,"",(BO31/BN31-1)))))</f>
        <v>1.0640476125474363E-2</v>
      </c>
      <c r="BP71" s="122">
        <f t="shared" si="85"/>
        <v>1.0989025831504406E-2</v>
      </c>
      <c r="BQ71" s="122">
        <f t="shared" si="85"/>
        <v>-4.5557112721128501E-4</v>
      </c>
      <c r="BR71" s="122">
        <f t="shared" si="85"/>
        <v>-2.0840182058936452E-2</v>
      </c>
      <c r="BS71" s="122">
        <f t="shared" si="85"/>
        <v>1.0643233895242243E-2</v>
      </c>
      <c r="BT71" s="87">
        <f t="shared" si="85"/>
        <v>1.0989025831504406E-2</v>
      </c>
      <c r="BU71" s="87">
        <f t="shared" si="85"/>
        <v>-4.5289915579072026E-4</v>
      </c>
      <c r="BV71" s="87">
        <f t="shared" si="85"/>
        <v>-2.0846810626433454E-2</v>
      </c>
      <c r="BW71" s="87">
        <f t="shared" si="85"/>
        <v>1.0640548749274892E-2</v>
      </c>
      <c r="BX71" s="87">
        <f t="shared" si="85"/>
        <v>1.0995853424639046E-2</v>
      </c>
      <c r="BY71" s="87">
        <f t="shared" si="85"/>
        <v>-0.6634985992189828</v>
      </c>
      <c r="BZ71" s="87" t="str">
        <f t="shared" si="85"/>
        <v/>
      </c>
      <c r="CA71" s="87" t="str">
        <f t="shared" si="85"/>
        <v/>
      </c>
      <c r="CB71" s="87" t="str">
        <f t="shared" si="85"/>
        <v/>
      </c>
      <c r="CC71" s="87" t="str">
        <f t="shared" si="85"/>
        <v/>
      </c>
      <c r="CD71" s="87" t="e">
        <f t="shared" si="32"/>
        <v>#DIV/0!</v>
      </c>
      <c r="CE71" s="87" t="e">
        <f t="shared" si="32"/>
        <v>#DIV/0!</v>
      </c>
      <c r="CF71" s="87" t="e">
        <f t="shared" si="32"/>
        <v>#DIV/0!</v>
      </c>
      <c r="CG71" s="87" t="e">
        <f t="shared" si="32"/>
        <v>#DIV/0!</v>
      </c>
      <c r="CH71" s="87" t="e">
        <f t="shared" si="32"/>
        <v>#DIV/0!</v>
      </c>
      <c r="CI71" s="87" t="e">
        <f t="shared" si="32"/>
        <v>#DIV/0!</v>
      </c>
      <c r="CJ71" s="87" t="e">
        <f t="shared" si="32"/>
        <v>#DIV/0!</v>
      </c>
      <c r="CK71" s="87" t="e">
        <f t="shared" si="32"/>
        <v>#DIV/0!</v>
      </c>
      <c r="CL71" s="87" t="e">
        <f t="shared" si="78"/>
        <v>#DIV/0!</v>
      </c>
      <c r="CM71" s="87" t="e">
        <f t="shared" si="78"/>
        <v>#DIV/0!</v>
      </c>
      <c r="CN71" s="87" t="e">
        <f t="shared" si="78"/>
        <v>#DIV/0!</v>
      </c>
      <c r="CO71" s="87" t="e">
        <f t="shared" si="78"/>
        <v>#DIV/0!</v>
      </c>
      <c r="CP71" s="87" t="e">
        <f t="shared" si="78"/>
        <v>#DIV/0!</v>
      </c>
      <c r="CQ71" s="87" t="e">
        <f t="shared" si="78"/>
        <v>#DIV/0!</v>
      </c>
      <c r="CR71" s="87" t="e">
        <f t="shared" si="78"/>
        <v>#DIV/0!</v>
      </c>
      <c r="CS71" s="87" t="e">
        <f t="shared" si="78"/>
        <v>#DIV/0!</v>
      </c>
      <c r="CT71" s="87" t="e">
        <f t="shared" si="78"/>
        <v>#DIV/0!</v>
      </c>
      <c r="CU71" s="87" t="e">
        <f t="shared" si="78"/>
        <v>#DIV/0!</v>
      </c>
      <c r="CV71" s="87" t="e">
        <f t="shared" si="78"/>
        <v>#DIV/0!</v>
      </c>
      <c r="CW71" s="87" t="e">
        <f t="shared" si="78"/>
        <v>#DIV/0!</v>
      </c>
      <c r="CX71" s="87" t="e">
        <f t="shared" si="78"/>
        <v>#DIV/0!</v>
      </c>
      <c r="CY71" s="87" t="e">
        <f t="shared" si="78"/>
        <v>#DIV/0!</v>
      </c>
      <c r="CZ71" s="87" t="e">
        <f t="shared" si="78"/>
        <v>#DIV/0!</v>
      </c>
      <c r="DA71" s="87" t="e">
        <f t="shared" si="78"/>
        <v>#DIV/0!</v>
      </c>
      <c r="DB71" s="87" t="e">
        <f t="shared" si="78"/>
        <v>#DIV/0!</v>
      </c>
      <c r="DC71" s="87" t="e">
        <f t="shared" si="78"/>
        <v>#DIV/0!</v>
      </c>
      <c r="DD71" s="87" t="e">
        <f t="shared" si="78"/>
        <v>#DIV/0!</v>
      </c>
      <c r="DE71" s="87" t="e">
        <f t="shared" si="78"/>
        <v>#DIV/0!</v>
      </c>
      <c r="DF71" s="87" t="e">
        <f t="shared" si="78"/>
        <v>#DIV/0!</v>
      </c>
      <c r="DG71" s="87" t="e">
        <f t="shared" si="78"/>
        <v>#DIV/0!</v>
      </c>
      <c r="DH71" s="87" t="e">
        <f t="shared" si="78"/>
        <v>#DIV/0!</v>
      </c>
      <c r="DI71" s="87" t="e">
        <f t="shared" ref="DI71:DN80" si="86">DI31/DH31-1</f>
        <v>#DIV/0!</v>
      </c>
      <c r="DJ71" s="87" t="e">
        <f t="shared" si="86"/>
        <v>#DIV/0!</v>
      </c>
      <c r="DK71" s="87" t="e">
        <f t="shared" si="86"/>
        <v>#DIV/0!</v>
      </c>
      <c r="DL71" s="87" t="e">
        <f t="shared" si="86"/>
        <v>#DIV/0!</v>
      </c>
      <c r="DM71" s="87" t="e">
        <f t="shared" si="86"/>
        <v>#DIV/0!</v>
      </c>
      <c r="DN71" s="87" t="e">
        <f t="shared" si="86"/>
        <v>#DIV/0!</v>
      </c>
    </row>
    <row r="72" spans="1:118" s="80" customFormat="1" hidden="1" x14ac:dyDescent="0.35">
      <c r="A72" s="18" t="str">
        <f>Month!$A$31</f>
        <v>Rio Canoas</v>
      </c>
      <c r="B72" s="87"/>
      <c r="C72" s="87" t="str">
        <f t="shared" ref="C72:AH72" si="87">IF(B32="","",IF(C32="","",IF(B32&lt;=0,"",IF(C32&lt;=0,"",(C32/B32-1)))))</f>
        <v/>
      </c>
      <c r="D72" s="87" t="str">
        <f t="shared" si="87"/>
        <v/>
      </c>
      <c r="E72" s="87" t="str">
        <f t="shared" si="87"/>
        <v/>
      </c>
      <c r="F72" s="87" t="str">
        <f t="shared" si="87"/>
        <v/>
      </c>
      <c r="G72" s="87" t="str">
        <f t="shared" si="87"/>
        <v/>
      </c>
      <c r="H72" s="87" t="str">
        <f t="shared" si="87"/>
        <v/>
      </c>
      <c r="I72" s="87" t="str">
        <f t="shared" si="87"/>
        <v/>
      </c>
      <c r="J72" s="87" t="str">
        <f t="shared" si="87"/>
        <v/>
      </c>
      <c r="K72" s="87" t="str">
        <f t="shared" si="87"/>
        <v/>
      </c>
      <c r="L72" s="87" t="str">
        <f t="shared" si="87"/>
        <v/>
      </c>
      <c r="M72" s="87" t="str">
        <f t="shared" si="87"/>
        <v/>
      </c>
      <c r="N72" s="87" t="str">
        <f t="shared" si="87"/>
        <v/>
      </c>
      <c r="O72" s="87" t="str">
        <f t="shared" si="87"/>
        <v/>
      </c>
      <c r="P72" s="87" t="str">
        <f t="shared" si="87"/>
        <v/>
      </c>
      <c r="Q72" s="87" t="str">
        <f t="shared" si="87"/>
        <v/>
      </c>
      <c r="R72" s="87" t="str">
        <f t="shared" si="87"/>
        <v/>
      </c>
      <c r="S72" s="87" t="str">
        <f t="shared" si="87"/>
        <v/>
      </c>
      <c r="T72" s="87" t="str">
        <f t="shared" si="87"/>
        <v/>
      </c>
      <c r="U72" s="87" t="str">
        <f t="shared" si="87"/>
        <v/>
      </c>
      <c r="V72" s="87" t="str">
        <f t="shared" si="87"/>
        <v/>
      </c>
      <c r="W72" s="87" t="str">
        <f t="shared" si="87"/>
        <v/>
      </c>
      <c r="X72" s="87" t="str">
        <f t="shared" si="87"/>
        <v/>
      </c>
      <c r="Y72" s="87" t="str">
        <f t="shared" si="87"/>
        <v/>
      </c>
      <c r="Z72" s="87" t="str">
        <f t="shared" si="87"/>
        <v/>
      </c>
      <c r="AA72" s="87" t="str">
        <f t="shared" si="87"/>
        <v/>
      </c>
      <c r="AB72" s="87" t="str">
        <f t="shared" si="87"/>
        <v/>
      </c>
      <c r="AC72" s="87" t="str">
        <f t="shared" si="87"/>
        <v/>
      </c>
      <c r="AD72" s="87" t="str">
        <f t="shared" si="87"/>
        <v/>
      </c>
      <c r="AE72" s="87" t="str">
        <f t="shared" si="87"/>
        <v/>
      </c>
      <c r="AF72" s="87" t="str">
        <f t="shared" si="87"/>
        <v/>
      </c>
      <c r="AG72" s="87" t="str">
        <f t="shared" si="87"/>
        <v/>
      </c>
      <c r="AH72" s="87" t="str">
        <f t="shared" si="87"/>
        <v/>
      </c>
      <c r="AI72" s="87" t="str">
        <f t="shared" ref="AI72:BN72" si="88">IF(AH32="","",IF(AI32="","",IF(AH32&lt;=0,"",IF(AI32&lt;=0,"",(AI32/AH32-1)))))</f>
        <v/>
      </c>
      <c r="AJ72" s="87" t="str">
        <f t="shared" si="88"/>
        <v/>
      </c>
      <c r="AK72" s="87" t="str">
        <f t="shared" si="88"/>
        <v/>
      </c>
      <c r="AL72" s="87" t="str">
        <f t="shared" si="88"/>
        <v/>
      </c>
      <c r="AM72" s="87" t="str">
        <f t="shared" si="88"/>
        <v/>
      </c>
      <c r="AN72" s="87" t="str">
        <f t="shared" si="88"/>
        <v/>
      </c>
      <c r="AO72" s="87" t="str">
        <f t="shared" si="88"/>
        <v/>
      </c>
      <c r="AP72" s="87" t="str">
        <f t="shared" si="88"/>
        <v/>
      </c>
      <c r="AQ72" s="87" t="str">
        <f t="shared" si="88"/>
        <v/>
      </c>
      <c r="AR72" s="87" t="str">
        <f t="shared" si="88"/>
        <v/>
      </c>
      <c r="AS72" s="87" t="str">
        <f t="shared" si="88"/>
        <v/>
      </c>
      <c r="AT72" s="87" t="str">
        <f t="shared" si="88"/>
        <v/>
      </c>
      <c r="AU72" s="87" t="str">
        <f t="shared" si="88"/>
        <v/>
      </c>
      <c r="AV72" s="87" t="str">
        <f t="shared" si="88"/>
        <v/>
      </c>
      <c r="AW72" s="87" t="str">
        <f t="shared" si="88"/>
        <v/>
      </c>
      <c r="AX72" s="87" t="str">
        <f t="shared" si="88"/>
        <v/>
      </c>
      <c r="AY72" s="87" t="str">
        <f t="shared" si="88"/>
        <v/>
      </c>
      <c r="AZ72" s="87" t="str">
        <f t="shared" si="88"/>
        <v/>
      </c>
      <c r="BA72" s="87" t="str">
        <f t="shared" si="88"/>
        <v/>
      </c>
      <c r="BB72" s="87" t="str">
        <f t="shared" si="88"/>
        <v/>
      </c>
      <c r="BC72" s="87" t="str">
        <f t="shared" si="88"/>
        <v/>
      </c>
      <c r="BD72" s="87" t="str">
        <f t="shared" si="88"/>
        <v/>
      </c>
      <c r="BE72" s="87" t="str">
        <f t="shared" si="88"/>
        <v/>
      </c>
      <c r="BF72" s="87" t="str">
        <f t="shared" si="88"/>
        <v/>
      </c>
      <c r="BG72" s="87" t="str">
        <f t="shared" si="88"/>
        <v/>
      </c>
      <c r="BH72" s="87" t="str">
        <f t="shared" si="88"/>
        <v/>
      </c>
      <c r="BI72" s="87" t="str">
        <f t="shared" si="88"/>
        <v/>
      </c>
      <c r="BJ72" s="87" t="str">
        <f t="shared" si="88"/>
        <v/>
      </c>
      <c r="BK72" s="87" t="str">
        <f t="shared" si="88"/>
        <v/>
      </c>
      <c r="BL72" s="87" t="str">
        <f t="shared" si="88"/>
        <v/>
      </c>
      <c r="BM72" s="87" t="str">
        <f t="shared" si="88"/>
        <v/>
      </c>
      <c r="BN72" s="87" t="str">
        <f t="shared" si="88"/>
        <v/>
      </c>
      <c r="BO72" s="87" t="str">
        <f t="shared" ref="BO72:CC72" si="89">IF(BN32="","",IF(BO32="","",IF(BN32&lt;=0,"",IF(BO32&lt;=0,"",(BO32/BN32-1)))))</f>
        <v/>
      </c>
      <c r="BP72" s="122" t="str">
        <f t="shared" si="89"/>
        <v/>
      </c>
      <c r="BQ72" s="122">
        <f t="shared" si="89"/>
        <v>9.082727587400484</v>
      </c>
      <c r="BR72" s="122">
        <f t="shared" si="89"/>
        <v>0.23298431116756491</v>
      </c>
      <c r="BS72" s="122">
        <f t="shared" si="89"/>
        <v>-0.61769815901725156</v>
      </c>
      <c r="BT72" s="87">
        <f t="shared" si="89"/>
        <v>0.18138283833190094</v>
      </c>
      <c r="BU72" s="87">
        <f t="shared" si="89"/>
        <v>3.4605591859173668E-2</v>
      </c>
      <c r="BV72" s="87">
        <f t="shared" si="89"/>
        <v>1.1400707518273361</v>
      </c>
      <c r="BW72" s="87">
        <f t="shared" si="89"/>
        <v>-0.27674974662820606</v>
      </c>
      <c r="BX72" s="87">
        <f t="shared" si="89"/>
        <v>-2.1599719630069791E-2</v>
      </c>
      <c r="BY72" s="87">
        <f t="shared" si="89"/>
        <v>-0.64308329259475305</v>
      </c>
      <c r="BZ72" s="87" t="str">
        <f t="shared" si="89"/>
        <v/>
      </c>
      <c r="CA72" s="87" t="str">
        <f t="shared" si="89"/>
        <v/>
      </c>
      <c r="CB72" s="87" t="str">
        <f t="shared" si="89"/>
        <v/>
      </c>
      <c r="CC72" s="87" t="str">
        <f t="shared" si="89"/>
        <v/>
      </c>
      <c r="CD72" s="87" t="e">
        <f t="shared" si="32"/>
        <v>#DIV/0!</v>
      </c>
      <c r="CE72" s="87" t="e">
        <f t="shared" si="32"/>
        <v>#DIV/0!</v>
      </c>
      <c r="CF72" s="87" t="e">
        <f t="shared" si="32"/>
        <v>#DIV/0!</v>
      </c>
      <c r="CG72" s="87" t="e">
        <f t="shared" si="32"/>
        <v>#DIV/0!</v>
      </c>
      <c r="CH72" s="87" t="e">
        <f t="shared" si="32"/>
        <v>#DIV/0!</v>
      </c>
      <c r="CI72" s="87" t="e">
        <f t="shared" si="32"/>
        <v>#DIV/0!</v>
      </c>
      <c r="CJ72" s="87" t="e">
        <f t="shared" si="32"/>
        <v>#DIV/0!</v>
      </c>
      <c r="CK72" s="87" t="e">
        <f t="shared" si="32"/>
        <v>#DIV/0!</v>
      </c>
      <c r="CL72" s="87" t="e">
        <f t="shared" si="78"/>
        <v>#DIV/0!</v>
      </c>
      <c r="CM72" s="87" t="e">
        <f t="shared" si="78"/>
        <v>#DIV/0!</v>
      </c>
      <c r="CN72" s="87" t="e">
        <f t="shared" si="78"/>
        <v>#DIV/0!</v>
      </c>
      <c r="CO72" s="87" t="e">
        <f t="shared" si="78"/>
        <v>#DIV/0!</v>
      </c>
      <c r="CP72" s="87" t="e">
        <f t="shared" si="78"/>
        <v>#DIV/0!</v>
      </c>
      <c r="CQ72" s="87" t="e">
        <f t="shared" si="78"/>
        <v>#DIV/0!</v>
      </c>
      <c r="CR72" s="87" t="e">
        <f t="shared" si="78"/>
        <v>#DIV/0!</v>
      </c>
      <c r="CS72" s="87" t="e">
        <f t="shared" si="78"/>
        <v>#DIV/0!</v>
      </c>
      <c r="CT72" s="87" t="e">
        <f t="shared" si="78"/>
        <v>#DIV/0!</v>
      </c>
      <c r="CU72" s="87" t="e">
        <f t="shared" si="78"/>
        <v>#DIV/0!</v>
      </c>
      <c r="CV72" s="87" t="e">
        <f t="shared" si="78"/>
        <v>#DIV/0!</v>
      </c>
      <c r="CW72" s="87" t="e">
        <f t="shared" si="78"/>
        <v>#DIV/0!</v>
      </c>
      <c r="CX72" s="87" t="e">
        <f t="shared" si="78"/>
        <v>#DIV/0!</v>
      </c>
      <c r="CY72" s="87" t="e">
        <f t="shared" si="78"/>
        <v>#DIV/0!</v>
      </c>
      <c r="CZ72" s="87" t="e">
        <f t="shared" si="78"/>
        <v>#DIV/0!</v>
      </c>
      <c r="DA72" s="87" t="e">
        <f t="shared" si="78"/>
        <v>#DIV/0!</v>
      </c>
      <c r="DB72" s="87" t="e">
        <f t="shared" si="78"/>
        <v>#DIV/0!</v>
      </c>
      <c r="DC72" s="87" t="e">
        <f t="shared" si="78"/>
        <v>#DIV/0!</v>
      </c>
      <c r="DD72" s="87" t="e">
        <f t="shared" si="78"/>
        <v>#DIV/0!</v>
      </c>
      <c r="DE72" s="87" t="e">
        <f t="shared" si="78"/>
        <v>#DIV/0!</v>
      </c>
      <c r="DF72" s="87" t="e">
        <f t="shared" si="78"/>
        <v>#DIV/0!</v>
      </c>
      <c r="DG72" s="87" t="e">
        <f t="shared" si="78"/>
        <v>#DIV/0!</v>
      </c>
      <c r="DH72" s="87" t="e">
        <f t="shared" si="78"/>
        <v>#DIV/0!</v>
      </c>
      <c r="DI72" s="87" t="e">
        <f t="shared" si="86"/>
        <v>#DIV/0!</v>
      </c>
      <c r="DJ72" s="87" t="e">
        <f t="shared" si="86"/>
        <v>#DIV/0!</v>
      </c>
      <c r="DK72" s="87" t="e">
        <f t="shared" si="86"/>
        <v>#DIV/0!</v>
      </c>
      <c r="DL72" s="87" t="e">
        <f t="shared" si="86"/>
        <v>#DIV/0!</v>
      </c>
      <c r="DM72" s="87" t="e">
        <f t="shared" si="86"/>
        <v>#DIV/0!</v>
      </c>
      <c r="DN72" s="87" t="e">
        <f t="shared" si="86"/>
        <v>#DIV/0!</v>
      </c>
    </row>
    <row r="73" spans="1:118" s="130" customFormat="1" hidden="1" x14ac:dyDescent="0.35">
      <c r="A73" s="74" t="str">
        <f>Month!$A$32</f>
        <v>Mercado Regulado</v>
      </c>
      <c r="B73" s="134"/>
      <c r="C73" s="134" t="str">
        <f t="shared" ref="C73:AH73" si="90">IF(B33="","",IF(C33="","",IF(B33&lt;=0,"",IF(C33&lt;=0,"",(C33/B33-1)))))</f>
        <v/>
      </c>
      <c r="D73" s="134" t="str">
        <f t="shared" si="90"/>
        <v/>
      </c>
      <c r="E73" s="134" t="str">
        <f t="shared" si="90"/>
        <v/>
      </c>
      <c r="F73" s="134" t="str">
        <f t="shared" si="90"/>
        <v/>
      </c>
      <c r="G73" s="134" t="str">
        <f t="shared" si="90"/>
        <v/>
      </c>
      <c r="H73" s="134" t="str">
        <f t="shared" si="90"/>
        <v/>
      </c>
      <c r="I73" s="134" t="str">
        <f t="shared" si="90"/>
        <v/>
      </c>
      <c r="J73" s="134" t="str">
        <f t="shared" si="90"/>
        <v/>
      </c>
      <c r="K73" s="134" t="str">
        <f t="shared" si="90"/>
        <v/>
      </c>
      <c r="L73" s="134" t="str">
        <f t="shared" si="90"/>
        <v/>
      </c>
      <c r="M73" s="134" t="str">
        <f t="shared" si="90"/>
        <v/>
      </c>
      <c r="N73" s="134" t="str">
        <f t="shared" si="90"/>
        <v/>
      </c>
      <c r="O73" s="134" t="str">
        <f t="shared" si="90"/>
        <v/>
      </c>
      <c r="P73" s="134" t="str">
        <f t="shared" si="90"/>
        <v/>
      </c>
      <c r="Q73" s="134" t="str">
        <f t="shared" si="90"/>
        <v/>
      </c>
      <c r="R73" s="134" t="str">
        <f t="shared" si="90"/>
        <v/>
      </c>
      <c r="S73" s="134" t="str">
        <f t="shared" si="90"/>
        <v/>
      </c>
      <c r="T73" s="134" t="str">
        <f t="shared" si="90"/>
        <v/>
      </c>
      <c r="U73" s="134" t="str">
        <f t="shared" si="90"/>
        <v/>
      </c>
      <c r="V73" s="134" t="str">
        <f t="shared" si="90"/>
        <v/>
      </c>
      <c r="W73" s="134" t="str">
        <f t="shared" si="90"/>
        <v/>
      </c>
      <c r="X73" s="134" t="str">
        <f t="shared" si="90"/>
        <v/>
      </c>
      <c r="Y73" s="134" t="str">
        <f t="shared" si="90"/>
        <v/>
      </c>
      <c r="Z73" s="134" t="str">
        <f t="shared" si="90"/>
        <v/>
      </c>
      <c r="AA73" s="134" t="str">
        <f t="shared" si="90"/>
        <v/>
      </c>
      <c r="AB73" s="134" t="str">
        <f t="shared" si="90"/>
        <v/>
      </c>
      <c r="AC73" s="134" t="str">
        <f t="shared" si="90"/>
        <v/>
      </c>
      <c r="AD73" s="134" t="str">
        <f t="shared" si="90"/>
        <v/>
      </c>
      <c r="AE73" s="134" t="str">
        <f t="shared" si="90"/>
        <v/>
      </c>
      <c r="AF73" s="134" t="str">
        <f t="shared" si="90"/>
        <v/>
      </c>
      <c r="AG73" s="134" t="str">
        <f t="shared" si="90"/>
        <v/>
      </c>
      <c r="AH73" s="134" t="str">
        <f t="shared" si="90"/>
        <v/>
      </c>
      <c r="AI73" s="134" t="str">
        <f t="shared" ref="AI73:BN73" si="91">IF(AH33="","",IF(AI33="","",IF(AH33&lt;=0,"",IF(AI33&lt;=0,"",(AI33/AH33-1)))))</f>
        <v/>
      </c>
      <c r="AJ73" s="134" t="str">
        <f t="shared" si="91"/>
        <v/>
      </c>
      <c r="AK73" s="134" t="str">
        <f t="shared" si="91"/>
        <v/>
      </c>
      <c r="AL73" s="134" t="str">
        <f t="shared" si="91"/>
        <v/>
      </c>
      <c r="AM73" s="134" t="str">
        <f t="shared" si="91"/>
        <v/>
      </c>
      <c r="AN73" s="134" t="str">
        <f t="shared" si="91"/>
        <v/>
      </c>
      <c r="AO73" s="134" t="str">
        <f t="shared" si="91"/>
        <v/>
      </c>
      <c r="AP73" s="134" t="str">
        <f t="shared" si="91"/>
        <v/>
      </c>
      <c r="AQ73" s="134" t="str">
        <f t="shared" si="91"/>
        <v/>
      </c>
      <c r="AR73" s="134" t="str">
        <f t="shared" si="91"/>
        <v/>
      </c>
      <c r="AS73" s="134" t="str">
        <f t="shared" si="91"/>
        <v/>
      </c>
      <c r="AT73" s="134" t="str">
        <f t="shared" si="91"/>
        <v/>
      </c>
      <c r="AU73" s="134" t="str">
        <f t="shared" si="91"/>
        <v/>
      </c>
      <c r="AV73" s="134" t="str">
        <f t="shared" si="91"/>
        <v/>
      </c>
      <c r="AW73" s="134" t="str">
        <f t="shared" si="91"/>
        <v/>
      </c>
      <c r="AX73" s="134" t="str">
        <f t="shared" si="91"/>
        <v/>
      </c>
      <c r="AY73" s="134" t="str">
        <f t="shared" si="91"/>
        <v/>
      </c>
      <c r="AZ73" s="134" t="str">
        <f t="shared" si="91"/>
        <v/>
      </c>
      <c r="BA73" s="134" t="str">
        <f t="shared" si="91"/>
        <v/>
      </c>
      <c r="BB73" s="134" t="str">
        <f t="shared" si="91"/>
        <v/>
      </c>
      <c r="BC73" s="134" t="str">
        <f t="shared" si="91"/>
        <v/>
      </c>
      <c r="BD73" s="134" t="str">
        <f t="shared" si="91"/>
        <v/>
      </c>
      <c r="BE73" s="134" t="str">
        <f t="shared" si="91"/>
        <v/>
      </c>
      <c r="BF73" s="134" t="str">
        <f t="shared" si="91"/>
        <v/>
      </c>
      <c r="BG73" s="134" t="str">
        <f t="shared" si="91"/>
        <v/>
      </c>
      <c r="BH73" s="134" t="str">
        <f t="shared" si="91"/>
        <v/>
      </c>
      <c r="BI73" s="134" t="str">
        <f t="shared" si="91"/>
        <v/>
      </c>
      <c r="BJ73" s="134" t="str">
        <f t="shared" si="91"/>
        <v/>
      </c>
      <c r="BK73" s="134" t="str">
        <f t="shared" si="91"/>
        <v/>
      </c>
      <c r="BL73" s="134" t="str">
        <f t="shared" si="91"/>
        <v/>
      </c>
      <c r="BM73" s="134" t="str">
        <f t="shared" si="91"/>
        <v/>
      </c>
      <c r="BN73" s="134" t="str">
        <f t="shared" si="91"/>
        <v/>
      </c>
      <c r="BO73" s="134" t="str">
        <f t="shared" ref="BO73:BX73" si="92">IF(BN33="","",IF(BO33="","",IF(BN33&lt;=0,"",IF(BO33&lt;=0,"",(BO33/BN33-1)))))</f>
        <v/>
      </c>
      <c r="BP73" s="135" t="str">
        <f t="shared" si="92"/>
        <v/>
      </c>
      <c r="BQ73" s="135" t="str">
        <f t="shared" si="92"/>
        <v/>
      </c>
      <c r="BR73" s="135" t="str">
        <f t="shared" si="92"/>
        <v/>
      </c>
      <c r="BS73" s="135" t="str">
        <f t="shared" si="92"/>
        <v/>
      </c>
      <c r="BT73" s="134" t="str">
        <f t="shared" si="92"/>
        <v/>
      </c>
      <c r="BU73" s="134" t="str">
        <f t="shared" si="92"/>
        <v/>
      </c>
      <c r="BV73" s="134" t="str">
        <f t="shared" si="92"/>
        <v/>
      </c>
      <c r="BW73" s="134">
        <f t="shared" si="92"/>
        <v>-4.5123483182824442E-2</v>
      </c>
      <c r="BX73" s="134">
        <f t="shared" si="92"/>
        <v>-2.2733856315094614E-2</v>
      </c>
      <c r="BY73" s="134">
        <f t="shared" ref="BY73:CC74" si="93">IF(BX33="","",IF(BY33="","",IF(BX33&lt;=0,"",IF(BY33&lt;=0,"",(BY33/BX33-1)))))</f>
        <v>-0.6423483724311374</v>
      </c>
      <c r="BZ73" s="134" t="str">
        <f t="shared" si="93"/>
        <v/>
      </c>
      <c r="CA73" s="134" t="str">
        <f t="shared" si="93"/>
        <v/>
      </c>
      <c r="CB73" s="134" t="str">
        <f t="shared" si="93"/>
        <v/>
      </c>
      <c r="CC73" s="134" t="str">
        <f t="shared" si="93"/>
        <v/>
      </c>
      <c r="CD73" s="134" t="e">
        <f t="shared" si="32"/>
        <v>#DIV/0!</v>
      </c>
      <c r="CE73" s="134" t="e">
        <f t="shared" si="32"/>
        <v>#DIV/0!</v>
      </c>
      <c r="CF73" s="134" t="e">
        <f t="shared" si="32"/>
        <v>#DIV/0!</v>
      </c>
      <c r="CG73" s="134" t="e">
        <f t="shared" si="32"/>
        <v>#DIV/0!</v>
      </c>
      <c r="CH73" s="134" t="e">
        <f t="shared" si="32"/>
        <v>#DIV/0!</v>
      </c>
      <c r="CI73" s="134" t="e">
        <f t="shared" si="32"/>
        <v>#DIV/0!</v>
      </c>
      <c r="CJ73" s="134" t="e">
        <f t="shared" si="32"/>
        <v>#DIV/0!</v>
      </c>
      <c r="CK73" s="134" t="e">
        <f t="shared" si="32"/>
        <v>#DIV/0!</v>
      </c>
      <c r="CL73" s="134" t="e">
        <f t="shared" si="78"/>
        <v>#DIV/0!</v>
      </c>
      <c r="CM73" s="134" t="e">
        <f t="shared" si="78"/>
        <v>#DIV/0!</v>
      </c>
      <c r="CN73" s="134" t="e">
        <f t="shared" si="78"/>
        <v>#DIV/0!</v>
      </c>
      <c r="CO73" s="134" t="e">
        <f t="shared" si="78"/>
        <v>#DIV/0!</v>
      </c>
      <c r="CP73" s="134" t="e">
        <f t="shared" si="78"/>
        <v>#DIV/0!</v>
      </c>
      <c r="CQ73" s="134" t="e">
        <f t="shared" si="78"/>
        <v>#DIV/0!</v>
      </c>
      <c r="CR73" s="134" t="e">
        <f t="shared" si="78"/>
        <v>#DIV/0!</v>
      </c>
      <c r="CS73" s="134" t="e">
        <f t="shared" si="78"/>
        <v>#DIV/0!</v>
      </c>
      <c r="CT73" s="134" t="e">
        <f t="shared" si="78"/>
        <v>#DIV/0!</v>
      </c>
      <c r="CU73" s="134" t="e">
        <f t="shared" si="78"/>
        <v>#DIV/0!</v>
      </c>
      <c r="CV73" s="134" t="e">
        <f t="shared" si="78"/>
        <v>#DIV/0!</v>
      </c>
      <c r="CW73" s="134" t="e">
        <f t="shared" si="78"/>
        <v>#DIV/0!</v>
      </c>
      <c r="CX73" s="134" t="e">
        <f t="shared" si="78"/>
        <v>#DIV/0!</v>
      </c>
      <c r="CY73" s="134" t="e">
        <f t="shared" si="78"/>
        <v>#DIV/0!</v>
      </c>
      <c r="CZ73" s="134" t="e">
        <f t="shared" si="78"/>
        <v>#DIV/0!</v>
      </c>
      <c r="DA73" s="134" t="e">
        <f t="shared" si="78"/>
        <v>#DIV/0!</v>
      </c>
      <c r="DB73" s="134" t="e">
        <f t="shared" si="78"/>
        <v>#DIV/0!</v>
      </c>
      <c r="DC73" s="134" t="e">
        <f t="shared" si="78"/>
        <v>#DIV/0!</v>
      </c>
      <c r="DD73" s="134" t="e">
        <f t="shared" si="78"/>
        <v>#DIV/0!</v>
      </c>
      <c r="DE73" s="134" t="e">
        <f t="shared" si="78"/>
        <v>#DIV/0!</v>
      </c>
      <c r="DF73" s="134" t="e">
        <f t="shared" si="78"/>
        <v>#DIV/0!</v>
      </c>
      <c r="DG73" s="134" t="e">
        <f t="shared" si="78"/>
        <v>#DIV/0!</v>
      </c>
      <c r="DH73" s="134" t="e">
        <f t="shared" si="78"/>
        <v>#DIV/0!</v>
      </c>
      <c r="DI73" s="134" t="e">
        <f t="shared" si="86"/>
        <v>#DIV/0!</v>
      </c>
      <c r="DJ73" s="134" t="e">
        <f t="shared" si="86"/>
        <v>#DIV/0!</v>
      </c>
      <c r="DK73" s="134" t="e">
        <f t="shared" si="86"/>
        <v>#DIV/0!</v>
      </c>
      <c r="DL73" s="134" t="e">
        <f t="shared" si="86"/>
        <v>#DIV/0!</v>
      </c>
      <c r="DM73" s="134" t="e">
        <f t="shared" si="86"/>
        <v>#DIV/0!</v>
      </c>
      <c r="DN73" s="134" t="e">
        <f t="shared" si="86"/>
        <v>#DIV/0!</v>
      </c>
    </row>
    <row r="74" spans="1:118" s="130" customFormat="1" hidden="1" x14ac:dyDescent="0.35">
      <c r="A74" s="74" t="str">
        <f>Month!$A$33</f>
        <v>Mercado Livre</v>
      </c>
      <c r="B74" s="134"/>
      <c r="C74" s="134" t="str">
        <f t="shared" ref="C74:AH74" si="94">IF(B34="","",IF(C34="","",IF(B34&lt;=0,"",IF(C34&lt;=0,"",(C34/B34-1)))))</f>
        <v/>
      </c>
      <c r="D74" s="134" t="str">
        <f t="shared" si="94"/>
        <v/>
      </c>
      <c r="E74" s="134" t="str">
        <f t="shared" si="94"/>
        <v/>
      </c>
      <c r="F74" s="134" t="str">
        <f t="shared" si="94"/>
        <v/>
      </c>
      <c r="G74" s="134" t="str">
        <f t="shared" si="94"/>
        <v/>
      </c>
      <c r="H74" s="134" t="str">
        <f t="shared" si="94"/>
        <v/>
      </c>
      <c r="I74" s="134" t="str">
        <f t="shared" si="94"/>
        <v/>
      </c>
      <c r="J74" s="134" t="str">
        <f t="shared" si="94"/>
        <v/>
      </c>
      <c r="K74" s="134" t="str">
        <f t="shared" si="94"/>
        <v/>
      </c>
      <c r="L74" s="134" t="str">
        <f t="shared" si="94"/>
        <v/>
      </c>
      <c r="M74" s="134" t="str">
        <f t="shared" si="94"/>
        <v/>
      </c>
      <c r="N74" s="134" t="str">
        <f t="shared" si="94"/>
        <v/>
      </c>
      <c r="O74" s="134" t="str">
        <f t="shared" si="94"/>
        <v/>
      </c>
      <c r="P74" s="134" t="str">
        <f t="shared" si="94"/>
        <v/>
      </c>
      <c r="Q74" s="134" t="str">
        <f t="shared" si="94"/>
        <v/>
      </c>
      <c r="R74" s="134" t="str">
        <f t="shared" si="94"/>
        <v/>
      </c>
      <c r="S74" s="134" t="str">
        <f t="shared" si="94"/>
        <v/>
      </c>
      <c r="T74" s="134" t="str">
        <f t="shared" si="94"/>
        <v/>
      </c>
      <c r="U74" s="134" t="str">
        <f t="shared" si="94"/>
        <v/>
      </c>
      <c r="V74" s="134" t="str">
        <f t="shared" si="94"/>
        <v/>
      </c>
      <c r="W74" s="134" t="str">
        <f t="shared" si="94"/>
        <v/>
      </c>
      <c r="X74" s="134" t="str">
        <f t="shared" si="94"/>
        <v/>
      </c>
      <c r="Y74" s="134" t="str">
        <f t="shared" si="94"/>
        <v/>
      </c>
      <c r="Z74" s="134" t="str">
        <f t="shared" si="94"/>
        <v/>
      </c>
      <c r="AA74" s="134" t="str">
        <f t="shared" si="94"/>
        <v/>
      </c>
      <c r="AB74" s="134" t="str">
        <f t="shared" si="94"/>
        <v/>
      </c>
      <c r="AC74" s="134" t="str">
        <f t="shared" si="94"/>
        <v/>
      </c>
      <c r="AD74" s="134" t="str">
        <f t="shared" si="94"/>
        <v/>
      </c>
      <c r="AE74" s="134" t="str">
        <f t="shared" si="94"/>
        <v/>
      </c>
      <c r="AF74" s="134" t="str">
        <f t="shared" si="94"/>
        <v/>
      </c>
      <c r="AG74" s="134" t="str">
        <f t="shared" si="94"/>
        <v/>
      </c>
      <c r="AH74" s="134" t="str">
        <f t="shared" si="94"/>
        <v/>
      </c>
      <c r="AI74" s="134" t="str">
        <f t="shared" ref="AI74:BN74" si="95">IF(AH34="","",IF(AI34="","",IF(AH34&lt;=0,"",IF(AI34&lt;=0,"",(AI34/AH34-1)))))</f>
        <v/>
      </c>
      <c r="AJ74" s="134" t="str">
        <f t="shared" si="95"/>
        <v/>
      </c>
      <c r="AK74" s="134" t="str">
        <f t="shared" si="95"/>
        <v/>
      </c>
      <c r="AL74" s="134" t="str">
        <f t="shared" si="95"/>
        <v/>
      </c>
      <c r="AM74" s="134" t="str">
        <f t="shared" si="95"/>
        <v/>
      </c>
      <c r="AN74" s="134" t="str">
        <f t="shared" si="95"/>
        <v/>
      </c>
      <c r="AO74" s="134" t="str">
        <f t="shared" si="95"/>
        <v/>
      </c>
      <c r="AP74" s="134" t="str">
        <f t="shared" si="95"/>
        <v/>
      </c>
      <c r="AQ74" s="134" t="str">
        <f t="shared" si="95"/>
        <v/>
      </c>
      <c r="AR74" s="134" t="str">
        <f t="shared" si="95"/>
        <v/>
      </c>
      <c r="AS74" s="134" t="str">
        <f t="shared" si="95"/>
        <v/>
      </c>
      <c r="AT74" s="134" t="str">
        <f t="shared" si="95"/>
        <v/>
      </c>
      <c r="AU74" s="134" t="str">
        <f t="shared" si="95"/>
        <v/>
      </c>
      <c r="AV74" s="134" t="str">
        <f t="shared" si="95"/>
        <v/>
      </c>
      <c r="AW74" s="134" t="str">
        <f t="shared" si="95"/>
        <v/>
      </c>
      <c r="AX74" s="134" t="str">
        <f t="shared" si="95"/>
        <v/>
      </c>
      <c r="AY74" s="134" t="str">
        <f t="shared" si="95"/>
        <v/>
      </c>
      <c r="AZ74" s="134" t="str">
        <f t="shared" si="95"/>
        <v/>
      </c>
      <c r="BA74" s="134" t="str">
        <f t="shared" si="95"/>
        <v/>
      </c>
      <c r="BB74" s="134" t="str">
        <f t="shared" si="95"/>
        <v/>
      </c>
      <c r="BC74" s="134" t="str">
        <f t="shared" si="95"/>
        <v/>
      </c>
      <c r="BD74" s="134" t="str">
        <f t="shared" si="95"/>
        <v/>
      </c>
      <c r="BE74" s="134" t="str">
        <f t="shared" si="95"/>
        <v/>
      </c>
      <c r="BF74" s="134" t="str">
        <f t="shared" si="95"/>
        <v/>
      </c>
      <c r="BG74" s="134" t="str">
        <f t="shared" si="95"/>
        <v/>
      </c>
      <c r="BH74" s="134" t="str">
        <f t="shared" si="95"/>
        <v/>
      </c>
      <c r="BI74" s="134" t="str">
        <f t="shared" si="95"/>
        <v/>
      </c>
      <c r="BJ74" s="134" t="str">
        <f t="shared" si="95"/>
        <v/>
      </c>
      <c r="BK74" s="134" t="str">
        <f t="shared" si="95"/>
        <v/>
      </c>
      <c r="BL74" s="134" t="str">
        <f t="shared" si="95"/>
        <v/>
      </c>
      <c r="BM74" s="134" t="str">
        <f t="shared" si="95"/>
        <v/>
      </c>
      <c r="BN74" s="134" t="str">
        <f t="shared" si="95"/>
        <v/>
      </c>
      <c r="BO74" s="134" t="str">
        <f t="shared" ref="BO74:BX74" si="96">IF(BN34="","",IF(BO34="","",IF(BN34&lt;=0,"",IF(BO34&lt;=0,"",(BO34/BN34-1)))))</f>
        <v/>
      </c>
      <c r="BP74" s="135" t="str">
        <f t="shared" si="96"/>
        <v/>
      </c>
      <c r="BQ74" s="135">
        <f t="shared" si="96"/>
        <v>9.082727587400484</v>
      </c>
      <c r="BR74" s="135">
        <f t="shared" si="96"/>
        <v>0.23298431116756491</v>
      </c>
      <c r="BS74" s="135">
        <f t="shared" si="96"/>
        <v>-0.61769815901725156</v>
      </c>
      <c r="BT74" s="134">
        <f t="shared" si="96"/>
        <v>0.18138283833190094</v>
      </c>
      <c r="BU74" s="134">
        <f t="shared" si="96"/>
        <v>3.4605591859173668E-2</v>
      </c>
      <c r="BV74" s="134">
        <f t="shared" si="96"/>
        <v>-0.42636455668729567</v>
      </c>
      <c r="BW74" s="134">
        <f t="shared" si="96"/>
        <v>-0.90925521969460887</v>
      </c>
      <c r="BX74" s="134">
        <f t="shared" si="96"/>
        <v>1.098901098901095E-2</v>
      </c>
      <c r="BY74" s="134">
        <f t="shared" si="93"/>
        <v>-0.66349637681159424</v>
      </c>
      <c r="BZ74" s="134" t="str">
        <f t="shared" si="93"/>
        <v/>
      </c>
      <c r="CA74" s="134" t="str">
        <f t="shared" si="93"/>
        <v/>
      </c>
      <c r="CB74" s="134" t="str">
        <f t="shared" si="93"/>
        <v/>
      </c>
      <c r="CC74" s="134" t="str">
        <f t="shared" si="93"/>
        <v/>
      </c>
      <c r="CD74" s="134" t="e">
        <f t="shared" si="32"/>
        <v>#DIV/0!</v>
      </c>
      <c r="CE74" s="134" t="e">
        <f t="shared" si="32"/>
        <v>#DIV/0!</v>
      </c>
      <c r="CF74" s="134" t="e">
        <f t="shared" si="32"/>
        <v>#DIV/0!</v>
      </c>
      <c r="CG74" s="134" t="e">
        <f t="shared" si="32"/>
        <v>#DIV/0!</v>
      </c>
      <c r="CH74" s="134" t="e">
        <f t="shared" si="32"/>
        <v>#DIV/0!</v>
      </c>
      <c r="CI74" s="134" t="e">
        <f t="shared" si="32"/>
        <v>#DIV/0!</v>
      </c>
      <c r="CJ74" s="134" t="e">
        <f t="shared" si="32"/>
        <v>#DIV/0!</v>
      </c>
      <c r="CK74" s="134" t="e">
        <f t="shared" si="32"/>
        <v>#DIV/0!</v>
      </c>
      <c r="CL74" s="134" t="e">
        <f t="shared" si="78"/>
        <v>#DIV/0!</v>
      </c>
      <c r="CM74" s="134" t="e">
        <f t="shared" si="78"/>
        <v>#DIV/0!</v>
      </c>
      <c r="CN74" s="134" t="e">
        <f t="shared" si="78"/>
        <v>#DIV/0!</v>
      </c>
      <c r="CO74" s="134" t="e">
        <f t="shared" si="78"/>
        <v>#DIV/0!</v>
      </c>
      <c r="CP74" s="134" t="e">
        <f t="shared" si="78"/>
        <v>#DIV/0!</v>
      </c>
      <c r="CQ74" s="134" t="e">
        <f t="shared" si="78"/>
        <v>#DIV/0!</v>
      </c>
      <c r="CR74" s="134" t="e">
        <f t="shared" si="78"/>
        <v>#DIV/0!</v>
      </c>
      <c r="CS74" s="134" t="e">
        <f t="shared" si="78"/>
        <v>#DIV/0!</v>
      </c>
      <c r="CT74" s="134" t="e">
        <f t="shared" si="78"/>
        <v>#DIV/0!</v>
      </c>
      <c r="CU74" s="134" t="e">
        <f t="shared" si="78"/>
        <v>#DIV/0!</v>
      </c>
      <c r="CV74" s="134" t="e">
        <f t="shared" si="78"/>
        <v>#DIV/0!</v>
      </c>
      <c r="CW74" s="134" t="e">
        <f t="shared" si="78"/>
        <v>#DIV/0!</v>
      </c>
      <c r="CX74" s="134" t="e">
        <f t="shared" si="78"/>
        <v>#DIV/0!</v>
      </c>
      <c r="CY74" s="134" t="e">
        <f t="shared" si="78"/>
        <v>#DIV/0!</v>
      </c>
      <c r="CZ74" s="134" t="e">
        <f t="shared" si="78"/>
        <v>#DIV/0!</v>
      </c>
      <c r="DA74" s="134" t="e">
        <f t="shared" si="78"/>
        <v>#DIV/0!</v>
      </c>
      <c r="DB74" s="134" t="e">
        <f t="shared" si="78"/>
        <v>#DIV/0!</v>
      </c>
      <c r="DC74" s="134" t="e">
        <f t="shared" si="78"/>
        <v>#DIV/0!</v>
      </c>
      <c r="DD74" s="134" t="e">
        <f t="shared" si="78"/>
        <v>#DIV/0!</v>
      </c>
      <c r="DE74" s="134" t="e">
        <f t="shared" si="78"/>
        <v>#DIV/0!</v>
      </c>
      <c r="DF74" s="134" t="e">
        <f t="shared" si="78"/>
        <v>#DIV/0!</v>
      </c>
      <c r="DG74" s="134" t="e">
        <f t="shared" si="78"/>
        <v>#DIV/0!</v>
      </c>
      <c r="DH74" s="134" t="e">
        <f t="shared" si="78"/>
        <v>#DIV/0!</v>
      </c>
      <c r="DI74" s="134" t="e">
        <f t="shared" si="86"/>
        <v>#DIV/0!</v>
      </c>
      <c r="DJ74" s="134" t="e">
        <f t="shared" si="86"/>
        <v>#DIV/0!</v>
      </c>
      <c r="DK74" s="134" t="e">
        <f t="shared" si="86"/>
        <v>#DIV/0!</v>
      </c>
      <c r="DL74" s="134" t="e">
        <f t="shared" si="86"/>
        <v>#DIV/0!</v>
      </c>
      <c r="DM74" s="134" t="e">
        <f t="shared" si="86"/>
        <v>#DIV/0!</v>
      </c>
      <c r="DN74" s="134" t="e">
        <f t="shared" si="86"/>
        <v>#DIV/0!</v>
      </c>
    </row>
    <row r="75" spans="1:118" s="80" customFormat="1" hidden="1" x14ac:dyDescent="0.35">
      <c r="A75" s="18" t="str">
        <f>Month!$A$34</f>
        <v>Adicionais / Mercado Livre</v>
      </c>
      <c r="B75" s="87"/>
      <c r="C75" s="87" t="str">
        <f t="shared" ref="C75:AH75" si="97">IF(B35="","",IF(C35="","",IF(B35&lt;=0,"",IF(C35&lt;=0,"",(C35/B35-1)))))</f>
        <v/>
      </c>
      <c r="D75" s="87" t="str">
        <f t="shared" si="97"/>
        <v/>
      </c>
      <c r="E75" s="87" t="str">
        <f t="shared" si="97"/>
        <v/>
      </c>
      <c r="F75" s="87" t="str">
        <f t="shared" si="97"/>
        <v/>
      </c>
      <c r="G75" s="87" t="str">
        <f t="shared" si="97"/>
        <v/>
      </c>
      <c r="H75" s="87" t="str">
        <f t="shared" si="97"/>
        <v/>
      </c>
      <c r="I75" s="87" t="str">
        <f t="shared" si="97"/>
        <v/>
      </c>
      <c r="J75" s="87" t="str">
        <f t="shared" si="97"/>
        <v/>
      </c>
      <c r="K75" s="87" t="str">
        <f t="shared" si="97"/>
        <v/>
      </c>
      <c r="L75" s="87" t="str">
        <f t="shared" si="97"/>
        <v/>
      </c>
      <c r="M75" s="87" t="str">
        <f t="shared" si="97"/>
        <v/>
      </c>
      <c r="N75" s="87" t="str">
        <f t="shared" si="97"/>
        <v/>
      </c>
      <c r="O75" s="87" t="str">
        <f t="shared" si="97"/>
        <v/>
      </c>
      <c r="P75" s="87" t="str">
        <f t="shared" si="97"/>
        <v/>
      </c>
      <c r="Q75" s="87" t="str">
        <f t="shared" si="97"/>
        <v/>
      </c>
      <c r="R75" s="87" t="str">
        <f t="shared" si="97"/>
        <v/>
      </c>
      <c r="S75" s="87" t="str">
        <f t="shared" si="97"/>
        <v/>
      </c>
      <c r="T75" s="87" t="str">
        <f t="shared" si="97"/>
        <v/>
      </c>
      <c r="U75" s="87" t="str">
        <f t="shared" si="97"/>
        <v/>
      </c>
      <c r="V75" s="87" t="str">
        <f t="shared" si="97"/>
        <v/>
      </c>
      <c r="W75" s="87" t="str">
        <f t="shared" si="97"/>
        <v/>
      </c>
      <c r="X75" s="87" t="str">
        <f t="shared" si="97"/>
        <v/>
      </c>
      <c r="Y75" s="87" t="str">
        <f t="shared" si="97"/>
        <v/>
      </c>
      <c r="Z75" s="87" t="str">
        <f t="shared" si="97"/>
        <v/>
      </c>
      <c r="AA75" s="87" t="str">
        <f t="shared" si="97"/>
        <v/>
      </c>
      <c r="AB75" s="87" t="str">
        <f t="shared" si="97"/>
        <v/>
      </c>
      <c r="AC75" s="87" t="str">
        <f t="shared" si="97"/>
        <v/>
      </c>
      <c r="AD75" s="87" t="str">
        <f t="shared" si="97"/>
        <v/>
      </c>
      <c r="AE75" s="87" t="str">
        <f t="shared" si="97"/>
        <v/>
      </c>
      <c r="AF75" s="87" t="str">
        <f t="shared" si="97"/>
        <v/>
      </c>
      <c r="AG75" s="87" t="str">
        <f t="shared" si="97"/>
        <v/>
      </c>
      <c r="AH75" s="87" t="str">
        <f t="shared" si="97"/>
        <v/>
      </c>
      <c r="AI75" s="87" t="str">
        <f t="shared" ref="AI75:BN75" si="98">IF(AH35="","",IF(AI35="","",IF(AH35&lt;=0,"",IF(AI35&lt;=0,"",(AI35/AH35-1)))))</f>
        <v/>
      </c>
      <c r="AJ75" s="87" t="str">
        <f t="shared" si="98"/>
        <v/>
      </c>
      <c r="AK75" s="87" t="str">
        <f t="shared" si="98"/>
        <v/>
      </c>
      <c r="AL75" s="87" t="str">
        <f t="shared" si="98"/>
        <v/>
      </c>
      <c r="AM75" s="87" t="str">
        <f t="shared" si="98"/>
        <v/>
      </c>
      <c r="AN75" s="87" t="str">
        <f t="shared" si="98"/>
        <v/>
      </c>
      <c r="AO75" s="87" t="str">
        <f t="shared" si="98"/>
        <v/>
      </c>
      <c r="AP75" s="87" t="str">
        <f t="shared" si="98"/>
        <v/>
      </c>
      <c r="AQ75" s="87" t="str">
        <f t="shared" si="98"/>
        <v/>
      </c>
      <c r="AR75" s="87" t="str">
        <f t="shared" si="98"/>
        <v/>
      </c>
      <c r="AS75" s="87" t="str">
        <f t="shared" si="98"/>
        <v/>
      </c>
      <c r="AT75" s="87" t="str">
        <f t="shared" si="98"/>
        <v/>
      </c>
      <c r="AU75" s="87" t="str">
        <f t="shared" si="98"/>
        <v/>
      </c>
      <c r="AV75" s="87" t="str">
        <f t="shared" si="98"/>
        <v/>
      </c>
      <c r="AW75" s="87" t="str">
        <f t="shared" si="98"/>
        <v/>
      </c>
      <c r="AX75" s="87" t="str">
        <f t="shared" si="98"/>
        <v/>
      </c>
      <c r="AY75" s="87" t="str">
        <f t="shared" si="98"/>
        <v/>
      </c>
      <c r="AZ75" s="87" t="str">
        <f t="shared" si="98"/>
        <v/>
      </c>
      <c r="BA75" s="87" t="str">
        <f t="shared" si="98"/>
        <v/>
      </c>
      <c r="BB75" s="87" t="str">
        <f t="shared" si="98"/>
        <v/>
      </c>
      <c r="BC75" s="87" t="str">
        <f t="shared" si="98"/>
        <v/>
      </c>
      <c r="BD75" s="87" t="str">
        <f t="shared" si="98"/>
        <v/>
      </c>
      <c r="BE75" s="87" t="str">
        <f t="shared" si="98"/>
        <v/>
      </c>
      <c r="BF75" s="87" t="str">
        <f t="shared" si="98"/>
        <v/>
      </c>
      <c r="BG75" s="87" t="str">
        <f t="shared" si="98"/>
        <v/>
      </c>
      <c r="BH75" s="87" t="str">
        <f t="shared" si="98"/>
        <v/>
      </c>
      <c r="BI75" s="87" t="str">
        <f t="shared" si="98"/>
        <v/>
      </c>
      <c r="BJ75" s="87" t="str">
        <f t="shared" si="98"/>
        <v/>
      </c>
      <c r="BK75" s="87" t="str">
        <f t="shared" si="98"/>
        <v/>
      </c>
      <c r="BL75" s="87" t="str">
        <f t="shared" si="98"/>
        <v/>
      </c>
      <c r="BM75" s="87" t="str">
        <f t="shared" si="98"/>
        <v/>
      </c>
      <c r="BN75" s="87" t="str">
        <f t="shared" si="98"/>
        <v/>
      </c>
      <c r="BO75" s="87" t="str">
        <f t="shared" ref="BO75:BT75" si="99">IF(BN35="","",IF(BO35="","",IF(BN35&lt;=0,"",IF(BO35&lt;=0,"",(BO35/BN35-1)))))</f>
        <v/>
      </c>
      <c r="BP75" s="122" t="str">
        <f t="shared" si="99"/>
        <v/>
      </c>
      <c r="BQ75" s="122" t="str">
        <f t="shared" si="99"/>
        <v/>
      </c>
      <c r="BR75" s="122" t="str">
        <f t="shared" si="99"/>
        <v/>
      </c>
      <c r="BS75" s="122" t="str">
        <f t="shared" si="99"/>
        <v/>
      </c>
      <c r="BT75" s="87" t="str">
        <f t="shared" si="99"/>
        <v/>
      </c>
      <c r="BU75" s="87" t="str">
        <f t="shared" ref="BU75:CC75" si="100">IF(BT35="","",IF(BU35="","",IF(BT35&lt;=0,"",IF(BU35&lt;=0,"",(BU35/BT35-1)))))</f>
        <v/>
      </c>
      <c r="BV75" s="87" t="str">
        <f t="shared" si="100"/>
        <v/>
      </c>
      <c r="BW75" s="87" t="str">
        <f t="shared" si="100"/>
        <v/>
      </c>
      <c r="BX75" s="87" t="str">
        <f t="shared" si="100"/>
        <v/>
      </c>
      <c r="BY75" s="87" t="str">
        <f t="shared" si="100"/>
        <v/>
      </c>
      <c r="BZ75" s="87" t="str">
        <f t="shared" si="100"/>
        <v/>
      </c>
      <c r="CA75" s="87" t="str">
        <f t="shared" si="100"/>
        <v/>
      </c>
      <c r="CB75" s="87" t="str">
        <f t="shared" si="100"/>
        <v/>
      </c>
      <c r="CC75" s="87" t="str">
        <f t="shared" si="100"/>
        <v/>
      </c>
      <c r="CD75" s="87" t="e">
        <f t="shared" si="32"/>
        <v>#DIV/0!</v>
      </c>
      <c r="CE75" s="87" t="e">
        <f t="shared" si="32"/>
        <v>#DIV/0!</v>
      </c>
      <c r="CF75" s="87" t="e">
        <f t="shared" si="32"/>
        <v>#DIV/0!</v>
      </c>
      <c r="CG75" s="87" t="e">
        <f t="shared" si="32"/>
        <v>#DIV/0!</v>
      </c>
      <c r="CH75" s="87" t="e">
        <f t="shared" si="32"/>
        <v>#DIV/0!</v>
      </c>
      <c r="CI75" s="87" t="e">
        <f t="shared" si="32"/>
        <v>#DIV/0!</v>
      </c>
      <c r="CJ75" s="87" t="e">
        <f t="shared" si="32"/>
        <v>#DIV/0!</v>
      </c>
      <c r="CK75" s="87" t="e">
        <f t="shared" si="32"/>
        <v>#DIV/0!</v>
      </c>
      <c r="CL75" s="87" t="e">
        <f t="shared" si="78"/>
        <v>#DIV/0!</v>
      </c>
      <c r="CM75" s="87" t="e">
        <f t="shared" si="78"/>
        <v>#DIV/0!</v>
      </c>
      <c r="CN75" s="87" t="e">
        <f t="shared" si="78"/>
        <v>#DIV/0!</v>
      </c>
      <c r="CO75" s="87" t="e">
        <f t="shared" si="78"/>
        <v>#DIV/0!</v>
      </c>
      <c r="CP75" s="87" t="e">
        <f t="shared" si="78"/>
        <v>#DIV/0!</v>
      </c>
      <c r="CQ75" s="87" t="e">
        <f t="shared" si="78"/>
        <v>#DIV/0!</v>
      </c>
      <c r="CR75" s="87" t="e">
        <f t="shared" si="78"/>
        <v>#DIV/0!</v>
      </c>
      <c r="CS75" s="87" t="e">
        <f t="shared" si="78"/>
        <v>#DIV/0!</v>
      </c>
      <c r="CT75" s="87" t="e">
        <f t="shared" si="78"/>
        <v>#DIV/0!</v>
      </c>
      <c r="CU75" s="87" t="e">
        <f t="shared" si="78"/>
        <v>#DIV/0!</v>
      </c>
      <c r="CV75" s="87" t="e">
        <f t="shared" si="78"/>
        <v>#DIV/0!</v>
      </c>
      <c r="CW75" s="87" t="e">
        <f t="shared" si="78"/>
        <v>#DIV/0!</v>
      </c>
      <c r="CX75" s="87" t="e">
        <f t="shared" si="78"/>
        <v>#DIV/0!</v>
      </c>
      <c r="CY75" s="87" t="e">
        <f t="shared" si="78"/>
        <v>#DIV/0!</v>
      </c>
      <c r="CZ75" s="87" t="e">
        <f t="shared" si="78"/>
        <v>#DIV/0!</v>
      </c>
      <c r="DA75" s="87" t="e">
        <f t="shared" si="78"/>
        <v>#DIV/0!</v>
      </c>
      <c r="DB75" s="87" t="e">
        <f t="shared" si="78"/>
        <v>#DIV/0!</v>
      </c>
      <c r="DC75" s="87" t="e">
        <f t="shared" si="78"/>
        <v>#DIV/0!</v>
      </c>
      <c r="DD75" s="87" t="e">
        <f t="shared" si="78"/>
        <v>#DIV/0!</v>
      </c>
      <c r="DE75" s="87" t="e">
        <f t="shared" si="78"/>
        <v>#DIV/0!</v>
      </c>
      <c r="DF75" s="87" t="e">
        <f t="shared" si="78"/>
        <v>#DIV/0!</v>
      </c>
      <c r="DG75" s="87" t="e">
        <f t="shared" si="78"/>
        <v>#DIV/0!</v>
      </c>
      <c r="DH75" s="87" t="e">
        <f t="shared" si="78"/>
        <v>#DIV/0!</v>
      </c>
      <c r="DI75" s="87" t="e">
        <f t="shared" si="86"/>
        <v>#DIV/0!</v>
      </c>
      <c r="DJ75" s="87" t="e">
        <f t="shared" si="86"/>
        <v>#DIV/0!</v>
      </c>
      <c r="DK75" s="87" t="e">
        <f t="shared" si="86"/>
        <v>#DIV/0!</v>
      </c>
      <c r="DL75" s="87" t="e">
        <f t="shared" si="86"/>
        <v>#DIV/0!</v>
      </c>
      <c r="DM75" s="87" t="e">
        <f t="shared" si="86"/>
        <v>#DIV/0!</v>
      </c>
      <c r="DN75" s="87" t="e">
        <f t="shared" si="86"/>
        <v>#DIV/0!</v>
      </c>
    </row>
    <row r="76" spans="1:118" s="7" customFormat="1" x14ac:dyDescent="0.35">
      <c r="A76" s="11" t="str">
        <f>Month!$A$35</f>
        <v>Portos (TEUs)</v>
      </c>
      <c r="B76" s="49"/>
      <c r="C76" s="49" t="str">
        <f t="shared" ref="C76:AH76" si="101">IF(B36="","",IF(C36="","",IF(B36&lt;=0,"",IF(C36&lt;=0,"",(C36/B36-1)))))</f>
        <v/>
      </c>
      <c r="D76" s="49" t="str">
        <f t="shared" si="101"/>
        <v/>
      </c>
      <c r="E76" s="49" t="str">
        <f t="shared" si="101"/>
        <v/>
      </c>
      <c r="F76" s="49" t="str">
        <f t="shared" si="101"/>
        <v/>
      </c>
      <c r="G76" s="49" t="str">
        <f t="shared" si="101"/>
        <v/>
      </c>
      <c r="H76" s="49" t="str">
        <f t="shared" si="101"/>
        <v/>
      </c>
      <c r="I76" s="49" t="str">
        <f t="shared" si="101"/>
        <v/>
      </c>
      <c r="J76" s="49" t="str">
        <f t="shared" si="101"/>
        <v/>
      </c>
      <c r="K76" s="49" t="str">
        <f t="shared" si="101"/>
        <v/>
      </c>
      <c r="L76" s="49" t="str">
        <f t="shared" si="101"/>
        <v/>
      </c>
      <c r="M76" s="49" t="str">
        <f t="shared" si="101"/>
        <v/>
      </c>
      <c r="N76" s="49" t="str">
        <f t="shared" si="101"/>
        <v/>
      </c>
      <c r="O76" s="49" t="str">
        <f t="shared" si="101"/>
        <v/>
      </c>
      <c r="P76" s="49" t="str">
        <f t="shared" si="101"/>
        <v/>
      </c>
      <c r="Q76" s="49" t="str">
        <f t="shared" si="101"/>
        <v/>
      </c>
      <c r="R76" s="49" t="str">
        <f t="shared" si="101"/>
        <v/>
      </c>
      <c r="S76" s="49" t="str">
        <f t="shared" si="101"/>
        <v/>
      </c>
      <c r="T76" s="49" t="str">
        <f t="shared" si="101"/>
        <v/>
      </c>
      <c r="U76" s="49" t="str">
        <f t="shared" si="101"/>
        <v/>
      </c>
      <c r="V76" s="49" t="str">
        <f t="shared" si="101"/>
        <v/>
      </c>
      <c r="W76" s="49" t="str">
        <f t="shared" si="101"/>
        <v/>
      </c>
      <c r="X76" s="49" t="str">
        <f t="shared" si="101"/>
        <v/>
      </c>
      <c r="Y76" s="49" t="str">
        <f t="shared" si="101"/>
        <v/>
      </c>
      <c r="Z76" s="49" t="str">
        <f t="shared" si="101"/>
        <v/>
      </c>
      <c r="AA76" s="49" t="str">
        <f t="shared" si="101"/>
        <v/>
      </c>
      <c r="AB76" s="49" t="str">
        <f t="shared" si="101"/>
        <v/>
      </c>
      <c r="AC76" s="49" t="str">
        <f t="shared" si="101"/>
        <v/>
      </c>
      <c r="AD76" s="49" t="str">
        <f t="shared" si="101"/>
        <v/>
      </c>
      <c r="AE76" s="49" t="str">
        <f t="shared" si="101"/>
        <v/>
      </c>
      <c r="AF76" s="49" t="str">
        <f t="shared" si="101"/>
        <v/>
      </c>
      <c r="AG76" s="49" t="str">
        <f t="shared" si="101"/>
        <v/>
      </c>
      <c r="AH76" s="49" t="str">
        <f t="shared" si="101"/>
        <v/>
      </c>
      <c r="AI76" s="49" t="str">
        <f t="shared" ref="AI76:BN76" si="102">IF(AH36="","",IF(AI36="","",IF(AH36&lt;=0,"",IF(AI36&lt;=0,"",(AI36/AH36-1)))))</f>
        <v/>
      </c>
      <c r="AJ76" s="49" t="str">
        <f t="shared" si="102"/>
        <v/>
      </c>
      <c r="AK76" s="49" t="str">
        <f t="shared" si="102"/>
        <v/>
      </c>
      <c r="AL76" s="49" t="str">
        <f t="shared" si="102"/>
        <v/>
      </c>
      <c r="AM76" s="49" t="str">
        <f t="shared" si="102"/>
        <v/>
      </c>
      <c r="AN76" s="49" t="str">
        <f t="shared" si="102"/>
        <v/>
      </c>
      <c r="AO76" s="49" t="str">
        <f t="shared" si="102"/>
        <v/>
      </c>
      <c r="AP76" s="49" t="str">
        <f t="shared" si="102"/>
        <v/>
      </c>
      <c r="AQ76" s="49" t="str">
        <f t="shared" si="102"/>
        <v/>
      </c>
      <c r="AR76" s="49" t="str">
        <f t="shared" si="102"/>
        <v/>
      </c>
      <c r="AS76" s="49" t="str">
        <f t="shared" si="102"/>
        <v/>
      </c>
      <c r="AT76" s="49" t="str">
        <f t="shared" si="102"/>
        <v/>
      </c>
      <c r="AU76" s="49" t="str">
        <f t="shared" si="102"/>
        <v/>
      </c>
      <c r="AV76" s="49" t="str">
        <f t="shared" si="102"/>
        <v/>
      </c>
      <c r="AW76" s="49" t="str">
        <f t="shared" si="102"/>
        <v/>
      </c>
      <c r="AX76" s="49" t="str">
        <f t="shared" si="102"/>
        <v/>
      </c>
      <c r="AY76" s="49" t="str">
        <f t="shared" si="102"/>
        <v/>
      </c>
      <c r="AZ76" s="49" t="str">
        <f t="shared" si="102"/>
        <v/>
      </c>
      <c r="BA76" s="49" t="str">
        <f t="shared" si="102"/>
        <v/>
      </c>
      <c r="BB76" s="49" t="str">
        <f t="shared" si="102"/>
        <v/>
      </c>
      <c r="BC76" s="49" t="str">
        <f t="shared" si="102"/>
        <v/>
      </c>
      <c r="BD76" s="49" t="str">
        <f t="shared" si="102"/>
        <v/>
      </c>
      <c r="BE76" s="49" t="str">
        <f t="shared" si="102"/>
        <v/>
      </c>
      <c r="BF76" s="49" t="str">
        <f t="shared" si="102"/>
        <v/>
      </c>
      <c r="BG76" s="49" t="str">
        <f t="shared" si="102"/>
        <v/>
      </c>
      <c r="BH76" s="49" t="str">
        <f t="shared" si="102"/>
        <v/>
      </c>
      <c r="BI76" s="49" t="str">
        <f t="shared" si="102"/>
        <v/>
      </c>
      <c r="BJ76" s="49" t="str">
        <f t="shared" si="102"/>
        <v/>
      </c>
      <c r="BK76" s="49" t="str">
        <f t="shared" si="102"/>
        <v/>
      </c>
      <c r="BL76" s="49" t="str">
        <f t="shared" si="102"/>
        <v/>
      </c>
      <c r="BM76" s="49" t="str">
        <f t="shared" si="102"/>
        <v/>
      </c>
      <c r="BN76" s="49" t="str">
        <f t="shared" si="102"/>
        <v/>
      </c>
      <c r="BO76" s="49" t="str">
        <f t="shared" ref="BO76:CC76" si="103">IF(BN36="","",IF(BO36="","",IF(BN36&lt;=0,"",IF(BO36&lt;=0,"",(BO36/BN36-1)))))</f>
        <v/>
      </c>
      <c r="BP76" s="115" t="str">
        <f t="shared" si="103"/>
        <v/>
      </c>
      <c r="BQ76" s="115" t="str">
        <f t="shared" si="103"/>
        <v/>
      </c>
      <c r="BR76" s="115" t="str">
        <f t="shared" si="103"/>
        <v/>
      </c>
      <c r="BS76" s="115" t="str">
        <f t="shared" si="103"/>
        <v/>
      </c>
      <c r="BT76" s="49" t="str">
        <f t="shared" si="103"/>
        <v/>
      </c>
      <c r="BU76" s="49" t="str">
        <f t="shared" si="103"/>
        <v/>
      </c>
      <c r="BV76" s="49" t="str">
        <f t="shared" si="103"/>
        <v/>
      </c>
      <c r="BW76" s="49" t="str">
        <f t="shared" si="103"/>
        <v/>
      </c>
      <c r="BX76" s="49" t="str">
        <f t="shared" si="103"/>
        <v/>
      </c>
      <c r="BY76" s="49" t="str">
        <f t="shared" si="103"/>
        <v/>
      </c>
      <c r="BZ76" s="49" t="str">
        <f t="shared" si="103"/>
        <v/>
      </c>
      <c r="CA76" s="49" t="str">
        <f t="shared" si="103"/>
        <v/>
      </c>
      <c r="CB76" s="49" t="str">
        <f t="shared" si="103"/>
        <v/>
      </c>
      <c r="CC76" s="49" t="str">
        <f t="shared" si="103"/>
        <v/>
      </c>
      <c r="CD76" s="49"/>
      <c r="CE76" s="49"/>
      <c r="CF76" s="49"/>
      <c r="CG76" s="49"/>
      <c r="CH76" s="49"/>
      <c r="CI76" s="49"/>
      <c r="CJ76" s="49"/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/>
      <c r="CV76" s="49"/>
      <c r="CW76" s="49"/>
      <c r="CX76" s="49"/>
      <c r="CY76" s="49"/>
      <c r="CZ76" s="49"/>
      <c r="DA76" s="49"/>
      <c r="DB76" s="49"/>
      <c r="DC76" s="49"/>
      <c r="DD76" s="49"/>
      <c r="DE76" s="49"/>
      <c r="DF76" s="49"/>
      <c r="DG76" s="49"/>
      <c r="DH76" s="49"/>
      <c r="DI76" s="49"/>
      <c r="DJ76" s="49"/>
      <c r="DK76" s="49"/>
      <c r="DL76" s="49"/>
      <c r="DM76" s="49"/>
      <c r="DN76" s="49"/>
    </row>
    <row r="77" spans="1:118" s="5" customFormat="1" x14ac:dyDescent="0.35">
      <c r="A77" s="16" t="str">
        <f>Month!$A$36</f>
        <v>Portonave</v>
      </c>
      <c r="B77" s="50"/>
      <c r="C77" s="50" t="str">
        <f t="shared" ref="C77:AH77" si="104">IF(B37="","",IF(C37="","",IF(B37&lt;=0,"",IF(C37&lt;=0,"",(C37/B37-1)))))</f>
        <v/>
      </c>
      <c r="D77" s="50" t="str">
        <f t="shared" si="104"/>
        <v/>
      </c>
      <c r="E77" s="50" t="str">
        <f t="shared" si="104"/>
        <v/>
      </c>
      <c r="F77" s="50" t="str">
        <f t="shared" si="104"/>
        <v/>
      </c>
      <c r="G77" s="50" t="str">
        <f t="shared" si="104"/>
        <v/>
      </c>
      <c r="H77" s="50" t="str">
        <f t="shared" si="104"/>
        <v/>
      </c>
      <c r="I77" s="50" t="str">
        <f t="shared" si="104"/>
        <v/>
      </c>
      <c r="J77" s="50" t="str">
        <f t="shared" si="104"/>
        <v/>
      </c>
      <c r="K77" s="50" t="str">
        <f t="shared" si="104"/>
        <v/>
      </c>
      <c r="L77" s="50" t="str">
        <f t="shared" si="104"/>
        <v/>
      </c>
      <c r="M77" s="50" t="str">
        <f t="shared" si="104"/>
        <v/>
      </c>
      <c r="N77" s="50" t="str">
        <f t="shared" si="104"/>
        <v/>
      </c>
      <c r="O77" s="50" t="str">
        <f t="shared" si="104"/>
        <v/>
      </c>
      <c r="P77" s="50" t="str">
        <f t="shared" si="104"/>
        <v/>
      </c>
      <c r="Q77" s="50" t="str">
        <f t="shared" si="104"/>
        <v/>
      </c>
      <c r="R77" s="50" t="str">
        <f t="shared" si="104"/>
        <v/>
      </c>
      <c r="S77" s="50" t="str">
        <f t="shared" si="104"/>
        <v/>
      </c>
      <c r="T77" s="50" t="str">
        <f t="shared" si="104"/>
        <v/>
      </c>
      <c r="U77" s="50" t="str">
        <f t="shared" si="104"/>
        <v/>
      </c>
      <c r="V77" s="50" t="str">
        <f t="shared" si="104"/>
        <v/>
      </c>
      <c r="W77" s="50" t="str">
        <f t="shared" si="104"/>
        <v/>
      </c>
      <c r="X77" s="50" t="str">
        <f t="shared" si="104"/>
        <v/>
      </c>
      <c r="Y77" s="50" t="str">
        <f t="shared" si="104"/>
        <v/>
      </c>
      <c r="Z77" s="50" t="str">
        <f t="shared" si="104"/>
        <v/>
      </c>
      <c r="AA77" s="50" t="str">
        <f t="shared" si="104"/>
        <v/>
      </c>
      <c r="AB77" s="50" t="str">
        <f t="shared" si="104"/>
        <v/>
      </c>
      <c r="AC77" s="50" t="str">
        <f t="shared" si="104"/>
        <v/>
      </c>
      <c r="AD77" s="50" t="str">
        <f t="shared" si="104"/>
        <v/>
      </c>
      <c r="AE77" s="50" t="str">
        <f t="shared" si="104"/>
        <v/>
      </c>
      <c r="AF77" s="50" t="str">
        <f t="shared" si="104"/>
        <v/>
      </c>
      <c r="AG77" s="50" t="str">
        <f t="shared" si="104"/>
        <v/>
      </c>
      <c r="AH77" s="50" t="str">
        <f t="shared" si="104"/>
        <v/>
      </c>
      <c r="AI77" s="50" t="str">
        <f t="shared" ref="AI77:BN77" si="105">IF(AH37="","",IF(AI37="","",IF(AH37&lt;=0,"",IF(AI37&lt;=0,"",(AI37/AH37-1)))))</f>
        <v/>
      </c>
      <c r="AJ77" s="50" t="str">
        <f t="shared" si="105"/>
        <v/>
      </c>
      <c r="AK77" s="50" t="str">
        <f t="shared" si="105"/>
        <v/>
      </c>
      <c r="AL77" s="50" t="str">
        <f t="shared" si="105"/>
        <v/>
      </c>
      <c r="AM77" s="50" t="str">
        <f t="shared" si="105"/>
        <v/>
      </c>
      <c r="AN77" s="50" t="str">
        <f t="shared" si="105"/>
        <v/>
      </c>
      <c r="AO77" s="50" t="str">
        <f t="shared" si="105"/>
        <v/>
      </c>
      <c r="AP77" s="50" t="str">
        <f t="shared" si="105"/>
        <v/>
      </c>
      <c r="AQ77" s="50" t="str">
        <f t="shared" si="105"/>
        <v/>
      </c>
      <c r="AR77" s="50" t="str">
        <f t="shared" si="105"/>
        <v/>
      </c>
      <c r="AS77" s="50" t="str">
        <f t="shared" si="105"/>
        <v/>
      </c>
      <c r="AT77" s="50">
        <f t="shared" si="105"/>
        <v>1.5031518624641835</v>
      </c>
      <c r="AU77" s="50">
        <f t="shared" si="105"/>
        <v>0.79271323914181058</v>
      </c>
      <c r="AV77" s="50">
        <f t="shared" si="105"/>
        <v>0.60697996862115522</v>
      </c>
      <c r="AW77" s="50">
        <f t="shared" si="105"/>
        <v>-0.2525742180848044</v>
      </c>
      <c r="AX77" s="50">
        <f t="shared" si="105"/>
        <v>-8.0820815043212813E-2</v>
      </c>
      <c r="AY77" s="50">
        <f t="shared" si="105"/>
        <v>0.61803489986119375</v>
      </c>
      <c r="AZ77" s="50">
        <f t="shared" si="105"/>
        <v>0.14289653482030706</v>
      </c>
      <c r="BA77" s="50">
        <f t="shared" si="105"/>
        <v>0.28341777694376691</v>
      </c>
      <c r="BB77" s="50">
        <f t="shared" si="105"/>
        <v>-5.6020497681478321E-2</v>
      </c>
      <c r="BC77" s="50">
        <f t="shared" si="105"/>
        <v>1.512759994099433E-2</v>
      </c>
      <c r="BD77" s="50">
        <f t="shared" si="105"/>
        <v>0.11547543794639292</v>
      </c>
      <c r="BE77" s="50">
        <f t="shared" si="105"/>
        <v>1.2245642375133592E-2</v>
      </c>
      <c r="BF77" s="50">
        <f t="shared" si="105"/>
        <v>-0.20061259684435406</v>
      </c>
      <c r="BG77" s="50">
        <f t="shared" si="105"/>
        <v>0.10443700293009628</v>
      </c>
      <c r="BH77" s="50">
        <f t="shared" si="105"/>
        <v>5.3424877188379405E-3</v>
      </c>
      <c r="BI77" s="50">
        <f t="shared" si="105"/>
        <v>5.696886214521335E-2</v>
      </c>
      <c r="BJ77" s="50">
        <f t="shared" si="105"/>
        <v>-4.1661808180090909E-2</v>
      </c>
      <c r="BK77" s="50">
        <f t="shared" si="105"/>
        <v>7.5866560739770161E-3</v>
      </c>
      <c r="BL77" s="50">
        <f t="shared" si="105"/>
        <v>0.26545152330958444</v>
      </c>
      <c r="BM77" s="50">
        <f t="shared" si="105"/>
        <v>-9.4134685010861641E-2</v>
      </c>
      <c r="BN77" s="50">
        <f t="shared" si="105"/>
        <v>-5.7944342200658028E-2</v>
      </c>
      <c r="BO77" s="50">
        <f t="shared" ref="BO77:CC77" si="106">IF(BN37="","",IF(BO37="","",IF(BN37&lt;=0,"",IF(BO37&lt;=0,"",(BO37/BN37-1)))))</f>
        <v>0.19368800484121351</v>
      </c>
      <c r="BP77" s="116">
        <f t="shared" si="106"/>
        <v>3.661130520074507E-2</v>
      </c>
      <c r="BQ77" s="116">
        <f t="shared" si="106"/>
        <v>-2.0986827416834108E-2</v>
      </c>
      <c r="BR77" s="116">
        <f t="shared" si="106"/>
        <v>-0.11409024271053914</v>
      </c>
      <c r="BS77" s="116">
        <f t="shared" si="106"/>
        <v>1.8454504222900514E-2</v>
      </c>
      <c r="BT77" s="50">
        <f t="shared" si="106"/>
        <v>0.17532151002894647</v>
      </c>
      <c r="BU77" s="50">
        <f t="shared" si="106"/>
        <v>-0.10295337477342781</v>
      </c>
      <c r="BV77" s="50">
        <f t="shared" si="106"/>
        <v>-0.15705356888039046</v>
      </c>
      <c r="BW77" s="50">
        <f t="shared" si="106"/>
        <v>-1.8689057421451549E-3</v>
      </c>
      <c r="BX77" s="50">
        <f t="shared" si="106"/>
        <v>0.30307861387750679</v>
      </c>
      <c r="BY77" s="50">
        <f t="shared" si="106"/>
        <v>2.8477865878102637E-3</v>
      </c>
      <c r="BZ77" s="50">
        <f t="shared" si="106"/>
        <v>5.1685649912265319E-2</v>
      </c>
      <c r="CA77" s="50">
        <f t="shared" si="106"/>
        <v>8.5787483586893254E-2</v>
      </c>
      <c r="CB77" s="50">
        <f t="shared" si="106"/>
        <v>0.12202163110733277</v>
      </c>
      <c r="CC77" s="50">
        <f t="shared" si="106"/>
        <v>-2.1373495245157081E-2</v>
      </c>
      <c r="CD77" s="50">
        <f t="shared" si="32"/>
        <v>-9.6548611743663248E-2</v>
      </c>
      <c r="CE77" s="50">
        <f t="shared" si="32"/>
        <v>-2.413763078178055E-2</v>
      </c>
      <c r="CF77" s="50">
        <f t="shared" si="32"/>
        <v>0.19636517328825032</v>
      </c>
      <c r="CG77" s="50">
        <f t="shared" si="32"/>
        <v>-0.70268572819268793</v>
      </c>
      <c r="CH77" s="50"/>
      <c r="CI77" s="50"/>
      <c r="CJ77" s="50"/>
      <c r="CK77" s="50"/>
      <c r="CL77" s="50"/>
      <c r="CM77" s="50"/>
      <c r="CN77" s="50"/>
      <c r="CO77" s="50"/>
      <c r="CP77" s="50"/>
      <c r="CQ77" s="50"/>
      <c r="CR77" s="50"/>
      <c r="CS77" s="50"/>
      <c r="CT77" s="50"/>
      <c r="CU77" s="50"/>
      <c r="CV77" s="50"/>
      <c r="CW77" s="50"/>
      <c r="CX77" s="50"/>
      <c r="CY77" s="50"/>
      <c r="CZ77" s="50"/>
      <c r="DA77" s="50"/>
      <c r="DB77" s="50"/>
      <c r="DC77" s="50"/>
      <c r="DD77" s="50"/>
      <c r="DE77" s="50"/>
      <c r="DF77" s="50"/>
      <c r="DG77" s="50"/>
      <c r="DH77" s="50"/>
      <c r="DI77" s="50"/>
      <c r="DJ77" s="50"/>
      <c r="DK77" s="50"/>
      <c r="DL77" s="50"/>
      <c r="DM77" s="50"/>
      <c r="DN77" s="50"/>
    </row>
    <row r="78" spans="1:118" s="7" customFormat="1" x14ac:dyDescent="0.35">
      <c r="A78" s="11" t="str">
        <f>Month!$A$37</f>
        <v>Viracopos (WLU)</v>
      </c>
      <c r="B78" s="49"/>
      <c r="C78" s="49" t="str">
        <f t="shared" ref="C78:AH78" si="107">IF(B38="","",IF(C38="","",IF(B38&lt;=0,"",IF(C38&lt;=0,"",(C38/B38-1)))))</f>
        <v/>
      </c>
      <c r="D78" s="49" t="str">
        <f t="shared" si="107"/>
        <v/>
      </c>
      <c r="E78" s="49" t="str">
        <f t="shared" si="107"/>
        <v/>
      </c>
      <c r="F78" s="49" t="str">
        <f t="shared" si="107"/>
        <v/>
      </c>
      <c r="G78" s="49" t="str">
        <f t="shared" si="107"/>
        <v/>
      </c>
      <c r="H78" s="49" t="str">
        <f t="shared" si="107"/>
        <v/>
      </c>
      <c r="I78" s="49" t="str">
        <f t="shared" si="107"/>
        <v/>
      </c>
      <c r="J78" s="49" t="str">
        <f t="shared" si="107"/>
        <v/>
      </c>
      <c r="K78" s="49" t="str">
        <f t="shared" si="107"/>
        <v/>
      </c>
      <c r="L78" s="49" t="str">
        <f t="shared" si="107"/>
        <v/>
      </c>
      <c r="M78" s="49" t="str">
        <f t="shared" si="107"/>
        <v/>
      </c>
      <c r="N78" s="49" t="str">
        <f t="shared" si="107"/>
        <v/>
      </c>
      <c r="O78" s="49" t="str">
        <f t="shared" si="107"/>
        <v/>
      </c>
      <c r="P78" s="49" t="str">
        <f t="shared" si="107"/>
        <v/>
      </c>
      <c r="Q78" s="49" t="str">
        <f t="shared" si="107"/>
        <v/>
      </c>
      <c r="R78" s="49" t="str">
        <f t="shared" si="107"/>
        <v/>
      </c>
      <c r="S78" s="49" t="str">
        <f t="shared" si="107"/>
        <v/>
      </c>
      <c r="T78" s="49" t="str">
        <f t="shared" si="107"/>
        <v/>
      </c>
      <c r="U78" s="49" t="str">
        <f t="shared" si="107"/>
        <v/>
      </c>
      <c r="V78" s="49" t="str">
        <f t="shared" si="107"/>
        <v/>
      </c>
      <c r="W78" s="49" t="str">
        <f t="shared" si="107"/>
        <v/>
      </c>
      <c r="X78" s="49" t="str">
        <f t="shared" si="107"/>
        <v/>
      </c>
      <c r="Y78" s="49" t="str">
        <f t="shared" si="107"/>
        <v/>
      </c>
      <c r="Z78" s="49" t="str">
        <f t="shared" si="107"/>
        <v/>
      </c>
      <c r="AA78" s="49" t="str">
        <f t="shared" si="107"/>
        <v/>
      </c>
      <c r="AB78" s="49" t="str">
        <f t="shared" si="107"/>
        <v/>
      </c>
      <c r="AC78" s="49" t="str">
        <f t="shared" si="107"/>
        <v/>
      </c>
      <c r="AD78" s="49" t="str">
        <f t="shared" si="107"/>
        <v/>
      </c>
      <c r="AE78" s="49" t="str">
        <f t="shared" si="107"/>
        <v/>
      </c>
      <c r="AF78" s="49" t="str">
        <f t="shared" si="107"/>
        <v/>
      </c>
      <c r="AG78" s="49" t="str">
        <f t="shared" si="107"/>
        <v/>
      </c>
      <c r="AH78" s="49" t="str">
        <f t="shared" si="107"/>
        <v/>
      </c>
      <c r="AI78" s="49" t="str">
        <f t="shared" ref="AI78:BQ78" si="108">IF(AH38="","",IF(AI38="","",IF(AH38&lt;=0,"",IF(AI38&lt;=0,"",(AI38/AH38-1)))))</f>
        <v/>
      </c>
      <c r="AJ78" s="49" t="str">
        <f t="shared" si="108"/>
        <v/>
      </c>
      <c r="AK78" s="49" t="str">
        <f t="shared" si="108"/>
        <v/>
      </c>
      <c r="AL78" s="49" t="str">
        <f t="shared" si="108"/>
        <v/>
      </c>
      <c r="AM78" s="49" t="str">
        <f t="shared" si="108"/>
        <v/>
      </c>
      <c r="AN78" s="49" t="str">
        <f t="shared" si="108"/>
        <v/>
      </c>
      <c r="AO78" s="49" t="str">
        <f t="shared" si="108"/>
        <v/>
      </c>
      <c r="AP78" s="49" t="str">
        <f t="shared" si="108"/>
        <v/>
      </c>
      <c r="AQ78" s="49" t="str">
        <f t="shared" si="108"/>
        <v/>
      </c>
      <c r="AR78" s="49" t="str">
        <f t="shared" si="108"/>
        <v/>
      </c>
      <c r="AS78" s="49" t="str">
        <f t="shared" si="108"/>
        <v/>
      </c>
      <c r="AT78" s="49" t="str">
        <f t="shared" si="108"/>
        <v/>
      </c>
      <c r="AU78" s="49" t="str">
        <f t="shared" si="108"/>
        <v/>
      </c>
      <c r="AV78" s="49" t="str">
        <f t="shared" si="108"/>
        <v/>
      </c>
      <c r="AW78" s="49" t="str">
        <f t="shared" si="108"/>
        <v/>
      </c>
      <c r="AX78" s="49" t="str">
        <f t="shared" si="108"/>
        <v/>
      </c>
      <c r="AY78" s="49" t="str">
        <f t="shared" si="108"/>
        <v/>
      </c>
      <c r="AZ78" s="49" t="str">
        <f t="shared" si="108"/>
        <v/>
      </c>
      <c r="BA78" s="49" t="str">
        <f t="shared" si="108"/>
        <v/>
      </c>
      <c r="BB78" s="49" t="str">
        <f t="shared" si="108"/>
        <v/>
      </c>
      <c r="BC78" s="49" t="str">
        <f t="shared" si="108"/>
        <v/>
      </c>
      <c r="BD78" s="49" t="str">
        <f t="shared" si="108"/>
        <v/>
      </c>
      <c r="BE78" s="49" t="str">
        <f t="shared" si="108"/>
        <v/>
      </c>
      <c r="BF78" s="49" t="str">
        <f t="shared" si="108"/>
        <v/>
      </c>
      <c r="BG78" s="49">
        <f t="shared" si="108"/>
        <v>5.0572440366898785E-2</v>
      </c>
      <c r="BH78" s="49">
        <f t="shared" si="108"/>
        <v>0.10355814630094806</v>
      </c>
      <c r="BI78" s="49">
        <f t="shared" si="108"/>
        <v>-2.2088981872590008E-3</v>
      </c>
      <c r="BJ78" s="49">
        <f t="shared" si="108"/>
        <v>-1.3643151788896191E-2</v>
      </c>
      <c r="BK78" s="49">
        <f t="shared" si="108"/>
        <v>1.9023936802163188E-2</v>
      </c>
      <c r="BL78" s="49">
        <f t="shared" si="108"/>
        <v>5.7074896151089405E-2</v>
      </c>
      <c r="BM78" s="49">
        <f t="shared" si="108"/>
        <v>-2.8869126409050927E-2</v>
      </c>
      <c r="BN78" s="49">
        <f t="shared" si="108"/>
        <v>-1.6317490717644212E-2</v>
      </c>
      <c r="BO78" s="49">
        <f t="shared" si="108"/>
        <v>3.0048595319458471E-2</v>
      </c>
      <c r="BP78" s="115">
        <f t="shared" si="108"/>
        <v>-9.384462280689343E-3</v>
      </c>
      <c r="BQ78" s="115">
        <f t="shared" si="108"/>
        <v>5.242366631944817E-2</v>
      </c>
      <c r="BR78" s="115">
        <f t="shared" ref="BR78:CC80" si="109">IF(BQ38="","",IF(BR38="","",IF(BQ38&lt;=0,"",IF(BR38&lt;=0,"",(BR38/BQ38-1)))))</f>
        <v>-2.352530520200613E-2</v>
      </c>
      <c r="BS78" s="115">
        <f t="shared" si="109"/>
        <v>-3.4319765551306447E-2</v>
      </c>
      <c r="BT78" s="49">
        <f t="shared" si="109"/>
        <v>8.6731756560965989E-2</v>
      </c>
      <c r="BU78" s="49">
        <f t="shared" si="109"/>
        <v>-6.3821655316966819E-3</v>
      </c>
      <c r="BV78" s="49">
        <f t="shared" si="109"/>
        <v>2.2205291100744873E-2</v>
      </c>
      <c r="BW78" s="49">
        <f t="shared" si="109"/>
        <v>-7.578930648435378E-2</v>
      </c>
      <c r="BX78" s="49">
        <f t="shared" si="109"/>
        <v>5.5186212164457515E-2</v>
      </c>
      <c r="BY78" s="49">
        <f t="shared" si="109"/>
        <v>-4.7990832441364262E-2</v>
      </c>
      <c r="BZ78" s="49">
        <f t="shared" si="109"/>
        <v>-6.3920518736923393E-2</v>
      </c>
      <c r="CA78" s="49">
        <f t="shared" si="109"/>
        <v>-7.4199616511968713E-2</v>
      </c>
      <c r="CB78" s="49">
        <f t="shared" si="109"/>
        <v>9.9791962762459496E-2</v>
      </c>
      <c r="CC78" s="49">
        <f t="shared" si="109"/>
        <v>3.3099022283844981E-2</v>
      </c>
      <c r="CD78" s="49">
        <f t="shared" si="32"/>
        <v>-8.3777007960169625E-3</v>
      </c>
      <c r="CE78" s="49">
        <f t="shared" si="32"/>
        <v>-5.0193844382271258E-2</v>
      </c>
      <c r="CF78" s="49">
        <f t="shared" si="32"/>
        <v>5.2432158441560572E-2</v>
      </c>
      <c r="CG78" s="49">
        <f t="shared" si="32"/>
        <v>5.9108987222207254E-3</v>
      </c>
      <c r="CH78" s="49">
        <f t="shared" si="32"/>
        <v>-5.1397628617688151E-2</v>
      </c>
      <c r="CI78" s="49">
        <f t="shared" si="32"/>
        <v>1.6004153090904971E-3</v>
      </c>
      <c r="CJ78" s="49">
        <f t="shared" si="32"/>
        <v>0.12390650019128424</v>
      </c>
      <c r="CK78" s="49">
        <f t="shared" si="32"/>
        <v>-1.039927008492092E-2</v>
      </c>
      <c r="CL78" s="49">
        <f t="shared" si="78"/>
        <v>6.95849268668014E-3</v>
      </c>
      <c r="CM78" s="49">
        <f t="shared" si="78"/>
        <v>3.9087669586006957E-2</v>
      </c>
      <c r="CN78" s="49">
        <f t="shared" si="78"/>
        <v>2.7754505252874484E-2</v>
      </c>
      <c r="CO78" s="49">
        <f t="shared" si="78"/>
        <v>-1.5917464403037429E-2</v>
      </c>
      <c r="CP78" s="49">
        <f t="shared" si="78"/>
        <v>-0.11084479977741746</v>
      </c>
      <c r="CQ78" s="49">
        <f t="shared" si="78"/>
        <v>-0.54797052395345269</v>
      </c>
      <c r="CR78" s="49">
        <f t="shared" si="78"/>
        <v>0.59247737816098867</v>
      </c>
      <c r="CS78" s="49">
        <f t="shared" si="78"/>
        <v>0.48985870592665592</v>
      </c>
      <c r="CT78" s="49">
        <f t="shared" si="78"/>
        <v>0.65587428722760932</v>
      </c>
      <c r="CU78" s="49">
        <f t="shared" si="78"/>
        <v>-0.39938024328651256</v>
      </c>
      <c r="CV78" s="49">
        <f t="shared" si="78"/>
        <v>0.20879869488144198</v>
      </c>
      <c r="CW78" s="49">
        <f t="shared" si="78"/>
        <v>5.5886228880320798E-2</v>
      </c>
      <c r="CX78" s="49">
        <f t="shared" si="78"/>
        <v>-0.10499242257282471</v>
      </c>
      <c r="CY78" s="49">
        <f t="shared" si="78"/>
        <v>8.5385176910796945E-2</v>
      </c>
      <c r="CZ78" s="49">
        <f t="shared" si="78"/>
        <v>6.662779725871415E-2</v>
      </c>
      <c r="DA78" s="49">
        <f t="shared" si="78"/>
        <v>-2.1476784555505279E-3</v>
      </c>
      <c r="DB78" s="49">
        <f t="shared" si="78"/>
        <v>-2.1751678584994827E-2</v>
      </c>
      <c r="DC78" s="49">
        <f t="shared" si="78"/>
        <v>-4.1804727485404536E-2</v>
      </c>
      <c r="DD78" s="49">
        <f t="shared" si="78"/>
        <v>4.4923907866267321E-2</v>
      </c>
      <c r="DE78" s="49">
        <f t="shared" si="78"/>
        <v>-3.3901426448649796E-2</v>
      </c>
      <c r="DF78" s="49">
        <f t="shared" si="78"/>
        <v>-9.9416054331378012E-2</v>
      </c>
      <c r="DG78" s="49">
        <f t="shared" si="78"/>
        <v>9.3494337243052117E-2</v>
      </c>
      <c r="DH78" s="49">
        <f t="shared" si="78"/>
        <v>6.1434171276106397E-2</v>
      </c>
      <c r="DI78" s="49">
        <f t="shared" si="86"/>
        <v>-1.1880770272566843E-2</v>
      </c>
      <c r="DJ78" s="49">
        <f t="shared" si="86"/>
        <v>-6.5235151927811152E-2</v>
      </c>
      <c r="DK78" s="49">
        <f t="shared" si="86"/>
        <v>3.743591071753527E-2</v>
      </c>
      <c r="DL78" s="49">
        <f t="shared" si="86"/>
        <v>4.6653711980089385E-2</v>
      </c>
      <c r="DM78" s="49">
        <f t="shared" si="86"/>
        <v>-5.3323761583807805E-3</v>
      </c>
      <c r="DN78" s="49">
        <f t="shared" si="86"/>
        <v>-0.65707768351424212</v>
      </c>
    </row>
    <row r="79" spans="1:118" s="5" customFormat="1" x14ac:dyDescent="0.35">
      <c r="A79" s="16" t="str">
        <f>Month!$A$38</f>
        <v>Aeronaves (unid)</v>
      </c>
      <c r="B79" s="50"/>
      <c r="C79" s="50" t="str">
        <f t="shared" ref="C79:AH79" si="110">IF(B39="","",IF(C39="","",IF(B39&lt;=0,"",IF(C39&lt;=0,"",(C39/B39-1)))))</f>
        <v/>
      </c>
      <c r="D79" s="50" t="str">
        <f t="shared" si="110"/>
        <v/>
      </c>
      <c r="E79" s="50" t="str">
        <f t="shared" si="110"/>
        <v/>
      </c>
      <c r="F79" s="50" t="str">
        <f t="shared" si="110"/>
        <v/>
      </c>
      <c r="G79" s="50" t="str">
        <f t="shared" si="110"/>
        <v/>
      </c>
      <c r="H79" s="50" t="str">
        <f t="shared" si="110"/>
        <v/>
      </c>
      <c r="I79" s="50" t="str">
        <f t="shared" si="110"/>
        <v/>
      </c>
      <c r="J79" s="50" t="str">
        <f t="shared" si="110"/>
        <v/>
      </c>
      <c r="K79" s="50" t="str">
        <f t="shared" si="110"/>
        <v/>
      </c>
      <c r="L79" s="50" t="str">
        <f t="shared" si="110"/>
        <v/>
      </c>
      <c r="M79" s="50" t="str">
        <f t="shared" si="110"/>
        <v/>
      </c>
      <c r="N79" s="50" t="str">
        <f t="shared" si="110"/>
        <v/>
      </c>
      <c r="O79" s="50" t="str">
        <f t="shared" si="110"/>
        <v/>
      </c>
      <c r="P79" s="50" t="str">
        <f t="shared" si="110"/>
        <v/>
      </c>
      <c r="Q79" s="50" t="str">
        <f t="shared" si="110"/>
        <v/>
      </c>
      <c r="R79" s="50" t="str">
        <f t="shared" si="110"/>
        <v/>
      </c>
      <c r="S79" s="50" t="str">
        <f t="shared" si="110"/>
        <v/>
      </c>
      <c r="T79" s="50" t="str">
        <f t="shared" si="110"/>
        <v/>
      </c>
      <c r="U79" s="50" t="str">
        <f t="shared" si="110"/>
        <v/>
      </c>
      <c r="V79" s="50" t="str">
        <f t="shared" si="110"/>
        <v/>
      </c>
      <c r="W79" s="50" t="str">
        <f t="shared" si="110"/>
        <v/>
      </c>
      <c r="X79" s="50" t="str">
        <f t="shared" si="110"/>
        <v/>
      </c>
      <c r="Y79" s="50" t="str">
        <f t="shared" si="110"/>
        <v/>
      </c>
      <c r="Z79" s="50" t="str">
        <f t="shared" si="110"/>
        <v/>
      </c>
      <c r="AA79" s="50" t="str">
        <f t="shared" si="110"/>
        <v/>
      </c>
      <c r="AB79" s="50" t="str">
        <f t="shared" si="110"/>
        <v/>
      </c>
      <c r="AC79" s="50" t="str">
        <f t="shared" si="110"/>
        <v/>
      </c>
      <c r="AD79" s="50" t="str">
        <f t="shared" si="110"/>
        <v/>
      </c>
      <c r="AE79" s="50" t="str">
        <f t="shared" si="110"/>
        <v/>
      </c>
      <c r="AF79" s="50" t="str">
        <f t="shared" si="110"/>
        <v/>
      </c>
      <c r="AG79" s="50" t="str">
        <f t="shared" si="110"/>
        <v/>
      </c>
      <c r="AH79" s="50" t="str">
        <f t="shared" si="110"/>
        <v/>
      </c>
      <c r="AI79" s="50" t="str">
        <f t="shared" ref="AI79:BQ79" si="111">IF(AH39="","",IF(AI39="","",IF(AH39&lt;=0,"",IF(AI39&lt;=0,"",(AI39/AH39-1)))))</f>
        <v/>
      </c>
      <c r="AJ79" s="50" t="str">
        <f t="shared" si="111"/>
        <v/>
      </c>
      <c r="AK79" s="50" t="str">
        <f t="shared" si="111"/>
        <v/>
      </c>
      <c r="AL79" s="50" t="str">
        <f t="shared" si="111"/>
        <v/>
      </c>
      <c r="AM79" s="50" t="str">
        <f t="shared" si="111"/>
        <v/>
      </c>
      <c r="AN79" s="50" t="str">
        <f t="shared" si="111"/>
        <v/>
      </c>
      <c r="AO79" s="50" t="str">
        <f t="shared" si="111"/>
        <v/>
      </c>
      <c r="AP79" s="50" t="str">
        <f t="shared" si="111"/>
        <v/>
      </c>
      <c r="AQ79" s="50" t="str">
        <f t="shared" si="111"/>
        <v/>
      </c>
      <c r="AR79" s="50" t="str">
        <f t="shared" si="111"/>
        <v/>
      </c>
      <c r="AS79" s="50" t="str">
        <f t="shared" si="111"/>
        <v/>
      </c>
      <c r="AT79" s="50" t="str">
        <f t="shared" si="111"/>
        <v/>
      </c>
      <c r="AU79" s="50" t="str">
        <f t="shared" si="111"/>
        <v/>
      </c>
      <c r="AV79" s="50" t="str">
        <f t="shared" si="111"/>
        <v/>
      </c>
      <c r="AW79" s="50" t="str">
        <f t="shared" si="111"/>
        <v/>
      </c>
      <c r="AX79" s="50" t="str">
        <f t="shared" si="111"/>
        <v/>
      </c>
      <c r="AY79" s="50" t="str">
        <f t="shared" si="111"/>
        <v/>
      </c>
      <c r="AZ79" s="50" t="str">
        <f t="shared" si="111"/>
        <v/>
      </c>
      <c r="BA79" s="50" t="str">
        <f t="shared" si="111"/>
        <v/>
      </c>
      <c r="BB79" s="50" t="str">
        <f t="shared" si="111"/>
        <v/>
      </c>
      <c r="BC79" s="50" t="str">
        <f t="shared" si="111"/>
        <v/>
      </c>
      <c r="BD79" s="50" t="str">
        <f t="shared" si="111"/>
        <v/>
      </c>
      <c r="BE79" s="50" t="str">
        <f t="shared" si="111"/>
        <v/>
      </c>
      <c r="BF79" s="50" t="str">
        <f t="shared" si="111"/>
        <v/>
      </c>
      <c r="BG79" s="50">
        <f t="shared" si="111"/>
        <v>9.3524199045671441E-2</v>
      </c>
      <c r="BH79" s="50">
        <f t="shared" si="111"/>
        <v>0.11037692723268089</v>
      </c>
      <c r="BI79" s="50">
        <f t="shared" si="111"/>
        <v>1.8563568995845658E-2</v>
      </c>
      <c r="BJ79" s="50">
        <f t="shared" si="111"/>
        <v>4.6040786331067451E-2</v>
      </c>
      <c r="BK79" s="50">
        <f t="shared" si="111"/>
        <v>1.0608402416748541E-2</v>
      </c>
      <c r="BL79" s="50">
        <f t="shared" si="111"/>
        <v>2.4469933958985113E-2</v>
      </c>
      <c r="BM79" s="50">
        <f t="shared" si="111"/>
        <v>-2.1612268439980986E-2</v>
      </c>
      <c r="BN79" s="50">
        <f t="shared" si="111"/>
        <v>3.2666366126850921E-2</v>
      </c>
      <c r="BO79" s="50">
        <f t="shared" si="111"/>
        <v>2.9416703045770598E-2</v>
      </c>
      <c r="BP79" s="116">
        <f t="shared" si="111"/>
        <v>8.6576414940466417E-2</v>
      </c>
      <c r="BQ79" s="116">
        <f t="shared" si="111"/>
        <v>7.8657419916539073E-3</v>
      </c>
      <c r="BR79" s="116">
        <f t="shared" si="109"/>
        <v>-3.1604658782878103E-2</v>
      </c>
      <c r="BS79" s="116">
        <f t="shared" si="109"/>
        <v>-2.848354352506921E-2</v>
      </c>
      <c r="BT79" s="50">
        <f t="shared" si="109"/>
        <v>7.0795339412360603E-2</v>
      </c>
      <c r="BU79" s="50">
        <f t="shared" si="109"/>
        <v>-6.0023654642223923E-3</v>
      </c>
      <c r="BV79" s="50">
        <f t="shared" si="109"/>
        <v>-1.2820894190439414E-2</v>
      </c>
      <c r="BW79" s="50">
        <f t="shared" si="109"/>
        <v>-7.5242572168986888E-2</v>
      </c>
      <c r="BX79" s="50">
        <f t="shared" si="109"/>
        <v>4.6824595131806257E-2</v>
      </c>
      <c r="BY79" s="50">
        <f t="shared" si="109"/>
        <v>-2.2785282948390662E-2</v>
      </c>
      <c r="BZ79" s="50">
        <f t="shared" si="109"/>
        <v>-4.6824233930050307E-2</v>
      </c>
      <c r="CA79" s="50">
        <f t="shared" si="109"/>
        <v>-8.6920197834514101E-2</v>
      </c>
      <c r="CB79" s="50">
        <f t="shared" si="109"/>
        <v>5.7607144164257162E-2</v>
      </c>
      <c r="CC79" s="50">
        <f t="shared" si="109"/>
        <v>8.1323320759940643E-3</v>
      </c>
      <c r="CD79" s="50">
        <f t="shared" si="32"/>
        <v>-1.8227378827406326E-2</v>
      </c>
      <c r="CE79" s="50">
        <f t="shared" si="32"/>
        <v>-6.2515296667948639E-2</v>
      </c>
      <c r="CF79" s="50">
        <f t="shared" si="32"/>
        <v>3.0209226867563554E-3</v>
      </c>
      <c r="CG79" s="50">
        <f t="shared" si="32"/>
        <v>-2.1119952405741049E-2</v>
      </c>
      <c r="CH79" s="50">
        <f t="shared" si="32"/>
        <v>-2.2715186507635043E-2</v>
      </c>
      <c r="CI79" s="50">
        <f t="shared" si="32"/>
        <v>2.6352611940298587E-2</v>
      </c>
      <c r="CJ79" s="50">
        <f t="shared" si="32"/>
        <v>5.8698780580171084E-2</v>
      </c>
      <c r="CK79" s="50">
        <f t="shared" si="32"/>
        <v>-1.4987838031191858E-2</v>
      </c>
      <c r="CL79" s="50">
        <f t="shared" si="78"/>
        <v>3.0903874786650798E-2</v>
      </c>
      <c r="CM79" s="50">
        <f t="shared" si="78"/>
        <v>3.6282936452021186E-3</v>
      </c>
      <c r="CN79" s="50">
        <f t="shared" si="78"/>
        <v>2.7622758063950092E-2</v>
      </c>
      <c r="CO79" s="50">
        <f t="shared" si="78"/>
        <v>-3.3335610355898604E-2</v>
      </c>
      <c r="CP79" s="50">
        <f t="shared" si="78"/>
        <v>-0.10313758744965018</v>
      </c>
      <c r="CQ79" s="50">
        <f t="shared" si="78"/>
        <v>-0.65232636016231338</v>
      </c>
      <c r="CR79" s="50">
        <f t="shared" si="78"/>
        <v>0.73507082152974501</v>
      </c>
      <c r="CS79" s="50">
        <f t="shared" si="78"/>
        <v>0.57902298850574718</v>
      </c>
      <c r="CT79" s="50">
        <f t="shared" si="78"/>
        <v>2.5643146662255312E-3</v>
      </c>
      <c r="CU79" s="50">
        <f t="shared" si="78"/>
        <v>-6.5841584158415789E-2</v>
      </c>
      <c r="CV79" s="50">
        <f t="shared" si="78"/>
        <v>0.25874403815580282</v>
      </c>
      <c r="CW79" s="50">
        <f t="shared" si="78"/>
        <v>5.0170157527277937E-2</v>
      </c>
      <c r="CX79" s="50">
        <f t="shared" si="78"/>
        <v>-6.8753549594093522E-2</v>
      </c>
      <c r="CY79" s="50">
        <f t="shared" si="78"/>
        <v>0.142493273542601</v>
      </c>
      <c r="CZ79" s="50">
        <f t="shared" si="78"/>
        <v>6.2486262442302154E-2</v>
      </c>
      <c r="DA79" s="50">
        <f t="shared" si="78"/>
        <v>2.7898454354700508E-2</v>
      </c>
      <c r="DB79" s="50">
        <f t="shared" si="78"/>
        <v>-5.9716511888674884E-2</v>
      </c>
      <c r="DC79" s="50">
        <f t="shared" si="78"/>
        <v>-4.7639432485322875E-2</v>
      </c>
      <c r="DD79" s="50">
        <f t="shared" si="78"/>
        <v>8.4441019713605847E-3</v>
      </c>
      <c r="DE79" s="50">
        <f t="shared" si="78"/>
        <v>-2.5820624661721192E-2</v>
      </c>
      <c r="DF79" s="50">
        <f t="shared" si="78"/>
        <v>-7.4318582913915909E-2</v>
      </c>
      <c r="DG79" s="50">
        <f t="shared" si="78"/>
        <v>7.8908346278774077E-2</v>
      </c>
      <c r="DH79" s="50">
        <f t="shared" si="78"/>
        <v>4.6827448542164252E-2</v>
      </c>
      <c r="DI79" s="50">
        <f t="shared" si="86"/>
        <v>-2.9040325101594266E-2</v>
      </c>
      <c r="DJ79" s="50">
        <f t="shared" si="86"/>
        <v>-3.5736132127104359E-3</v>
      </c>
      <c r="DK79" s="50">
        <f t="shared" si="86"/>
        <v>7.625201938610715E-3</v>
      </c>
      <c r="DL79" s="50">
        <f t="shared" si="86"/>
        <v>1.6096966587571426E-2</v>
      </c>
      <c r="DM79" s="50">
        <f t="shared" si="86"/>
        <v>-2.8370361019944501E-2</v>
      </c>
      <c r="DN79" s="50">
        <f t="shared" si="86"/>
        <v>-0.68401052323881906</v>
      </c>
    </row>
    <row r="80" spans="1:118" s="5" customFormat="1" x14ac:dyDescent="0.35">
      <c r="A80" s="71" t="str">
        <f>Month!$A$39</f>
        <v>Passageiros (unid)</v>
      </c>
      <c r="B80" s="88"/>
      <c r="C80" s="88" t="str">
        <f t="shared" ref="C80:AH80" si="112">IF(B40="","",IF(C40="","",IF(B40&lt;=0,"",IF(C40&lt;=0,"",(C40/B40-1)))))</f>
        <v/>
      </c>
      <c r="D80" s="88" t="str">
        <f t="shared" si="112"/>
        <v/>
      </c>
      <c r="E80" s="88" t="str">
        <f t="shared" si="112"/>
        <v/>
      </c>
      <c r="F80" s="88" t="str">
        <f t="shared" si="112"/>
        <v/>
      </c>
      <c r="G80" s="88" t="str">
        <f t="shared" si="112"/>
        <v/>
      </c>
      <c r="H80" s="88" t="str">
        <f t="shared" si="112"/>
        <v/>
      </c>
      <c r="I80" s="88" t="str">
        <f t="shared" si="112"/>
        <v/>
      </c>
      <c r="J80" s="88" t="str">
        <f t="shared" si="112"/>
        <v/>
      </c>
      <c r="K80" s="88" t="str">
        <f t="shared" si="112"/>
        <v/>
      </c>
      <c r="L80" s="88" t="str">
        <f t="shared" si="112"/>
        <v/>
      </c>
      <c r="M80" s="88" t="str">
        <f t="shared" si="112"/>
        <v/>
      </c>
      <c r="N80" s="88" t="str">
        <f t="shared" si="112"/>
        <v/>
      </c>
      <c r="O80" s="88" t="str">
        <f t="shared" si="112"/>
        <v/>
      </c>
      <c r="P80" s="88" t="str">
        <f t="shared" si="112"/>
        <v/>
      </c>
      <c r="Q80" s="88" t="str">
        <f t="shared" si="112"/>
        <v/>
      </c>
      <c r="R80" s="88" t="str">
        <f t="shared" si="112"/>
        <v/>
      </c>
      <c r="S80" s="88" t="str">
        <f t="shared" si="112"/>
        <v/>
      </c>
      <c r="T80" s="88" t="str">
        <f t="shared" si="112"/>
        <v/>
      </c>
      <c r="U80" s="88" t="str">
        <f t="shared" si="112"/>
        <v/>
      </c>
      <c r="V80" s="88" t="str">
        <f t="shared" si="112"/>
        <v/>
      </c>
      <c r="W80" s="88" t="str">
        <f t="shared" si="112"/>
        <v/>
      </c>
      <c r="X80" s="88" t="str">
        <f t="shared" si="112"/>
        <v/>
      </c>
      <c r="Y80" s="88" t="str">
        <f t="shared" si="112"/>
        <v/>
      </c>
      <c r="Z80" s="88" t="str">
        <f t="shared" si="112"/>
        <v/>
      </c>
      <c r="AA80" s="88" t="str">
        <f t="shared" si="112"/>
        <v/>
      </c>
      <c r="AB80" s="88" t="str">
        <f t="shared" si="112"/>
        <v/>
      </c>
      <c r="AC80" s="88" t="str">
        <f t="shared" si="112"/>
        <v/>
      </c>
      <c r="AD80" s="88" t="str">
        <f t="shared" si="112"/>
        <v/>
      </c>
      <c r="AE80" s="88" t="str">
        <f t="shared" si="112"/>
        <v/>
      </c>
      <c r="AF80" s="88" t="str">
        <f t="shared" si="112"/>
        <v/>
      </c>
      <c r="AG80" s="88" t="str">
        <f t="shared" si="112"/>
        <v/>
      </c>
      <c r="AH80" s="88" t="str">
        <f t="shared" si="112"/>
        <v/>
      </c>
      <c r="AI80" s="88" t="str">
        <f t="shared" ref="AI80:BQ80" si="113">IF(AH40="","",IF(AI40="","",IF(AH40&lt;=0,"",IF(AI40&lt;=0,"",(AI40/AH40-1)))))</f>
        <v/>
      </c>
      <c r="AJ80" s="88" t="str">
        <f t="shared" si="113"/>
        <v/>
      </c>
      <c r="AK80" s="88" t="str">
        <f t="shared" si="113"/>
        <v/>
      </c>
      <c r="AL80" s="88" t="str">
        <f t="shared" si="113"/>
        <v/>
      </c>
      <c r="AM80" s="88" t="str">
        <f t="shared" si="113"/>
        <v/>
      </c>
      <c r="AN80" s="88" t="str">
        <f t="shared" si="113"/>
        <v/>
      </c>
      <c r="AO80" s="88" t="str">
        <f t="shared" si="113"/>
        <v/>
      </c>
      <c r="AP80" s="88" t="str">
        <f t="shared" si="113"/>
        <v/>
      </c>
      <c r="AQ80" s="88" t="str">
        <f t="shared" si="113"/>
        <v/>
      </c>
      <c r="AR80" s="88" t="str">
        <f t="shared" si="113"/>
        <v/>
      </c>
      <c r="AS80" s="88" t="str">
        <f t="shared" si="113"/>
        <v/>
      </c>
      <c r="AT80" s="88" t="str">
        <f t="shared" si="113"/>
        <v/>
      </c>
      <c r="AU80" s="88" t="str">
        <f t="shared" si="113"/>
        <v/>
      </c>
      <c r="AV80" s="88" t="str">
        <f t="shared" si="113"/>
        <v/>
      </c>
      <c r="AW80" s="88" t="str">
        <f t="shared" si="113"/>
        <v/>
      </c>
      <c r="AX80" s="88" t="str">
        <f t="shared" si="113"/>
        <v/>
      </c>
      <c r="AY80" s="88" t="str">
        <f t="shared" si="113"/>
        <v/>
      </c>
      <c r="AZ80" s="88" t="str">
        <f t="shared" si="113"/>
        <v/>
      </c>
      <c r="BA80" s="88" t="str">
        <f t="shared" si="113"/>
        <v/>
      </c>
      <c r="BB80" s="88" t="str">
        <f t="shared" si="113"/>
        <v/>
      </c>
      <c r="BC80" s="88" t="str">
        <f t="shared" si="113"/>
        <v/>
      </c>
      <c r="BD80" s="88" t="str">
        <f t="shared" si="113"/>
        <v/>
      </c>
      <c r="BE80" s="88" t="str">
        <f t="shared" si="113"/>
        <v/>
      </c>
      <c r="BF80" s="88" t="str">
        <f t="shared" si="113"/>
        <v/>
      </c>
      <c r="BG80" s="88">
        <f t="shared" si="113"/>
        <v>5.3100220063751591E-2</v>
      </c>
      <c r="BH80" s="88">
        <f t="shared" si="113"/>
        <v>0.14480345281746354</v>
      </c>
      <c r="BI80" s="88">
        <f t="shared" si="113"/>
        <v>-1.8712104710990829E-2</v>
      </c>
      <c r="BJ80" s="88">
        <f t="shared" si="113"/>
        <v>5.9178170622703252E-2</v>
      </c>
      <c r="BK80" s="88">
        <f t="shared" si="113"/>
        <v>5.0778889371783098E-3</v>
      </c>
      <c r="BL80" s="88">
        <f t="shared" si="113"/>
        <v>8.721599549212522E-2</v>
      </c>
      <c r="BM80" s="88">
        <f t="shared" si="113"/>
        <v>-3.4210465346764085E-2</v>
      </c>
      <c r="BN80" s="88">
        <f t="shared" si="113"/>
        <v>7.9318857364214512E-3</v>
      </c>
      <c r="BO80" s="88">
        <f t="shared" si="113"/>
        <v>1.4055293852164308E-3</v>
      </c>
      <c r="BP80" s="121">
        <f t="shared" si="113"/>
        <v>1.1851669281738975E-2</v>
      </c>
      <c r="BQ80" s="121">
        <f t="shared" si="113"/>
        <v>6.8048332045099302E-2</v>
      </c>
      <c r="BR80" s="121">
        <f t="shared" si="109"/>
        <v>-2.2118082295882191E-3</v>
      </c>
      <c r="BS80" s="121">
        <f t="shared" si="109"/>
        <v>-5.9058556929599937E-2</v>
      </c>
      <c r="BT80" s="88">
        <f t="shared" si="109"/>
        <v>0.10955780319615704</v>
      </c>
      <c r="BU80" s="88">
        <f t="shared" si="109"/>
        <v>-9.5031154487004166E-3</v>
      </c>
      <c r="BV80" s="88">
        <f t="shared" si="109"/>
        <v>6.8186644247885342E-2</v>
      </c>
      <c r="BW80" s="88">
        <f t="shared" si="109"/>
        <v>-8.9678078975090725E-2</v>
      </c>
      <c r="BX80" s="88">
        <f t="shared" si="109"/>
        <v>7.6427751215981887E-2</v>
      </c>
      <c r="BY80" s="88">
        <f t="shared" si="109"/>
        <v>-5.6498681341720647E-2</v>
      </c>
      <c r="BZ80" s="88">
        <f t="shared" si="109"/>
        <v>-4.0114191759185402E-2</v>
      </c>
      <c r="CA80" s="88">
        <f t="shared" si="109"/>
        <v>-0.11035179955174113</v>
      </c>
      <c r="CB80" s="88">
        <f t="shared" si="109"/>
        <v>0.11363452350141645</v>
      </c>
      <c r="CC80" s="88">
        <f t="shared" si="109"/>
        <v>1.1469617197533699E-2</v>
      </c>
      <c r="CD80" s="88">
        <f t="shared" si="32"/>
        <v>1.2821194650481482E-2</v>
      </c>
      <c r="CE80" s="88">
        <f t="shared" si="32"/>
        <v>-7.081521823851944E-2</v>
      </c>
      <c r="CF80" s="88">
        <f t="shared" si="32"/>
        <v>3.9723518132864344E-2</v>
      </c>
      <c r="CG80" s="88">
        <f t="shared" si="32"/>
        <v>-3.3998214866543863E-2</v>
      </c>
      <c r="CH80" s="88">
        <f t="shared" si="32"/>
        <v>-3.1706330716414488E-2</v>
      </c>
      <c r="CI80" s="88">
        <f t="shared" si="32"/>
        <v>-2.5924160504083416E-2</v>
      </c>
      <c r="CJ80" s="88">
        <f t="shared" si="32"/>
        <v>0.1462018992368006</v>
      </c>
      <c r="CK80" s="88">
        <f t="shared" si="32"/>
        <v>-1.8025867992729983E-2</v>
      </c>
      <c r="CL80" s="88">
        <f t="shared" si="78"/>
        <v>4.4678906718088163E-2</v>
      </c>
      <c r="CM80" s="88">
        <f t="shared" si="78"/>
        <v>4.1590896479559936E-2</v>
      </c>
      <c r="CN80" s="88">
        <f t="shared" si="78"/>
        <v>5.2849162053690613E-2</v>
      </c>
      <c r="CO80" s="88">
        <f t="shared" si="78"/>
        <v>-3.7413672710239543E-2</v>
      </c>
      <c r="CP80" s="88">
        <f t="shared" si="78"/>
        <v>-0.10703418341293447</v>
      </c>
      <c r="CQ80" s="88">
        <f t="shared" si="78"/>
        <v>-0.71300948861710745</v>
      </c>
      <c r="CR80" s="88">
        <f t="shared" si="78"/>
        <v>1.0542719251720816</v>
      </c>
      <c r="CS80" s="88">
        <f t="shared" si="78"/>
        <v>0.60128707490367983</v>
      </c>
      <c r="CT80" s="88">
        <f t="shared" si="78"/>
        <v>-1.6661210473219001E-2</v>
      </c>
      <c r="CU80" s="88">
        <f t="shared" si="78"/>
        <v>-1.5477762860616306E-2</v>
      </c>
      <c r="CV80" s="88">
        <f t="shared" si="78"/>
        <v>0.26287451514255067</v>
      </c>
      <c r="CW80" s="88">
        <f t="shared" si="78"/>
        <v>6.5092506070226985E-2</v>
      </c>
      <c r="CX80" s="88">
        <f t="shared" si="78"/>
        <v>-0.10103669033472418</v>
      </c>
      <c r="CY80" s="88">
        <f t="shared" si="78"/>
        <v>9.8146780522456734E-2</v>
      </c>
      <c r="CZ80" s="88">
        <f t="shared" si="78"/>
        <v>8.1833489825687167E-2</v>
      </c>
      <c r="DA80" s="88">
        <f t="shared" si="78"/>
        <v>2.7340388428431339E-2</v>
      </c>
      <c r="DB80" s="88">
        <f t="shared" si="78"/>
        <v>-3.4157962730192448E-3</v>
      </c>
      <c r="DC80" s="88">
        <f t="shared" si="78"/>
        <v>-4.9679568892140757E-2</v>
      </c>
      <c r="DD80" s="88">
        <f t="shared" si="78"/>
        <v>7.3416410684496114E-2</v>
      </c>
      <c r="DE80" s="88">
        <f t="shared" si="78"/>
        <v>-6.2449382997716296E-2</v>
      </c>
      <c r="DF80" s="88">
        <f t="shared" si="78"/>
        <v>-8.3173691297821928E-2</v>
      </c>
      <c r="DG80" s="88">
        <f t="shared" si="78"/>
        <v>9.1329895910517989E-2</v>
      </c>
      <c r="DH80" s="88">
        <f t="shared" si="78"/>
        <v>7.1369333128042278E-2</v>
      </c>
      <c r="DI80" s="88">
        <f t="shared" si="86"/>
        <v>-7.088552287074168E-3</v>
      </c>
      <c r="DJ80" s="88">
        <f t="shared" si="86"/>
        <v>-4.949687554257387E-2</v>
      </c>
      <c r="DK80" s="88">
        <f t="shared" si="86"/>
        <v>1.9220237082998359E-2</v>
      </c>
      <c r="DL80" s="88">
        <f t="shared" si="86"/>
        <v>4.6522110397190231E-2</v>
      </c>
      <c r="DM80" s="88">
        <f t="shared" si="86"/>
        <v>-5.0039297322053145E-3</v>
      </c>
      <c r="DN80" s="88">
        <f t="shared" si="86"/>
        <v>-0.64634517095389221</v>
      </c>
    </row>
    <row r="81" spans="1:118" s="82" customFormat="1" x14ac:dyDescent="0.35">
      <c r="A81" s="79" t="str">
        <f>Month!$A$40</f>
        <v>Doméstico</v>
      </c>
      <c r="B81" s="87"/>
      <c r="C81" s="87" t="str">
        <f t="shared" ref="C81:C87" si="114">IF(B41="","",IF(C41="","",IF(B41&lt;=0,"",IF(C41&lt;=0,"",(C41/B41-1)))))</f>
        <v/>
      </c>
      <c r="D81" s="87" t="str">
        <f t="shared" ref="D81:D87" si="115">IF(C41="","",IF(D41="","",IF(C41&lt;=0,"",IF(D41&lt;=0,"",(D41/C41-1)))))</f>
        <v/>
      </c>
      <c r="E81" s="87" t="str">
        <f t="shared" ref="E81:E87" si="116">IF(D41="","",IF(E41="","",IF(D41&lt;=0,"",IF(E41&lt;=0,"",(E41/D41-1)))))</f>
        <v/>
      </c>
      <c r="F81" s="87" t="str">
        <f t="shared" ref="F81:F87" si="117">IF(E41="","",IF(F41="","",IF(E41&lt;=0,"",IF(F41&lt;=0,"",(F41/E41-1)))))</f>
        <v/>
      </c>
      <c r="G81" s="87" t="str">
        <f t="shared" ref="G81:G87" si="118">IF(F41="","",IF(G41="","",IF(F41&lt;=0,"",IF(G41&lt;=0,"",(G41/F41-1)))))</f>
        <v/>
      </c>
      <c r="H81" s="87" t="str">
        <f t="shared" ref="H81:H87" si="119">IF(G41="","",IF(H41="","",IF(G41&lt;=0,"",IF(H41&lt;=0,"",(H41/G41-1)))))</f>
        <v/>
      </c>
      <c r="I81" s="87" t="str">
        <f t="shared" ref="I81:I87" si="120">IF(H41="","",IF(I41="","",IF(H41&lt;=0,"",IF(I41&lt;=0,"",(I41/H41-1)))))</f>
        <v/>
      </c>
      <c r="J81" s="87" t="str">
        <f t="shared" ref="J81:J87" si="121">IF(I41="","",IF(J41="","",IF(I41&lt;=0,"",IF(J41&lt;=0,"",(J41/I41-1)))))</f>
        <v/>
      </c>
      <c r="K81" s="87" t="str">
        <f t="shared" ref="K81:K87" si="122">IF(J41="","",IF(K41="","",IF(J41&lt;=0,"",IF(K41&lt;=0,"",(K41/J41-1)))))</f>
        <v/>
      </c>
      <c r="L81" s="87" t="str">
        <f t="shared" ref="L81:L87" si="123">IF(K41="","",IF(L41="","",IF(K41&lt;=0,"",IF(L41&lt;=0,"",(L41/K41-1)))))</f>
        <v/>
      </c>
      <c r="M81" s="87" t="str">
        <f t="shared" ref="M81:M87" si="124">IF(L41="","",IF(M41="","",IF(L41&lt;=0,"",IF(M41&lt;=0,"",(M41/L41-1)))))</f>
        <v/>
      </c>
      <c r="N81" s="87" t="str">
        <f t="shared" ref="N81:N87" si="125">IF(M41="","",IF(N41="","",IF(M41&lt;=0,"",IF(N41&lt;=0,"",(N41/M41-1)))))</f>
        <v/>
      </c>
      <c r="O81" s="87" t="str">
        <f t="shared" ref="O81:O87" si="126">IF(N41="","",IF(O41="","",IF(N41&lt;=0,"",IF(O41&lt;=0,"",(O41/N41-1)))))</f>
        <v/>
      </c>
      <c r="P81" s="87" t="str">
        <f t="shared" ref="P81:P87" si="127">IF(O41="","",IF(P41="","",IF(O41&lt;=0,"",IF(P41&lt;=0,"",(P41/O41-1)))))</f>
        <v/>
      </c>
      <c r="Q81" s="87" t="str">
        <f t="shared" ref="Q81:Q87" si="128">IF(P41="","",IF(Q41="","",IF(P41&lt;=0,"",IF(Q41&lt;=0,"",(Q41/P41-1)))))</f>
        <v/>
      </c>
      <c r="R81" s="87" t="str">
        <f t="shared" ref="R81:R87" si="129">IF(Q41="","",IF(R41="","",IF(Q41&lt;=0,"",IF(R41&lt;=0,"",(R41/Q41-1)))))</f>
        <v/>
      </c>
      <c r="S81" s="87" t="str">
        <f t="shared" ref="S81:S87" si="130">IF(R41="","",IF(S41="","",IF(R41&lt;=0,"",IF(S41&lt;=0,"",(S41/R41-1)))))</f>
        <v/>
      </c>
      <c r="T81" s="87" t="str">
        <f t="shared" ref="T81:T87" si="131">IF(S41="","",IF(T41="","",IF(S41&lt;=0,"",IF(T41&lt;=0,"",(T41/S41-1)))))</f>
        <v/>
      </c>
      <c r="U81" s="87" t="str">
        <f t="shared" ref="U81:U87" si="132">IF(T41="","",IF(U41="","",IF(T41&lt;=0,"",IF(U41&lt;=0,"",(U41/T41-1)))))</f>
        <v/>
      </c>
      <c r="V81" s="87" t="str">
        <f t="shared" ref="V81:V87" si="133">IF(U41="","",IF(V41="","",IF(U41&lt;=0,"",IF(V41&lt;=0,"",(V41/U41-1)))))</f>
        <v/>
      </c>
      <c r="W81" s="87" t="str">
        <f t="shared" ref="W81:W87" si="134">IF(V41="","",IF(W41="","",IF(V41&lt;=0,"",IF(W41&lt;=0,"",(W41/V41-1)))))</f>
        <v/>
      </c>
      <c r="X81" s="87" t="str">
        <f t="shared" ref="X81:X87" si="135">IF(W41="","",IF(X41="","",IF(W41&lt;=0,"",IF(X41&lt;=0,"",(X41/W41-1)))))</f>
        <v/>
      </c>
      <c r="Y81" s="87" t="str">
        <f t="shared" ref="Y81:Y87" si="136">IF(X41="","",IF(Y41="","",IF(X41&lt;=0,"",IF(Y41&lt;=0,"",(Y41/X41-1)))))</f>
        <v/>
      </c>
      <c r="Z81" s="87" t="str">
        <f t="shared" ref="Z81:Z87" si="137">IF(Y41="","",IF(Z41="","",IF(Y41&lt;=0,"",IF(Z41&lt;=0,"",(Z41/Y41-1)))))</f>
        <v/>
      </c>
      <c r="AA81" s="87" t="str">
        <f t="shared" ref="AA81:AA87" si="138">IF(Z41="","",IF(AA41="","",IF(Z41&lt;=0,"",IF(AA41&lt;=0,"",(AA41/Z41-1)))))</f>
        <v/>
      </c>
      <c r="AB81" s="87" t="str">
        <f t="shared" ref="AB81:AB87" si="139">IF(AA41="","",IF(AB41="","",IF(AA41&lt;=0,"",IF(AB41&lt;=0,"",(AB41/AA41-1)))))</f>
        <v/>
      </c>
      <c r="AC81" s="87" t="str">
        <f t="shared" ref="AC81:AC87" si="140">IF(AB41="","",IF(AC41="","",IF(AB41&lt;=0,"",IF(AC41&lt;=0,"",(AC41/AB41-1)))))</f>
        <v/>
      </c>
      <c r="AD81" s="87" t="str">
        <f t="shared" ref="AD81:AD87" si="141">IF(AC41="","",IF(AD41="","",IF(AC41&lt;=0,"",IF(AD41&lt;=0,"",(AD41/AC41-1)))))</f>
        <v/>
      </c>
      <c r="AE81" s="87" t="str">
        <f t="shared" ref="AE81:AE87" si="142">IF(AD41="","",IF(AE41="","",IF(AD41&lt;=0,"",IF(AE41&lt;=0,"",(AE41/AD41-1)))))</f>
        <v/>
      </c>
      <c r="AF81" s="87" t="str">
        <f t="shared" ref="AF81:AF87" si="143">IF(AE41="","",IF(AF41="","",IF(AE41&lt;=0,"",IF(AF41&lt;=0,"",(AF41/AE41-1)))))</f>
        <v/>
      </c>
      <c r="AG81" s="87" t="str">
        <f t="shared" ref="AG81:AG87" si="144">IF(AF41="","",IF(AG41="","",IF(AF41&lt;=0,"",IF(AG41&lt;=0,"",(AG41/AF41-1)))))</f>
        <v/>
      </c>
      <c r="AH81" s="87" t="str">
        <f t="shared" ref="AH81:AH87" si="145">IF(AG41="","",IF(AH41="","",IF(AG41&lt;=0,"",IF(AH41&lt;=0,"",(AH41/AG41-1)))))</f>
        <v/>
      </c>
      <c r="AI81" s="87" t="str">
        <f t="shared" ref="AI81:AI87" si="146">IF(AH41="","",IF(AI41="","",IF(AH41&lt;=0,"",IF(AI41&lt;=0,"",(AI41/AH41-1)))))</f>
        <v/>
      </c>
      <c r="AJ81" s="87" t="str">
        <f t="shared" ref="AJ81:AJ87" si="147">IF(AI41="","",IF(AJ41="","",IF(AI41&lt;=0,"",IF(AJ41&lt;=0,"",(AJ41/AI41-1)))))</f>
        <v/>
      </c>
      <c r="AK81" s="87" t="str">
        <f t="shared" ref="AK81:AK87" si="148">IF(AJ41="","",IF(AK41="","",IF(AJ41&lt;=0,"",IF(AK41&lt;=0,"",(AK41/AJ41-1)))))</f>
        <v/>
      </c>
      <c r="AL81" s="87" t="str">
        <f t="shared" ref="AL81:AL87" si="149">IF(AK41="","",IF(AL41="","",IF(AK41&lt;=0,"",IF(AL41&lt;=0,"",(AL41/AK41-1)))))</f>
        <v/>
      </c>
      <c r="AM81" s="87" t="str">
        <f t="shared" ref="AM81:AM87" si="150">IF(AL41="","",IF(AM41="","",IF(AL41&lt;=0,"",IF(AM41&lt;=0,"",(AM41/AL41-1)))))</f>
        <v/>
      </c>
      <c r="AN81" s="87" t="str">
        <f t="shared" ref="AN81:AN87" si="151">IF(AM41="","",IF(AN41="","",IF(AM41&lt;=0,"",IF(AN41&lt;=0,"",(AN41/AM41-1)))))</f>
        <v/>
      </c>
      <c r="AO81" s="87" t="str">
        <f t="shared" ref="AO81:AO87" si="152">IF(AN41="","",IF(AO41="","",IF(AN41&lt;=0,"",IF(AO41&lt;=0,"",(AO41/AN41-1)))))</f>
        <v/>
      </c>
      <c r="AP81" s="87" t="str">
        <f t="shared" ref="AP81:AP87" si="153">IF(AO41="","",IF(AP41="","",IF(AO41&lt;=0,"",IF(AP41&lt;=0,"",(AP41/AO41-1)))))</f>
        <v/>
      </c>
      <c r="AQ81" s="87" t="str">
        <f t="shared" ref="AQ81:AQ87" si="154">IF(AP41="","",IF(AQ41="","",IF(AP41&lt;=0,"",IF(AQ41&lt;=0,"",(AQ41/AP41-1)))))</f>
        <v/>
      </c>
      <c r="AR81" s="87" t="str">
        <f t="shared" ref="AR81:AR87" si="155">IF(AQ41="","",IF(AR41="","",IF(AQ41&lt;=0,"",IF(AR41&lt;=0,"",(AR41/AQ41-1)))))</f>
        <v/>
      </c>
      <c r="AS81" s="87" t="str">
        <f t="shared" ref="AS81:AS87" si="156">IF(AR41="","",IF(AS41="","",IF(AR41&lt;=0,"",IF(AS41&lt;=0,"",(AS41/AR41-1)))))</f>
        <v/>
      </c>
      <c r="AT81" s="87" t="str">
        <f t="shared" ref="AT81:AT87" si="157">IF(AS41="","",IF(AT41="","",IF(AS41&lt;=0,"",IF(AT41&lt;=0,"",(AT41/AS41-1)))))</f>
        <v/>
      </c>
      <c r="AU81" s="87" t="str">
        <f t="shared" ref="AU81:AU87" si="158">IF(AT41="","",IF(AU41="","",IF(AT41&lt;=0,"",IF(AU41&lt;=0,"",(AU41/AT41-1)))))</f>
        <v/>
      </c>
      <c r="AV81" s="87" t="str">
        <f t="shared" ref="AV81:AV87" si="159">IF(AU41="","",IF(AV41="","",IF(AU41&lt;=0,"",IF(AV41&lt;=0,"",(AV41/AU41-1)))))</f>
        <v/>
      </c>
      <c r="AW81" s="87" t="str">
        <f t="shared" ref="AW81:AW87" si="160">IF(AV41="","",IF(AW41="","",IF(AV41&lt;=0,"",IF(AW41&lt;=0,"",(AW41/AV41-1)))))</f>
        <v/>
      </c>
      <c r="AX81" s="87" t="str">
        <f t="shared" ref="AX81:AX87" si="161">IF(AW41="","",IF(AX41="","",IF(AW41&lt;=0,"",IF(AX41&lt;=0,"",(AX41/AW41-1)))))</f>
        <v/>
      </c>
      <c r="AY81" s="87" t="str">
        <f t="shared" ref="AY81:AY87" si="162">IF(AX41="","",IF(AY41="","",IF(AX41&lt;=0,"",IF(AY41&lt;=0,"",(AY41/AX41-1)))))</f>
        <v/>
      </c>
      <c r="AZ81" s="87" t="str">
        <f t="shared" ref="AZ81:AZ87" si="163">IF(AY41="","",IF(AZ41="","",IF(AY41&lt;=0,"",IF(AZ41&lt;=0,"",(AZ41/AY41-1)))))</f>
        <v/>
      </c>
      <c r="BA81" s="87" t="str">
        <f t="shared" ref="BA81:BA87" si="164">IF(AZ41="","",IF(BA41="","",IF(AZ41&lt;=0,"",IF(BA41&lt;=0,"",(BA41/AZ41-1)))))</f>
        <v/>
      </c>
      <c r="BB81" s="87" t="str">
        <f t="shared" ref="BB81:BB87" si="165">IF(BA41="","",IF(BB41="","",IF(BA41&lt;=0,"",IF(BB41&lt;=0,"",(BB41/BA41-1)))))</f>
        <v/>
      </c>
      <c r="BC81" s="87" t="str">
        <f t="shared" ref="BC81:BC87" si="166">IF(BB41="","",IF(BC41="","",IF(BB41&lt;=0,"",IF(BC41&lt;=0,"",(BC41/BB41-1)))))</f>
        <v/>
      </c>
      <c r="BD81" s="87" t="str">
        <f t="shared" ref="BD81:BD87" si="167">IF(BC41="","",IF(BD41="","",IF(BC41&lt;=0,"",IF(BD41&lt;=0,"",(BD41/BC41-1)))))</f>
        <v/>
      </c>
      <c r="BE81" s="87" t="str">
        <f t="shared" ref="BE81:BE87" si="168">IF(BD41="","",IF(BE41="","",IF(BD41&lt;=0,"",IF(BE41&lt;=0,"",(BE41/BD41-1)))))</f>
        <v/>
      </c>
      <c r="BF81" s="87" t="str">
        <f t="shared" ref="BF81:BF87" si="169">IF(BE41="","",IF(BF41="","",IF(BE41&lt;=0,"",IF(BF41&lt;=0,"",(BF41/BE41-1)))))</f>
        <v/>
      </c>
      <c r="BG81" s="87">
        <f t="shared" ref="BG81:BG87" si="170">IF(BF41="","",IF(BG41="","",IF(BF41&lt;=0,"",IF(BG41&lt;=0,"",(BG41/BF41-1)))))</f>
        <v>-1.668009242826618E-3</v>
      </c>
      <c r="BH81" s="87">
        <f t="shared" ref="BH81:BH87" si="171">IF(BG41="","",IF(BH41="","",IF(BG41&lt;=0,"",IF(BH41&lt;=0,"",(BH41/BG41-1)))))</f>
        <v>6.5303582076079003E-2</v>
      </c>
      <c r="BI81" s="87">
        <f t="shared" ref="BI81:BI87" si="172">IF(BH41="","",IF(BI41="","",IF(BH41&lt;=0,"",IF(BI41&lt;=0,"",(BI41/BH41-1)))))</f>
        <v>-4.6713807131426144E-2</v>
      </c>
      <c r="BJ81" s="87">
        <f t="shared" ref="BJ81:BJ87" si="173">IF(BI41="","",IF(BJ41="","",IF(BI41&lt;=0,"",IF(BJ41&lt;=0,"",(BJ41/BI41-1)))))</f>
        <v>-5.9493409331035085E-4</v>
      </c>
      <c r="BK81" s="87">
        <f t="shared" ref="BK81:BK87" si="174">IF(BJ41="","",IF(BK41="","",IF(BJ41&lt;=0,"",IF(BK41&lt;=0,"",(BK41/BJ41-1)))))</f>
        <v>3.4580551940655235E-2</v>
      </c>
      <c r="BL81" s="87">
        <f t="shared" ref="BL81:BL87" si="175">IF(BK41="","",IF(BL41="","",IF(BK41&lt;=0,"",IF(BL41&lt;=0,"",(BL41/BK41-1)))))</f>
        <v>0.12897202604718516</v>
      </c>
      <c r="BM81" s="87">
        <f t="shared" ref="BM81:BM87" si="176">IF(BL41="","",IF(BM41="","",IF(BL41&lt;=0,"",IF(BM41&lt;=0,"",(BM41/BL41-1)))))</f>
        <v>-8.2618886511667045E-2</v>
      </c>
      <c r="BN81" s="87">
        <f t="shared" ref="BN81:BN87" si="177">IF(BM41="","",IF(BN41="","",IF(BM41&lt;=0,"",IF(BN41&lt;=0,"",(BN41/BM41-1)))))</f>
        <v>-3.5857934224169052E-2</v>
      </c>
      <c r="BO81" s="87">
        <f t="shared" ref="BO81:BO87" si="178">IF(BN41="","",IF(BO41="","",IF(BN41&lt;=0,"",IF(BO41&lt;=0,"",(BO41/BN41-1)))))</f>
        <v>-1.5378225194370709E-2</v>
      </c>
      <c r="BP81" s="122">
        <f t="shared" ref="BP81:BP87" si="179">IF(BO41="","",IF(BP41="","",IF(BO41&lt;=0,"",IF(BP41&lt;=0,"",(BP41/BO41-1)))))</f>
        <v>2.4123664845810078E-2</v>
      </c>
      <c r="BQ81" s="122">
        <f t="shared" ref="BQ81:CC81" si="180">IF(BP41="","",IF(BQ41="","",IF(BP41&lt;=0,"",IF(BQ41&lt;=0,"",(BQ41/BP41-1)))))</f>
        <v>7.6044348780812898E-2</v>
      </c>
      <c r="BR81" s="122">
        <f t="shared" si="180"/>
        <v>-2.6774621703806623E-2</v>
      </c>
      <c r="BS81" s="122">
        <f t="shared" si="180"/>
        <v>-8.1280724764750345E-2</v>
      </c>
      <c r="BT81" s="87">
        <f t="shared" si="180"/>
        <v>8.6584096642891017E-2</v>
      </c>
      <c r="BU81" s="87">
        <f t="shared" si="180"/>
        <v>-7.1095089323772731E-3</v>
      </c>
      <c r="BV81" s="87">
        <f t="shared" si="180"/>
        <v>8.5522380629068362E-3</v>
      </c>
      <c r="BW81" s="87">
        <f t="shared" si="180"/>
        <v>-5.409620505277557E-2</v>
      </c>
      <c r="BX81" s="87">
        <f t="shared" si="180"/>
        <v>1.1630703605381987E-2</v>
      </c>
      <c r="BY81" s="87">
        <f t="shared" si="180"/>
        <v>-5.7412408191583553E-2</v>
      </c>
      <c r="BZ81" s="87">
        <f t="shared" si="180"/>
        <v>-7.8202692788166051E-2</v>
      </c>
      <c r="CA81" s="87">
        <f t="shared" si="180"/>
        <v>-8.7619032868430757E-2</v>
      </c>
      <c r="CB81" s="87">
        <f t="shared" si="180"/>
        <v>6.5980100910076889E-2</v>
      </c>
      <c r="CC81" s="87">
        <f t="shared" si="180"/>
        <v>2.3967718647594616E-2</v>
      </c>
      <c r="CD81" s="87">
        <f t="shared" si="32"/>
        <v>-4.5407692912494579E-2</v>
      </c>
      <c r="CE81" s="87">
        <f t="shared" si="32"/>
        <v>-5.8608967025328362E-2</v>
      </c>
      <c r="CF81" s="87">
        <f t="shared" si="32"/>
        <v>6.1457906689203146E-2</v>
      </c>
      <c r="CG81" s="87">
        <f t="shared" si="32"/>
        <v>-2.7794887030622717E-2</v>
      </c>
      <c r="CH81" s="87">
        <f t="shared" si="32"/>
        <v>-7.8353348923443811E-2</v>
      </c>
      <c r="CI81" s="87">
        <f t="shared" si="32"/>
        <v>-1.9848751201691051E-2</v>
      </c>
      <c r="CJ81" s="87">
        <f t="shared" si="32"/>
        <v>0.14448079406268177</v>
      </c>
      <c r="CK81" s="87">
        <f t="shared" ref="CK81:DN87" si="181">CK41/CJ41-1</f>
        <v>-4.2746403480630524E-2</v>
      </c>
      <c r="CL81" s="87">
        <f t="shared" si="181"/>
        <v>-2.553544413786224E-2</v>
      </c>
      <c r="CM81" s="87">
        <f t="shared" si="181"/>
        <v>1.686271403232853E-2</v>
      </c>
      <c r="CN81" s="87">
        <f t="shared" si="181"/>
        <v>0.11508874868299679</v>
      </c>
      <c r="CO81" s="87">
        <f t="shared" si="181"/>
        <v>-4.3482298574019862E-2</v>
      </c>
      <c r="CP81" s="87">
        <f t="shared" si="181"/>
        <v>-0.19206133877505938</v>
      </c>
      <c r="CQ81" s="87">
        <f t="shared" si="181"/>
        <v>-0.84451838303792803</v>
      </c>
      <c r="CR81" s="87">
        <f t="shared" si="181"/>
        <v>1.5473122930419554</v>
      </c>
      <c r="CS81" s="87">
        <f t="shared" si="181"/>
        <v>0.89231176061238693</v>
      </c>
      <c r="CT81" s="87">
        <f t="shared" si="181"/>
        <v>-0.21516652373520362</v>
      </c>
      <c r="CU81" s="87">
        <f t="shared" si="181"/>
        <v>-0.26866964051430076</v>
      </c>
      <c r="CV81" s="87">
        <f t="shared" si="181"/>
        <v>0.6556046479443558</v>
      </c>
      <c r="CW81" s="87">
        <f t="shared" si="181"/>
        <v>0.32975958464846356</v>
      </c>
      <c r="CX81" s="87">
        <f t="shared" si="181"/>
        <v>-0.10014388254714013</v>
      </c>
      <c r="CY81" s="87">
        <f t="shared" si="181"/>
        <v>0.21851289833080423</v>
      </c>
      <c r="CZ81" s="87">
        <f t="shared" si="181"/>
        <v>8.6095513520801692E-2</v>
      </c>
      <c r="DA81" s="87">
        <f t="shared" si="181"/>
        <v>2.3665365283369599E-3</v>
      </c>
      <c r="DB81" s="87">
        <f t="shared" si="181"/>
        <v>-7.1633989477636328E-2</v>
      </c>
      <c r="DC81" s="87">
        <f t="shared" si="181"/>
        <v>6.0384735377566168E-2</v>
      </c>
      <c r="DD81" s="87">
        <f t="shared" si="181"/>
        <v>0.23097108960795043</v>
      </c>
      <c r="DE81" s="87">
        <f t="shared" si="181"/>
        <v>-5.8133574114713982E-2</v>
      </c>
      <c r="DF81" s="87">
        <f t="shared" si="181"/>
        <v>1.1229657300217077E-2</v>
      </c>
      <c r="DG81" s="87">
        <f t="shared" si="181"/>
        <v>9.2940079051917701E-2</v>
      </c>
      <c r="DH81" s="87">
        <f t="shared" si="181"/>
        <v>3.7622060063872143E-2</v>
      </c>
      <c r="DI81" s="87">
        <f t="shared" si="181"/>
        <v>-2.2552727337750045E-2</v>
      </c>
      <c r="DJ81" s="87">
        <f t="shared" si="181"/>
        <v>-8.6363629434156763E-2</v>
      </c>
      <c r="DK81" s="87">
        <f t="shared" si="181"/>
        <v>0.10357779305465642</v>
      </c>
      <c r="DL81" s="87">
        <f t="shared" si="181"/>
        <v>0.12872949561751668</v>
      </c>
      <c r="DM81" s="87">
        <f t="shared" si="181"/>
        <v>1.5746343881128944E-2</v>
      </c>
      <c r="DN81" s="87">
        <f t="shared" si="181"/>
        <v>-0.68342394440030207</v>
      </c>
    </row>
    <row r="82" spans="1:118" s="82" customFormat="1" x14ac:dyDescent="0.35">
      <c r="A82" s="79" t="str">
        <f>Month!$A$41</f>
        <v>International</v>
      </c>
      <c r="B82" s="87"/>
      <c r="C82" s="87" t="str">
        <f t="shared" si="114"/>
        <v/>
      </c>
      <c r="D82" s="87" t="str">
        <f t="shared" si="115"/>
        <v/>
      </c>
      <c r="E82" s="87" t="str">
        <f t="shared" si="116"/>
        <v/>
      </c>
      <c r="F82" s="87" t="str">
        <f t="shared" si="117"/>
        <v/>
      </c>
      <c r="G82" s="87" t="str">
        <f t="shared" si="118"/>
        <v/>
      </c>
      <c r="H82" s="87" t="str">
        <f t="shared" si="119"/>
        <v/>
      </c>
      <c r="I82" s="87" t="str">
        <f t="shared" si="120"/>
        <v/>
      </c>
      <c r="J82" s="87" t="str">
        <f t="shared" si="121"/>
        <v/>
      </c>
      <c r="K82" s="87" t="str">
        <f t="shared" si="122"/>
        <v/>
      </c>
      <c r="L82" s="87" t="str">
        <f t="shared" si="123"/>
        <v/>
      </c>
      <c r="M82" s="87" t="str">
        <f t="shared" si="124"/>
        <v/>
      </c>
      <c r="N82" s="87" t="str">
        <f t="shared" si="125"/>
        <v/>
      </c>
      <c r="O82" s="87" t="str">
        <f t="shared" si="126"/>
        <v/>
      </c>
      <c r="P82" s="87" t="str">
        <f t="shared" si="127"/>
        <v/>
      </c>
      <c r="Q82" s="87" t="str">
        <f t="shared" si="128"/>
        <v/>
      </c>
      <c r="R82" s="87" t="str">
        <f t="shared" si="129"/>
        <v/>
      </c>
      <c r="S82" s="87" t="str">
        <f t="shared" si="130"/>
        <v/>
      </c>
      <c r="T82" s="87" t="str">
        <f t="shared" si="131"/>
        <v/>
      </c>
      <c r="U82" s="87" t="str">
        <f t="shared" si="132"/>
        <v/>
      </c>
      <c r="V82" s="87" t="str">
        <f t="shared" si="133"/>
        <v/>
      </c>
      <c r="W82" s="87" t="str">
        <f t="shared" si="134"/>
        <v/>
      </c>
      <c r="X82" s="87" t="str">
        <f t="shared" si="135"/>
        <v/>
      </c>
      <c r="Y82" s="87" t="str">
        <f t="shared" si="136"/>
        <v/>
      </c>
      <c r="Z82" s="87" t="str">
        <f t="shared" si="137"/>
        <v/>
      </c>
      <c r="AA82" s="87" t="str">
        <f t="shared" si="138"/>
        <v/>
      </c>
      <c r="AB82" s="87" t="str">
        <f t="shared" si="139"/>
        <v/>
      </c>
      <c r="AC82" s="87" t="str">
        <f t="shared" si="140"/>
        <v/>
      </c>
      <c r="AD82" s="87" t="str">
        <f t="shared" si="141"/>
        <v/>
      </c>
      <c r="AE82" s="87" t="str">
        <f t="shared" si="142"/>
        <v/>
      </c>
      <c r="AF82" s="87" t="str">
        <f t="shared" si="143"/>
        <v/>
      </c>
      <c r="AG82" s="87" t="str">
        <f t="shared" si="144"/>
        <v/>
      </c>
      <c r="AH82" s="87" t="str">
        <f t="shared" si="145"/>
        <v/>
      </c>
      <c r="AI82" s="87" t="str">
        <f t="shared" si="146"/>
        <v/>
      </c>
      <c r="AJ82" s="87" t="str">
        <f t="shared" si="147"/>
        <v/>
      </c>
      <c r="AK82" s="87" t="str">
        <f t="shared" si="148"/>
        <v/>
      </c>
      <c r="AL82" s="87" t="str">
        <f t="shared" si="149"/>
        <v/>
      </c>
      <c r="AM82" s="87" t="str">
        <f t="shared" si="150"/>
        <v/>
      </c>
      <c r="AN82" s="87" t="str">
        <f t="shared" si="151"/>
        <v/>
      </c>
      <c r="AO82" s="87" t="str">
        <f t="shared" si="152"/>
        <v/>
      </c>
      <c r="AP82" s="87" t="str">
        <f t="shared" si="153"/>
        <v/>
      </c>
      <c r="AQ82" s="87" t="str">
        <f t="shared" si="154"/>
        <v/>
      </c>
      <c r="AR82" s="87" t="str">
        <f t="shared" si="155"/>
        <v/>
      </c>
      <c r="AS82" s="87" t="str">
        <f t="shared" si="156"/>
        <v/>
      </c>
      <c r="AT82" s="87" t="str">
        <f t="shared" si="157"/>
        <v/>
      </c>
      <c r="AU82" s="87" t="str">
        <f t="shared" si="158"/>
        <v/>
      </c>
      <c r="AV82" s="87" t="str">
        <f t="shared" si="159"/>
        <v/>
      </c>
      <c r="AW82" s="87" t="str">
        <f t="shared" si="160"/>
        <v/>
      </c>
      <c r="AX82" s="87" t="str">
        <f t="shared" si="161"/>
        <v/>
      </c>
      <c r="AY82" s="87" t="str">
        <f t="shared" si="162"/>
        <v/>
      </c>
      <c r="AZ82" s="87" t="str">
        <f t="shared" si="163"/>
        <v/>
      </c>
      <c r="BA82" s="87" t="str">
        <f t="shared" si="164"/>
        <v/>
      </c>
      <c r="BB82" s="87" t="str">
        <f t="shared" si="165"/>
        <v/>
      </c>
      <c r="BC82" s="87" t="str">
        <f t="shared" si="166"/>
        <v/>
      </c>
      <c r="BD82" s="87" t="str">
        <f t="shared" si="167"/>
        <v/>
      </c>
      <c r="BE82" s="87" t="str">
        <f t="shared" si="168"/>
        <v/>
      </c>
      <c r="BF82" s="87" t="str">
        <f t="shared" si="169"/>
        <v/>
      </c>
      <c r="BG82" s="87">
        <f t="shared" si="170"/>
        <v>0.22890214904212836</v>
      </c>
      <c r="BH82" s="87">
        <f t="shared" si="171"/>
        <v>0.18031470190938625</v>
      </c>
      <c r="BI82" s="87">
        <f t="shared" si="172"/>
        <v>-6.4614908753479749E-2</v>
      </c>
      <c r="BJ82" s="87">
        <f t="shared" si="173"/>
        <v>-0.19609139909394535</v>
      </c>
      <c r="BK82" s="87">
        <f t="shared" si="174"/>
        <v>-0.35222738677964704</v>
      </c>
      <c r="BL82" s="87">
        <f t="shared" si="175"/>
        <v>0.3582677165354331</v>
      </c>
      <c r="BM82" s="87">
        <f t="shared" si="176"/>
        <v>-0.25161290322580643</v>
      </c>
      <c r="BN82" s="87">
        <f t="shared" si="177"/>
        <v>-0.28791854072963519</v>
      </c>
      <c r="BO82" s="87">
        <f t="shared" si="178"/>
        <v>-0.18826212825686461</v>
      </c>
      <c r="BP82" s="122">
        <f t="shared" si="179"/>
        <v>0.82589430454987567</v>
      </c>
      <c r="BQ82" s="122">
        <f t="shared" ref="BQ82:BQ87" si="182">IF(BP42="","",IF(BQ42="","",IF(BP42&lt;=0,"",IF(BQ42&lt;=0,"",(BQ42/BP42-1)))))</f>
        <v>-0.33761467889908259</v>
      </c>
      <c r="BR82" s="122">
        <f t="shared" ref="BR82:CC82" si="183">IF(BQ42="","",IF(BR42="","",IF(BQ42&lt;=0,"",IF(BR42&lt;=0,"",(BR42/BQ42-1)))))</f>
        <v>-0.29496917165579484</v>
      </c>
      <c r="BS82" s="122">
        <f t="shared" si="183"/>
        <v>0.8961977186311787</v>
      </c>
      <c r="BT82" s="87">
        <f t="shared" si="183"/>
        <v>0.89800147048994061</v>
      </c>
      <c r="BU82" s="87">
        <f t="shared" si="183"/>
        <v>0.67108043386392446</v>
      </c>
      <c r="BV82" s="87">
        <f t="shared" si="183"/>
        <v>1.9896737756048215</v>
      </c>
      <c r="BW82" s="87">
        <f t="shared" si="183"/>
        <v>-3.4835690017340326E-2</v>
      </c>
      <c r="BX82" s="87">
        <f t="shared" si="183"/>
        <v>0.17525780725073759</v>
      </c>
      <c r="BY82" s="87">
        <f t="shared" si="183"/>
        <v>-0.15854984744066969</v>
      </c>
      <c r="BZ82" s="87">
        <f t="shared" si="183"/>
        <v>-5.8268774878699192E-3</v>
      </c>
      <c r="CA82" s="87">
        <f t="shared" si="183"/>
        <v>-0.36719458021958429</v>
      </c>
      <c r="CB82" s="87">
        <f t="shared" si="183"/>
        <v>0.37812107481188439</v>
      </c>
      <c r="CC82" s="87">
        <f t="shared" si="183"/>
        <v>6.3101586057684012E-2</v>
      </c>
      <c r="CD82" s="87">
        <f t="shared" si="32"/>
        <v>2.8932903866801363E-2</v>
      </c>
      <c r="CE82" s="87">
        <f t="shared" si="32"/>
        <v>-4.4908384403934076E-2</v>
      </c>
      <c r="CF82" s="87">
        <f t="shared" si="32"/>
        <v>0.19439869547492861</v>
      </c>
      <c r="CG82" s="87">
        <f t="shared" si="32"/>
        <v>8.6693562149726677E-3</v>
      </c>
      <c r="CH82" s="87">
        <f t="shared" si="32"/>
        <v>7.5546652409601789E-2</v>
      </c>
      <c r="CI82" s="87">
        <f t="shared" si="32"/>
        <v>-2.5565357461963423E-2</v>
      </c>
      <c r="CJ82" s="87">
        <f t="shared" si="32"/>
        <v>0.20087432117419923</v>
      </c>
      <c r="CK82" s="87">
        <f t="shared" si="181"/>
        <v>-6.3757252474848203E-2</v>
      </c>
      <c r="CL82" s="87">
        <f t="shared" si="181"/>
        <v>0.18510860700460618</v>
      </c>
      <c r="CM82" s="87">
        <f t="shared" si="181"/>
        <v>0.12012464622184305</v>
      </c>
      <c r="CN82" s="87">
        <f t="shared" si="181"/>
        <v>0.23235308115311226</v>
      </c>
      <c r="CO82" s="87">
        <f t="shared" si="181"/>
        <v>-0.10811171379921714</v>
      </c>
      <c r="CP82" s="87">
        <f t="shared" si="181"/>
        <v>-5.9344751437760079E-2</v>
      </c>
      <c r="CQ82" s="87">
        <f t="shared" si="181"/>
        <v>-0.9365723013830477</v>
      </c>
      <c r="CR82" s="87">
        <f t="shared" si="181"/>
        <v>0.22735369796133797</v>
      </c>
      <c r="CS82" s="87">
        <f t="shared" si="181"/>
        <v>0.81304090738053003</v>
      </c>
      <c r="CT82" s="87">
        <f t="shared" si="181"/>
        <v>-0.4662594876660342</v>
      </c>
      <c r="CU82" s="87">
        <f t="shared" si="181"/>
        <v>0.12581935340517725</v>
      </c>
      <c r="CV82" s="87">
        <f t="shared" si="181"/>
        <v>0.83110475156658614</v>
      </c>
      <c r="CW82" s="87">
        <f t="shared" si="181"/>
        <v>0.37484842768990334</v>
      </c>
      <c r="CX82" s="87">
        <f t="shared" si="181"/>
        <v>0.67043628238798947</v>
      </c>
      <c r="CY82" s="87">
        <f t="shared" si="181"/>
        <v>0.16136526299733656</v>
      </c>
      <c r="CZ82" s="87">
        <f t="shared" si="181"/>
        <v>0.40121436220726991</v>
      </c>
      <c r="DA82" s="87">
        <f t="shared" si="181"/>
        <v>6.1725368614585996E-2</v>
      </c>
      <c r="DB82" s="87">
        <f t="shared" si="181"/>
        <v>0.90510403650785021</v>
      </c>
      <c r="DC82" s="87">
        <f t="shared" si="181"/>
        <v>-0.16512201555582484</v>
      </c>
      <c r="DD82" s="87">
        <f t="shared" si="181"/>
        <v>0.35454176717972796</v>
      </c>
      <c r="DE82" s="87">
        <f t="shared" si="181"/>
        <v>-0.16319415988450892</v>
      </c>
      <c r="DF82" s="87">
        <f t="shared" si="181"/>
        <v>-0.30801190296820857</v>
      </c>
      <c r="DG82" s="87">
        <f t="shared" si="181"/>
        <v>0.17392180023842063</v>
      </c>
      <c r="DH82" s="87">
        <f t="shared" si="181"/>
        <v>6.102661596958181E-2</v>
      </c>
      <c r="DI82" s="87">
        <f t="shared" si="181"/>
        <v>4.7460678871258377E-3</v>
      </c>
      <c r="DJ82" s="87">
        <f t="shared" si="181"/>
        <v>0.13521119409152393</v>
      </c>
      <c r="DK82" s="87">
        <f t="shared" si="181"/>
        <v>5.4576176372546303E-2</v>
      </c>
      <c r="DL82" s="87">
        <f t="shared" si="181"/>
        <v>7.0808067229333194E-2</v>
      </c>
      <c r="DM82" s="87">
        <f t="shared" si="181"/>
        <v>-5.7443184517144696E-2</v>
      </c>
      <c r="DN82" s="87">
        <f t="shared" si="181"/>
        <v>-0.6102823654768248</v>
      </c>
    </row>
    <row r="83" spans="1:118" s="80" customFormat="1" x14ac:dyDescent="0.35">
      <c r="A83" s="81" t="str">
        <f>Month!$A$42</f>
        <v>Conexão</v>
      </c>
      <c r="B83" s="89"/>
      <c r="C83" s="89" t="str">
        <f t="shared" si="114"/>
        <v/>
      </c>
      <c r="D83" s="89" t="str">
        <f t="shared" si="115"/>
        <v/>
      </c>
      <c r="E83" s="89" t="str">
        <f t="shared" si="116"/>
        <v/>
      </c>
      <c r="F83" s="89" t="str">
        <f t="shared" si="117"/>
        <v/>
      </c>
      <c r="G83" s="89" t="str">
        <f t="shared" si="118"/>
        <v/>
      </c>
      <c r="H83" s="89" t="str">
        <f t="shared" si="119"/>
        <v/>
      </c>
      <c r="I83" s="89" t="str">
        <f t="shared" si="120"/>
        <v/>
      </c>
      <c r="J83" s="89" t="str">
        <f t="shared" si="121"/>
        <v/>
      </c>
      <c r="K83" s="89" t="str">
        <f t="shared" si="122"/>
        <v/>
      </c>
      <c r="L83" s="89" t="str">
        <f t="shared" si="123"/>
        <v/>
      </c>
      <c r="M83" s="89" t="str">
        <f t="shared" si="124"/>
        <v/>
      </c>
      <c r="N83" s="89" t="str">
        <f t="shared" si="125"/>
        <v/>
      </c>
      <c r="O83" s="89" t="str">
        <f t="shared" si="126"/>
        <v/>
      </c>
      <c r="P83" s="89" t="str">
        <f t="shared" si="127"/>
        <v/>
      </c>
      <c r="Q83" s="89" t="str">
        <f t="shared" si="128"/>
        <v/>
      </c>
      <c r="R83" s="89" t="str">
        <f t="shared" si="129"/>
        <v/>
      </c>
      <c r="S83" s="89" t="str">
        <f t="shared" si="130"/>
        <v/>
      </c>
      <c r="T83" s="89" t="str">
        <f t="shared" si="131"/>
        <v/>
      </c>
      <c r="U83" s="89" t="str">
        <f t="shared" si="132"/>
        <v/>
      </c>
      <c r="V83" s="89" t="str">
        <f t="shared" si="133"/>
        <v/>
      </c>
      <c r="W83" s="89" t="str">
        <f t="shared" si="134"/>
        <v/>
      </c>
      <c r="X83" s="89" t="str">
        <f t="shared" si="135"/>
        <v/>
      </c>
      <c r="Y83" s="89" t="str">
        <f t="shared" si="136"/>
        <v/>
      </c>
      <c r="Z83" s="89" t="str">
        <f t="shared" si="137"/>
        <v/>
      </c>
      <c r="AA83" s="89" t="str">
        <f t="shared" si="138"/>
        <v/>
      </c>
      <c r="AB83" s="89" t="str">
        <f t="shared" si="139"/>
        <v/>
      </c>
      <c r="AC83" s="89" t="str">
        <f t="shared" si="140"/>
        <v/>
      </c>
      <c r="AD83" s="89" t="str">
        <f t="shared" si="141"/>
        <v/>
      </c>
      <c r="AE83" s="89" t="str">
        <f t="shared" si="142"/>
        <v/>
      </c>
      <c r="AF83" s="89" t="str">
        <f t="shared" si="143"/>
        <v/>
      </c>
      <c r="AG83" s="89" t="str">
        <f t="shared" si="144"/>
        <v/>
      </c>
      <c r="AH83" s="89" t="str">
        <f t="shared" si="145"/>
        <v/>
      </c>
      <c r="AI83" s="89" t="str">
        <f t="shared" si="146"/>
        <v/>
      </c>
      <c r="AJ83" s="89" t="str">
        <f t="shared" si="147"/>
        <v/>
      </c>
      <c r="AK83" s="89" t="str">
        <f t="shared" si="148"/>
        <v/>
      </c>
      <c r="AL83" s="89" t="str">
        <f t="shared" si="149"/>
        <v/>
      </c>
      <c r="AM83" s="89" t="str">
        <f t="shared" si="150"/>
        <v/>
      </c>
      <c r="AN83" s="89" t="str">
        <f t="shared" si="151"/>
        <v/>
      </c>
      <c r="AO83" s="89" t="str">
        <f t="shared" si="152"/>
        <v/>
      </c>
      <c r="AP83" s="89" t="str">
        <f t="shared" si="153"/>
        <v/>
      </c>
      <c r="AQ83" s="89" t="str">
        <f t="shared" si="154"/>
        <v/>
      </c>
      <c r="AR83" s="89" t="str">
        <f t="shared" si="155"/>
        <v/>
      </c>
      <c r="AS83" s="89" t="str">
        <f t="shared" si="156"/>
        <v/>
      </c>
      <c r="AT83" s="89" t="str">
        <f t="shared" si="157"/>
        <v/>
      </c>
      <c r="AU83" s="89" t="str">
        <f t="shared" si="158"/>
        <v/>
      </c>
      <c r="AV83" s="89" t="str">
        <f t="shared" si="159"/>
        <v/>
      </c>
      <c r="AW83" s="89" t="str">
        <f t="shared" si="160"/>
        <v/>
      </c>
      <c r="AX83" s="89" t="str">
        <f t="shared" si="161"/>
        <v/>
      </c>
      <c r="AY83" s="89" t="str">
        <f t="shared" si="162"/>
        <v/>
      </c>
      <c r="AZ83" s="89" t="str">
        <f t="shared" si="163"/>
        <v/>
      </c>
      <c r="BA83" s="89" t="str">
        <f t="shared" si="164"/>
        <v/>
      </c>
      <c r="BB83" s="89" t="str">
        <f t="shared" si="165"/>
        <v/>
      </c>
      <c r="BC83" s="89" t="str">
        <f t="shared" si="166"/>
        <v/>
      </c>
      <c r="BD83" s="89" t="str">
        <f t="shared" si="167"/>
        <v/>
      </c>
      <c r="BE83" s="89" t="str">
        <f t="shared" si="168"/>
        <v/>
      </c>
      <c r="BF83" s="89" t="str">
        <f t="shared" si="169"/>
        <v/>
      </c>
      <c r="BG83" s="89">
        <f t="shared" si="170"/>
        <v>0.21061345080537097</v>
      </c>
      <c r="BH83" s="89">
        <f t="shared" si="171"/>
        <v>0.34271967768198563</v>
      </c>
      <c r="BI83" s="89">
        <f t="shared" si="172"/>
        <v>3.9337019850859134E-2</v>
      </c>
      <c r="BJ83" s="89">
        <f t="shared" si="173"/>
        <v>0.17953567719922869</v>
      </c>
      <c r="BK83" s="89">
        <f t="shared" si="174"/>
        <v>-3.0146445285574308E-2</v>
      </c>
      <c r="BL83" s="89">
        <f t="shared" si="175"/>
        <v>1.2852851804424192E-2</v>
      </c>
      <c r="BM83" s="89">
        <f t="shared" si="176"/>
        <v>6.0730584051143177E-2</v>
      </c>
      <c r="BN83" s="89">
        <f t="shared" si="177"/>
        <v>8.3226076753543543E-2</v>
      </c>
      <c r="BO83" s="89">
        <f t="shared" si="178"/>
        <v>2.7533020768156113E-2</v>
      </c>
      <c r="BP83" s="123">
        <f t="shared" si="179"/>
        <v>-1.2685469996350562E-2</v>
      </c>
      <c r="BQ83" s="123">
        <f t="shared" si="182"/>
        <v>6.4011008740247011E-2</v>
      </c>
      <c r="BR83" s="123">
        <f t="shared" ref="BR83:CC83" si="184">IF(BQ43="","",IF(BR43="","",IF(BQ43&lt;=0,"",IF(BR43&lt;=0,"",(BR43/BQ43-1)))))</f>
        <v>3.6068665353177876E-2</v>
      </c>
      <c r="BS83" s="123">
        <f t="shared" si="184"/>
        <v>-3.6510594596458779E-2</v>
      </c>
      <c r="BT83" s="89">
        <f t="shared" si="184"/>
        <v>0.1271741821555239</v>
      </c>
      <c r="BU83" s="89">
        <f t="shared" si="184"/>
        <v>-2.9498290881023292E-2</v>
      </c>
      <c r="BV83" s="89">
        <f t="shared" si="184"/>
        <v>6.043529042842799E-2</v>
      </c>
      <c r="BW83" s="89">
        <f t="shared" si="184"/>
        <v>-0.13897786444382543</v>
      </c>
      <c r="BX83" s="89">
        <f t="shared" si="184"/>
        <v>0.14824400990310926</v>
      </c>
      <c r="BY83" s="89">
        <f t="shared" si="184"/>
        <v>-4.1201648274002634E-2</v>
      </c>
      <c r="BZ83" s="89">
        <f t="shared" si="184"/>
        <v>-8.9065714221125969E-4</v>
      </c>
      <c r="CA83" s="89">
        <f t="shared" si="184"/>
        <v>-0.10297029702970295</v>
      </c>
      <c r="CB83" s="89">
        <f t="shared" si="184"/>
        <v>0.14188368423389064</v>
      </c>
      <c r="CC83" s="89">
        <f t="shared" si="184"/>
        <v>-6.3677665723621546E-3</v>
      </c>
      <c r="CD83" s="89">
        <f t="shared" si="32"/>
        <v>7.0961161742044032E-2</v>
      </c>
      <c r="CE83" s="89">
        <f t="shared" si="32"/>
        <v>-8.477493567277683E-2</v>
      </c>
      <c r="CF83" s="89">
        <f t="shared" si="32"/>
        <v>2.0049224929623577E-3</v>
      </c>
      <c r="CG83" s="89">
        <f t="shared" si="32"/>
        <v>-4.5857978790345255E-2</v>
      </c>
      <c r="CH83" s="89">
        <f t="shared" si="32"/>
        <v>7.6481690416163595E-4</v>
      </c>
      <c r="CI83" s="89">
        <f t="shared" si="32"/>
        <v>-3.1676769515660563E-2</v>
      </c>
      <c r="CJ83" s="89">
        <f t="shared" si="32"/>
        <v>0.13954535885120611</v>
      </c>
      <c r="CK83" s="89">
        <f t="shared" si="181"/>
        <v>1.2854080111363686E-2</v>
      </c>
      <c r="CL83" s="89">
        <f t="shared" si="181"/>
        <v>8.7211995445884316E-2</v>
      </c>
      <c r="CM83" s="89">
        <f t="shared" si="181"/>
        <v>4.8919557522676405E-2</v>
      </c>
      <c r="CN83" s="89">
        <f t="shared" si="181"/>
        <v>-2.6752655662872327E-2</v>
      </c>
      <c r="CO83" s="89">
        <f t="shared" si="181"/>
        <v>-1.6576443807796992E-2</v>
      </c>
      <c r="CP83" s="89">
        <f t="shared" si="181"/>
        <v>-4.225389334004892E-2</v>
      </c>
      <c r="CQ83" s="89">
        <f t="shared" si="181"/>
        <v>-0.57284486046840022</v>
      </c>
      <c r="CR83" s="89">
        <f t="shared" si="181"/>
        <v>0.94597577982209136</v>
      </c>
      <c r="CS83" s="89">
        <f t="shared" si="181"/>
        <v>0.49536486041859296</v>
      </c>
      <c r="CT83" s="89">
        <f t="shared" si="181"/>
        <v>8.1346866769303583E-2</v>
      </c>
      <c r="CU83" s="89">
        <f t="shared" si="181"/>
        <v>6.4551148830519933E-2</v>
      </c>
      <c r="CV83" s="89">
        <f t="shared" si="181"/>
        <v>0.16942787655491753</v>
      </c>
      <c r="CW83" s="89">
        <f t="shared" si="181"/>
        <v>-2.3407281952938064E-2</v>
      </c>
      <c r="CX83" s="89">
        <f t="shared" si="181"/>
        <v>-0.12096594365742519</v>
      </c>
      <c r="CY83" s="89">
        <f t="shared" si="181"/>
        <v>4.2535569188943967E-2</v>
      </c>
      <c r="CZ83" s="89">
        <f t="shared" si="181"/>
        <v>6.2526249275858703E-2</v>
      </c>
      <c r="DA83" s="89">
        <f t="shared" si="181"/>
        <v>3.7938600517782639E-2</v>
      </c>
      <c r="DB83" s="89">
        <f t="shared" si="181"/>
        <v>-3.4781895115262307E-2</v>
      </c>
      <c r="DC83" s="89">
        <f t="shared" si="181"/>
        <v>-8.6534437730047209E-2</v>
      </c>
      <c r="DD83" s="89">
        <f t="shared" si="181"/>
        <v>-5.1919614020675686E-2</v>
      </c>
      <c r="DE83" s="89">
        <f t="shared" si="181"/>
        <v>-4.6813478538433761E-2</v>
      </c>
      <c r="DF83" s="89">
        <f t="shared" si="181"/>
        <v>-0.11450152883321474</v>
      </c>
      <c r="DG83" s="89">
        <f t="shared" si="181"/>
        <v>7.9435366483869396E-2</v>
      </c>
      <c r="DH83" s="89">
        <f t="shared" si="181"/>
        <v>0.10097361748253109</v>
      </c>
      <c r="DI83" s="89">
        <f t="shared" si="181"/>
        <v>3.4880695363539438E-3</v>
      </c>
      <c r="DJ83" s="89">
        <f t="shared" si="181"/>
        <v>-4.6051017905322511E-2</v>
      </c>
      <c r="DK83" s="89">
        <f t="shared" si="181"/>
        <v>-4.8328573571229771E-2</v>
      </c>
      <c r="DL83" s="89">
        <f t="shared" si="181"/>
        <v>-2.7728442028868816E-2</v>
      </c>
      <c r="DM83" s="89">
        <f t="shared" si="181"/>
        <v>-1.5276200910921744E-2</v>
      </c>
      <c r="DN83" s="89">
        <f t="shared" si="181"/>
        <v>-0.61529468598384651</v>
      </c>
    </row>
    <row r="84" spans="1:118" s="69" customFormat="1" x14ac:dyDescent="0.35">
      <c r="A84" s="71" t="str">
        <f>Month!$A$43</f>
        <v>Carga (ton)</v>
      </c>
      <c r="B84" s="88"/>
      <c r="C84" s="88" t="str">
        <f t="shared" si="114"/>
        <v/>
      </c>
      <c r="D84" s="88" t="str">
        <f t="shared" si="115"/>
        <v/>
      </c>
      <c r="E84" s="88" t="str">
        <f t="shared" si="116"/>
        <v/>
      </c>
      <c r="F84" s="88" t="str">
        <f t="shared" si="117"/>
        <v/>
      </c>
      <c r="G84" s="88" t="str">
        <f t="shared" si="118"/>
        <v/>
      </c>
      <c r="H84" s="88" t="str">
        <f t="shared" si="119"/>
        <v/>
      </c>
      <c r="I84" s="88" t="str">
        <f t="shared" si="120"/>
        <v/>
      </c>
      <c r="J84" s="88" t="str">
        <f t="shared" si="121"/>
        <v/>
      </c>
      <c r="K84" s="88" t="str">
        <f t="shared" si="122"/>
        <v/>
      </c>
      <c r="L84" s="88" t="str">
        <f t="shared" si="123"/>
        <v/>
      </c>
      <c r="M84" s="88" t="str">
        <f t="shared" si="124"/>
        <v/>
      </c>
      <c r="N84" s="88" t="str">
        <f t="shared" si="125"/>
        <v/>
      </c>
      <c r="O84" s="88" t="str">
        <f t="shared" si="126"/>
        <v/>
      </c>
      <c r="P84" s="88" t="str">
        <f t="shared" si="127"/>
        <v/>
      </c>
      <c r="Q84" s="88" t="str">
        <f t="shared" si="128"/>
        <v/>
      </c>
      <c r="R84" s="88" t="str">
        <f t="shared" si="129"/>
        <v/>
      </c>
      <c r="S84" s="88" t="str">
        <f t="shared" si="130"/>
        <v/>
      </c>
      <c r="T84" s="88" t="str">
        <f t="shared" si="131"/>
        <v/>
      </c>
      <c r="U84" s="88" t="str">
        <f t="shared" si="132"/>
        <v/>
      </c>
      <c r="V84" s="88" t="str">
        <f t="shared" si="133"/>
        <v/>
      </c>
      <c r="W84" s="88" t="str">
        <f t="shared" si="134"/>
        <v/>
      </c>
      <c r="X84" s="88" t="str">
        <f t="shared" si="135"/>
        <v/>
      </c>
      <c r="Y84" s="88" t="str">
        <f t="shared" si="136"/>
        <v/>
      </c>
      <c r="Z84" s="88" t="str">
        <f t="shared" si="137"/>
        <v/>
      </c>
      <c r="AA84" s="88" t="str">
        <f t="shared" si="138"/>
        <v/>
      </c>
      <c r="AB84" s="88" t="str">
        <f t="shared" si="139"/>
        <v/>
      </c>
      <c r="AC84" s="88" t="str">
        <f t="shared" si="140"/>
        <v/>
      </c>
      <c r="AD84" s="88" t="str">
        <f t="shared" si="141"/>
        <v/>
      </c>
      <c r="AE84" s="88" t="str">
        <f t="shared" si="142"/>
        <v/>
      </c>
      <c r="AF84" s="88" t="str">
        <f t="shared" si="143"/>
        <v/>
      </c>
      <c r="AG84" s="88" t="str">
        <f t="shared" si="144"/>
        <v/>
      </c>
      <c r="AH84" s="88" t="str">
        <f t="shared" si="145"/>
        <v/>
      </c>
      <c r="AI84" s="88" t="str">
        <f t="shared" si="146"/>
        <v/>
      </c>
      <c r="AJ84" s="88" t="str">
        <f t="shared" si="147"/>
        <v/>
      </c>
      <c r="AK84" s="88" t="str">
        <f t="shared" si="148"/>
        <v/>
      </c>
      <c r="AL84" s="88" t="str">
        <f t="shared" si="149"/>
        <v/>
      </c>
      <c r="AM84" s="88" t="str">
        <f t="shared" si="150"/>
        <v/>
      </c>
      <c r="AN84" s="88" t="str">
        <f t="shared" si="151"/>
        <v/>
      </c>
      <c r="AO84" s="88" t="str">
        <f t="shared" si="152"/>
        <v/>
      </c>
      <c r="AP84" s="88" t="str">
        <f t="shared" si="153"/>
        <v/>
      </c>
      <c r="AQ84" s="88" t="str">
        <f t="shared" si="154"/>
        <v/>
      </c>
      <c r="AR84" s="88" t="str">
        <f t="shared" si="155"/>
        <v/>
      </c>
      <c r="AS84" s="88" t="str">
        <f t="shared" si="156"/>
        <v/>
      </c>
      <c r="AT84" s="88" t="str">
        <f t="shared" si="157"/>
        <v/>
      </c>
      <c r="AU84" s="88" t="str">
        <f t="shared" si="158"/>
        <v/>
      </c>
      <c r="AV84" s="88" t="str">
        <f t="shared" si="159"/>
        <v/>
      </c>
      <c r="AW84" s="88" t="str">
        <f t="shared" si="160"/>
        <v/>
      </c>
      <c r="AX84" s="88" t="str">
        <f t="shared" si="161"/>
        <v/>
      </c>
      <c r="AY84" s="88" t="str">
        <f t="shared" si="162"/>
        <v/>
      </c>
      <c r="AZ84" s="88" t="str">
        <f t="shared" si="163"/>
        <v/>
      </c>
      <c r="BA84" s="88" t="str">
        <f t="shared" si="164"/>
        <v/>
      </c>
      <c r="BB84" s="88" t="str">
        <f t="shared" si="165"/>
        <v/>
      </c>
      <c r="BC84" s="88" t="str">
        <f t="shared" si="166"/>
        <v/>
      </c>
      <c r="BD84" s="88" t="str">
        <f t="shared" si="167"/>
        <v/>
      </c>
      <c r="BE84" s="88" t="str">
        <f t="shared" si="168"/>
        <v/>
      </c>
      <c r="BF84" s="88" t="str">
        <f t="shared" si="169"/>
        <v/>
      </c>
      <c r="BG84" s="88">
        <f t="shared" si="170"/>
        <v>4.4559441809512546E-2</v>
      </c>
      <c r="BH84" s="88">
        <f t="shared" si="171"/>
        <v>4.6429634139786291E-3</v>
      </c>
      <c r="BI84" s="88">
        <f t="shared" si="172"/>
        <v>4.2891039441538936E-2</v>
      </c>
      <c r="BJ84" s="88">
        <f t="shared" si="173"/>
        <v>-0.20089394827229146</v>
      </c>
      <c r="BK84" s="88">
        <f t="shared" si="174"/>
        <v>6.6555365188005977E-2</v>
      </c>
      <c r="BL84" s="88">
        <f t="shared" si="175"/>
        <v>-3.9731737164011682E-2</v>
      </c>
      <c r="BM84" s="88">
        <f t="shared" si="176"/>
        <v>-9.4459871768090009E-3</v>
      </c>
      <c r="BN84" s="88">
        <f t="shared" si="177"/>
        <v>-0.10229288875959941</v>
      </c>
      <c r="BO84" s="88">
        <f t="shared" si="178"/>
        <v>0.14407085431590261</v>
      </c>
      <c r="BP84" s="121">
        <f t="shared" si="179"/>
        <v>-8.3379502169632969E-2</v>
      </c>
      <c r="BQ84" s="121">
        <f t="shared" si="182"/>
        <v>-7.6750538824044146E-3</v>
      </c>
      <c r="BR84" s="121">
        <f t="shared" ref="BR84:CC84" si="185">IF(BQ44="","",IF(BR44="","",IF(BQ44&lt;=0,"",IF(BR44&lt;=0,"",(BR44/BQ44-1)))))</f>
        <v>-0.11176138352344323</v>
      </c>
      <c r="BS84" s="121">
        <f t="shared" si="185"/>
        <v>8.0728128618339889E-2</v>
      </c>
      <c r="BT84" s="88">
        <f t="shared" si="185"/>
        <v>-5.690599971898247E-3</v>
      </c>
      <c r="BU84" s="88">
        <f t="shared" si="185"/>
        <v>7.7192114745989748E-3</v>
      </c>
      <c r="BV84" s="88">
        <f t="shared" si="185"/>
        <v>-0.18200143736086527</v>
      </c>
      <c r="BW84" s="88">
        <f t="shared" si="185"/>
        <v>4.7572108172972971E-3</v>
      </c>
      <c r="BX84" s="88">
        <f t="shared" si="185"/>
        <v>-5.6423696468179463E-2</v>
      </c>
      <c r="BY84" s="88">
        <f t="shared" si="185"/>
        <v>3.0061407790913375E-3</v>
      </c>
      <c r="BZ84" s="88">
        <f t="shared" si="185"/>
        <v>-0.19815248323475443</v>
      </c>
      <c r="CA84" s="88">
        <f t="shared" si="185"/>
        <v>0.16982062983459723</v>
      </c>
      <c r="CB84" s="88">
        <f t="shared" si="185"/>
        <v>2.8734973761087801E-2</v>
      </c>
      <c r="CC84" s="88">
        <f t="shared" si="185"/>
        <v>0.15329062277551353</v>
      </c>
      <c r="CD84" s="88">
        <f t="shared" si="32"/>
        <v>-0.11169114923563539</v>
      </c>
      <c r="CE84" s="88">
        <f t="shared" si="32"/>
        <v>6.439174752998067E-2</v>
      </c>
      <c r="CF84" s="88">
        <f t="shared" si="32"/>
        <v>0.11407917936877876</v>
      </c>
      <c r="CG84" s="88">
        <f t="shared" si="32"/>
        <v>0.18658125368686496</v>
      </c>
      <c r="CH84" s="88">
        <f t="shared" si="32"/>
        <v>-0.12396971428888948</v>
      </c>
      <c r="CI84" s="88">
        <f t="shared" si="32"/>
        <v>0.11372577999148237</v>
      </c>
      <c r="CJ84" s="88">
        <f t="shared" si="32"/>
        <v>4.4471302169767135E-2</v>
      </c>
      <c r="CK84" s="88">
        <f t="shared" si="181"/>
        <v>1.9419738125606045E-2</v>
      </c>
      <c r="CL84" s="88">
        <f t="shared" si="181"/>
        <v>-0.13510608506925892</v>
      </c>
      <c r="CM84" s="88">
        <f t="shared" si="181"/>
        <v>2.7700139060912843E-2</v>
      </c>
      <c r="CN84" s="88">
        <f t="shared" si="181"/>
        <v>-8.7947626021604663E-2</v>
      </c>
      <c r="CO84" s="88">
        <f t="shared" si="181"/>
        <v>9.8493682185535336E-2</v>
      </c>
      <c r="CP84" s="88">
        <f t="shared" si="181"/>
        <v>-0.12861710770497647</v>
      </c>
      <c r="CQ84" s="88">
        <f t="shared" si="181"/>
        <v>0.24081856857373363</v>
      </c>
      <c r="CR84" s="88">
        <f t="shared" si="181"/>
        <v>8.1992995154454684E-2</v>
      </c>
      <c r="CS84" s="88">
        <f t="shared" si="181"/>
        <v>0.25599495260523075</v>
      </c>
      <c r="CT84" s="88">
        <f t="shared" si="181"/>
        <v>-5.2049329888564699E-2</v>
      </c>
      <c r="CU84" s="88">
        <f t="shared" si="181"/>
        <v>0.12376782193130365</v>
      </c>
      <c r="CV84" s="88">
        <f t="shared" si="181"/>
        <v>7.7301062802139997E-2</v>
      </c>
      <c r="CW84" s="88">
        <f t="shared" si="181"/>
        <v>2.9642715615090909E-2</v>
      </c>
      <c r="CX84" s="88">
        <f t="shared" si="181"/>
        <v>-0.11665690818875951</v>
      </c>
      <c r="CY84" s="88">
        <f t="shared" si="181"/>
        <v>4.7088904312290403E-2</v>
      </c>
      <c r="CZ84" s="88">
        <f t="shared" si="181"/>
        <v>1.8772028662743967E-2</v>
      </c>
      <c r="DA84" s="88">
        <f t="shared" si="181"/>
        <v>-0.10069794475189275</v>
      </c>
      <c r="DB84" s="88">
        <f t="shared" si="181"/>
        <v>-9.1755554799380579E-2</v>
      </c>
      <c r="DC84" s="88">
        <f t="shared" si="181"/>
        <v>-8.815409257542095E-3</v>
      </c>
      <c r="DD84" s="88">
        <f t="shared" si="181"/>
        <v>-6.9516039295998144E-2</v>
      </c>
      <c r="DE84" s="88">
        <f t="shared" si="181"/>
        <v>9.8374683685887421E-2</v>
      </c>
      <c r="DF84" s="88">
        <f t="shared" si="181"/>
        <v>-0.16365520802825662</v>
      </c>
      <c r="DG84" s="88">
        <f t="shared" si="181"/>
        <v>0.10287855607337804</v>
      </c>
      <c r="DH84" s="88">
        <f t="shared" si="181"/>
        <v>1.8810032786034325E-2</v>
      </c>
      <c r="DI84" s="88">
        <f t="shared" si="181"/>
        <v>-3.3501145669219135E-2</v>
      </c>
      <c r="DJ84" s="88">
        <f t="shared" si="181"/>
        <v>-0.13817972852569105</v>
      </c>
      <c r="DK84" s="88">
        <f t="shared" si="181"/>
        <v>0.13055054032896618</v>
      </c>
      <c r="DL84" s="88">
        <f t="shared" si="181"/>
        <v>4.7260185513346986E-2</v>
      </c>
      <c r="DM84" s="88">
        <f t="shared" si="181"/>
        <v>-6.8449239153878239E-3</v>
      </c>
      <c r="DN84" s="88">
        <f t="shared" si="181"/>
        <v>-0.70659421998301508</v>
      </c>
    </row>
    <row r="85" spans="1:118" s="80" customFormat="1" x14ac:dyDescent="0.35">
      <c r="A85" s="79" t="str">
        <f>Month!$A$44</f>
        <v>Importação (ton)</v>
      </c>
      <c r="B85" s="87"/>
      <c r="C85" s="87" t="str">
        <f t="shared" si="114"/>
        <v/>
      </c>
      <c r="D85" s="87" t="str">
        <f t="shared" si="115"/>
        <v/>
      </c>
      <c r="E85" s="87" t="str">
        <f t="shared" si="116"/>
        <v/>
      </c>
      <c r="F85" s="87" t="str">
        <f t="shared" si="117"/>
        <v/>
      </c>
      <c r="G85" s="87" t="str">
        <f t="shared" si="118"/>
        <v/>
      </c>
      <c r="H85" s="87" t="str">
        <f t="shared" si="119"/>
        <v/>
      </c>
      <c r="I85" s="87" t="str">
        <f t="shared" si="120"/>
        <v/>
      </c>
      <c r="J85" s="87" t="str">
        <f t="shared" si="121"/>
        <v/>
      </c>
      <c r="K85" s="87" t="str">
        <f t="shared" si="122"/>
        <v/>
      </c>
      <c r="L85" s="87" t="str">
        <f t="shared" si="123"/>
        <v/>
      </c>
      <c r="M85" s="87" t="str">
        <f t="shared" si="124"/>
        <v/>
      </c>
      <c r="N85" s="87" t="str">
        <f t="shared" si="125"/>
        <v/>
      </c>
      <c r="O85" s="87" t="str">
        <f t="shared" si="126"/>
        <v/>
      </c>
      <c r="P85" s="87" t="str">
        <f t="shared" si="127"/>
        <v/>
      </c>
      <c r="Q85" s="87" t="str">
        <f t="shared" si="128"/>
        <v/>
      </c>
      <c r="R85" s="87" t="str">
        <f t="shared" si="129"/>
        <v/>
      </c>
      <c r="S85" s="87" t="str">
        <f t="shared" si="130"/>
        <v/>
      </c>
      <c r="T85" s="87" t="str">
        <f t="shared" si="131"/>
        <v/>
      </c>
      <c r="U85" s="87" t="str">
        <f t="shared" si="132"/>
        <v/>
      </c>
      <c r="V85" s="87" t="str">
        <f t="shared" si="133"/>
        <v/>
      </c>
      <c r="W85" s="87" t="str">
        <f t="shared" si="134"/>
        <v/>
      </c>
      <c r="X85" s="87" t="str">
        <f t="shared" si="135"/>
        <v/>
      </c>
      <c r="Y85" s="87" t="str">
        <f t="shared" si="136"/>
        <v/>
      </c>
      <c r="Z85" s="87" t="str">
        <f t="shared" si="137"/>
        <v/>
      </c>
      <c r="AA85" s="87" t="str">
        <f t="shared" si="138"/>
        <v/>
      </c>
      <c r="AB85" s="87" t="str">
        <f t="shared" si="139"/>
        <v/>
      </c>
      <c r="AC85" s="87" t="str">
        <f t="shared" si="140"/>
        <v/>
      </c>
      <c r="AD85" s="87" t="str">
        <f t="shared" si="141"/>
        <v/>
      </c>
      <c r="AE85" s="87" t="str">
        <f t="shared" si="142"/>
        <v/>
      </c>
      <c r="AF85" s="87" t="str">
        <f t="shared" si="143"/>
        <v/>
      </c>
      <c r="AG85" s="87" t="str">
        <f t="shared" si="144"/>
        <v/>
      </c>
      <c r="AH85" s="87" t="str">
        <f t="shared" si="145"/>
        <v/>
      </c>
      <c r="AI85" s="87" t="str">
        <f t="shared" si="146"/>
        <v/>
      </c>
      <c r="AJ85" s="87" t="str">
        <f t="shared" si="147"/>
        <v/>
      </c>
      <c r="AK85" s="87" t="str">
        <f t="shared" si="148"/>
        <v/>
      </c>
      <c r="AL85" s="87" t="str">
        <f t="shared" si="149"/>
        <v/>
      </c>
      <c r="AM85" s="87" t="str">
        <f t="shared" si="150"/>
        <v/>
      </c>
      <c r="AN85" s="87" t="str">
        <f t="shared" si="151"/>
        <v/>
      </c>
      <c r="AO85" s="87" t="str">
        <f t="shared" si="152"/>
        <v/>
      </c>
      <c r="AP85" s="87" t="str">
        <f t="shared" si="153"/>
        <v/>
      </c>
      <c r="AQ85" s="87" t="str">
        <f t="shared" si="154"/>
        <v/>
      </c>
      <c r="AR85" s="87" t="str">
        <f t="shared" si="155"/>
        <v/>
      </c>
      <c r="AS85" s="87" t="str">
        <f t="shared" si="156"/>
        <v/>
      </c>
      <c r="AT85" s="87" t="str">
        <f t="shared" si="157"/>
        <v/>
      </c>
      <c r="AU85" s="87" t="str">
        <f t="shared" si="158"/>
        <v/>
      </c>
      <c r="AV85" s="87" t="str">
        <f t="shared" si="159"/>
        <v/>
      </c>
      <c r="AW85" s="87" t="str">
        <f t="shared" si="160"/>
        <v/>
      </c>
      <c r="AX85" s="87" t="str">
        <f t="shared" si="161"/>
        <v/>
      </c>
      <c r="AY85" s="87" t="str">
        <f t="shared" si="162"/>
        <v/>
      </c>
      <c r="AZ85" s="87" t="str">
        <f t="shared" si="163"/>
        <v/>
      </c>
      <c r="BA85" s="87" t="str">
        <f t="shared" si="164"/>
        <v/>
      </c>
      <c r="BB85" s="87" t="str">
        <f t="shared" si="165"/>
        <v/>
      </c>
      <c r="BC85" s="87" t="str">
        <f t="shared" si="166"/>
        <v/>
      </c>
      <c r="BD85" s="87" t="str">
        <f t="shared" si="167"/>
        <v/>
      </c>
      <c r="BE85" s="87" t="str">
        <f t="shared" si="168"/>
        <v/>
      </c>
      <c r="BF85" s="87" t="str">
        <f t="shared" si="169"/>
        <v/>
      </c>
      <c r="BG85" s="87">
        <f t="shared" si="170"/>
        <v>6.4757629946612605E-2</v>
      </c>
      <c r="BH85" s="87">
        <f t="shared" si="171"/>
        <v>1.3447860023114711E-3</v>
      </c>
      <c r="BI85" s="87">
        <f t="shared" si="172"/>
        <v>3.4458748173118003E-2</v>
      </c>
      <c r="BJ85" s="87">
        <f t="shared" si="173"/>
        <v>-0.19066441239484555</v>
      </c>
      <c r="BK85" s="87">
        <f t="shared" si="174"/>
        <v>5.2334464096123412E-2</v>
      </c>
      <c r="BL85" s="87">
        <f t="shared" si="175"/>
        <v>2.8341457724297525E-2</v>
      </c>
      <c r="BM85" s="87">
        <f t="shared" si="176"/>
        <v>9.2559483865728431E-3</v>
      </c>
      <c r="BN85" s="87">
        <f t="shared" si="177"/>
        <v>-7.2036733657977803E-2</v>
      </c>
      <c r="BO85" s="87">
        <f t="shared" si="178"/>
        <v>0.1263507776448447</v>
      </c>
      <c r="BP85" s="122">
        <f t="shared" si="179"/>
        <v>-0.10258809977741501</v>
      </c>
      <c r="BQ85" s="122">
        <f t="shared" si="182"/>
        <v>1.6993998382245135E-2</v>
      </c>
      <c r="BR85" s="122">
        <f t="shared" ref="BR85:CC85" si="186">IF(BQ45="","",IF(BR45="","",IF(BQ45&lt;=0,"",IF(BR45&lt;=0,"",(BR45/BQ45-1)))))</f>
        <v>-8.4638834159631471E-2</v>
      </c>
      <c r="BS85" s="122">
        <f t="shared" si="186"/>
        <v>5.5121103508200209E-2</v>
      </c>
      <c r="BT85" s="87">
        <f t="shared" si="186"/>
        <v>2.4885480467342624E-2</v>
      </c>
      <c r="BU85" s="87">
        <f t="shared" si="186"/>
        <v>1.0119271814187147E-2</v>
      </c>
      <c r="BV85" s="87">
        <f t="shared" si="186"/>
        <v>-0.20572735408173415</v>
      </c>
      <c r="BW85" s="87">
        <f t="shared" si="186"/>
        <v>-1.8590385578367563E-2</v>
      </c>
      <c r="BX85" s="87">
        <f t="shared" si="186"/>
        <v>-5.2898781810064355E-2</v>
      </c>
      <c r="BY85" s="87">
        <f t="shared" si="186"/>
        <v>4.4900199331968427E-2</v>
      </c>
      <c r="BZ85" s="87">
        <f t="shared" si="186"/>
        <v>-0.25365823792322295</v>
      </c>
      <c r="CA85" s="87">
        <f t="shared" si="186"/>
        <v>7.9141660550062554E-2</v>
      </c>
      <c r="CB85" s="87">
        <f t="shared" si="186"/>
        <v>2.9167000080019267E-2</v>
      </c>
      <c r="CC85" s="87">
        <f t="shared" si="186"/>
        <v>0.14733895735334146</v>
      </c>
      <c r="CD85" s="87">
        <f t="shared" si="32"/>
        <v>-4.8961474604411581E-2</v>
      </c>
      <c r="CE85" s="87">
        <f t="shared" si="32"/>
        <v>3.7622915775972654E-2</v>
      </c>
      <c r="CF85" s="87">
        <f t="shared" si="32"/>
        <v>0.15797967312182393</v>
      </c>
      <c r="CG85" s="87">
        <f t="shared" si="32"/>
        <v>0.16732394366197179</v>
      </c>
      <c r="CH85" s="87">
        <f t="shared" si="32"/>
        <v>-0.15532920138183293</v>
      </c>
      <c r="CI85" s="87">
        <f t="shared" si="32"/>
        <v>2.3366312813881462E-2</v>
      </c>
      <c r="CJ85" s="87">
        <f t="shared" si="32"/>
        <v>5.8477813693800229E-3</v>
      </c>
      <c r="CK85" s="87">
        <f t="shared" si="181"/>
        <v>1.4636711560372717E-2</v>
      </c>
      <c r="CL85" s="87">
        <f t="shared" si="181"/>
        <v>-0.14362222862078899</v>
      </c>
      <c r="CM85" s="87">
        <f t="shared" si="181"/>
        <v>-2.1350279066639777E-2</v>
      </c>
      <c r="CN85" s="87">
        <f t="shared" si="181"/>
        <v>-3.6726560621156423E-2</v>
      </c>
      <c r="CO85" s="87">
        <f t="shared" si="181"/>
        <v>9.5584563806262901E-2</v>
      </c>
      <c r="CP85" s="87">
        <f t="shared" si="181"/>
        <v>-0.17654144150009765</v>
      </c>
      <c r="CQ85" s="87">
        <f t="shared" si="181"/>
        <v>0.10100810436845231</v>
      </c>
      <c r="CR85" s="87">
        <f t="shared" si="181"/>
        <v>4.897666068222617E-2</v>
      </c>
      <c r="CS85" s="87">
        <f t="shared" si="181"/>
        <v>0.30505921818306292</v>
      </c>
      <c r="CT85" s="87">
        <f t="shared" si="181"/>
        <v>-7.8240570739128157E-2</v>
      </c>
      <c r="CU85" s="87">
        <f t="shared" si="181"/>
        <v>1.9747887203710457E-2</v>
      </c>
      <c r="CV85" s="87">
        <f t="shared" si="181"/>
        <v>9.4371738705806951E-2</v>
      </c>
      <c r="CW85" s="87">
        <f t="shared" si="181"/>
        <v>0.10163441189219502</v>
      </c>
      <c r="CX85" s="87">
        <f t="shared" si="181"/>
        <v>-0.13921999768545312</v>
      </c>
      <c r="CY85" s="87">
        <f t="shared" si="181"/>
        <v>1.9521376714170424E-2</v>
      </c>
      <c r="CZ85" s="87">
        <f t="shared" si="181"/>
        <v>9.1913703977212879E-2</v>
      </c>
      <c r="DA85" s="87">
        <f t="shared" si="181"/>
        <v>-0.17045481993188571</v>
      </c>
      <c r="DB85" s="87">
        <f t="shared" si="181"/>
        <v>-0.14596436058700213</v>
      </c>
      <c r="DC85" s="87">
        <f t="shared" si="181"/>
        <v>-5.5470321502846809E-2</v>
      </c>
      <c r="DD85" s="87">
        <f t="shared" si="181"/>
        <v>-2.1260467802483363E-2</v>
      </c>
      <c r="DE85" s="87">
        <f t="shared" si="181"/>
        <v>0.13793103448275867</v>
      </c>
      <c r="DF85" s="87">
        <f t="shared" si="181"/>
        <v>-0.1412736995624696</v>
      </c>
      <c r="DG85" s="87">
        <f t="shared" si="181"/>
        <v>6.744414251207731E-2</v>
      </c>
      <c r="DH85" s="87">
        <f t="shared" si="181"/>
        <v>1.994130749920453E-2</v>
      </c>
      <c r="DI85" s="87">
        <f t="shared" si="181"/>
        <v>0.11318334662183238</v>
      </c>
      <c r="DJ85" s="87">
        <f t="shared" si="181"/>
        <v>-0.28690209267563527</v>
      </c>
      <c r="DK85" s="87">
        <f t="shared" si="181"/>
        <v>8.0789554129001351E-2</v>
      </c>
      <c r="DL85" s="87">
        <f t="shared" si="181"/>
        <v>5.2527374843428065E-2</v>
      </c>
      <c r="DM85" s="87">
        <f t="shared" si="181"/>
        <v>-3.336020576605625E-2</v>
      </c>
      <c r="DN85" s="87">
        <f t="shared" si="181"/>
        <v>-0.74352660841938045</v>
      </c>
    </row>
    <row r="86" spans="1:118" s="82" customFormat="1" x14ac:dyDescent="0.35">
      <c r="A86" s="79" t="str">
        <f>Month!$A$45</f>
        <v>Exportação (ton)</v>
      </c>
      <c r="B86" s="87"/>
      <c r="C86" s="87" t="str">
        <f t="shared" si="114"/>
        <v/>
      </c>
      <c r="D86" s="87" t="str">
        <f t="shared" si="115"/>
        <v/>
      </c>
      <c r="E86" s="87" t="str">
        <f t="shared" si="116"/>
        <v/>
      </c>
      <c r="F86" s="87" t="str">
        <f t="shared" si="117"/>
        <v/>
      </c>
      <c r="G86" s="87" t="str">
        <f t="shared" si="118"/>
        <v/>
      </c>
      <c r="H86" s="87" t="str">
        <f t="shared" si="119"/>
        <v/>
      </c>
      <c r="I86" s="87" t="str">
        <f t="shared" si="120"/>
        <v/>
      </c>
      <c r="J86" s="87" t="str">
        <f t="shared" si="121"/>
        <v/>
      </c>
      <c r="K86" s="87" t="str">
        <f t="shared" si="122"/>
        <v/>
      </c>
      <c r="L86" s="87" t="str">
        <f t="shared" si="123"/>
        <v/>
      </c>
      <c r="M86" s="87" t="str">
        <f t="shared" si="124"/>
        <v/>
      </c>
      <c r="N86" s="87" t="str">
        <f t="shared" si="125"/>
        <v/>
      </c>
      <c r="O86" s="87" t="str">
        <f t="shared" si="126"/>
        <v/>
      </c>
      <c r="P86" s="87" t="str">
        <f t="shared" si="127"/>
        <v/>
      </c>
      <c r="Q86" s="87" t="str">
        <f t="shared" si="128"/>
        <v/>
      </c>
      <c r="R86" s="87" t="str">
        <f t="shared" si="129"/>
        <v/>
      </c>
      <c r="S86" s="87" t="str">
        <f t="shared" si="130"/>
        <v/>
      </c>
      <c r="T86" s="87" t="str">
        <f t="shared" si="131"/>
        <v/>
      </c>
      <c r="U86" s="87" t="str">
        <f t="shared" si="132"/>
        <v/>
      </c>
      <c r="V86" s="87" t="str">
        <f t="shared" si="133"/>
        <v/>
      </c>
      <c r="W86" s="87" t="str">
        <f t="shared" si="134"/>
        <v/>
      </c>
      <c r="X86" s="87" t="str">
        <f t="shared" si="135"/>
        <v/>
      </c>
      <c r="Y86" s="87" t="str">
        <f t="shared" si="136"/>
        <v/>
      </c>
      <c r="Z86" s="87" t="str">
        <f t="shared" si="137"/>
        <v/>
      </c>
      <c r="AA86" s="87" t="str">
        <f t="shared" si="138"/>
        <v/>
      </c>
      <c r="AB86" s="87" t="str">
        <f t="shared" si="139"/>
        <v/>
      </c>
      <c r="AC86" s="87" t="str">
        <f t="shared" si="140"/>
        <v/>
      </c>
      <c r="AD86" s="87" t="str">
        <f t="shared" si="141"/>
        <v/>
      </c>
      <c r="AE86" s="87" t="str">
        <f t="shared" si="142"/>
        <v/>
      </c>
      <c r="AF86" s="87" t="str">
        <f t="shared" si="143"/>
        <v/>
      </c>
      <c r="AG86" s="87" t="str">
        <f t="shared" si="144"/>
        <v/>
      </c>
      <c r="AH86" s="87" t="str">
        <f t="shared" si="145"/>
        <v/>
      </c>
      <c r="AI86" s="87" t="str">
        <f t="shared" si="146"/>
        <v/>
      </c>
      <c r="AJ86" s="87" t="str">
        <f t="shared" si="147"/>
        <v/>
      </c>
      <c r="AK86" s="87" t="str">
        <f t="shared" si="148"/>
        <v/>
      </c>
      <c r="AL86" s="87" t="str">
        <f t="shared" si="149"/>
        <v/>
      </c>
      <c r="AM86" s="87" t="str">
        <f t="shared" si="150"/>
        <v/>
      </c>
      <c r="AN86" s="87" t="str">
        <f t="shared" si="151"/>
        <v/>
      </c>
      <c r="AO86" s="87" t="str">
        <f t="shared" si="152"/>
        <v/>
      </c>
      <c r="AP86" s="87" t="str">
        <f t="shared" si="153"/>
        <v/>
      </c>
      <c r="AQ86" s="87" t="str">
        <f t="shared" si="154"/>
        <v/>
      </c>
      <c r="AR86" s="87" t="str">
        <f t="shared" si="155"/>
        <v/>
      </c>
      <c r="AS86" s="87" t="str">
        <f t="shared" si="156"/>
        <v/>
      </c>
      <c r="AT86" s="87" t="str">
        <f t="shared" si="157"/>
        <v/>
      </c>
      <c r="AU86" s="87" t="str">
        <f t="shared" si="158"/>
        <v/>
      </c>
      <c r="AV86" s="87" t="str">
        <f t="shared" si="159"/>
        <v/>
      </c>
      <c r="AW86" s="87" t="str">
        <f t="shared" si="160"/>
        <v/>
      </c>
      <c r="AX86" s="87" t="str">
        <f t="shared" si="161"/>
        <v/>
      </c>
      <c r="AY86" s="87" t="str">
        <f t="shared" si="162"/>
        <v/>
      </c>
      <c r="AZ86" s="87" t="str">
        <f t="shared" si="163"/>
        <v/>
      </c>
      <c r="BA86" s="87" t="str">
        <f t="shared" si="164"/>
        <v/>
      </c>
      <c r="BB86" s="87" t="str">
        <f t="shared" si="165"/>
        <v/>
      </c>
      <c r="BC86" s="87" t="str">
        <f t="shared" si="166"/>
        <v/>
      </c>
      <c r="BD86" s="87" t="str">
        <f t="shared" si="167"/>
        <v/>
      </c>
      <c r="BE86" s="87" t="str">
        <f t="shared" si="168"/>
        <v/>
      </c>
      <c r="BF86" s="87" t="str">
        <f t="shared" si="169"/>
        <v/>
      </c>
      <c r="BG86" s="87">
        <f t="shared" si="170"/>
        <v>1.6239416414997043E-2</v>
      </c>
      <c r="BH86" s="87">
        <f t="shared" si="171"/>
        <v>2.1092356601718931E-2</v>
      </c>
      <c r="BI86" s="87">
        <f t="shared" si="172"/>
        <v>4.9657927133798907E-2</v>
      </c>
      <c r="BJ86" s="87">
        <f t="shared" si="173"/>
        <v>-0.24104193373906746</v>
      </c>
      <c r="BK86" s="87">
        <f t="shared" si="174"/>
        <v>0.11337982931081947</v>
      </c>
      <c r="BL86" s="87">
        <f t="shared" si="175"/>
        <v>-0.16263447282093557</v>
      </c>
      <c r="BM86" s="87">
        <f t="shared" si="176"/>
        <v>-9.1716934165208985E-2</v>
      </c>
      <c r="BN86" s="87">
        <f t="shared" si="177"/>
        <v>-0.14003612069030313</v>
      </c>
      <c r="BO86" s="87">
        <f t="shared" si="178"/>
        <v>0.22729339552835714</v>
      </c>
      <c r="BP86" s="122">
        <f t="shared" si="179"/>
        <v>-4.3101403278101302E-2</v>
      </c>
      <c r="BQ86" s="122">
        <f t="shared" si="182"/>
        <v>-5.8912521472049284E-2</v>
      </c>
      <c r="BR86" s="122">
        <f t="shared" ref="BR86:CC86" si="187">IF(BQ46="","",IF(BR46="","",IF(BQ46&lt;=0,"",IF(BR46&lt;=0,"",(BR46/BQ46-1)))))</f>
        <v>-0.17727382230820388</v>
      </c>
      <c r="BS86" s="122">
        <f t="shared" si="187"/>
        <v>0.14780680479523256</v>
      </c>
      <c r="BT86" s="87">
        <f t="shared" si="187"/>
        <v>-7.5645979232069505E-2</v>
      </c>
      <c r="BU86" s="87">
        <f t="shared" si="187"/>
        <v>-9.6662530207041186E-3</v>
      </c>
      <c r="BV86" s="87">
        <f t="shared" si="187"/>
        <v>-0.13783552067532812</v>
      </c>
      <c r="BW86" s="87">
        <f t="shared" si="187"/>
        <v>7.0833014610265366E-2</v>
      </c>
      <c r="BX86" s="87">
        <f t="shared" si="187"/>
        <v>-6.6404050289306404E-2</v>
      </c>
      <c r="BY86" s="87">
        <f t="shared" si="187"/>
        <v>-7.5248685485772238E-2</v>
      </c>
      <c r="BZ86" s="87">
        <f t="shared" si="187"/>
        <v>-7.4462786710304929E-2</v>
      </c>
      <c r="CA86" s="87">
        <f t="shared" si="187"/>
        <v>0.33702842839263369</v>
      </c>
      <c r="CB86" s="87">
        <f t="shared" si="187"/>
        <v>-2.0326290451992524E-2</v>
      </c>
      <c r="CC86" s="87">
        <f t="shared" si="187"/>
        <v>0.21321321321321318</v>
      </c>
      <c r="CD86" s="87">
        <f t="shared" si="32"/>
        <v>-0.20156390639063904</v>
      </c>
      <c r="CE86" s="87">
        <f t="shared" si="32"/>
        <v>9.779468752201792E-2</v>
      </c>
      <c r="CF86" s="87">
        <f t="shared" si="32"/>
        <v>1.7970605224311598E-2</v>
      </c>
      <c r="CG86" s="87">
        <f t="shared" si="32"/>
        <v>0.22798058130004417</v>
      </c>
      <c r="CH86" s="87">
        <f t="shared" si="32"/>
        <v>-5.1239924012938309E-2</v>
      </c>
      <c r="CI86" s="87">
        <f t="shared" si="32"/>
        <v>0.28686617241192702</v>
      </c>
      <c r="CJ86" s="87">
        <f t="shared" si="32"/>
        <v>-5.2859545836837718E-2</v>
      </c>
      <c r="CK86" s="87">
        <f t="shared" si="181"/>
        <v>-0.1396794387958975</v>
      </c>
      <c r="CL86" s="87">
        <f t="shared" si="181"/>
        <v>-0.18774836145946228</v>
      </c>
      <c r="CM86" s="87">
        <f t="shared" si="181"/>
        <v>6.9064108266090551E-2</v>
      </c>
      <c r="CN86" s="87">
        <f t="shared" si="181"/>
        <v>-0.13039343872578157</v>
      </c>
      <c r="CO86" s="87">
        <f t="shared" si="181"/>
        <v>4.8797156916347673E-2</v>
      </c>
      <c r="CP86" s="87">
        <f t="shared" si="181"/>
        <v>-6.9659846213997123E-2</v>
      </c>
      <c r="CQ86" s="87">
        <f t="shared" si="181"/>
        <v>0.558940953981929</v>
      </c>
      <c r="CR86" s="87">
        <f t="shared" si="181"/>
        <v>-0.11740126701711817</v>
      </c>
      <c r="CS86" s="87">
        <f t="shared" si="181"/>
        <v>6.7908776216656586E-2</v>
      </c>
      <c r="CT86" s="87">
        <f t="shared" si="181"/>
        <v>1.8400228811135566E-2</v>
      </c>
      <c r="CU86" s="87">
        <f t="shared" si="181"/>
        <v>0.29470136678524628</v>
      </c>
      <c r="CV86" s="87">
        <f t="shared" si="181"/>
        <v>0.16171366594360093</v>
      </c>
      <c r="CW86" s="87">
        <f t="shared" si="181"/>
        <v>-4.6120810381850452E-2</v>
      </c>
      <c r="CX86" s="87">
        <f t="shared" si="181"/>
        <v>-0.13144758735440931</v>
      </c>
      <c r="CY86" s="87">
        <f t="shared" si="181"/>
        <v>0.13113214634512804</v>
      </c>
      <c r="CZ86" s="87">
        <f t="shared" si="181"/>
        <v>-4.9480290904260205E-3</v>
      </c>
      <c r="DA86" s="87">
        <f t="shared" si="181"/>
        <v>-0.14931250834334531</v>
      </c>
      <c r="DB86" s="87">
        <f t="shared" si="181"/>
        <v>-8.9682228324833302E-2</v>
      </c>
      <c r="DC86" s="87">
        <f t="shared" si="181"/>
        <v>4.9086364419927531E-2</v>
      </c>
      <c r="DD86" s="87">
        <f t="shared" si="181"/>
        <v>-0.18296840980980156</v>
      </c>
      <c r="DE86" s="87">
        <f t="shared" si="181"/>
        <v>5.5357232641158438E-2</v>
      </c>
      <c r="DF86" s="87">
        <f t="shared" si="181"/>
        <v>-0.11176736541210097</v>
      </c>
      <c r="DG86" s="87">
        <f t="shared" si="181"/>
        <v>0.23444519934908814</v>
      </c>
      <c r="DH86" s="87">
        <f t="shared" si="181"/>
        <v>9.4633934390614849E-2</v>
      </c>
      <c r="DI86" s="87">
        <f t="shared" si="181"/>
        <v>5.0609296233080636E-2</v>
      </c>
      <c r="DJ86" s="87">
        <f t="shared" si="181"/>
        <v>-0.25887864591204468</v>
      </c>
      <c r="DK86" s="87">
        <f t="shared" si="181"/>
        <v>0.16338703099510599</v>
      </c>
      <c r="DL86" s="87">
        <f t="shared" si="181"/>
        <v>-3.7903685202225978E-2</v>
      </c>
      <c r="DM86" s="87">
        <f t="shared" si="181"/>
        <v>-2.6370923665512858E-2</v>
      </c>
      <c r="DN86" s="87">
        <f t="shared" si="181"/>
        <v>-0.66230060345230857</v>
      </c>
    </row>
    <row r="87" spans="1:118" s="82" customFormat="1" x14ac:dyDescent="0.35">
      <c r="A87" s="81" t="str">
        <f>Month!$A$46</f>
        <v>Outros (ton)</v>
      </c>
      <c r="B87" s="89"/>
      <c r="C87" s="89" t="str">
        <f t="shared" si="114"/>
        <v/>
      </c>
      <c r="D87" s="89" t="str">
        <f t="shared" si="115"/>
        <v/>
      </c>
      <c r="E87" s="89" t="str">
        <f t="shared" si="116"/>
        <v/>
      </c>
      <c r="F87" s="89" t="str">
        <f t="shared" si="117"/>
        <v/>
      </c>
      <c r="G87" s="89" t="str">
        <f t="shared" si="118"/>
        <v/>
      </c>
      <c r="H87" s="89" t="str">
        <f t="shared" si="119"/>
        <v/>
      </c>
      <c r="I87" s="89" t="str">
        <f t="shared" si="120"/>
        <v/>
      </c>
      <c r="J87" s="89" t="str">
        <f t="shared" si="121"/>
        <v/>
      </c>
      <c r="K87" s="89" t="str">
        <f t="shared" si="122"/>
        <v/>
      </c>
      <c r="L87" s="89" t="str">
        <f t="shared" si="123"/>
        <v/>
      </c>
      <c r="M87" s="89" t="str">
        <f t="shared" si="124"/>
        <v/>
      </c>
      <c r="N87" s="89" t="str">
        <f t="shared" si="125"/>
        <v/>
      </c>
      <c r="O87" s="89" t="str">
        <f t="shared" si="126"/>
        <v/>
      </c>
      <c r="P87" s="89" t="str">
        <f t="shared" si="127"/>
        <v/>
      </c>
      <c r="Q87" s="89" t="str">
        <f t="shared" si="128"/>
        <v/>
      </c>
      <c r="R87" s="89" t="str">
        <f t="shared" si="129"/>
        <v/>
      </c>
      <c r="S87" s="89" t="str">
        <f t="shared" si="130"/>
        <v/>
      </c>
      <c r="T87" s="89" t="str">
        <f t="shared" si="131"/>
        <v/>
      </c>
      <c r="U87" s="89" t="str">
        <f t="shared" si="132"/>
        <v/>
      </c>
      <c r="V87" s="89" t="str">
        <f t="shared" si="133"/>
        <v/>
      </c>
      <c r="W87" s="89" t="str">
        <f t="shared" si="134"/>
        <v/>
      </c>
      <c r="X87" s="89" t="str">
        <f t="shared" si="135"/>
        <v/>
      </c>
      <c r="Y87" s="89" t="str">
        <f t="shared" si="136"/>
        <v/>
      </c>
      <c r="Z87" s="89" t="str">
        <f t="shared" si="137"/>
        <v/>
      </c>
      <c r="AA87" s="89" t="str">
        <f t="shared" si="138"/>
        <v/>
      </c>
      <c r="AB87" s="89" t="str">
        <f t="shared" si="139"/>
        <v/>
      </c>
      <c r="AC87" s="89" t="str">
        <f t="shared" si="140"/>
        <v/>
      </c>
      <c r="AD87" s="89" t="str">
        <f t="shared" si="141"/>
        <v/>
      </c>
      <c r="AE87" s="89" t="str">
        <f t="shared" si="142"/>
        <v/>
      </c>
      <c r="AF87" s="89" t="str">
        <f t="shared" si="143"/>
        <v/>
      </c>
      <c r="AG87" s="89" t="str">
        <f t="shared" si="144"/>
        <v/>
      </c>
      <c r="AH87" s="89" t="str">
        <f t="shared" si="145"/>
        <v/>
      </c>
      <c r="AI87" s="89" t="str">
        <f t="shared" si="146"/>
        <v/>
      </c>
      <c r="AJ87" s="89" t="str">
        <f t="shared" si="147"/>
        <v/>
      </c>
      <c r="AK87" s="89" t="str">
        <f t="shared" si="148"/>
        <v/>
      </c>
      <c r="AL87" s="89" t="str">
        <f t="shared" si="149"/>
        <v/>
      </c>
      <c r="AM87" s="89" t="str">
        <f t="shared" si="150"/>
        <v/>
      </c>
      <c r="AN87" s="89" t="str">
        <f t="shared" si="151"/>
        <v/>
      </c>
      <c r="AO87" s="89" t="str">
        <f t="shared" si="152"/>
        <v/>
      </c>
      <c r="AP87" s="89" t="str">
        <f t="shared" si="153"/>
        <v/>
      </c>
      <c r="AQ87" s="89" t="str">
        <f t="shared" si="154"/>
        <v/>
      </c>
      <c r="AR87" s="89" t="str">
        <f t="shared" si="155"/>
        <v/>
      </c>
      <c r="AS87" s="89" t="str">
        <f t="shared" si="156"/>
        <v/>
      </c>
      <c r="AT87" s="89" t="str">
        <f t="shared" si="157"/>
        <v/>
      </c>
      <c r="AU87" s="89" t="str">
        <f t="shared" si="158"/>
        <v/>
      </c>
      <c r="AV87" s="89" t="str">
        <f t="shared" si="159"/>
        <v/>
      </c>
      <c r="AW87" s="89" t="str">
        <f t="shared" si="160"/>
        <v/>
      </c>
      <c r="AX87" s="89" t="str">
        <f t="shared" si="161"/>
        <v/>
      </c>
      <c r="AY87" s="89" t="str">
        <f t="shared" si="162"/>
        <v/>
      </c>
      <c r="AZ87" s="89" t="str">
        <f t="shared" si="163"/>
        <v/>
      </c>
      <c r="BA87" s="89" t="str">
        <f t="shared" si="164"/>
        <v/>
      </c>
      <c r="BB87" s="89" t="str">
        <f t="shared" si="165"/>
        <v/>
      </c>
      <c r="BC87" s="89" t="str">
        <f t="shared" si="166"/>
        <v/>
      </c>
      <c r="BD87" s="89" t="str">
        <f t="shared" si="167"/>
        <v/>
      </c>
      <c r="BE87" s="89" t="str">
        <f t="shared" si="168"/>
        <v/>
      </c>
      <c r="BF87" s="89" t="str">
        <f t="shared" si="169"/>
        <v/>
      </c>
      <c r="BG87" s="89">
        <f t="shared" si="170"/>
        <v>-2.1199586349534671E-2</v>
      </c>
      <c r="BH87" s="89">
        <f t="shared" si="171"/>
        <v>-0.14791336502905439</v>
      </c>
      <c r="BI87" s="89">
        <f t="shared" si="172"/>
        <v>0.1692498450092994</v>
      </c>
      <c r="BJ87" s="89">
        <f t="shared" si="173"/>
        <v>0.15158760869565202</v>
      </c>
      <c r="BK87" s="89">
        <f t="shared" si="174"/>
        <v>-0.15045512598465705</v>
      </c>
      <c r="BL87" s="89">
        <f t="shared" si="175"/>
        <v>7.7266722815088507E-2</v>
      </c>
      <c r="BM87" s="89">
        <f t="shared" si="176"/>
        <v>0.43835443076630365</v>
      </c>
      <c r="BN87" s="89">
        <f t="shared" si="177"/>
        <v>-0.30500174886323894</v>
      </c>
      <c r="BO87" s="89">
        <f t="shared" si="178"/>
        <v>-0.17161550075490695</v>
      </c>
      <c r="BP87" s="123">
        <f t="shared" si="179"/>
        <v>-4.5565006075334091E-2</v>
      </c>
      <c r="BQ87" s="123">
        <f t="shared" si="182"/>
        <v>-2.100572883513685E-2</v>
      </c>
      <c r="BR87" s="123">
        <f t="shared" ref="BR87:CC87" si="188">IF(BQ47="","",IF(BR47="","",IF(BQ47&lt;=0,"",IF(BR47&lt;=0,"",(BR47/BQ47-1)))))</f>
        <v>-7.4122236671001263E-2</v>
      </c>
      <c r="BS87" s="123">
        <f t="shared" si="188"/>
        <v>6.3202247191011196E-2</v>
      </c>
      <c r="BT87" s="89">
        <f t="shared" si="188"/>
        <v>-2.5099075297225881E-2</v>
      </c>
      <c r="BU87" s="89">
        <f t="shared" si="188"/>
        <v>0.12330623306233068</v>
      </c>
      <c r="BV87" s="89">
        <f t="shared" si="188"/>
        <v>-1.0253317249698468E-2</v>
      </c>
      <c r="BW87" s="89">
        <f t="shared" si="188"/>
        <v>-6.7032297379646555E-2</v>
      </c>
      <c r="BX87" s="89">
        <f t="shared" si="188"/>
        <v>-3.7363801436969268E-2</v>
      </c>
      <c r="BY87" s="89">
        <f t="shared" si="188"/>
        <v>-0.14726949798656674</v>
      </c>
      <c r="BZ87" s="89">
        <f t="shared" si="188"/>
        <v>-1.7307185842934225E-2</v>
      </c>
      <c r="CA87" s="89">
        <f t="shared" si="188"/>
        <v>0.35620887087338815</v>
      </c>
      <c r="CB87" s="89">
        <f t="shared" si="188"/>
        <v>0.46037534120062484</v>
      </c>
      <c r="CC87" s="89">
        <f t="shared" si="188"/>
        <v>-0.14306607123822879</v>
      </c>
      <c r="CD87" s="89">
        <f t="shared" si="32"/>
        <v>-0.23275723879187138</v>
      </c>
      <c r="CE87" s="89">
        <f t="shared" si="32"/>
        <v>0.23679620543056723</v>
      </c>
      <c r="CF87" s="89">
        <f t="shared" si="32"/>
        <v>0.22413897990303688</v>
      </c>
      <c r="CG87" s="89">
        <f t="shared" si="32"/>
        <v>0.18363156880937037</v>
      </c>
      <c r="CH87" s="89">
        <f t="shared" si="32"/>
        <v>-0.18712106570212816</v>
      </c>
      <c r="CI87" s="89">
        <f t="shared" si="32"/>
        <v>3.059896416937824E-2</v>
      </c>
      <c r="CJ87" s="89">
        <f t="shared" si="32"/>
        <v>1.547523882263671</v>
      </c>
      <c r="CK87" s="89">
        <f t="shared" si="181"/>
        <v>0.62864641313797232</v>
      </c>
      <c r="CL87" s="89">
        <f t="shared" si="181"/>
        <v>-3.7498686003635262E-3</v>
      </c>
      <c r="CM87" s="89">
        <f t="shared" si="181"/>
        <v>0.10864837305908814</v>
      </c>
      <c r="CN87" s="89">
        <f t="shared" si="181"/>
        <v>-0.15814905005073276</v>
      </c>
      <c r="CO87" s="89">
        <f t="shared" si="181"/>
        <v>0.18532161291527838</v>
      </c>
      <c r="CP87" s="89">
        <f t="shared" si="181"/>
        <v>-7.7224889388556761E-2</v>
      </c>
      <c r="CQ87" s="89">
        <f t="shared" si="181"/>
        <v>0.14213748950566862</v>
      </c>
      <c r="CR87" s="89">
        <f t="shared" si="181"/>
        <v>0.54242322908424256</v>
      </c>
      <c r="CS87" s="89">
        <f t="shared" si="181"/>
        <v>0.38199827415562271</v>
      </c>
      <c r="CT87" s="89">
        <f t="shared" si="181"/>
        <v>-7.1374603172043471E-2</v>
      </c>
      <c r="CU87" s="89">
        <f t="shared" si="181"/>
        <v>0.12393056115147916</v>
      </c>
      <c r="CV87" s="89">
        <f t="shared" si="181"/>
        <v>-3.6524579357863796E-2</v>
      </c>
      <c r="CW87" s="89">
        <f t="shared" si="181"/>
        <v>1.4048953528311925E-2</v>
      </c>
      <c r="CX87" s="89">
        <f t="shared" si="181"/>
        <v>-6.0188904707696222E-2</v>
      </c>
      <c r="CY87" s="89">
        <f t="shared" si="181"/>
        <v>-3.9072746443825634E-3</v>
      </c>
      <c r="CZ87" s="89">
        <f t="shared" si="181"/>
        <v>-6.8188930052006547E-2</v>
      </c>
      <c r="DA87" s="89">
        <f t="shared" si="181"/>
        <v>9.6230272180486631E-2</v>
      </c>
      <c r="DB87" s="89">
        <f t="shared" si="181"/>
        <v>-1.6962485297413843E-2</v>
      </c>
      <c r="DC87" s="89">
        <f t="shared" si="181"/>
        <v>-7.7688333694285738E-3</v>
      </c>
      <c r="DD87" s="89">
        <f t="shared" si="181"/>
        <v>-9.1144617930105643E-3</v>
      </c>
      <c r="DE87" s="89">
        <f t="shared" si="181"/>
        <v>8.9091578636830704E-2</v>
      </c>
      <c r="DF87" s="89">
        <f t="shared" si="181"/>
        <v>-0.23356290134794788</v>
      </c>
      <c r="DG87" s="89">
        <f t="shared" si="181"/>
        <v>2.5281974997341417E-2</v>
      </c>
      <c r="DH87" s="89">
        <f t="shared" si="181"/>
        <v>-7.0020907038036317E-2</v>
      </c>
      <c r="DI87" s="89">
        <f t="shared" si="181"/>
        <v>-0.37483910427623168</v>
      </c>
      <c r="DJ87" s="89">
        <f t="shared" si="181"/>
        <v>0.54710870794527833</v>
      </c>
      <c r="DK87" s="89">
        <f t="shared" si="181"/>
        <v>0.15807940885394212</v>
      </c>
      <c r="DL87" s="89">
        <f t="shared" si="181"/>
        <v>0.13427039446833056</v>
      </c>
      <c r="DM87" s="89">
        <f t="shared" si="181"/>
        <v>4.0514320275762739E-2</v>
      </c>
      <c r="DN87" s="89">
        <f t="shared" si="181"/>
        <v>-0.70728166323936459</v>
      </c>
    </row>
    <row r="90" spans="1:118" s="2" customFormat="1" x14ac:dyDescent="0.35">
      <c r="A90" s="1" t="str">
        <f>Month!$A$89</f>
        <v>Variação YoY</v>
      </c>
      <c r="B90" s="15" t="str">
        <f>B$3</f>
        <v>1T97</v>
      </c>
      <c r="C90" s="15" t="str">
        <f>C$3</f>
        <v>2T97</v>
      </c>
      <c r="D90" s="15" t="str">
        <f t="shared" ref="D90:BO90" si="189">D$3</f>
        <v>3T97</v>
      </c>
      <c r="E90" s="15" t="str">
        <f t="shared" si="189"/>
        <v>4T97</v>
      </c>
      <c r="F90" s="15" t="str">
        <f t="shared" si="189"/>
        <v>1T98</v>
      </c>
      <c r="G90" s="15" t="str">
        <f t="shared" si="189"/>
        <v>2T98</v>
      </c>
      <c r="H90" s="15" t="str">
        <f t="shared" si="189"/>
        <v>3T98</v>
      </c>
      <c r="I90" s="15" t="str">
        <f t="shared" si="189"/>
        <v>4T98</v>
      </c>
      <c r="J90" s="15" t="str">
        <f t="shared" si="189"/>
        <v>1T99</v>
      </c>
      <c r="K90" s="15" t="str">
        <f t="shared" si="189"/>
        <v>2T99</v>
      </c>
      <c r="L90" s="15" t="str">
        <f t="shared" si="189"/>
        <v>3T99</v>
      </c>
      <c r="M90" s="15" t="str">
        <f t="shared" si="189"/>
        <v>4T99</v>
      </c>
      <c r="N90" s="15" t="str">
        <f t="shared" si="189"/>
        <v>1T00</v>
      </c>
      <c r="O90" s="15" t="str">
        <f t="shared" si="189"/>
        <v>2T00</v>
      </c>
      <c r="P90" s="15" t="str">
        <f t="shared" si="189"/>
        <v>3T00</v>
      </c>
      <c r="Q90" s="15" t="str">
        <f t="shared" si="189"/>
        <v>4T00</v>
      </c>
      <c r="R90" s="15" t="str">
        <f t="shared" si="189"/>
        <v>1T01</v>
      </c>
      <c r="S90" s="15" t="str">
        <f t="shared" si="189"/>
        <v>2T01</v>
      </c>
      <c r="T90" s="15" t="str">
        <f t="shared" si="189"/>
        <v>3T01</v>
      </c>
      <c r="U90" s="15" t="str">
        <f t="shared" si="189"/>
        <v>4T01</v>
      </c>
      <c r="V90" s="15" t="str">
        <f t="shared" si="189"/>
        <v>1T02</v>
      </c>
      <c r="W90" s="15" t="str">
        <f t="shared" si="189"/>
        <v>2T02</v>
      </c>
      <c r="X90" s="15" t="str">
        <f t="shared" si="189"/>
        <v>3T02</v>
      </c>
      <c r="Y90" s="15" t="str">
        <f t="shared" si="189"/>
        <v>4T02</v>
      </c>
      <c r="Z90" s="15" t="str">
        <f t="shared" si="189"/>
        <v>1T03</v>
      </c>
      <c r="AA90" s="15" t="str">
        <f t="shared" si="189"/>
        <v>2T03</v>
      </c>
      <c r="AB90" s="15" t="str">
        <f t="shared" si="189"/>
        <v>3T03</v>
      </c>
      <c r="AC90" s="15" t="str">
        <f t="shared" si="189"/>
        <v>4T03</v>
      </c>
      <c r="AD90" s="15" t="str">
        <f t="shared" si="189"/>
        <v>1T04</v>
      </c>
      <c r="AE90" s="15" t="str">
        <f t="shared" si="189"/>
        <v>2T04</v>
      </c>
      <c r="AF90" s="15" t="str">
        <f t="shared" si="189"/>
        <v>3T04</v>
      </c>
      <c r="AG90" s="15" t="str">
        <f t="shared" si="189"/>
        <v>4T04</v>
      </c>
      <c r="AH90" s="15" t="str">
        <f t="shared" si="189"/>
        <v>1T05</v>
      </c>
      <c r="AI90" s="15" t="str">
        <f t="shared" si="189"/>
        <v>2T05</v>
      </c>
      <c r="AJ90" s="15" t="str">
        <f t="shared" si="189"/>
        <v>3T05</v>
      </c>
      <c r="AK90" s="15" t="str">
        <f t="shared" si="189"/>
        <v>4T05</v>
      </c>
      <c r="AL90" s="15" t="str">
        <f t="shared" si="189"/>
        <v>1T06</v>
      </c>
      <c r="AM90" s="15" t="str">
        <f t="shared" si="189"/>
        <v>2T06</v>
      </c>
      <c r="AN90" s="15" t="str">
        <f t="shared" si="189"/>
        <v>3T06</v>
      </c>
      <c r="AO90" s="15" t="str">
        <f t="shared" si="189"/>
        <v>4T06</v>
      </c>
      <c r="AP90" s="15" t="str">
        <f t="shared" si="189"/>
        <v>1T07</v>
      </c>
      <c r="AQ90" s="15" t="str">
        <f t="shared" si="189"/>
        <v>2T07</v>
      </c>
      <c r="AR90" s="15" t="str">
        <f t="shared" si="189"/>
        <v>3T07</v>
      </c>
      <c r="AS90" s="15" t="str">
        <f t="shared" si="189"/>
        <v>4T07</v>
      </c>
      <c r="AT90" s="15" t="str">
        <f t="shared" si="189"/>
        <v>1T08</v>
      </c>
      <c r="AU90" s="15" t="str">
        <f t="shared" si="189"/>
        <v>2T08</v>
      </c>
      <c r="AV90" s="15" t="str">
        <f t="shared" si="189"/>
        <v>3T08</v>
      </c>
      <c r="AW90" s="15" t="str">
        <f t="shared" si="189"/>
        <v>4T08</v>
      </c>
      <c r="AX90" s="15" t="str">
        <f t="shared" si="189"/>
        <v>1T09</v>
      </c>
      <c r="AY90" s="15" t="str">
        <f t="shared" si="189"/>
        <v>2T09</v>
      </c>
      <c r="AZ90" s="15" t="str">
        <f t="shared" si="189"/>
        <v>3T09</v>
      </c>
      <c r="BA90" s="15" t="str">
        <f t="shared" si="189"/>
        <v>4T09</v>
      </c>
      <c r="BB90" s="15" t="str">
        <f t="shared" si="189"/>
        <v>1T10</v>
      </c>
      <c r="BC90" s="15" t="str">
        <f t="shared" si="189"/>
        <v>2T10</v>
      </c>
      <c r="BD90" s="15" t="str">
        <f t="shared" si="189"/>
        <v>3T10</v>
      </c>
      <c r="BE90" s="15" t="str">
        <f t="shared" si="189"/>
        <v>4T10</v>
      </c>
      <c r="BF90" s="15" t="str">
        <f t="shared" si="189"/>
        <v>1T11</v>
      </c>
      <c r="BG90" s="15" t="str">
        <f t="shared" si="189"/>
        <v>2T11</v>
      </c>
      <c r="BH90" s="15" t="str">
        <f t="shared" si="189"/>
        <v>3T11</v>
      </c>
      <c r="BI90" s="15" t="str">
        <f t="shared" si="189"/>
        <v>4T11</v>
      </c>
      <c r="BJ90" s="15" t="str">
        <f t="shared" si="189"/>
        <v>1T12</v>
      </c>
      <c r="BK90" s="15" t="str">
        <f t="shared" si="189"/>
        <v>2T12</v>
      </c>
      <c r="BL90" s="15" t="str">
        <f t="shared" si="189"/>
        <v>3T12</v>
      </c>
      <c r="BM90" s="15" t="str">
        <f t="shared" si="189"/>
        <v>4T12</v>
      </c>
      <c r="BN90" s="15" t="str">
        <f t="shared" si="189"/>
        <v>1T13</v>
      </c>
      <c r="BO90" s="15" t="str">
        <f t="shared" si="189"/>
        <v>2T13</v>
      </c>
      <c r="BP90" s="96" t="str">
        <f t="shared" ref="BP90:DN90" si="190">BP$3</f>
        <v>3T13</v>
      </c>
      <c r="BQ90" s="96" t="str">
        <f t="shared" si="190"/>
        <v>4T13</v>
      </c>
      <c r="BR90" s="96" t="str">
        <f t="shared" si="190"/>
        <v>1T14</v>
      </c>
      <c r="BS90" s="96" t="str">
        <f t="shared" si="190"/>
        <v>2T14</v>
      </c>
      <c r="BT90" s="15" t="str">
        <f t="shared" si="190"/>
        <v>3T14</v>
      </c>
      <c r="BU90" s="15" t="str">
        <f t="shared" si="190"/>
        <v>4T14</v>
      </c>
      <c r="BV90" s="15" t="str">
        <f t="shared" si="190"/>
        <v>1T15</v>
      </c>
      <c r="BW90" s="15" t="str">
        <f t="shared" si="190"/>
        <v>2T15</v>
      </c>
      <c r="BX90" s="15" t="str">
        <f t="shared" si="190"/>
        <v>3T15</v>
      </c>
      <c r="BY90" s="15" t="str">
        <f t="shared" si="190"/>
        <v>4T15</v>
      </c>
      <c r="BZ90" s="15" t="str">
        <f t="shared" si="190"/>
        <v>1T16</v>
      </c>
      <c r="CA90" s="15" t="str">
        <f t="shared" si="190"/>
        <v>2T16</v>
      </c>
      <c r="CB90" s="15" t="str">
        <f t="shared" si="190"/>
        <v>3T16</v>
      </c>
      <c r="CC90" s="15" t="str">
        <f t="shared" si="190"/>
        <v>4T16</v>
      </c>
      <c r="CD90" s="15" t="str">
        <f t="shared" si="190"/>
        <v>1T17</v>
      </c>
      <c r="CE90" s="15" t="str">
        <f t="shared" si="190"/>
        <v>2T17</v>
      </c>
      <c r="CF90" s="15" t="str">
        <f t="shared" si="190"/>
        <v>3T17</v>
      </c>
      <c r="CG90" s="15" t="str">
        <f t="shared" si="190"/>
        <v>4T17</v>
      </c>
      <c r="CH90" s="15" t="str">
        <f t="shared" si="190"/>
        <v>1T18</v>
      </c>
      <c r="CI90" s="15" t="str">
        <f t="shared" si="190"/>
        <v>2T18</v>
      </c>
      <c r="CJ90" s="15" t="str">
        <f t="shared" si="190"/>
        <v>3T18</v>
      </c>
      <c r="CK90" s="15" t="str">
        <f t="shared" si="190"/>
        <v>4T18</v>
      </c>
      <c r="CL90" s="15" t="str">
        <f t="shared" si="190"/>
        <v>1T19</v>
      </c>
      <c r="CM90" s="15" t="str">
        <f t="shared" si="190"/>
        <v>2T19</v>
      </c>
      <c r="CN90" s="15" t="str">
        <f t="shared" si="190"/>
        <v>3T19</v>
      </c>
      <c r="CO90" s="15" t="str">
        <f t="shared" si="190"/>
        <v>4T19</v>
      </c>
      <c r="CP90" s="15" t="str">
        <f t="shared" si="190"/>
        <v>1T20</v>
      </c>
      <c r="CQ90" s="15" t="str">
        <f t="shared" si="190"/>
        <v>2T20</v>
      </c>
      <c r="CR90" s="15" t="str">
        <f t="shared" si="190"/>
        <v>3T20</v>
      </c>
      <c r="CS90" s="15" t="str">
        <f t="shared" si="190"/>
        <v>4T20</v>
      </c>
      <c r="CT90" s="15" t="str">
        <f t="shared" si="190"/>
        <v>1T21</v>
      </c>
      <c r="CU90" s="15" t="str">
        <f t="shared" si="190"/>
        <v>2T21</v>
      </c>
      <c r="CV90" s="15" t="str">
        <f t="shared" si="190"/>
        <v>3T21</v>
      </c>
      <c r="CW90" s="15" t="str">
        <f t="shared" si="190"/>
        <v>4T21</v>
      </c>
      <c r="CX90" s="15" t="str">
        <f t="shared" si="190"/>
        <v>1T22</v>
      </c>
      <c r="CY90" s="15" t="str">
        <f t="shared" si="190"/>
        <v>2T22</v>
      </c>
      <c r="CZ90" s="15" t="str">
        <f t="shared" si="190"/>
        <v>3T22</v>
      </c>
      <c r="DA90" s="15" t="str">
        <f t="shared" si="190"/>
        <v>4T22</v>
      </c>
      <c r="DB90" s="15" t="str">
        <f t="shared" si="190"/>
        <v>1T23</v>
      </c>
      <c r="DC90" s="15" t="str">
        <f t="shared" si="190"/>
        <v>2T23</v>
      </c>
      <c r="DD90" s="15" t="str">
        <f t="shared" si="190"/>
        <v>3T23</v>
      </c>
      <c r="DE90" s="15" t="str">
        <f t="shared" si="190"/>
        <v>4T23</v>
      </c>
      <c r="DF90" s="15" t="str">
        <f t="shared" si="190"/>
        <v>1T24</v>
      </c>
      <c r="DG90" s="15" t="str">
        <f t="shared" si="190"/>
        <v>2T24</v>
      </c>
      <c r="DH90" s="15" t="str">
        <f t="shared" si="190"/>
        <v>3T24</v>
      </c>
      <c r="DI90" s="15" t="str">
        <f t="shared" si="190"/>
        <v>4T24</v>
      </c>
      <c r="DJ90" s="15" t="str">
        <f t="shared" si="190"/>
        <v>1T25</v>
      </c>
      <c r="DK90" s="15" t="str">
        <f t="shared" si="190"/>
        <v>2T25</v>
      </c>
      <c r="DL90" s="15" t="str">
        <f t="shared" si="190"/>
        <v>3T25</v>
      </c>
      <c r="DM90" s="15" t="str">
        <f t="shared" si="190"/>
        <v>4T25</v>
      </c>
      <c r="DN90" s="15" t="str">
        <f t="shared" si="190"/>
        <v>1T26</v>
      </c>
    </row>
    <row r="91" spans="1:118" s="188" customFormat="1" ht="29" x14ac:dyDescent="0.35">
      <c r="A91" s="203" t="s">
        <v>625</v>
      </c>
      <c r="B91" s="186"/>
      <c r="C91" s="186"/>
      <c r="D91" s="186"/>
      <c r="E91" s="186"/>
      <c r="F91" s="186"/>
      <c r="G91" s="186"/>
      <c r="H91" s="186"/>
      <c r="I91" s="186"/>
      <c r="J91" s="186"/>
      <c r="K91" s="186"/>
      <c r="L91" s="186"/>
      <c r="M91" s="186"/>
      <c r="N91" s="186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  <c r="AT91" s="186"/>
      <c r="AU91" s="186"/>
      <c r="AV91" s="186"/>
      <c r="AW91" s="186"/>
      <c r="AX91" s="186"/>
      <c r="AY91" s="186"/>
      <c r="AZ91" s="186"/>
      <c r="BA91" s="186"/>
      <c r="BB91" s="186"/>
      <c r="BC91" s="186"/>
      <c r="BD91" s="186"/>
      <c r="BE91" s="186"/>
      <c r="BF91" s="186"/>
      <c r="BG91" s="186"/>
      <c r="BH91" s="186"/>
      <c r="BI91" s="186"/>
      <c r="BJ91" s="186"/>
      <c r="BK91" s="186"/>
      <c r="BL91" s="186"/>
      <c r="BM91" s="186"/>
      <c r="BN91" s="186"/>
      <c r="BO91" s="186"/>
      <c r="BP91" s="187"/>
      <c r="BQ91" s="187"/>
      <c r="BR91" s="187"/>
      <c r="BS91" s="187"/>
      <c r="BT91" s="186"/>
      <c r="BU91" s="186"/>
      <c r="BV91" s="186"/>
      <c r="BW91" s="186"/>
      <c r="BX91" s="186"/>
      <c r="BY91" s="186"/>
      <c r="BZ91" s="186" t="s">
        <v>518</v>
      </c>
      <c r="CA91" s="186" t="s">
        <v>518</v>
      </c>
      <c r="CB91" s="186" t="s">
        <v>518</v>
      </c>
      <c r="CC91" s="186" t="s">
        <v>518</v>
      </c>
      <c r="CD91" s="186">
        <f>CD11/BZ11-1</f>
        <v>-2.111940920280253E-2</v>
      </c>
      <c r="CE91" s="186">
        <f t="shared" ref="CE91:CL91" si="191">CE11/CA11-1</f>
        <v>-1.4809046337597498E-2</v>
      </c>
      <c r="CF91" s="186">
        <f t="shared" si="191"/>
        <v>8.4177304981749579E-3</v>
      </c>
      <c r="CG91" s="186">
        <f t="shared" si="191"/>
        <v>1.1695883013808084E-2</v>
      </c>
      <c r="CH91" s="186">
        <f t="shared" si="191"/>
        <v>-7.0953137076912309E-4</v>
      </c>
      <c r="CI91" s="186">
        <f t="shared" si="191"/>
        <v>-5.2692759943536061E-2</v>
      </c>
      <c r="CJ91" s="186">
        <f t="shared" si="191"/>
        <v>1.0038307090607823E-2</v>
      </c>
      <c r="CK91" s="186">
        <f t="shared" si="191"/>
        <v>-1.8990925790980384E-2</v>
      </c>
      <c r="CL91" s="186">
        <f t="shared" si="191"/>
        <v>3.5897824548196677E-3</v>
      </c>
      <c r="CM91" s="186">
        <f t="shared" ref="CM91:CV91" si="192">CM11/CI11-1</f>
        <v>5.8714218141878716E-2</v>
      </c>
      <c r="CN91" s="186">
        <f t="shared" si="192"/>
        <v>2.5324712440473407E-2</v>
      </c>
      <c r="CO91" s="186">
        <f t="shared" si="192"/>
        <v>5.0548427020633779E-2</v>
      </c>
      <c r="CP91" s="186">
        <f t="shared" si="192"/>
        <v>9.4829730261372092E-3</v>
      </c>
      <c r="CQ91" s="186">
        <f t="shared" si="192"/>
        <v>-0.10642839377140101</v>
      </c>
      <c r="CR91" s="186">
        <f t="shared" si="192"/>
        <v>-2.791731961018562E-3</v>
      </c>
      <c r="CS91" s="186">
        <f t="shared" si="192"/>
        <v>6.5311589285413474E-2</v>
      </c>
      <c r="CT91" s="186">
        <f t="shared" si="192"/>
        <v>5.8151297993720208E-2</v>
      </c>
      <c r="CU91" s="186">
        <f t="shared" si="192"/>
        <v>0.20537386695510684</v>
      </c>
      <c r="CV91" s="186">
        <f t="shared" si="192"/>
        <v>5.8153055228531425E-2</v>
      </c>
      <c r="CW91" s="186">
        <f t="shared" ref="CW91:DN91" si="193">CW11/CS11-1</f>
        <v>-1.0558178494173509E-2</v>
      </c>
      <c r="CX91" s="186">
        <f t="shared" si="193"/>
        <v>9.3721441490020041E-3</v>
      </c>
      <c r="CY91" s="186">
        <f t="shared" si="193"/>
        <v>1.1808417295906315E-2</v>
      </c>
      <c r="CZ91" s="186">
        <f t="shared" si="193"/>
        <v>-2.6103604835268079E-3</v>
      </c>
      <c r="DA91" s="186">
        <f t="shared" si="193"/>
        <v>-2.3999400236508817E-2</v>
      </c>
      <c r="DB91" s="186">
        <f t="shared" si="193"/>
        <v>2.0013272880855082E-2</v>
      </c>
      <c r="DC91" s="186">
        <f t="shared" si="193"/>
        <v>8.3009008403098772E-3</v>
      </c>
      <c r="DD91" s="186">
        <f t="shared" si="193"/>
        <v>3.6327328187689689E-2</v>
      </c>
      <c r="DE91" s="186">
        <f t="shared" si="193"/>
        <v>3.9279329902013993E-2</v>
      </c>
      <c r="DF91" s="186">
        <f t="shared" si="193"/>
        <v>2.8192195563452094E-2</v>
      </c>
      <c r="DG91" s="186">
        <f t="shared" si="193"/>
        <v>3.359674218051345E-2</v>
      </c>
      <c r="DH91" s="186">
        <f t="shared" si="193"/>
        <v>1.5440827630575749E-2</v>
      </c>
      <c r="DI91" s="186">
        <f t="shared" si="193"/>
        <v>1.3167535824904375E-2</v>
      </c>
      <c r="DJ91" s="186">
        <f t="shared" si="193"/>
        <v>3.425470148989973E-3</v>
      </c>
      <c r="DK91" s="186">
        <f t="shared" si="193"/>
        <v>-0.20147971599557657</v>
      </c>
      <c r="DL91" s="186">
        <f t="shared" si="193"/>
        <v>-0.19790344663321768</v>
      </c>
      <c r="DM91" s="186">
        <f t="shared" si="193"/>
        <v>-0.19511888658155374</v>
      </c>
      <c r="DN91" s="186">
        <f t="shared" si="193"/>
        <v>-0.73518537657730665</v>
      </c>
    </row>
    <row r="92" spans="1:118" s="7" customFormat="1" x14ac:dyDescent="0.35">
      <c r="A92" s="176" t="str">
        <f>Month!$A$11</f>
        <v>Rodovias (veículos equivalentes passantes)</v>
      </c>
      <c r="B92" s="186"/>
      <c r="C92" s="186"/>
      <c r="D92" s="186"/>
      <c r="E92" s="186"/>
      <c r="F92" s="186">
        <f t="shared" ref="F92:F106" si="194">IF(B12="","",IF(F12="","",IF(B12&lt;=0,"",IF(F12&lt;=0,"",(F12/B12-1)))))</f>
        <v>1.1305078416728902</v>
      </c>
      <c r="G92" s="186">
        <f t="shared" ref="G92:G106" si="195">IF(C12="","",IF(G12="","",IF(C12&lt;=0,"",IF(G12&lt;=0,"",(G12/C12-1)))))</f>
        <v>1.1118100649350651</v>
      </c>
      <c r="H92" s="186">
        <f t="shared" ref="H92:H106" si="196">IF(D12="","",IF(H12="","",IF(D12&lt;=0,"",IF(H12&lt;=0,"",(H12/D12-1)))))</f>
        <v>1.360562310030395</v>
      </c>
      <c r="I92" s="186">
        <f t="shared" ref="I92:I106" si="197">IF(E12="","",IF(I12="","",IF(E12&lt;=0,"",IF(I12&lt;=0,"",(I12/E12-1)))))</f>
        <v>0.84562398703403563</v>
      </c>
      <c r="J92" s="186">
        <f t="shared" ref="J92:J106" si="198">IF(F12="","",IF(J12="","",IF(F12&lt;=0,"",IF(J12&lt;=0,"",(J12/F12-1)))))</f>
        <v>0.23214442204890018</v>
      </c>
      <c r="K92" s="186">
        <f t="shared" ref="K92:K106" si="199">IF(G12="","",IF(K12="","",IF(G12&lt;=0,"",IF(K12&lt;=0,"",(K12/G12-1)))))</f>
        <v>0.16181416354376865</v>
      </c>
      <c r="L92" s="186">
        <f t="shared" ref="L92:L106" si="200">IF(H12="","",IF(L12="","",IF(H12&lt;=0,"",IF(L12&lt;=0,"",(L12/H12-1)))))</f>
        <v>-5.7943022694350033E-3</v>
      </c>
      <c r="M92" s="186">
        <f t="shared" ref="M92:M106" si="201">IF(I12="","",IF(M12="","",IF(I12&lt;=0,"",IF(M12&lt;=0,"",(M12/I12-1)))))</f>
        <v>-3.0003658982802328E-3</v>
      </c>
      <c r="N92" s="186">
        <f t="shared" ref="N92:N106" si="202">IF(J12="","",IF(N12="","",IF(J12&lt;=0,"",IF(N12&lt;=0,"",(N12/J12-1)))))</f>
        <v>1.5789473684210575E-2</v>
      </c>
      <c r="O92" s="186">
        <f t="shared" ref="O92:O106" si="203">IF(K12="","",IF(O12="","",IF(K12&lt;=0,"",IF(O12&lt;=0,"",(O12/K12-1)))))</f>
        <v>-3.6390703829294546E-2</v>
      </c>
      <c r="P92" s="186">
        <f t="shared" ref="P92:P106" si="204">IF(L12="","",IF(P12="","",IF(L12&lt;=0,"",IF(P12&lt;=0,"",(P12/L12-1)))))</f>
        <v>-3.788246721709565E-2</v>
      </c>
      <c r="Q92" s="186">
        <f t="shared" ref="Q92:Q106" si="205">IF(M12="","",IF(Q12="","",IF(M12&lt;=0,"",IF(Q12&lt;=0,"",(Q12/M12-1)))))</f>
        <v>-4.9251321197886111E-2</v>
      </c>
      <c r="R92" s="186">
        <f t="shared" ref="R92:R106" si="206">IF(N12="","",IF(R12="","",IF(N12&lt;=0,"",IF(R12&lt;=0,"",(R12/N12-1)))))</f>
        <v>-3.5709284413947606E-2</v>
      </c>
      <c r="S92" s="186">
        <f t="shared" ref="S92:S106" si="207">IF(O12="","",IF(S12="","",IF(O12&lt;=0,"",IF(S12&lt;=0,"",(S12/O12-1)))))</f>
        <v>-6.3513861471118371E-3</v>
      </c>
      <c r="T92" s="186">
        <f t="shared" ref="T92:T106" si="208">IF(P12="","",IF(T12="","",IF(P12&lt;=0,"",IF(T12&lt;=0,"",(T12/P12-1)))))</f>
        <v>-2.6922429749285381E-3</v>
      </c>
      <c r="U92" s="186">
        <f t="shared" ref="U92:U106" si="209">IF(Q12="","",IF(U12="","",IF(Q12&lt;=0,"",IF(U12&lt;=0,"",(U12/Q12-1)))))</f>
        <v>-2.4009881880645456E-2</v>
      </c>
      <c r="V92" s="186">
        <f t="shared" ref="V92:V106" si="210">IF(R12="","",IF(V12="","",IF(R12&lt;=0,"",IF(V12&lt;=0,"",(V12/R12-1)))))</f>
        <v>-4.1823990705779801E-2</v>
      </c>
      <c r="W92" s="186">
        <f t="shared" ref="W92:W106" si="211">IF(S12="","",IF(W12="","",IF(S12&lt;=0,"",IF(W12&lt;=0,"",(W12/S12-1)))))</f>
        <v>-5.7700613284961566E-2</v>
      </c>
      <c r="X92" s="186">
        <f t="shared" ref="X92:X106" si="212">IF(T12="","",IF(X12="","",IF(T12&lt;=0,"",IF(X12&lt;=0,"",(X12/T12-1)))))</f>
        <v>-1.759140374557111E-2</v>
      </c>
      <c r="Y92" s="186">
        <f t="shared" ref="Y92:Y106" si="213">IF(U12="","",IF(Y12="","",IF(U12&lt;=0,"",IF(Y12&lt;=0,"",(Y12/U12-1)))))</f>
        <v>5.3686323366555877E-2</v>
      </c>
      <c r="Z92" s="186">
        <f t="shared" ref="Z92:Z106" si="214">IF(V12="","",IF(Z12="","",IF(V12&lt;=0,"",IF(Z12&lt;=0,"",(Z12/V12-1)))))</f>
        <v>3.2726470142467656E-2</v>
      </c>
      <c r="AA92" s="186">
        <f t="shared" ref="AA92:AA106" si="215">IF(W12="","",IF(AA12="","",IF(W12&lt;=0,"",IF(AA12&lt;=0,"",(AA12/W12-1)))))</f>
        <v>7.1341965349711378E-2</v>
      </c>
      <c r="AB92" s="186">
        <f t="shared" ref="AB92:AB106" si="216">IF(X12="","",IF(AB12="","",IF(X12&lt;=0,"",IF(AB12&lt;=0,"",(AB12/X12-1)))))</f>
        <v>5.8115251065618212E-2</v>
      </c>
      <c r="AC92" s="186">
        <f t="shared" ref="AC92:AC106" si="217">IF(Y12="","",IF(AC12="","",IF(Y12&lt;=0,"",IF(AC12&lt;=0,"",(AC12/Y12-1)))))</f>
        <v>1.0708031351950087E-2</v>
      </c>
      <c r="AD92" s="186">
        <f t="shared" ref="AD92:AD106" si="218">IF(Z12="","",IF(AD12="","",IF(Z12&lt;=0,"",IF(AD12&lt;=0,"",(AD12/Z12-1)))))</f>
        <v>4.1383024339443963E-2</v>
      </c>
      <c r="AE92" s="186">
        <f t="shared" ref="AE92:AE106" si="219">IF(AA12="","",IF(AE12="","",IF(AA12&lt;=0,"",IF(AE12&lt;=0,"",(AE12/AA12-1)))))</f>
        <v>4.2904161660685558E-2</v>
      </c>
      <c r="AF92" s="186">
        <f t="shared" ref="AF92:AF106" si="220">IF(AB12="","",IF(AF12="","",IF(AB12&lt;=0,"",IF(AF12&lt;=0,"",(AF12/AB12-1)))))</f>
        <v>3.8825779478116385E-2</v>
      </c>
      <c r="AG92" s="186">
        <f t="shared" ref="AG92:AG106" si="221">IF(AC12="","",IF(AG12="","",IF(AC12&lt;=0,"",IF(AG12&lt;=0,"",(AG12/AC12-1)))))</f>
        <v>1.8087226640103982E-2</v>
      </c>
      <c r="AH92" s="186">
        <f t="shared" ref="AH92:AH106" si="222">IF(AD12="","",IF(AH12="","",IF(AD12&lt;=0,"",IF(AH12&lt;=0,"",(AH12/AD12-1)))))</f>
        <v>1.4073529185350209E-2</v>
      </c>
      <c r="AI92" s="186">
        <f t="shared" ref="AI92:AI106" si="223">IF(AE12="","",IF(AI12="","",IF(AE12&lt;=0,"",IF(AI12&lt;=0,"",(AI12/AE12-1)))))</f>
        <v>7.9747211803191664E-3</v>
      </c>
      <c r="AJ92" s="186">
        <f t="shared" ref="AJ92:AJ106" si="224">IF(AF12="","",IF(AJ12="","",IF(AF12&lt;=0,"",IF(AJ12&lt;=0,"",(AJ12/AF12-1)))))</f>
        <v>-5.8812927946281235E-3</v>
      </c>
      <c r="AK92" s="186">
        <f t="shared" ref="AK92:AK106" si="225">IF(AG12="","",IF(AK12="","",IF(AG12&lt;=0,"",IF(AK12&lt;=0,"",(AK12/AG12-1)))))</f>
        <v>1.0174142420922072E-2</v>
      </c>
      <c r="AL92" s="186">
        <f t="shared" ref="AL92:AL106" si="226">IF(AH12="","",IF(AL12="","",IF(AH12&lt;=0,"",IF(AL12&lt;=0,"",(AL12/AH12-1)))))</f>
        <v>1.2997801244403862E-2</v>
      </c>
      <c r="AM92" s="186">
        <f t="shared" ref="AM92:AM106" si="227">IF(AI12="","",IF(AM12="","",IF(AI12&lt;=0,"",IF(AM12&lt;=0,"",(AM12/AI12-1)))))</f>
        <v>9.0532210349851816E-3</v>
      </c>
      <c r="AN92" s="186">
        <f t="shared" ref="AN92:AN106" si="228">IF(AJ12="","",IF(AN12="","",IF(AJ12&lt;=0,"",IF(AN12&lt;=0,"",(AN12/AJ12-1)))))</f>
        <v>2.0910247330385934E-2</v>
      </c>
      <c r="AO92" s="186">
        <f t="shared" ref="AO92:AO106" si="229">IF(AK12="","",IF(AO12="","",IF(AK12&lt;=0,"",IF(AO12&lt;=0,"",(AO12/AK12-1)))))</f>
        <v>3.3862196219628382E-2</v>
      </c>
      <c r="AP92" s="186">
        <f t="shared" ref="AP92:AP106" si="230">IF(AL12="","",IF(AP12="","",IF(AL12&lt;=0,"",IF(AP12&lt;=0,"",(AP12/AL12-1)))))</f>
        <v>3.4687605291259693E-2</v>
      </c>
      <c r="AQ92" s="186">
        <f t="shared" ref="AQ92:AQ106" si="231">IF(AM12="","",IF(AQ12="","",IF(AM12&lt;=0,"",IF(AQ12&lt;=0,"",(AQ12/AM12-1)))))</f>
        <v>8.5982921612384411E-2</v>
      </c>
      <c r="AR92" s="186">
        <f t="shared" ref="AR92:AR106" si="232">IF(AN12="","",IF(AR12="","",IF(AN12&lt;=0,"",IF(AR12&lt;=0,"",(AR12/AN12-1)))))</f>
        <v>9.7758619236447908E-2</v>
      </c>
      <c r="AS92" s="186">
        <f t="shared" ref="AS92:AS106" si="233">IF(AO12="","",IF(AS12="","",IF(AO12&lt;=0,"",IF(AS12&lt;=0,"",(AS12/AO12-1)))))</f>
        <v>0.11212316438269809</v>
      </c>
      <c r="AT92" s="186">
        <f t="shared" ref="AT92:AT106" si="234">IF(AP12="","",IF(AT12="","",IF(AP12&lt;=0,"",IF(AT12&lt;=0,"",(AT12/AP12-1)))))</f>
        <v>8.9613575169688042E-2</v>
      </c>
      <c r="AU92" s="186">
        <f t="shared" ref="AU92:AU106" si="235">IF(AQ12="","",IF(AU12="","",IF(AQ12&lt;=0,"",IF(AU12&lt;=0,"",(AU12/AQ12-1)))))</f>
        <v>8.9200146890694887E-2</v>
      </c>
      <c r="AV92" s="186">
        <f t="shared" ref="AV92:AV106" si="236">IF(AR12="","",IF(AV12="","",IF(AR12&lt;=0,"",IF(AV12&lt;=0,"",(AV12/AR12-1)))))</f>
        <v>0.10136786030509048</v>
      </c>
      <c r="AW92" s="186">
        <f t="shared" ref="AW92:AW106" si="237">IF(AS12="","",IF(AW12="","",IF(AS12&lt;=0,"",IF(AW12&lt;=0,"",(AW12/AS12-1)))))</f>
        <v>1.3748881494598075E-2</v>
      </c>
      <c r="AX92" s="186">
        <f t="shared" ref="AX92:AX106" si="238">IF(AT12="","",IF(AX12="","",IF(AT12&lt;=0,"",IF(AX12&lt;=0,"",(AX12/AT12-1)))))</f>
        <v>-8.1173938029626136E-3</v>
      </c>
      <c r="AY92" s="186">
        <f t="shared" ref="AY92:AY106" si="239">IF(AU12="","",IF(AY12="","",IF(AU12&lt;=0,"",IF(AY12&lt;=0,"",(AY12/AU12-1)))))</f>
        <v>1.4603197767590892E-2</v>
      </c>
      <c r="AZ92" s="186">
        <f t="shared" ref="AZ92:AZ106" si="240">IF(AV12="","",IF(AZ12="","",IF(AV12&lt;=0,"",IF(AZ12&lt;=0,"",(AZ12/AV12-1)))))</f>
        <v>-5.867767616385966E-3</v>
      </c>
      <c r="BA92" s="186">
        <f t="shared" ref="BA92:BA106" si="241">IF(AW12="","",IF(BA12="","",IF(AW12&lt;=0,"",IF(BA12&lt;=0,"",(BA12/AW12-1)))))</f>
        <v>7.1309561620622963E-2</v>
      </c>
      <c r="BB92" s="186">
        <f t="shared" ref="BB92:BB106" si="242">IF(AX12="","",IF(BB12="","",IF(AX12&lt;=0,"",IF(BB12&lt;=0,"",(BB12/AX12-1)))))</f>
        <v>0.11564715064190034</v>
      </c>
      <c r="BC92" s="186">
        <f t="shared" ref="BC92:BC106" si="243">IF(AY12="","",IF(BC12="","",IF(AY12&lt;=0,"",IF(BC12&lt;=0,"",(BC12/AY12-1)))))</f>
        <v>9.9466794227577537E-2</v>
      </c>
      <c r="BD92" s="186">
        <f t="shared" ref="BD92:BD106" si="244">IF(AZ12="","",IF(BD12="","",IF(AZ12&lt;=0,"",IF(BD12&lt;=0,"",(BD12/AZ12-1)))))</f>
        <v>0.12443163624719822</v>
      </c>
      <c r="BE92" s="186">
        <f t="shared" ref="BE92:BE106" si="245">IF(BA12="","",IF(BE12="","",IF(BA12&lt;=0,"",IF(BE12&lt;=0,"",(BE12/BA12-1)))))</f>
        <v>9.1960670908039388E-2</v>
      </c>
      <c r="BF92" s="186">
        <f t="shared" ref="BF92:BF106" si="246">IF(BB12="","",IF(BF12="","",IF(BB12&lt;=0,"",IF(BF12&lt;=0,"",(BF12/BB12-1)))))</f>
        <v>8.8240103364855882E-2</v>
      </c>
      <c r="BG92" s="186">
        <f t="shared" ref="BG92:BG106" si="247">IF(BC12="","",IF(BG12="","",IF(BC12&lt;=0,"",IF(BG12&lt;=0,"",(BG12/BC12-1)))))</f>
        <v>9.8550495170558694E-2</v>
      </c>
      <c r="BH92" s="186">
        <f t="shared" ref="BH92:BH106" si="248">IF(BD12="","",IF(BH12="","",IF(BD12&lt;=0,"",IF(BH12&lt;=0,"",(BH12/BD12-1)))))</f>
        <v>7.2046930174279433E-2</v>
      </c>
      <c r="BI92" s="186">
        <f t="shared" ref="BI92:BI106" si="249">IF(BE12="","",IF(BI12="","",IF(BE12&lt;=0,"",IF(BI12&lt;=0,"",(BI12/BE12-1)))))</f>
        <v>7.8072033898305193E-2</v>
      </c>
      <c r="BJ92" s="186">
        <f t="shared" ref="BJ92:BJ106" si="250">IF(BF12="","",IF(BJ12="","",IF(BF12&lt;=0,"",IF(BJ12&lt;=0,"",(BJ12/BF12-1)))))</f>
        <v>7.5638596060983554E-2</v>
      </c>
      <c r="BK92" s="186">
        <f t="shared" ref="BK92:BK106" si="251">IF(BG12="","",IF(BK12="","",IF(BG12&lt;=0,"",IF(BK12&lt;=0,"",(BK12/BG12-1)))))</f>
        <v>5.1759092567654985E-2</v>
      </c>
      <c r="BL92" s="186">
        <f t="shared" ref="BL92:BL106" si="252">IF(BH12="","",IF(BL12="","",IF(BH12&lt;=0,"",IF(BL12&lt;=0,"",(BL12/BH12-1)))))</f>
        <v>7.072047495085787E-2</v>
      </c>
      <c r="BM92" s="186">
        <f t="shared" ref="BM92:BM106" si="253">IF(BI12="","",IF(BM12="","",IF(BI12&lt;=0,"",IF(BM12&lt;=0,"",(BM12/BI12-1)))))</f>
        <v>6.3794192787658632E-2</v>
      </c>
      <c r="BN92" s="186">
        <f t="shared" ref="BN92:BN106" si="254">IF(BJ12="","",IF(BN12="","",IF(BJ12&lt;=0,"",IF(BN12&lt;=0,"",(BN12/BJ12-1)))))</f>
        <v>3.2032897669090898E-2</v>
      </c>
      <c r="BO92" s="186">
        <f t="shared" ref="BO92:BO106" si="255">IF(BK12="","",IF(BO12="","",IF(BK12&lt;=0,"",IF(BO12&lt;=0,"",(BO12/BK12-1)))))</f>
        <v>5.5914500819290058E-2</v>
      </c>
      <c r="BP92" s="187">
        <f t="shared" ref="BP92:BP106" si="256">IF(BL12="","",IF(BP12="","",IF(BL12&lt;=0,"",IF(BP12&lt;=0,"",(BP12/BL12-1)))))</f>
        <v>5.7498195844964517E-2</v>
      </c>
      <c r="BQ92" s="187">
        <f t="shared" ref="BQ92:BQ106" si="257">IF(BM12="","",IF(BQ12="","",IF(BM12&lt;=0,"",IF(BQ12&lt;=0,"",(BQ12/BM12-1)))))</f>
        <v>5.2334867892882331E-2</v>
      </c>
      <c r="BR92" s="187">
        <f t="shared" ref="BR92:BR106" si="258">IF(BN12="","",IF(BR12="","",IF(BN12&lt;=0,"",IF(BR12&lt;=0,"",(BR12/BN12-1)))))</f>
        <v>5.6298925905698072E-2</v>
      </c>
      <c r="BS92" s="187">
        <f t="shared" ref="BS92:BS106" si="259">IF(BO12="","",IF(BS12="","",IF(BO12&lt;=0,"",IF(BS12&lt;=0,"",(BS12/BO12-1)))))</f>
        <v>4.3543618780377713E-2</v>
      </c>
      <c r="BT92" s="186">
        <f t="shared" ref="BT92:BT106" si="260">IF(BP12="","",IF(BT12="","",IF(BP12&lt;=0,"",IF(BT12&lt;=0,"",(BT12/BP12-1)))))</f>
        <v>-2.0644676957725316E-2</v>
      </c>
      <c r="BU92" s="186">
        <f t="shared" ref="BU92:BU106" si="261">IF(BQ12="","",IF(BU12="","",IF(BQ12&lt;=0,"",IF(BU12&lt;=0,"",(BU12/BQ12-1)))))</f>
        <v>-2.6492380334531718E-2</v>
      </c>
      <c r="BV92" s="186">
        <f t="shared" ref="BV92:CC92" si="262">IF(BR12="","",IF(BV12="","",IF(BR12&lt;=0,"",IF(BV12&lt;=0,"",(BV12/BR12-1)))))</f>
        <v>0.21394127278211039</v>
      </c>
      <c r="BW92" s="186">
        <f t="shared" si="262"/>
        <v>0.25436387338072719</v>
      </c>
      <c r="BX92" s="186">
        <f t="shared" si="262"/>
        <v>1.3021912723888005</v>
      </c>
      <c r="BY92" s="186">
        <f t="shared" si="262"/>
        <v>1.1931039476639054</v>
      </c>
      <c r="BZ92" s="186">
        <f t="shared" si="262"/>
        <v>0.67162608077421315</v>
      </c>
      <c r="CA92" s="186">
        <f t="shared" si="262"/>
        <v>0.7141731477827411</v>
      </c>
      <c r="CB92" s="186">
        <f t="shared" si="262"/>
        <v>-3.3552546306520381E-2</v>
      </c>
      <c r="CC92" s="186">
        <f t="shared" si="262"/>
        <v>-4.0607113167637099E-2</v>
      </c>
      <c r="CD92" s="186">
        <f>CD12/BZ12-1</f>
        <v>-2.1105739219058561E-2</v>
      </c>
      <c r="CE92" s="186">
        <f t="shared" ref="CE92:DN101" si="263">CE12/CA12-1</f>
        <v>-1.5543211255024558E-2</v>
      </c>
      <c r="CF92" s="186">
        <f t="shared" si="263"/>
        <v>2.2930476141863831E-2</v>
      </c>
      <c r="CG92" s="186">
        <f t="shared" si="263"/>
        <v>3.3737197891669624E-2</v>
      </c>
      <c r="CH92" s="186">
        <f t="shared" si="263"/>
        <v>2.0108154389923305E-2</v>
      </c>
      <c r="CI92" s="186">
        <f t="shared" si="263"/>
        <v>-2.5740562188414029E-2</v>
      </c>
      <c r="CJ92" s="186">
        <f t="shared" si="263"/>
        <v>-0.18306575823219329</v>
      </c>
      <c r="CK92" s="186">
        <f t="shared" si="263"/>
        <v>-0.23883433510302932</v>
      </c>
      <c r="CL92" s="186">
        <f t="shared" si="263"/>
        <v>-0.28212497866442954</v>
      </c>
      <c r="CM92" s="186">
        <f t="shared" si="263"/>
        <v>-0.19392417189300792</v>
      </c>
      <c r="CN92" s="186">
        <f t="shared" si="263"/>
        <v>2.2073987268285133E-3</v>
      </c>
      <c r="CO92" s="186">
        <f t="shared" si="263"/>
        <v>7.0631119335685222E-2</v>
      </c>
      <c r="CP92" s="186">
        <f t="shared" si="263"/>
        <v>5.4663314622082293E-2</v>
      </c>
      <c r="CQ92" s="186">
        <f t="shared" si="263"/>
        <v>-0.10308006153143334</v>
      </c>
      <c r="CR92" s="186">
        <f t="shared" si="263"/>
        <v>1.69065089625553E-3</v>
      </c>
      <c r="CS92" s="186">
        <f t="shared" si="263"/>
        <v>4.288653920711738E-2</v>
      </c>
      <c r="CT92" s="186">
        <f t="shared" si="263"/>
        <v>3.8074788985494212E-2</v>
      </c>
      <c r="CU92" s="186">
        <f t="shared" si="263"/>
        <v>0.23084180597329906</v>
      </c>
      <c r="CV92" s="186">
        <f t="shared" si="263"/>
        <v>6.4521575115471297E-2</v>
      </c>
      <c r="CW92" s="186">
        <f t="shared" si="263"/>
        <v>-4.1959314059958785E-2</v>
      </c>
      <c r="CX92" s="186">
        <f t="shared" si="263"/>
        <v>-8.8457574032079767E-2</v>
      </c>
      <c r="CY92" s="186">
        <f t="shared" si="263"/>
        <v>-8.2434790792537127E-2</v>
      </c>
      <c r="CZ92" s="186">
        <f t="shared" si="263"/>
        <v>-0.10664426315442621</v>
      </c>
      <c r="DA92" s="186">
        <f t="shared" si="263"/>
        <v>-9.0413498995681962E-2</v>
      </c>
      <c r="DB92" s="186">
        <f t="shared" si="263"/>
        <v>2.7044804866519279E-2</v>
      </c>
      <c r="DC92" s="186">
        <f t="shared" si="263"/>
        <v>1.3594398077442227E-2</v>
      </c>
      <c r="DD92" s="186">
        <f t="shared" si="263"/>
        <v>3.9678288241559168E-2</v>
      </c>
      <c r="DE92" s="186">
        <f t="shared" si="263"/>
        <v>4.5790372129183021E-2</v>
      </c>
      <c r="DF92" s="186">
        <f t="shared" si="263"/>
        <v>2.8588200533274044E-2</v>
      </c>
      <c r="DG92" s="186">
        <f t="shared" si="263"/>
        <v>3.4221031728176143E-2</v>
      </c>
      <c r="DH92" s="186">
        <f t="shared" si="263"/>
        <v>2.0504452442381194E-2</v>
      </c>
      <c r="DI92" s="186">
        <f t="shared" si="263"/>
        <v>1.1725692233428342E-2</v>
      </c>
      <c r="DJ92" s="186">
        <f t="shared" si="263"/>
        <v>5.7206475762177078E-3</v>
      </c>
      <c r="DK92" s="186">
        <f t="shared" si="263"/>
        <v>-0.16524701342410353</v>
      </c>
      <c r="DL92" s="186">
        <f t="shared" si="263"/>
        <v>-0.16235876387158865</v>
      </c>
      <c r="DM92" s="186">
        <f t="shared" si="263"/>
        <v>-0.27562221493379846</v>
      </c>
      <c r="DN92" s="186">
        <f t="shared" si="263"/>
        <v>-0.78242078498719603</v>
      </c>
    </row>
    <row r="93" spans="1:118" s="5" customFormat="1" x14ac:dyDescent="0.35">
      <c r="A93" s="16" t="str">
        <f>Month!$A$12</f>
        <v>Veículo Pesado</v>
      </c>
      <c r="B93" s="50"/>
      <c r="C93" s="50"/>
      <c r="D93" s="50"/>
      <c r="E93" s="50"/>
      <c r="F93" s="50">
        <f t="shared" si="194"/>
        <v>0.77553492127573675</v>
      </c>
      <c r="G93" s="50">
        <f t="shared" si="195"/>
        <v>1.0575692963752665</v>
      </c>
      <c r="H93" s="50">
        <f t="shared" si="196"/>
        <v>1.3771405814416569</v>
      </c>
      <c r="I93" s="50">
        <f t="shared" si="197"/>
        <v>0.77695716395864101</v>
      </c>
      <c r="J93" s="50">
        <f t="shared" si="198"/>
        <v>0.26807639836289221</v>
      </c>
      <c r="K93" s="50">
        <f t="shared" si="199"/>
        <v>0.18922279792746122</v>
      </c>
      <c r="L93" s="50">
        <f t="shared" si="200"/>
        <v>1.1727257497067267E-3</v>
      </c>
      <c r="M93" s="50">
        <f t="shared" si="201"/>
        <v>4.970906068162928E-2</v>
      </c>
      <c r="N93" s="50">
        <f t="shared" si="202"/>
        <v>5.3075129998206849E-2</v>
      </c>
      <c r="O93" s="50">
        <f t="shared" si="203"/>
        <v>-3.8689438828860223E-2</v>
      </c>
      <c r="P93" s="50">
        <f t="shared" si="204"/>
        <v>3.3467202141901353E-4</v>
      </c>
      <c r="Q93" s="50">
        <f t="shared" si="205"/>
        <v>-2.8191320874247694E-2</v>
      </c>
      <c r="R93" s="50">
        <f t="shared" si="206"/>
        <v>-7.4919121403030919E-3</v>
      </c>
      <c r="S93" s="50">
        <f t="shared" si="207"/>
        <v>5.63814358230601E-2</v>
      </c>
      <c r="T93" s="50">
        <f t="shared" si="208"/>
        <v>1.8400802944127381E-3</v>
      </c>
      <c r="U93" s="50">
        <f t="shared" si="209"/>
        <v>-2.6564537157757528E-2</v>
      </c>
      <c r="V93" s="50">
        <f t="shared" si="210"/>
        <v>-4.048721907702868E-2</v>
      </c>
      <c r="W93" s="50">
        <f t="shared" si="211"/>
        <v>-4.5649562382014786E-2</v>
      </c>
      <c r="X93" s="50">
        <f t="shared" si="212"/>
        <v>-1.9973618300216933E-2</v>
      </c>
      <c r="Y93" s="50">
        <f t="shared" si="213"/>
        <v>0.10231826552821044</v>
      </c>
      <c r="Z93" s="50">
        <f t="shared" si="214"/>
        <v>0.1126881816556411</v>
      </c>
      <c r="AA93" s="50">
        <f t="shared" si="215"/>
        <v>0.11724905592519352</v>
      </c>
      <c r="AB93" s="50">
        <f t="shared" si="216"/>
        <v>0.14690295973440448</v>
      </c>
      <c r="AC93" s="50">
        <f t="shared" si="217"/>
        <v>4.7244996200722644E-2</v>
      </c>
      <c r="AD93" s="50">
        <f t="shared" si="218"/>
        <v>6.8020082705782192E-2</v>
      </c>
      <c r="AE93" s="50">
        <f t="shared" si="219"/>
        <v>6.3928149618655672E-2</v>
      </c>
      <c r="AF93" s="50">
        <f t="shared" si="220"/>
        <v>3.127425590947297E-2</v>
      </c>
      <c r="AG93" s="50">
        <f t="shared" si="221"/>
        <v>9.5596729036004913E-3</v>
      </c>
      <c r="AH93" s="50">
        <f t="shared" si="222"/>
        <v>1.2984136785099132E-4</v>
      </c>
      <c r="AI93" s="50">
        <f t="shared" si="223"/>
        <v>2.3627694676522148E-2</v>
      </c>
      <c r="AJ93" s="50">
        <f t="shared" si="224"/>
        <v>-2.3069278563230267E-3</v>
      </c>
      <c r="AK93" s="50">
        <f t="shared" si="225"/>
        <v>4.2774658313426306E-2</v>
      </c>
      <c r="AL93" s="50">
        <f t="shared" si="226"/>
        <v>3.3870056645909363E-2</v>
      </c>
      <c r="AM93" s="50">
        <f t="shared" si="227"/>
        <v>-5.2391281440496984E-3</v>
      </c>
      <c r="AN93" s="50">
        <f t="shared" si="228"/>
        <v>3.5846198404358542E-2</v>
      </c>
      <c r="AO93" s="50">
        <f t="shared" si="229"/>
        <v>1.5595357472649951E-2</v>
      </c>
      <c r="AP93" s="50">
        <f t="shared" si="230"/>
        <v>6.3138697177073544E-2</v>
      </c>
      <c r="AQ93" s="50">
        <f t="shared" si="231"/>
        <v>0.10120246152730772</v>
      </c>
      <c r="AR93" s="50">
        <f t="shared" si="232"/>
        <v>9.3826195470473994E-2</v>
      </c>
      <c r="AS93" s="50">
        <f t="shared" si="233"/>
        <v>0.1159853317157018</v>
      </c>
      <c r="AT93" s="50">
        <f t="shared" si="234"/>
        <v>5.6575505952910499E-2</v>
      </c>
      <c r="AU93" s="50">
        <f t="shared" si="235"/>
        <v>9.4961354568611878E-2</v>
      </c>
      <c r="AV93" s="50">
        <f t="shared" si="236"/>
        <v>0.1111344588411729</v>
      </c>
      <c r="AW93" s="50">
        <f t="shared" si="237"/>
        <v>-2.0101733880902417E-2</v>
      </c>
      <c r="AX93" s="50">
        <f t="shared" si="238"/>
        <v>-3.7712570513568466E-2</v>
      </c>
      <c r="AY93" s="50">
        <f t="shared" si="239"/>
        <v>-3.973375051765049E-2</v>
      </c>
      <c r="AZ93" s="50">
        <f t="shared" si="240"/>
        <v>-4.7555808011563783E-2</v>
      </c>
      <c r="BA93" s="50">
        <f t="shared" si="241"/>
        <v>7.5073950872581285E-2</v>
      </c>
      <c r="BB93" s="50">
        <f t="shared" si="242"/>
        <v>0.16991528714884874</v>
      </c>
      <c r="BC93" s="50">
        <f t="shared" si="243"/>
        <v>0.14197465124222464</v>
      </c>
      <c r="BD93" s="50">
        <f t="shared" si="244"/>
        <v>0.14762191450933182</v>
      </c>
      <c r="BE93" s="50">
        <f t="shared" si="245"/>
        <v>0.13314872504903663</v>
      </c>
      <c r="BF93" s="50">
        <f t="shared" si="246"/>
        <v>9.3172707398458066E-2</v>
      </c>
      <c r="BG93" s="50">
        <f t="shared" si="247"/>
        <v>9.0813033707864976E-2</v>
      </c>
      <c r="BH93" s="50">
        <f t="shared" si="248"/>
        <v>8.6874409820585363E-2</v>
      </c>
      <c r="BI93" s="50">
        <f t="shared" si="249"/>
        <v>7.0257611241217877E-2</v>
      </c>
      <c r="BJ93" s="50">
        <f t="shared" si="250"/>
        <v>8.124020341943039E-2</v>
      </c>
      <c r="BK93" s="50">
        <f t="shared" si="251"/>
        <v>4.522139758448418E-2</v>
      </c>
      <c r="BL93" s="50">
        <f t="shared" si="252"/>
        <v>5.6331137175403168E-2</v>
      </c>
      <c r="BM93" s="50">
        <f t="shared" si="253"/>
        <v>4.5581937969745967E-2</v>
      </c>
      <c r="BN93" s="50">
        <f t="shared" si="254"/>
        <v>1.9410066070855603E-2</v>
      </c>
      <c r="BO93" s="50">
        <f t="shared" si="255"/>
        <v>8.3495183328379463E-2</v>
      </c>
      <c r="BP93" s="116">
        <f t="shared" si="256"/>
        <v>6.5018370858651808E-2</v>
      </c>
      <c r="BQ93" s="116">
        <f t="shared" si="257"/>
        <v>5.0961833941315371E-2</v>
      </c>
      <c r="BR93" s="116">
        <f t="shared" si="258"/>
        <v>5.1757066462948753E-2</v>
      </c>
      <c r="BS93" s="116">
        <f t="shared" si="259"/>
        <v>3.5014770563071007E-3</v>
      </c>
      <c r="BT93" s="50">
        <f t="shared" si="260"/>
        <v>-3.0290029174532385E-2</v>
      </c>
      <c r="BU93" s="50">
        <f t="shared" si="261"/>
        <v>-4.1487463234364697E-2</v>
      </c>
      <c r="BV93" s="50">
        <f t="shared" ref="BV93:CC93" si="264">IF(BR13="","",IF(BV13="","",IF(BR13&lt;=0,"",IF(BV13&lt;=0,"",(BV13/BR13-1)))))</f>
        <v>0.3106255674595968</v>
      </c>
      <c r="BW93" s="50">
        <f t="shared" si="264"/>
        <v>0.26042871630807807</v>
      </c>
      <c r="BX93" s="50">
        <f t="shared" si="264"/>
        <v>0.26623051057428526</v>
      </c>
      <c r="BY93" s="50">
        <f t="shared" si="264"/>
        <v>1.4181980850871647</v>
      </c>
      <c r="BZ93" s="50">
        <f t="shared" si="264"/>
        <v>0.71933526518108826</v>
      </c>
      <c r="CA93" s="50">
        <f t="shared" si="264"/>
        <v>0.870014399898972</v>
      </c>
      <c r="CB93" s="50">
        <f t="shared" si="264"/>
        <v>0.85391488036307783</v>
      </c>
      <c r="CC93" s="50">
        <f t="shared" si="264"/>
        <v>-4.7134210380738728E-2</v>
      </c>
      <c r="CD93" s="50">
        <f>CD13/BZ13-1</f>
        <v>-3.7862605262097615E-2</v>
      </c>
      <c r="CE93" s="50">
        <f t="shared" ref="CE93:CW108" si="265">CE13/CA13-1</f>
        <v>-5.619450105748891E-2</v>
      </c>
      <c r="CF93" s="50">
        <f t="shared" si="265"/>
        <v>5.723133312063533E-3</v>
      </c>
      <c r="CG93" s="50">
        <f t="shared" si="265"/>
        <v>2.6394962759702212E-2</v>
      </c>
      <c r="CH93" s="50">
        <f t="shared" si="265"/>
        <v>9.0582014003097733E-3</v>
      </c>
      <c r="CI93" s="50">
        <f t="shared" si="265"/>
        <v>-2.4009550816011194E-2</v>
      </c>
      <c r="CJ93" s="50">
        <f t="shared" si="265"/>
        <v>-0.14049340123183751</v>
      </c>
      <c r="CK93" s="50">
        <f t="shared" si="265"/>
        <v>-0.20203476185763103</v>
      </c>
      <c r="CL93" s="50">
        <f t="shared" si="265"/>
        <v>-0.2079573112283104</v>
      </c>
      <c r="CM93" s="50">
        <f t="shared" si="265"/>
        <v>-0.16061524686823392</v>
      </c>
      <c r="CN93" s="50">
        <f t="shared" si="265"/>
        <v>6.9211405059048658E-3</v>
      </c>
      <c r="CO93" s="50">
        <f t="shared" si="265"/>
        <v>8.384650907028135E-2</v>
      </c>
      <c r="CP93" s="50">
        <f t="shared" si="265"/>
        <v>0.10383834474638043</v>
      </c>
      <c r="CQ93" s="50">
        <f t="shared" si="265"/>
        <v>3.9019273247136166E-2</v>
      </c>
      <c r="CR93" s="50">
        <f t="shared" si="265"/>
        <v>9.6775196912142425E-2</v>
      </c>
      <c r="CS93" s="50">
        <f t="shared" si="265"/>
        <v>0.10846175750974552</v>
      </c>
      <c r="CT93" s="50">
        <f t="shared" si="265"/>
        <v>0.1888036053700417</v>
      </c>
      <c r="CU93" s="50">
        <f t="shared" si="265"/>
        <v>0.25637148999540393</v>
      </c>
      <c r="CV93" s="50">
        <f t="shared" si="265"/>
        <v>0.10717224292360394</v>
      </c>
      <c r="CW93" s="50">
        <f t="shared" si="265"/>
        <v>3.2419558774600787E-2</v>
      </c>
      <c r="CX93" s="50">
        <f t="shared" si="263"/>
        <v>-9.6608737102194309E-2</v>
      </c>
      <c r="CY93" s="50">
        <f t="shared" si="263"/>
        <v>-9.3539167897035425E-2</v>
      </c>
      <c r="CZ93" s="50">
        <f t="shared" si="263"/>
        <v>-0.11565980422530497</v>
      </c>
      <c r="DA93" s="50">
        <f t="shared" si="263"/>
        <v>-9.7339529483084331E-2</v>
      </c>
      <c r="DB93" s="50">
        <f t="shared" si="263"/>
        <v>-6.4362268313923332E-3</v>
      </c>
      <c r="DC93" s="50">
        <f t="shared" si="263"/>
        <v>-1.7121230889521888E-2</v>
      </c>
      <c r="DD93" s="50">
        <f t="shared" si="263"/>
        <v>3.5593643166434541E-2</v>
      </c>
      <c r="DE93" s="50">
        <f t="shared" si="263"/>
        <v>3.8120845306135465E-2</v>
      </c>
      <c r="DF93" s="50">
        <f t="shared" si="263"/>
        <v>3.1432707449941422E-2</v>
      </c>
      <c r="DG93" s="50">
        <f t="shared" si="263"/>
        <v>4.9883468240497386E-2</v>
      </c>
      <c r="DH93" s="50">
        <f t="shared" si="263"/>
        <v>2.0399282153298337E-2</v>
      </c>
      <c r="DI93" s="50">
        <f t="shared" si="263"/>
        <v>1.5211008424507177E-2</v>
      </c>
      <c r="DJ93" s="50">
        <f t="shared" si="263"/>
        <v>6.37466676474574E-3</v>
      </c>
      <c r="DK93" s="50">
        <f t="shared" si="263"/>
        <v>-0.20465474398828243</v>
      </c>
      <c r="DL93" s="50">
        <f t="shared" si="263"/>
        <v>-0.19337837618656817</v>
      </c>
      <c r="DM93" s="50">
        <f t="shared" si="263"/>
        <v>-0.28068051577790798</v>
      </c>
      <c r="DN93" s="50">
        <f t="shared" si="263"/>
        <v>-0.78784251712655284</v>
      </c>
    </row>
    <row r="94" spans="1:118" s="5" customFormat="1" x14ac:dyDescent="0.35">
      <c r="A94" s="17" t="str">
        <f>Month!$A$13</f>
        <v>Veículo Leve</v>
      </c>
      <c r="B94" s="51"/>
      <c r="C94" s="51"/>
      <c r="D94" s="51"/>
      <c r="E94" s="51"/>
      <c r="F94" s="51">
        <f t="shared" si="194"/>
        <v>1.4359152483501214</v>
      </c>
      <c r="G94" s="51">
        <f t="shared" si="195"/>
        <v>1.1610530391018195</v>
      </c>
      <c r="H94" s="51">
        <f t="shared" si="196"/>
        <v>1.3454413367235745</v>
      </c>
      <c r="I94" s="51">
        <f t="shared" si="197"/>
        <v>0.90345857178402578</v>
      </c>
      <c r="J94" s="51">
        <f t="shared" si="198"/>
        <v>0.20961072294310568</v>
      </c>
      <c r="K94" s="51">
        <f t="shared" si="199"/>
        <v>0.13812253672518815</v>
      </c>
      <c r="L94" s="51">
        <f t="shared" si="200"/>
        <v>-1.2234783955397233E-2</v>
      </c>
      <c r="M94" s="51">
        <f t="shared" si="201"/>
        <v>-4.4444444444444398E-2</v>
      </c>
      <c r="N94" s="51">
        <f t="shared" si="202"/>
        <v>-8.7233290109630657E-3</v>
      </c>
      <c r="O94" s="51">
        <f t="shared" si="203"/>
        <v>-3.4314497087989948E-2</v>
      </c>
      <c r="P94" s="51">
        <f t="shared" si="204"/>
        <v>-7.3690812166823494E-2</v>
      </c>
      <c r="Q94" s="51">
        <f t="shared" si="205"/>
        <v>-6.7441860465116243E-2</v>
      </c>
      <c r="R94" s="51">
        <f t="shared" si="206"/>
        <v>-5.541681531692233E-2</v>
      </c>
      <c r="S94" s="51">
        <f t="shared" si="207"/>
        <v>-6.2754686226568879E-2</v>
      </c>
      <c r="T94" s="51">
        <f t="shared" si="208"/>
        <v>-7.2782667569397663E-3</v>
      </c>
      <c r="U94" s="51">
        <f t="shared" si="209"/>
        <v>-2.1710429807833331E-2</v>
      </c>
      <c r="V94" s="51">
        <f t="shared" si="210"/>
        <v>-4.2804985521843086E-2</v>
      </c>
      <c r="W94" s="51">
        <f t="shared" si="211"/>
        <v>-6.9913043478260883E-2</v>
      </c>
      <c r="X94" s="51">
        <f t="shared" si="212"/>
        <v>-1.515882352941178E-2</v>
      </c>
      <c r="Y94" s="51">
        <f t="shared" si="213"/>
        <v>1.0129779577148001E-2</v>
      </c>
      <c r="Z94" s="51">
        <f t="shared" si="214"/>
        <v>-2.6095817440483948E-2</v>
      </c>
      <c r="AA94" s="51">
        <f t="shared" si="215"/>
        <v>2.3606488406880954E-2</v>
      </c>
      <c r="AB94" s="51">
        <f t="shared" si="216"/>
        <v>-3.2106388167019717E-2</v>
      </c>
      <c r="AC94" s="51">
        <f t="shared" si="217"/>
        <v>-2.5002317579065458E-2</v>
      </c>
      <c r="AD94" s="51">
        <f t="shared" si="218"/>
        <v>1.8995641016620102E-2</v>
      </c>
      <c r="AE94" s="51">
        <f t="shared" si="219"/>
        <v>1.9042891283231222E-2</v>
      </c>
      <c r="AF94" s="51">
        <f t="shared" si="220"/>
        <v>4.7918450897606713E-2</v>
      </c>
      <c r="AG94" s="51">
        <f t="shared" si="221"/>
        <v>2.703944778160472E-2</v>
      </c>
      <c r="AH94" s="51">
        <f t="shared" si="222"/>
        <v>2.6356454661500051E-2</v>
      </c>
      <c r="AI94" s="51">
        <f t="shared" si="223"/>
        <v>-1.0573196022653497E-2</v>
      </c>
      <c r="AJ94" s="51">
        <f t="shared" si="224"/>
        <v>-1.0116771433970051E-2</v>
      </c>
      <c r="AK94" s="51">
        <f t="shared" si="225"/>
        <v>-2.3467382932700565E-2</v>
      </c>
      <c r="AL94" s="51">
        <f t="shared" si="226"/>
        <v>-4.9186385351094319E-3</v>
      </c>
      <c r="AM94" s="51">
        <f t="shared" si="227"/>
        <v>2.6574276831251575E-2</v>
      </c>
      <c r="AN94" s="51">
        <f t="shared" si="228"/>
        <v>3.07211106502292E-3</v>
      </c>
      <c r="AO94" s="51">
        <f t="shared" si="229"/>
        <v>5.3991016209684606E-2</v>
      </c>
      <c r="AP94" s="51">
        <f t="shared" si="230"/>
        <v>9.3136226931032073E-3</v>
      </c>
      <c r="AQ94" s="51">
        <f t="shared" si="231"/>
        <v>6.7903418303753682E-2</v>
      </c>
      <c r="AR94" s="51">
        <f t="shared" si="232"/>
        <v>0.10260860013145745</v>
      </c>
      <c r="AS94" s="51">
        <f t="shared" si="233"/>
        <v>0.10802235289906936</v>
      </c>
      <c r="AT94" s="51">
        <f t="shared" si="234"/>
        <v>0.12064974713270304</v>
      </c>
      <c r="AU94" s="51">
        <f t="shared" si="235"/>
        <v>8.2142926199412658E-2</v>
      </c>
      <c r="AV94" s="51">
        <f t="shared" si="236"/>
        <v>8.9418353083586144E-2</v>
      </c>
      <c r="AW94" s="51">
        <f t="shared" si="237"/>
        <v>4.9949438388829259E-2</v>
      </c>
      <c r="AX94" s="51">
        <f t="shared" si="238"/>
        <v>1.8094902539918634E-2</v>
      </c>
      <c r="AY94" s="51">
        <f t="shared" si="239"/>
        <v>8.1951953754308748E-2</v>
      </c>
      <c r="AZ94" s="51">
        <f t="shared" si="240"/>
        <v>4.615459474389616E-2</v>
      </c>
      <c r="BA94" s="51">
        <f t="shared" si="241"/>
        <v>6.7552435172157255E-2</v>
      </c>
      <c r="BB94" s="51">
        <f t="shared" si="242"/>
        <v>7.0216852168479393E-2</v>
      </c>
      <c r="BC94" s="51">
        <f t="shared" si="243"/>
        <v>5.2705423296125486E-2</v>
      </c>
      <c r="BD94" s="51">
        <f t="shared" si="244"/>
        <v>9.8084815321477503E-2</v>
      </c>
      <c r="BE94" s="51">
        <f t="shared" si="245"/>
        <v>5.0562449263597431E-2</v>
      </c>
      <c r="BF94" s="51">
        <f t="shared" si="246"/>
        <v>8.3726124039170458E-2</v>
      </c>
      <c r="BG94" s="51">
        <f t="shared" si="247"/>
        <v>0.10778399034593722</v>
      </c>
      <c r="BH94" s="51">
        <f t="shared" si="248"/>
        <v>5.4441260744985565E-2</v>
      </c>
      <c r="BI94" s="51">
        <f t="shared" si="249"/>
        <v>8.6543768627883821E-2</v>
      </c>
      <c r="BJ94" s="51">
        <f t="shared" si="250"/>
        <v>7.0467707078027519E-2</v>
      </c>
      <c r="BK94" s="51">
        <f t="shared" si="251"/>
        <v>5.9441326298107722E-2</v>
      </c>
      <c r="BL94" s="51">
        <f t="shared" si="252"/>
        <v>8.8331433128544079E-2</v>
      </c>
      <c r="BM94" s="51">
        <f t="shared" si="253"/>
        <v>8.3242431169359365E-2</v>
      </c>
      <c r="BN94" s="51">
        <f t="shared" si="254"/>
        <v>4.3802396043861824E-2</v>
      </c>
      <c r="BO94" s="51">
        <f t="shared" si="255"/>
        <v>2.3989401971233004E-2</v>
      </c>
      <c r="BP94" s="117">
        <f t="shared" si="256"/>
        <v>4.8564955160387058E-2</v>
      </c>
      <c r="BQ94" s="117">
        <f t="shared" si="257"/>
        <v>5.3750108354342796E-2</v>
      </c>
      <c r="BR94" s="117">
        <f t="shared" si="258"/>
        <v>6.0434782608695725E-2</v>
      </c>
      <c r="BS94" s="117">
        <f t="shared" si="259"/>
        <v>9.261188296032552E-2</v>
      </c>
      <c r="BT94" s="51">
        <f t="shared" si="260"/>
        <v>-9.0071435966455615E-3</v>
      </c>
      <c r="BU94" s="51">
        <f t="shared" si="261"/>
        <v>-1.1077252035475604E-2</v>
      </c>
      <c r="BV94" s="51">
        <f t="shared" ref="BV94:CC94" si="266">IF(BR14="","",IF(BV14="","",IF(BR14&lt;=0,"",IF(BV14&lt;=0,"",(BV14/BR14-1)))))</f>
        <v>0.12662017220172217</v>
      </c>
      <c r="BW94" s="51">
        <f t="shared" si="266"/>
        <v>0.15743362605943023</v>
      </c>
      <c r="BX94" s="51">
        <f t="shared" si="266"/>
        <v>0.19144081696615123</v>
      </c>
      <c r="BY94" s="51">
        <f t="shared" si="266"/>
        <v>0.9689101581388484</v>
      </c>
      <c r="BZ94" s="51">
        <f t="shared" si="266"/>
        <v>0.62149969725163867</v>
      </c>
      <c r="CA94" s="51">
        <f t="shared" si="266"/>
        <v>0.65641096107346031</v>
      </c>
      <c r="CB94" s="51">
        <f t="shared" si="266"/>
        <v>0.74601729681204443</v>
      </c>
      <c r="CC94" s="51">
        <f t="shared" si="266"/>
        <v>-3.2663304560925144E-2</v>
      </c>
      <c r="CD94" s="51">
        <f t="shared" ref="CD94:CD127" si="267">CD14/BZ14-1</f>
        <v>-2.4376066074154323E-3</v>
      </c>
      <c r="CE94" s="51">
        <f t="shared" si="265"/>
        <v>4.076234354194419E-2</v>
      </c>
      <c r="CF94" s="51">
        <f t="shared" si="265"/>
        <v>4.5855486714324156E-2</v>
      </c>
      <c r="CG94" s="51">
        <f t="shared" si="265"/>
        <v>4.2587987902844793E-2</v>
      </c>
      <c r="CH94" s="51">
        <f t="shared" si="265"/>
        <v>3.1981292939810446E-2</v>
      </c>
      <c r="CI94" s="51">
        <f t="shared" si="265"/>
        <v>-2.7914803616503114E-2</v>
      </c>
      <c r="CJ94" s="51">
        <f t="shared" si="265"/>
        <v>-0.23760764898893771</v>
      </c>
      <c r="CK94" s="51">
        <f t="shared" si="265"/>
        <v>-0.282505856912176</v>
      </c>
      <c r="CL94" s="51">
        <f t="shared" si="265"/>
        <v>-0.36004770119171214</v>
      </c>
      <c r="CM94" s="51">
        <f t="shared" si="265"/>
        <v>-0.23593001450024675</v>
      </c>
      <c r="CN94" s="51">
        <f t="shared" si="265"/>
        <v>-4.600905701257374E-3</v>
      </c>
      <c r="CO94" s="51">
        <f t="shared" si="265"/>
        <v>5.3188924584610886E-2</v>
      </c>
      <c r="CP94" s="51">
        <f t="shared" si="265"/>
        <v>-9.279995988266565E-3</v>
      </c>
      <c r="CQ94" s="51">
        <f t="shared" si="265"/>
        <v>-0.29994531258505075</v>
      </c>
      <c r="CR94" s="51">
        <f t="shared" si="265"/>
        <v>-0.13723464605073199</v>
      </c>
      <c r="CS94" s="51">
        <f t="shared" si="265"/>
        <v>-4.6181604402454668E-2</v>
      </c>
      <c r="CT94" s="51">
        <f t="shared" si="265"/>
        <v>-0.18029940558749913</v>
      </c>
      <c r="CU94" s="51">
        <f t="shared" si="265"/>
        <v>0.1783472706828364</v>
      </c>
      <c r="CV94" s="51">
        <f t="shared" si="265"/>
        <v>-1.4696111522808808E-2</v>
      </c>
      <c r="CW94" s="51">
        <f t="shared" si="265"/>
        <v>-0.15936449669979991</v>
      </c>
      <c r="CX94" s="51">
        <f t="shared" si="263"/>
        <v>-7.13306460121238E-2</v>
      </c>
      <c r="CY94" s="51">
        <f t="shared" si="263"/>
        <v>-5.8089911234418756E-2</v>
      </c>
      <c r="CZ94" s="51">
        <f t="shared" si="263"/>
        <v>-8.782801166634191E-2</v>
      </c>
      <c r="DA94" s="51">
        <f t="shared" si="263"/>
        <v>-7.6986759270670668E-2</v>
      </c>
      <c r="DB94" s="51">
        <f t="shared" si="263"/>
        <v>9.5479052160960531E-2</v>
      </c>
      <c r="DC94" s="51">
        <f t="shared" si="263"/>
        <v>7.8399983115692962E-2</v>
      </c>
      <c r="DD94" s="51">
        <f t="shared" si="263"/>
        <v>4.7943200974203792E-2</v>
      </c>
      <c r="DE94" s="51">
        <f t="shared" si="263"/>
        <v>6.0330600749452623E-2</v>
      </c>
      <c r="DF94" s="51">
        <f t="shared" si="263"/>
        <v>2.3315011652516704E-2</v>
      </c>
      <c r="DG94" s="51">
        <f t="shared" si="263"/>
        <v>4.102594886537414E-3</v>
      </c>
      <c r="DH94" s="51">
        <f t="shared" si="263"/>
        <v>2.0714747296645131E-2</v>
      </c>
      <c r="DI94" s="51">
        <f t="shared" si="263"/>
        <v>5.2564790219884472E-3</v>
      </c>
      <c r="DJ94" s="51">
        <f t="shared" si="263"/>
        <v>4.4985992573749467E-3</v>
      </c>
      <c r="DK94" s="51">
        <f t="shared" si="263"/>
        <v>-8.6011926722487142E-2</v>
      </c>
      <c r="DL94" s="51">
        <f t="shared" si="263"/>
        <v>-0.10035219520772698</v>
      </c>
      <c r="DM94" s="51">
        <f t="shared" si="263"/>
        <v>-0.26614035852725504</v>
      </c>
      <c r="DN94" s="51">
        <f t="shared" si="263"/>
        <v>-0.77227124625383248</v>
      </c>
    </row>
    <row r="95" spans="1:118" s="7" customFormat="1" x14ac:dyDescent="0.35">
      <c r="A95" s="20" t="str">
        <f>Month!$A$14</f>
        <v>Concer</v>
      </c>
      <c r="B95" s="52"/>
      <c r="C95" s="52"/>
      <c r="D95" s="52"/>
      <c r="E95" s="52"/>
      <c r="F95" s="52">
        <f t="shared" si="194"/>
        <v>-6.9081404032860338E-2</v>
      </c>
      <c r="G95" s="52">
        <f t="shared" si="195"/>
        <v>2.5568181818181879E-2</v>
      </c>
      <c r="H95" s="52">
        <f t="shared" si="196"/>
        <v>6.2689969604863283E-3</v>
      </c>
      <c r="I95" s="52">
        <f t="shared" si="197"/>
        <v>1.6824196597353458E-2</v>
      </c>
      <c r="J95" s="52">
        <f t="shared" si="198"/>
        <v>5.5956678700360918E-2</v>
      </c>
      <c r="K95" s="52">
        <f t="shared" si="199"/>
        <v>4.2936288088642582E-2</v>
      </c>
      <c r="L95" s="52">
        <f t="shared" si="200"/>
        <v>8.306588635076384E-3</v>
      </c>
      <c r="M95" s="52">
        <f t="shared" si="201"/>
        <v>3.1604387432608849E-3</v>
      </c>
      <c r="N95" s="52">
        <f t="shared" si="202"/>
        <v>-1.8613485280151942E-2</v>
      </c>
      <c r="O95" s="52">
        <f t="shared" si="203"/>
        <v>-6.3175867956744458E-2</v>
      </c>
      <c r="P95" s="52">
        <f t="shared" si="204"/>
        <v>-2.827185920239661E-2</v>
      </c>
      <c r="Q95" s="52">
        <f t="shared" si="205"/>
        <v>-2.7242401779095649E-2</v>
      </c>
      <c r="R95" s="52">
        <f t="shared" si="206"/>
        <v>-1.103154635184822E-2</v>
      </c>
      <c r="S95" s="52">
        <f t="shared" si="207"/>
        <v>-8.1004455245038409E-3</v>
      </c>
      <c r="T95" s="52">
        <f t="shared" si="208"/>
        <v>-2.4470134874759131E-2</v>
      </c>
      <c r="U95" s="52">
        <f t="shared" si="209"/>
        <v>-5.3724518955991618E-2</v>
      </c>
      <c r="V95" s="52">
        <f t="shared" si="210"/>
        <v>-3.5812133072407049E-2</v>
      </c>
      <c r="W95" s="52">
        <f t="shared" si="211"/>
        <v>-2.1641486320947312E-2</v>
      </c>
      <c r="X95" s="52">
        <f t="shared" si="212"/>
        <v>1.7276614655342692E-2</v>
      </c>
      <c r="Y95" s="52">
        <f t="shared" si="213"/>
        <v>6.1748037044493609E-2</v>
      </c>
      <c r="Z95" s="52">
        <f t="shared" si="214"/>
        <v>-2.0572660848386493E-2</v>
      </c>
      <c r="AA95" s="52">
        <f t="shared" si="215"/>
        <v>-2.6567299666110045E-2</v>
      </c>
      <c r="AB95" s="52">
        <f t="shared" si="216"/>
        <v>-3.0137143754702778E-2</v>
      </c>
      <c r="AC95" s="52">
        <f t="shared" si="217"/>
        <v>-4.34915507653304E-2</v>
      </c>
      <c r="AD95" s="52">
        <f t="shared" si="218"/>
        <v>2.9749845538574737E-2</v>
      </c>
      <c r="AE95" s="52">
        <f t="shared" si="219"/>
        <v>2.2940969597225802E-2</v>
      </c>
      <c r="AF95" s="52">
        <f t="shared" si="220"/>
        <v>-5.1629037259581789E-4</v>
      </c>
      <c r="AG95" s="52">
        <f t="shared" si="221"/>
        <v>3.0036530044261545E-2</v>
      </c>
      <c r="AH95" s="52">
        <f t="shared" si="222"/>
        <v>3.226857117155979E-2</v>
      </c>
      <c r="AI95" s="52">
        <f t="shared" si="223"/>
        <v>6.8571235169338163E-2</v>
      </c>
      <c r="AJ95" s="52">
        <f t="shared" si="224"/>
        <v>5.0416991142218093E-2</v>
      </c>
      <c r="AK95" s="52">
        <f t="shared" si="225"/>
        <v>2.7224679362234161E-2</v>
      </c>
      <c r="AL95" s="52">
        <f t="shared" si="226"/>
        <v>1.3267929279169755E-2</v>
      </c>
      <c r="AM95" s="52">
        <f t="shared" si="227"/>
        <v>-2.0352022743713616E-2</v>
      </c>
      <c r="AN95" s="52">
        <f t="shared" si="228"/>
        <v>-4.5589689930426447E-3</v>
      </c>
      <c r="AO95" s="52">
        <f t="shared" si="229"/>
        <v>1.9273094635107402E-2</v>
      </c>
      <c r="AP95" s="52">
        <f t="shared" si="230"/>
        <v>5.2519736001637618E-2</v>
      </c>
      <c r="AQ95" s="52">
        <f t="shared" si="231"/>
        <v>0.11209747172771589</v>
      </c>
      <c r="AR95" s="52">
        <f t="shared" si="232"/>
        <v>0.1116811418723398</v>
      </c>
      <c r="AS95" s="52">
        <f t="shared" si="233"/>
        <v>0.10294939825033289</v>
      </c>
      <c r="AT95" s="52">
        <f t="shared" si="234"/>
        <v>4.3227278252691459E-2</v>
      </c>
      <c r="AU95" s="52">
        <f t="shared" si="235"/>
        <v>4.6967528053641905E-2</v>
      </c>
      <c r="AV95" s="52">
        <f t="shared" si="236"/>
        <v>7.5240447264003585E-2</v>
      </c>
      <c r="AW95" s="52">
        <f t="shared" si="237"/>
        <v>2.1980035633571759E-2</v>
      </c>
      <c r="AX95" s="52">
        <f t="shared" si="238"/>
        <v>-2.1990293256779481E-5</v>
      </c>
      <c r="AY95" s="52">
        <f t="shared" si="239"/>
        <v>1.8860364031513255E-2</v>
      </c>
      <c r="AZ95" s="52">
        <f t="shared" si="240"/>
        <v>1.0550039854709148E-2</v>
      </c>
      <c r="BA95" s="52">
        <f t="shared" si="241"/>
        <v>6.6025062107334387E-2</v>
      </c>
      <c r="BB95" s="52">
        <f t="shared" si="242"/>
        <v>0.12477128715959407</v>
      </c>
      <c r="BC95" s="52">
        <f t="shared" si="243"/>
        <v>7.9202584888480532E-2</v>
      </c>
      <c r="BD95" s="52">
        <f t="shared" si="244"/>
        <v>9.4988899460831E-2</v>
      </c>
      <c r="BE95" s="52">
        <f t="shared" si="245"/>
        <v>5.7059813370047507E-2</v>
      </c>
      <c r="BF95" s="52">
        <f t="shared" si="246"/>
        <v>0.10462416264215624</v>
      </c>
      <c r="BG95" s="52">
        <f t="shared" si="247"/>
        <v>0.1165625488663018</v>
      </c>
      <c r="BH95" s="52">
        <f t="shared" si="248"/>
        <v>9.5003620564808156E-2</v>
      </c>
      <c r="BI95" s="52">
        <f t="shared" si="249"/>
        <v>0.10969609261939217</v>
      </c>
      <c r="BJ95" s="52">
        <f t="shared" si="250"/>
        <v>8.3990137622684591E-2</v>
      </c>
      <c r="BK95" s="52">
        <f t="shared" si="251"/>
        <v>5.067637851708251E-2</v>
      </c>
      <c r="BL95" s="52">
        <f t="shared" si="252"/>
        <v>5.2208636423753285E-2</v>
      </c>
      <c r="BM95" s="52">
        <f t="shared" si="253"/>
        <v>5.5930229525300357E-2</v>
      </c>
      <c r="BN95" s="52">
        <f t="shared" si="254"/>
        <v>9.3517257045703239E-3</v>
      </c>
      <c r="BO95" s="52">
        <f t="shared" si="255"/>
        <v>3.3705740717340449E-2</v>
      </c>
      <c r="BP95" s="118">
        <f t="shared" si="256"/>
        <v>5.5840181996680727E-2</v>
      </c>
      <c r="BQ95" s="118">
        <f t="shared" si="257"/>
        <v>3.2373855931789652E-2</v>
      </c>
      <c r="BR95" s="118">
        <f t="shared" si="258"/>
        <v>5.0528486723382393E-2</v>
      </c>
      <c r="BS95" s="118">
        <f t="shared" si="259"/>
        <v>4.8982045772882898E-2</v>
      </c>
      <c r="BT95" s="52">
        <f t="shared" si="260"/>
        <v>-0.10892857142857137</v>
      </c>
      <c r="BU95" s="52">
        <f t="shared" si="261"/>
        <v>-0.10539538222275391</v>
      </c>
      <c r="BV95" s="52">
        <f t="shared" ref="BV95:CC95" si="268">IF(BR15="","",IF(BV15="","",IF(BR15&lt;=0,"",IF(BV15&lt;=0,"",(BV15/BR15-1)))))</f>
        <v>-0.14662576687116569</v>
      </c>
      <c r="BW95" s="52">
        <f t="shared" si="268"/>
        <v>-0.17305900430239696</v>
      </c>
      <c r="BX95" s="52">
        <f t="shared" si="268"/>
        <v>-0.10081963927855719</v>
      </c>
      <c r="BY95" s="52">
        <f t="shared" si="268"/>
        <v>-0.11508585183204068</v>
      </c>
      <c r="BZ95" s="52">
        <f t="shared" si="268"/>
        <v>-0.1065420560747663</v>
      </c>
      <c r="CA95" s="52">
        <f t="shared" si="268"/>
        <v>-9.4566581910805025E-2</v>
      </c>
      <c r="CB95" s="52">
        <f t="shared" si="268"/>
        <v>-8.775326449605636E-2</v>
      </c>
      <c r="CC95" s="52">
        <f t="shared" si="268"/>
        <v>-7.8639487362687555E-2</v>
      </c>
      <c r="CD95" s="52">
        <f t="shared" si="267"/>
        <v>-4.4147730930157669E-2</v>
      </c>
      <c r="CE95" s="52">
        <f t="shared" si="265"/>
        <v>-5.7444344114267021E-2</v>
      </c>
      <c r="CF95" s="52">
        <f t="shared" si="265"/>
        <v>-2.4612633064177603E-2</v>
      </c>
      <c r="CG95" s="52">
        <f t="shared" si="265"/>
        <v>-3.068066262096103E-3</v>
      </c>
      <c r="CH95" s="52">
        <f t="shared" si="265"/>
        <v>-2.6303246680874026E-2</v>
      </c>
      <c r="CI95" s="52">
        <f t="shared" si="265"/>
        <v>-5.0308943058276379E-2</v>
      </c>
      <c r="CJ95" s="52">
        <f t="shared" si="265"/>
        <v>1.6123950053417824E-2</v>
      </c>
      <c r="CK95" s="52">
        <f t="shared" si="265"/>
        <v>3.2536925657100424E-2</v>
      </c>
      <c r="CL95" s="52">
        <f t="shared" si="265"/>
        <v>4.3490860576161028E-2</v>
      </c>
      <c r="CM95" s="52">
        <f t="shared" si="265"/>
        <v>8.5751413056287307E-2</v>
      </c>
      <c r="CN95" s="52">
        <f t="shared" si="265"/>
        <v>7.7907894048154791E-3</v>
      </c>
      <c r="CO95" s="52">
        <f t="shared" si="265"/>
        <v>3.0199505645498004E-2</v>
      </c>
      <c r="CP95" s="52">
        <f t="shared" si="265"/>
        <v>-5.3569451993053629E-2</v>
      </c>
      <c r="CQ95" s="52">
        <f t="shared" si="265"/>
        <v>-0.33289013277097379</v>
      </c>
      <c r="CR95" s="52">
        <f t="shared" si="265"/>
        <v>-8.4252015496835253E-2</v>
      </c>
      <c r="CS95" s="52">
        <f t="shared" si="265"/>
        <v>-4.6834963577222721E-2</v>
      </c>
      <c r="CT95" s="52">
        <f t="shared" si="265"/>
        <v>-3.0453323594209492E-2</v>
      </c>
      <c r="CU95" s="52">
        <f t="shared" si="265"/>
        <v>0.38129039299153811</v>
      </c>
      <c r="CV95" s="52">
        <f t="shared" si="265"/>
        <v>7.1748434918751158E-2</v>
      </c>
      <c r="CW95" s="52">
        <f t="shared" si="265"/>
        <v>2.4519368771989125E-3</v>
      </c>
      <c r="CX95" s="52">
        <f t="shared" si="263"/>
        <v>3.7351074477620649E-2</v>
      </c>
      <c r="CY95" s="52">
        <f t="shared" si="263"/>
        <v>7.3962504275501217E-2</v>
      </c>
      <c r="CZ95" s="52">
        <f t="shared" si="263"/>
        <v>1.5209285239354831E-3</v>
      </c>
      <c r="DA95" s="52">
        <f t="shared" si="263"/>
        <v>-7.1126112658609353E-3</v>
      </c>
      <c r="DB95" s="52">
        <f t="shared" si="263"/>
        <v>6.1254899523747852E-2</v>
      </c>
      <c r="DC95" s="52">
        <f t="shared" si="263"/>
        <v>3.9988328409962914E-2</v>
      </c>
      <c r="DD95" s="52">
        <f t="shared" si="263"/>
        <v>5.6924287987293543E-2</v>
      </c>
      <c r="DE95" s="52">
        <f t="shared" si="263"/>
        <v>7.7207409418264206E-2</v>
      </c>
      <c r="DF95" s="52">
        <f t="shared" si="263"/>
        <v>3.0439987701048388E-2</v>
      </c>
      <c r="DG95" s="52">
        <f t="shared" si="263"/>
        <v>3.7238961496356415E-2</v>
      </c>
      <c r="DH95" s="52">
        <f t="shared" si="263"/>
        <v>4.6056971247862011E-2</v>
      </c>
      <c r="DI95" s="52">
        <f t="shared" si="263"/>
        <v>5.0134777623154214E-3</v>
      </c>
      <c r="DJ95" s="52">
        <f t="shared" si="263"/>
        <v>1.6429878842517454E-2</v>
      </c>
      <c r="DK95" s="52">
        <f t="shared" si="263"/>
        <v>9.2934417627543731E-3</v>
      </c>
      <c r="DL95" s="52">
        <f t="shared" si="263"/>
        <v>1.176021948248418E-2</v>
      </c>
      <c r="DM95" s="52">
        <f t="shared" si="263"/>
        <v>-0.65342998832646848</v>
      </c>
      <c r="DN95" s="52">
        <f t="shared" si="263"/>
        <v>-1</v>
      </c>
    </row>
    <row r="96" spans="1:118" s="5" customFormat="1" x14ac:dyDescent="0.35">
      <c r="A96" s="18" t="str">
        <f>Month!$A$15</f>
        <v>Veículo Pesado</v>
      </c>
      <c r="B96" s="53"/>
      <c r="C96" s="53"/>
      <c r="D96" s="53"/>
      <c r="E96" s="53"/>
      <c r="F96" s="53">
        <f t="shared" si="194"/>
        <v>-0.10940654016955997</v>
      </c>
      <c r="G96" s="53">
        <f t="shared" si="195"/>
        <v>-1.407249466950955E-2</v>
      </c>
      <c r="H96" s="53">
        <f t="shared" si="196"/>
        <v>-4.10195141377937E-2</v>
      </c>
      <c r="I96" s="53">
        <f t="shared" si="197"/>
        <v>-3.5030549898167007E-2</v>
      </c>
      <c r="J96" s="53">
        <f t="shared" si="198"/>
        <v>2.810516772438798E-2</v>
      </c>
      <c r="K96" s="53">
        <f t="shared" si="199"/>
        <v>4.1522491349480939E-2</v>
      </c>
      <c r="L96" s="53">
        <f t="shared" si="200"/>
        <v>4.0697674418604723E-2</v>
      </c>
      <c r="M96" s="53">
        <f t="shared" si="201"/>
        <v>6.289573659772052E-2</v>
      </c>
      <c r="N96" s="53">
        <f t="shared" si="202"/>
        <v>2.9541446208112943E-2</v>
      </c>
      <c r="O96" s="53">
        <f t="shared" si="203"/>
        <v>-9.468438538205981E-2</v>
      </c>
      <c r="P96" s="53">
        <f t="shared" si="204"/>
        <v>2.0351157222665561E-2</v>
      </c>
      <c r="Q96" s="53">
        <f t="shared" si="205"/>
        <v>-1.2311358220810198E-2</v>
      </c>
      <c r="R96" s="53">
        <f t="shared" si="206"/>
        <v>1.6274089935760072E-2</v>
      </c>
      <c r="S96" s="53">
        <f t="shared" si="207"/>
        <v>6.8807339449541205E-2</v>
      </c>
      <c r="T96" s="53">
        <f t="shared" si="208"/>
        <v>-5.9444661712944824E-2</v>
      </c>
      <c r="U96" s="53">
        <f t="shared" si="209"/>
        <v>-5.8303176517893074E-2</v>
      </c>
      <c r="V96" s="53">
        <f t="shared" si="210"/>
        <v>-5.2675937631689873E-2</v>
      </c>
      <c r="W96" s="53">
        <f t="shared" si="211"/>
        <v>-6.8669527896996208E-3</v>
      </c>
      <c r="X96" s="53">
        <f t="shared" si="212"/>
        <v>3.4668607068607082E-2</v>
      </c>
      <c r="Y96" s="53">
        <f t="shared" si="213"/>
        <v>8.8021776259607165E-2</v>
      </c>
      <c r="Z96" s="53">
        <f t="shared" si="214"/>
        <v>-8.6966192170812029E-4</v>
      </c>
      <c r="AA96" s="53">
        <f t="shared" si="215"/>
        <v>-3.8270527225583439E-2</v>
      </c>
      <c r="AB96" s="53">
        <f t="shared" si="216"/>
        <v>-3.9266542301853447E-3</v>
      </c>
      <c r="AC96" s="53">
        <f t="shared" si="217"/>
        <v>-3.7255307484222788E-2</v>
      </c>
      <c r="AD96" s="53">
        <f t="shared" si="218"/>
        <v>5.5888016491210113E-2</v>
      </c>
      <c r="AE96" s="53">
        <f t="shared" si="219"/>
        <v>3.8089961454847998E-2</v>
      </c>
      <c r="AF96" s="53">
        <f t="shared" si="220"/>
        <v>-2.8432906063768915E-2</v>
      </c>
      <c r="AG96" s="53">
        <f t="shared" si="221"/>
        <v>1.5455636786828819E-2</v>
      </c>
      <c r="AH96" s="53">
        <f t="shared" si="222"/>
        <v>2.3133600835226531E-2</v>
      </c>
      <c r="AI96" s="53">
        <f t="shared" si="223"/>
        <v>0.10439921236563454</v>
      </c>
      <c r="AJ96" s="53">
        <f t="shared" si="224"/>
        <v>8.8028775819275928E-2</v>
      </c>
      <c r="AK96" s="53">
        <f t="shared" si="225"/>
        <v>6.6941481600124586E-2</v>
      </c>
      <c r="AL96" s="53">
        <f t="shared" si="226"/>
        <v>3.1795205723623265E-2</v>
      </c>
      <c r="AM96" s="53">
        <f t="shared" si="227"/>
        <v>-2.9572080820163604E-2</v>
      </c>
      <c r="AN96" s="53">
        <f t="shared" si="228"/>
        <v>2.7765925046123741E-3</v>
      </c>
      <c r="AO96" s="53">
        <f t="shared" si="229"/>
        <v>1.5126654930544436E-2</v>
      </c>
      <c r="AP96" s="53">
        <f t="shared" si="230"/>
        <v>0.12219522093127311</v>
      </c>
      <c r="AQ96" s="53">
        <f t="shared" si="231"/>
        <v>0.16809272265153097</v>
      </c>
      <c r="AR96" s="53">
        <f t="shared" si="232"/>
        <v>0.13212564698162765</v>
      </c>
      <c r="AS96" s="53">
        <f t="shared" si="233"/>
        <v>0.11009800985583906</v>
      </c>
      <c r="AT96" s="53">
        <f t="shared" si="234"/>
        <v>-4.5783962327950456E-2</v>
      </c>
      <c r="AU96" s="53">
        <f t="shared" si="235"/>
        <v>2.1391147219818274E-2</v>
      </c>
      <c r="AV96" s="53">
        <f t="shared" si="236"/>
        <v>8.1401521378607011E-2</v>
      </c>
      <c r="AW96" s="53">
        <f t="shared" si="237"/>
        <v>1.2086201997831836E-3</v>
      </c>
      <c r="AX96" s="53">
        <f t="shared" si="238"/>
        <v>-2.6014037557450798E-2</v>
      </c>
      <c r="AY96" s="53">
        <f t="shared" si="239"/>
        <v>-3.6358872402375675E-2</v>
      </c>
      <c r="AZ96" s="53">
        <f t="shared" si="240"/>
        <v>-3.7203369570590117E-2</v>
      </c>
      <c r="BA96" s="53">
        <f t="shared" si="241"/>
        <v>6.2435244305083515E-2</v>
      </c>
      <c r="BB96" s="53">
        <f t="shared" si="242"/>
        <v>0.18492351422118847</v>
      </c>
      <c r="BC96" s="53">
        <f t="shared" si="243"/>
        <v>0.13468978529772269</v>
      </c>
      <c r="BD96" s="53">
        <f t="shared" si="244"/>
        <v>0.13109460768485626</v>
      </c>
      <c r="BE96" s="53">
        <f t="shared" si="245"/>
        <v>0.13402385436283737</v>
      </c>
      <c r="BF96" s="53">
        <f t="shared" si="246"/>
        <v>0.17521331609566904</v>
      </c>
      <c r="BG96" s="53">
        <f t="shared" si="247"/>
        <v>0.13247368421052608</v>
      </c>
      <c r="BH96" s="53">
        <f t="shared" si="248"/>
        <v>0.13274336283185839</v>
      </c>
      <c r="BI96" s="53">
        <f t="shared" si="249"/>
        <v>9.6318848602269691E-2</v>
      </c>
      <c r="BJ96" s="53">
        <f t="shared" si="250"/>
        <v>9.6337294526293249E-2</v>
      </c>
      <c r="BK96" s="53">
        <f t="shared" si="251"/>
        <v>6.8592549256538904E-2</v>
      </c>
      <c r="BL96" s="53">
        <f t="shared" si="252"/>
        <v>4.2700415826613103E-2</v>
      </c>
      <c r="BM96" s="53">
        <f t="shared" si="253"/>
        <v>3.1606854329714551E-2</v>
      </c>
      <c r="BN96" s="53">
        <f t="shared" si="254"/>
        <v>-3.722729488212817E-2</v>
      </c>
      <c r="BO96" s="53">
        <f t="shared" si="255"/>
        <v>3.8939376186107433E-2</v>
      </c>
      <c r="BP96" s="119">
        <f t="shared" si="256"/>
        <v>5.596818705501172E-2</v>
      </c>
      <c r="BQ96" s="119">
        <f t="shared" si="257"/>
        <v>2.4914439038912661E-2</v>
      </c>
      <c r="BR96" s="119">
        <f t="shared" si="258"/>
        <v>4.4554455445544594E-2</v>
      </c>
      <c r="BS96" s="119">
        <f t="shared" si="259"/>
        <v>4.6786505786751142E-3</v>
      </c>
      <c r="BT96" s="53">
        <f t="shared" si="260"/>
        <v>-0.11146715495536741</v>
      </c>
      <c r="BU96" s="53">
        <f t="shared" si="261"/>
        <v>-0.11246418338108888</v>
      </c>
      <c r="BV96" s="53">
        <f t="shared" ref="BV96:CC96" si="269">IF(BR16="","",IF(BV16="","",IF(BR16&lt;=0,"",IF(BV16&lt;=0,"",(BV16/BR16-1)))))</f>
        <v>-0.16512846096283362</v>
      </c>
      <c r="BW96" s="53">
        <f t="shared" si="269"/>
        <v>-0.2096529411764706</v>
      </c>
      <c r="BX96" s="53">
        <f t="shared" si="269"/>
        <v>-0.16778001030396705</v>
      </c>
      <c r="BY96" s="53">
        <f t="shared" si="269"/>
        <v>-0.18088081786386867</v>
      </c>
      <c r="BZ96" s="53">
        <f t="shared" si="269"/>
        <v>-0.16163728712279657</v>
      </c>
      <c r="CA96" s="53">
        <f t="shared" si="269"/>
        <v>-9.2295020554385432E-2</v>
      </c>
      <c r="CB96" s="53">
        <f t="shared" si="269"/>
        <v>-0.1281133557723797</v>
      </c>
      <c r="CC96" s="53">
        <f t="shared" si="269"/>
        <v>-0.107291243111724</v>
      </c>
      <c r="CD96" s="53">
        <f t="shared" si="267"/>
        <v>-8.7910192444761059E-2</v>
      </c>
      <c r="CE96" s="53">
        <f t="shared" si="265"/>
        <v>-0.13326614280833604</v>
      </c>
      <c r="CF96" s="53">
        <f t="shared" si="265"/>
        <v>-3.7425291600175381E-2</v>
      </c>
      <c r="CG96" s="53">
        <f t="shared" si="265"/>
        <v>1.5489330389995004E-4</v>
      </c>
      <c r="CH96" s="53">
        <f t="shared" si="265"/>
        <v>-5.6968168156905641E-3</v>
      </c>
      <c r="CI96" s="53">
        <f t="shared" si="265"/>
        <v>3.5688804972937582E-3</v>
      </c>
      <c r="CJ96" s="53">
        <f t="shared" si="265"/>
        <v>6.5912901467378493E-2</v>
      </c>
      <c r="CK96" s="53">
        <f t="shared" si="265"/>
        <v>5.8596148278724947E-2</v>
      </c>
      <c r="CL96" s="53">
        <f t="shared" si="265"/>
        <v>7.7642387603625407E-2</v>
      </c>
      <c r="CM96" s="53">
        <f t="shared" si="265"/>
        <v>9.7702106533269717E-2</v>
      </c>
      <c r="CN96" s="53">
        <f t="shared" si="265"/>
        <v>2.3874771632570457E-5</v>
      </c>
      <c r="CO96" s="53">
        <f t="shared" si="265"/>
        <v>3.0774817476395988E-2</v>
      </c>
      <c r="CP96" s="53">
        <f t="shared" si="265"/>
        <v>-1.6405793042689409E-2</v>
      </c>
      <c r="CQ96" s="53">
        <f t="shared" si="265"/>
        <v>-0.1655403809739181</v>
      </c>
      <c r="CR96" s="53">
        <f t="shared" si="265"/>
        <v>-8.196809230250901E-4</v>
      </c>
      <c r="CS96" s="53">
        <f t="shared" si="265"/>
        <v>1.0195292338427642E-2</v>
      </c>
      <c r="CT96" s="53">
        <f t="shared" si="265"/>
        <v>3.7976257297019922E-2</v>
      </c>
      <c r="CU96" s="53">
        <f t="shared" si="265"/>
        <v>0.19288406841757033</v>
      </c>
      <c r="CV96" s="53">
        <f t="shared" si="265"/>
        <v>6.5311935119709563E-3</v>
      </c>
      <c r="CW96" s="53">
        <f t="shared" si="265"/>
        <v>-3.3721779281451369E-2</v>
      </c>
      <c r="CX96" s="53">
        <f t="shared" si="263"/>
        <v>-3.1187145187624554E-2</v>
      </c>
      <c r="CY96" s="53">
        <f t="shared" si="263"/>
        <v>1.8360632232166552E-2</v>
      </c>
      <c r="CZ96" s="53">
        <f t="shared" si="263"/>
        <v>-2.3523289678068493E-2</v>
      </c>
      <c r="DA96" s="53">
        <f t="shared" si="263"/>
        <v>-1.2947467582392291E-2</v>
      </c>
      <c r="DB96" s="53">
        <f t="shared" si="263"/>
        <v>1.7321096862969343E-2</v>
      </c>
      <c r="DC96" s="53">
        <f t="shared" si="263"/>
        <v>1.3121307944609306E-2</v>
      </c>
      <c r="DD96" s="53">
        <f t="shared" si="263"/>
        <v>5.3497505819484426E-2</v>
      </c>
      <c r="DE96" s="53">
        <f t="shared" si="263"/>
        <v>7.2376895079048875E-2</v>
      </c>
      <c r="DF96" s="53">
        <f t="shared" si="263"/>
        <v>6.1699054643261197E-2</v>
      </c>
      <c r="DG96" s="53">
        <f t="shared" si="263"/>
        <v>8.3397498788813973E-2</v>
      </c>
      <c r="DH96" s="53">
        <f t="shared" si="263"/>
        <v>8.3322400057175061E-2</v>
      </c>
      <c r="DI96" s="53">
        <f t="shared" si="263"/>
        <v>2.4624300955323974E-2</v>
      </c>
      <c r="DJ96" s="53">
        <f t="shared" si="263"/>
        <v>6.4174047142888657E-3</v>
      </c>
      <c r="DK96" s="53">
        <f t="shared" si="263"/>
        <v>-2.1935797993844042E-2</v>
      </c>
      <c r="DL96" s="53">
        <f t="shared" si="263"/>
        <v>9.3963108744308244E-3</v>
      </c>
      <c r="DM96" s="53">
        <f t="shared" si="263"/>
        <v>-0.63453138349652916</v>
      </c>
      <c r="DN96" s="53">
        <f t="shared" si="263"/>
        <v>-1</v>
      </c>
    </row>
    <row r="97" spans="1:118" s="5" customFormat="1" x14ac:dyDescent="0.35">
      <c r="A97" s="19" t="str">
        <f>Month!$A$16</f>
        <v>Veículo Leve</v>
      </c>
      <c r="B97" s="54"/>
      <c r="C97" s="54"/>
      <c r="D97" s="54"/>
      <c r="E97" s="54"/>
      <c r="F97" s="54">
        <f t="shared" si="194"/>
        <v>-3.4386939909690883E-2</v>
      </c>
      <c r="G97" s="54">
        <f t="shared" si="195"/>
        <v>6.1556329849012714E-2</v>
      </c>
      <c r="H97" s="54">
        <f t="shared" si="196"/>
        <v>4.9400653832183172E-2</v>
      </c>
      <c r="I97" s="54">
        <f t="shared" si="197"/>
        <v>6.1728395061728447E-2</v>
      </c>
      <c r="J97" s="54">
        <f t="shared" si="198"/>
        <v>7.8057553956834447E-2</v>
      </c>
      <c r="K97" s="54">
        <f t="shared" si="199"/>
        <v>4.4128373450036396E-2</v>
      </c>
      <c r="L97" s="54">
        <f t="shared" si="200"/>
        <v>-1.8691588785046731E-2</v>
      </c>
      <c r="M97" s="54">
        <f t="shared" si="201"/>
        <v>-4.3853820598006688E-2</v>
      </c>
      <c r="N97" s="54">
        <f t="shared" si="202"/>
        <v>-5.5055055055055035E-2</v>
      </c>
      <c r="O97" s="54">
        <f t="shared" si="203"/>
        <v>-3.6674816625916873E-2</v>
      </c>
      <c r="P97" s="54">
        <f t="shared" si="204"/>
        <v>-7.1252204585537937E-2</v>
      </c>
      <c r="Q97" s="54">
        <f t="shared" si="205"/>
        <v>-4.0305767894371125E-2</v>
      </c>
      <c r="R97" s="54">
        <f t="shared" si="206"/>
        <v>-3.3545197740112997E-2</v>
      </c>
      <c r="S97" s="54">
        <f t="shared" si="207"/>
        <v>-6.8890500362581597E-2</v>
      </c>
      <c r="T97" s="54">
        <f t="shared" si="208"/>
        <v>9.4948727687049761E-3</v>
      </c>
      <c r="U97" s="54">
        <f t="shared" si="209"/>
        <v>-4.9601737871107887E-2</v>
      </c>
      <c r="V97" s="54">
        <f t="shared" si="210"/>
        <v>-2.1191085129704024E-2</v>
      </c>
      <c r="W97" s="54">
        <f t="shared" si="211"/>
        <v>-3.5046728971962593E-2</v>
      </c>
      <c r="X97" s="54">
        <f t="shared" si="212"/>
        <v>1.540067720090299E-3</v>
      </c>
      <c r="Y97" s="54">
        <f t="shared" si="213"/>
        <v>3.8306857142857087E-2</v>
      </c>
      <c r="Z97" s="54">
        <f t="shared" si="214"/>
        <v>-3.7105823068309118E-2</v>
      </c>
      <c r="AA97" s="54">
        <f t="shared" si="215"/>
        <v>-1.5638619854721592E-2</v>
      </c>
      <c r="AB97" s="54">
        <f t="shared" si="216"/>
        <v>-5.4637261989482933E-2</v>
      </c>
      <c r="AC97" s="54">
        <f t="shared" si="217"/>
        <v>-4.9321872183487048E-2</v>
      </c>
      <c r="AD97" s="54">
        <f t="shared" si="218"/>
        <v>6.99141163132877E-3</v>
      </c>
      <c r="AE97" s="54">
        <f t="shared" si="219"/>
        <v>9.1198207643956586E-3</v>
      </c>
      <c r="AF97" s="54">
        <f t="shared" si="220"/>
        <v>2.6978388679526955E-2</v>
      </c>
      <c r="AG97" s="54">
        <f t="shared" si="221"/>
        <v>4.384136471943112E-2</v>
      </c>
      <c r="AH97" s="54">
        <f t="shared" si="222"/>
        <v>4.0608578170435061E-2</v>
      </c>
      <c r="AI97" s="54">
        <f t="shared" si="223"/>
        <v>3.4945254770174294E-2</v>
      </c>
      <c r="AJ97" s="54">
        <f t="shared" si="224"/>
        <v>1.5372373951408891E-2</v>
      </c>
      <c r="AK97" s="54">
        <f t="shared" si="225"/>
        <v>-9.3556663534494211E-3</v>
      </c>
      <c r="AL97" s="54">
        <f t="shared" si="226"/>
        <v>-3.3629726006796368E-3</v>
      </c>
      <c r="AM97" s="54">
        <f t="shared" si="227"/>
        <v>-1.1117912958553244E-2</v>
      </c>
      <c r="AN97" s="54">
        <f t="shared" si="228"/>
        <v>-1.1882925896139929E-2</v>
      </c>
      <c r="AO97" s="54">
        <f t="shared" si="229"/>
        <v>2.3386217912831686E-2</v>
      </c>
      <c r="AP97" s="54">
        <f t="shared" si="230"/>
        <v>-1.2230403292621039E-2</v>
      </c>
      <c r="AQ97" s="54">
        <f t="shared" si="231"/>
        <v>5.7063438112486597E-2</v>
      </c>
      <c r="AR97" s="54">
        <f t="shared" si="232"/>
        <v>9.0966148243087241E-2</v>
      </c>
      <c r="AS97" s="54">
        <f t="shared" si="233"/>
        <v>9.5915456925696807E-2</v>
      </c>
      <c r="AT97" s="54">
        <f t="shared" si="234"/>
        <v>0.13720357374369385</v>
      </c>
      <c r="AU97" s="54">
        <f t="shared" si="235"/>
        <v>7.4745178357312536E-2</v>
      </c>
      <c r="AV97" s="54">
        <f t="shared" si="236"/>
        <v>6.876234217524857E-2</v>
      </c>
      <c r="AW97" s="54">
        <f t="shared" si="237"/>
        <v>4.2682755372177805E-2</v>
      </c>
      <c r="AX97" s="54">
        <f t="shared" si="238"/>
        <v>2.3004219175040141E-2</v>
      </c>
      <c r="AY97" s="54">
        <f t="shared" si="239"/>
        <v>7.5854922967746541E-2</v>
      </c>
      <c r="AZ97" s="54">
        <f t="shared" si="240"/>
        <v>6.1354492069608302E-2</v>
      </c>
      <c r="BA97" s="54">
        <f t="shared" si="241"/>
        <v>6.9460689899484729E-2</v>
      </c>
      <c r="BB97" s="54">
        <f t="shared" si="242"/>
        <v>7.4036137359046794E-2</v>
      </c>
      <c r="BC97" s="54">
        <f t="shared" si="243"/>
        <v>2.7904939740899692E-2</v>
      </c>
      <c r="BD97" s="54">
        <f t="shared" si="244"/>
        <v>6.0143346837020939E-2</v>
      </c>
      <c r="BE97" s="54">
        <f t="shared" si="245"/>
        <v>-1.61145926589078E-2</v>
      </c>
      <c r="BF97" s="54">
        <f t="shared" si="246"/>
        <v>3.8939097744360884E-2</v>
      </c>
      <c r="BG97" s="54">
        <f t="shared" si="247"/>
        <v>0.10032464454976298</v>
      </c>
      <c r="BH97" s="54">
        <f t="shared" si="248"/>
        <v>5.6143445032333927E-2</v>
      </c>
      <c r="BI97" s="54">
        <f t="shared" si="249"/>
        <v>0.12435547467394592</v>
      </c>
      <c r="BJ97" s="54">
        <f t="shared" si="250"/>
        <v>7.0993762434061969E-2</v>
      </c>
      <c r="BK97" s="54">
        <f t="shared" si="251"/>
        <v>3.1858039886260459E-2</v>
      </c>
      <c r="BL97" s="54">
        <f t="shared" si="252"/>
        <v>6.2709226273308882E-2</v>
      </c>
      <c r="BM97" s="54">
        <f t="shared" si="253"/>
        <v>8.1920218505530995E-2</v>
      </c>
      <c r="BN97" s="54">
        <f t="shared" si="254"/>
        <v>5.9540070413465207E-2</v>
      </c>
      <c r="BO97" s="54">
        <f t="shared" si="255"/>
        <v>2.7974600623241308E-2</v>
      </c>
      <c r="BP97" s="120">
        <f t="shared" si="256"/>
        <v>5.5701478735020737E-2</v>
      </c>
      <c r="BQ97" s="120">
        <f t="shared" si="257"/>
        <v>3.9973725142373739E-2</v>
      </c>
      <c r="BR97" s="120">
        <f t="shared" si="258"/>
        <v>5.637755102040809E-2</v>
      </c>
      <c r="BS97" s="120">
        <f t="shared" si="259"/>
        <v>9.7726042230644294E-2</v>
      </c>
      <c r="BT97" s="54">
        <f t="shared" si="260"/>
        <v>-0.10617712726370632</v>
      </c>
      <c r="BU97" s="54">
        <f t="shared" si="261"/>
        <v>-9.8297770318868327E-2</v>
      </c>
      <c r="BV97" s="54">
        <f t="shared" ref="BV97:CC97" si="270">IF(BR17="","",IF(BV17="","",IF(BR17&lt;=0,"",IF(BV17&lt;=0,"",(BV17/BR17-1)))))</f>
        <v>-0.12871287128712872</v>
      </c>
      <c r="BW97" s="54">
        <f t="shared" si="270"/>
        <v>-0.13623945745992605</v>
      </c>
      <c r="BX97" s="54">
        <f t="shared" si="270"/>
        <v>-2.8674160421870654E-2</v>
      </c>
      <c r="BY97" s="54">
        <f t="shared" si="270"/>
        <v>-4.9794735442701521E-2</v>
      </c>
      <c r="BZ97" s="54">
        <f t="shared" si="270"/>
        <v>-5.5432372505543226E-2</v>
      </c>
      <c r="CA97" s="54">
        <f t="shared" si="270"/>
        <v>-9.6657891152985953E-2</v>
      </c>
      <c r="CB97" s="54">
        <f t="shared" si="270"/>
        <v>-5.0495515741836305E-2</v>
      </c>
      <c r="CC97" s="54">
        <f t="shared" si="270"/>
        <v>-5.4487170518579764E-2</v>
      </c>
      <c r="CD97" s="54">
        <f t="shared" si="267"/>
        <v>-8.1156103286385006E-3</v>
      </c>
      <c r="CE97" s="54">
        <f t="shared" si="265"/>
        <v>1.2698008849557629E-2</v>
      </c>
      <c r="CF97" s="54">
        <f t="shared" si="265"/>
        <v>-1.3751710255453853E-2</v>
      </c>
      <c r="CG97" s="54">
        <f t="shared" si="265"/>
        <v>-5.6605504587157185E-3</v>
      </c>
      <c r="CH97" s="54">
        <f t="shared" si="265"/>
        <v>-4.1904783598819439E-2</v>
      </c>
      <c r="CI97" s="54">
        <f t="shared" si="265"/>
        <v>-9.2967100907206612E-2</v>
      </c>
      <c r="CJ97" s="54">
        <f t="shared" si="265"/>
        <v>-2.5067647726523701E-2</v>
      </c>
      <c r="CK97" s="54">
        <f t="shared" si="265"/>
        <v>1.1452813841475784E-2</v>
      </c>
      <c r="CL97" s="54">
        <f t="shared" si="265"/>
        <v>1.665689162236772E-2</v>
      </c>
      <c r="CM97" s="54">
        <f t="shared" si="265"/>
        <v>7.5282314053966237E-2</v>
      </c>
      <c r="CN97" s="54">
        <f t="shared" si="265"/>
        <v>1.481619539306589E-2</v>
      </c>
      <c r="CO97" s="54">
        <f t="shared" si="265"/>
        <v>2.9712334180704625E-2</v>
      </c>
      <c r="CP97" s="54">
        <f t="shared" si="265"/>
        <v>-8.4521793480967888E-2</v>
      </c>
      <c r="CQ97" s="54">
        <f t="shared" si="265"/>
        <v>-0.48254928024380772</v>
      </c>
      <c r="CR97" s="54">
        <f t="shared" si="265"/>
        <v>-0.15861901680761936</v>
      </c>
      <c r="CS97" s="54">
        <f t="shared" si="265"/>
        <v>-9.5177757088079296E-2</v>
      </c>
      <c r="CT97" s="54">
        <f t="shared" si="265"/>
        <v>-9.1686512106395335E-2</v>
      </c>
      <c r="CU97" s="54">
        <f t="shared" si="265"/>
        <v>0.65300313281115674</v>
      </c>
      <c r="CV97" s="54">
        <f t="shared" si="265"/>
        <v>0.14078186898228395</v>
      </c>
      <c r="CW97" s="54">
        <f t="shared" si="265"/>
        <v>3.6686250184760238E-2</v>
      </c>
      <c r="CX97" s="54">
        <f t="shared" si="263"/>
        <v>0.10743646050667199</v>
      </c>
      <c r="CY97" s="54">
        <f t="shared" si="263"/>
        <v>0.13182917545037753</v>
      </c>
      <c r="CZ97" s="54">
        <f t="shared" si="263"/>
        <v>2.4910871371214283E-2</v>
      </c>
      <c r="DA97" s="54">
        <f t="shared" si="263"/>
        <v>-1.9656190321399869E-3</v>
      </c>
      <c r="DB97" s="54">
        <f t="shared" si="263"/>
        <v>0.10055688768203241</v>
      </c>
      <c r="DC97" s="54">
        <f t="shared" si="263"/>
        <v>6.5146513590349064E-2</v>
      </c>
      <c r="DD97" s="54">
        <f t="shared" si="263"/>
        <v>5.9973474356166845E-2</v>
      </c>
      <c r="DE97" s="54">
        <f t="shared" si="263"/>
        <v>8.142157394692795E-2</v>
      </c>
      <c r="DF97" s="54">
        <f t="shared" si="263"/>
        <v>4.5913719426313726E-3</v>
      </c>
      <c r="DG97" s="54">
        <f t="shared" si="263"/>
        <v>-3.872597004606293E-3</v>
      </c>
      <c r="DH97" s="54">
        <f t="shared" si="263"/>
        <v>1.3100393414045231E-2</v>
      </c>
      <c r="DI97" s="54">
        <f t="shared" si="263"/>
        <v>-1.1952010177521122E-2</v>
      </c>
      <c r="DJ97" s="54">
        <f t="shared" si="263"/>
        <v>2.5180012239206517E-2</v>
      </c>
      <c r="DK97" s="54">
        <f t="shared" si="263"/>
        <v>3.9544895927926094E-2</v>
      </c>
      <c r="DL97" s="54">
        <f t="shared" si="263"/>
        <v>1.3995705239470579E-2</v>
      </c>
      <c r="DM97" s="54">
        <f t="shared" si="263"/>
        <v>-0.67038456253301437</v>
      </c>
      <c r="DN97" s="54">
        <f t="shared" si="263"/>
        <v>-1</v>
      </c>
    </row>
    <row r="98" spans="1:118" s="7" customFormat="1" x14ac:dyDescent="0.35">
      <c r="A98" s="20" t="str">
        <f>Month!$A$17</f>
        <v>Concepa</v>
      </c>
      <c r="B98" s="52"/>
      <c r="C98" s="52"/>
      <c r="D98" s="52"/>
      <c r="E98" s="52"/>
      <c r="F98" s="52" t="str">
        <f t="shared" si="194"/>
        <v/>
      </c>
      <c r="G98" s="52" t="str">
        <f t="shared" si="195"/>
        <v/>
      </c>
      <c r="H98" s="52" t="str">
        <f t="shared" si="196"/>
        <v/>
      </c>
      <c r="I98" s="52">
        <f t="shared" si="197"/>
        <v>1.7890255439924312</v>
      </c>
      <c r="J98" s="52">
        <f t="shared" si="198"/>
        <v>3.5642023346303509E-2</v>
      </c>
      <c r="K98" s="52">
        <f t="shared" si="199"/>
        <v>-5.8943921408104782E-2</v>
      </c>
      <c r="L98" s="52">
        <f t="shared" si="200"/>
        <v>-4.6657240961421986E-2</v>
      </c>
      <c r="M98" s="52">
        <f t="shared" si="201"/>
        <v>-2.4932157394844001E-2</v>
      </c>
      <c r="N98" s="52">
        <f t="shared" si="202"/>
        <v>3.2010820559062125E-2</v>
      </c>
      <c r="O98" s="52">
        <f t="shared" si="203"/>
        <v>1.5224010439321534E-2</v>
      </c>
      <c r="P98" s="52">
        <f t="shared" si="204"/>
        <v>-7.8389830508474034E-3</v>
      </c>
      <c r="Q98" s="52">
        <f t="shared" si="205"/>
        <v>-2.7309097234301638E-2</v>
      </c>
      <c r="R98" s="52">
        <f t="shared" si="206"/>
        <v>-1.5144895878840825E-2</v>
      </c>
      <c r="S98" s="52">
        <f t="shared" si="207"/>
        <v>2.185089974293053E-2</v>
      </c>
      <c r="T98" s="52">
        <f t="shared" si="208"/>
        <v>2.6692291266282364E-2</v>
      </c>
      <c r="U98" s="52">
        <f t="shared" si="209"/>
        <v>1.1802575107296098E-2</v>
      </c>
      <c r="V98" s="52">
        <f t="shared" si="210"/>
        <v>-4.8055596628715058E-2</v>
      </c>
      <c r="W98" s="52">
        <f t="shared" si="211"/>
        <v>-0.10209643605870022</v>
      </c>
      <c r="X98" s="52">
        <f t="shared" si="212"/>
        <v>-5.8860232945091462E-2</v>
      </c>
      <c r="Y98" s="52">
        <f t="shared" si="213"/>
        <v>-3.4641215977377127E-2</v>
      </c>
      <c r="Z98" s="52">
        <f t="shared" si="214"/>
        <v>-2.6871699285492379E-2</v>
      </c>
      <c r="AA98" s="52">
        <f t="shared" si="215"/>
        <v>3.2220406257296386E-2</v>
      </c>
      <c r="AB98" s="52">
        <f t="shared" si="216"/>
        <v>2.2099447513812542E-4</v>
      </c>
      <c r="AC98" s="52">
        <f t="shared" si="217"/>
        <v>1.0069571585499926E-2</v>
      </c>
      <c r="AD98" s="52">
        <f t="shared" si="218"/>
        <v>4.2936951316839611E-2</v>
      </c>
      <c r="AE98" s="52">
        <f t="shared" si="219"/>
        <v>5.7679258086405838E-2</v>
      </c>
      <c r="AF98" s="52">
        <f t="shared" si="220"/>
        <v>9.7657976137869973E-2</v>
      </c>
      <c r="AG98" s="52">
        <f t="shared" si="221"/>
        <v>3.3532717056371286E-2</v>
      </c>
      <c r="AH98" s="52">
        <f t="shared" si="222"/>
        <v>1.5151515151515138E-2</v>
      </c>
      <c r="AI98" s="52">
        <f t="shared" si="223"/>
        <v>-2.6090675791274553E-2</v>
      </c>
      <c r="AJ98" s="52">
        <f t="shared" si="224"/>
        <v>-4.7705314009661826E-2</v>
      </c>
      <c r="AK98" s="52">
        <f t="shared" si="225"/>
        <v>1.3854787793756485E-2</v>
      </c>
      <c r="AL98" s="52">
        <f t="shared" si="226"/>
        <v>3.8444142921754798E-2</v>
      </c>
      <c r="AM98" s="52">
        <f t="shared" si="227"/>
        <v>5.7531840140535806E-2</v>
      </c>
      <c r="AN98" s="52">
        <f t="shared" si="228"/>
        <v>5.0095117311350634E-2</v>
      </c>
      <c r="AO98" s="52">
        <f t="shared" si="229"/>
        <v>4.4801937381075962E-2</v>
      </c>
      <c r="AP98" s="52">
        <f t="shared" si="230"/>
        <v>1.5243902439024293E-2</v>
      </c>
      <c r="AQ98" s="52">
        <f t="shared" si="231"/>
        <v>8.8870431893687707E-2</v>
      </c>
      <c r="AR98" s="52">
        <f t="shared" si="232"/>
        <v>0.11171497584541057</v>
      </c>
      <c r="AS98" s="52">
        <f t="shared" si="233"/>
        <v>0.1319536423841059</v>
      </c>
      <c r="AT98" s="52">
        <f t="shared" si="234"/>
        <v>0.11954811954811961</v>
      </c>
      <c r="AU98" s="52">
        <f t="shared" si="235"/>
        <v>0.11842105263157898</v>
      </c>
      <c r="AV98" s="52">
        <f t="shared" si="236"/>
        <v>0.12511316313597676</v>
      </c>
      <c r="AW98" s="52">
        <f t="shared" si="237"/>
        <v>1.6820242796548257E-2</v>
      </c>
      <c r="AX98" s="52">
        <f t="shared" si="238"/>
        <v>-2.1368310129007528E-2</v>
      </c>
      <c r="AY98" s="52">
        <f t="shared" si="239"/>
        <v>1.0136317135549744E-2</v>
      </c>
      <c r="AZ98" s="52">
        <f t="shared" si="240"/>
        <v>-7.8854200193112511E-3</v>
      </c>
      <c r="BA98" s="52">
        <f t="shared" si="241"/>
        <v>7.1490218642117354E-2</v>
      </c>
      <c r="BB98" s="52">
        <f t="shared" si="242"/>
        <v>0.1131983307898401</v>
      </c>
      <c r="BC98" s="52">
        <f t="shared" si="243"/>
        <v>0.11470272470041309</v>
      </c>
      <c r="BD98" s="52">
        <f t="shared" si="244"/>
        <v>0.13317112733171133</v>
      </c>
      <c r="BE98" s="52">
        <f t="shared" si="245"/>
        <v>0.11370653779030748</v>
      </c>
      <c r="BF98" s="52">
        <f t="shared" si="246"/>
        <v>8.6097842654472956E-2</v>
      </c>
      <c r="BG98" s="52">
        <f t="shared" si="247"/>
        <v>0.10034395820714703</v>
      </c>
      <c r="BH98" s="52">
        <f t="shared" si="248"/>
        <v>7.271686229602059E-2</v>
      </c>
      <c r="BI98" s="52">
        <f t="shared" si="249"/>
        <v>7.0033751205400119E-2</v>
      </c>
      <c r="BJ98" s="52">
        <f t="shared" si="250"/>
        <v>7.8866791780082046E-2</v>
      </c>
      <c r="BK98" s="52">
        <f t="shared" si="251"/>
        <v>7.3660272106699676E-2</v>
      </c>
      <c r="BL98" s="52">
        <f t="shared" si="252"/>
        <v>9.6933813717640538E-2</v>
      </c>
      <c r="BM98" s="52">
        <f t="shared" si="253"/>
        <v>7.4641658217866613E-2</v>
      </c>
      <c r="BN98" s="52">
        <f t="shared" si="254"/>
        <v>4.0635047537759927E-2</v>
      </c>
      <c r="BO98" s="52">
        <f t="shared" si="255"/>
        <v>7.7718589480957778E-2</v>
      </c>
      <c r="BP98" s="118">
        <f t="shared" si="256"/>
        <v>7.6952010492892242E-2</v>
      </c>
      <c r="BQ98" s="118">
        <f t="shared" si="257"/>
        <v>7.8205843980362122E-2</v>
      </c>
      <c r="BR98" s="118">
        <f t="shared" si="258"/>
        <v>7.9326923076923128E-2</v>
      </c>
      <c r="BS98" s="118">
        <f t="shared" si="259"/>
        <v>5.7051776983958247E-2</v>
      </c>
      <c r="BT98" s="52">
        <f t="shared" si="260"/>
        <v>6.7095899695018613E-2</v>
      </c>
      <c r="BU98" s="52">
        <f t="shared" si="261"/>
        <v>3.902078683244592E-2</v>
      </c>
      <c r="BV98" s="52">
        <f t="shared" ref="BV98:CC98" si="271">IF(BR18="","",IF(BV18="","",IF(BR18&lt;=0,"",IF(BV18&lt;=0,"",(BV18/BR18-1)))))</f>
        <v>-4.2761692650333805E-3</v>
      </c>
      <c r="BW98" s="52">
        <f t="shared" si="271"/>
        <v>-2.9511757425742746E-2</v>
      </c>
      <c r="BX98" s="52">
        <f t="shared" si="271"/>
        <v>-7.611723298401607E-2</v>
      </c>
      <c r="BY98" s="52">
        <f t="shared" si="271"/>
        <v>-8.9250070178721885E-2</v>
      </c>
      <c r="BZ98" s="52">
        <f t="shared" si="271"/>
        <v>-2.5319853270108217E-2</v>
      </c>
      <c r="CA98" s="52">
        <f t="shared" si="271"/>
        <v>-7.0568131894694353E-2</v>
      </c>
      <c r="CB98" s="52">
        <f t="shared" si="271"/>
        <v>-3.6511675375594965E-2</v>
      </c>
      <c r="CC98" s="52">
        <f t="shared" si="271"/>
        <v>-3.5875668441299857E-2</v>
      </c>
      <c r="CD98" s="52">
        <f t="shared" si="267"/>
        <v>2.4761336515513044E-3</v>
      </c>
      <c r="CE98" s="52">
        <f t="shared" si="265"/>
        <v>1.6913246850442709E-2</v>
      </c>
      <c r="CF98" s="52">
        <f t="shared" si="265"/>
        <v>0.10267687978576467</v>
      </c>
      <c r="CG98" s="52">
        <f t="shared" si="265"/>
        <v>0.12356820119352085</v>
      </c>
      <c r="CH98" s="52">
        <f t="shared" si="265"/>
        <v>9.263073123049903E-2</v>
      </c>
      <c r="CI98" s="52">
        <f t="shared" si="265"/>
        <v>7.8418137737396032E-2</v>
      </c>
      <c r="CJ98" s="52"/>
      <c r="CK98" s="52"/>
      <c r="CL98" s="52"/>
      <c r="CM98" s="52"/>
      <c r="CN98" s="52"/>
      <c r="CO98" s="52"/>
      <c r="CP98" s="52"/>
      <c r="CQ98" s="52"/>
      <c r="CR98" s="52"/>
      <c r="CS98" s="52"/>
      <c r="CT98" s="52"/>
      <c r="CU98" s="52"/>
      <c r="CV98" s="52"/>
      <c r="CW98" s="52"/>
      <c r="CX98" s="52"/>
      <c r="CY98" s="52"/>
      <c r="CZ98" s="52"/>
      <c r="DA98" s="52"/>
      <c r="DB98" s="52"/>
      <c r="DC98" s="52"/>
      <c r="DD98" s="52"/>
      <c r="DE98" s="52"/>
      <c r="DF98" s="52"/>
      <c r="DG98" s="52"/>
      <c r="DH98" s="52"/>
      <c r="DI98" s="52"/>
      <c r="DJ98" s="52"/>
      <c r="DK98" s="52"/>
      <c r="DL98" s="52"/>
      <c r="DM98" s="52"/>
      <c r="DN98" s="52"/>
    </row>
    <row r="99" spans="1:118" s="5" customFormat="1" x14ac:dyDescent="0.35">
      <c r="A99" s="18" t="str">
        <f>Month!$A$18</f>
        <v>Veículo Pesado</v>
      </c>
      <c r="B99" s="53"/>
      <c r="C99" s="53"/>
      <c r="D99" s="53"/>
      <c r="E99" s="53"/>
      <c r="F99" s="53" t="str">
        <f t="shared" si="194"/>
        <v/>
      </c>
      <c r="G99" s="53" t="str">
        <f t="shared" si="195"/>
        <v/>
      </c>
      <c r="H99" s="53" t="str">
        <f t="shared" si="196"/>
        <v/>
      </c>
      <c r="I99" s="53">
        <f t="shared" si="197"/>
        <v>1.4666666666666668</v>
      </c>
      <c r="J99" s="53">
        <f t="shared" si="198"/>
        <v>-2.5091240875912413E-2</v>
      </c>
      <c r="K99" s="53">
        <f t="shared" si="199"/>
        <v>-6.8192014356213582E-2</v>
      </c>
      <c r="L99" s="53">
        <f t="shared" si="200"/>
        <v>-5.8387799564270204E-2</v>
      </c>
      <c r="M99" s="53">
        <f t="shared" si="201"/>
        <v>3.4001743679163088E-2</v>
      </c>
      <c r="N99" s="53">
        <f t="shared" si="202"/>
        <v>7.206364061768844E-2</v>
      </c>
      <c r="O99" s="53">
        <f t="shared" si="203"/>
        <v>4.285026480500731E-2</v>
      </c>
      <c r="P99" s="53">
        <f t="shared" si="204"/>
        <v>3.7945395650161862E-2</v>
      </c>
      <c r="Q99" s="53">
        <f t="shared" si="205"/>
        <v>2.0657672849915709E-2</v>
      </c>
      <c r="R99" s="53">
        <f t="shared" si="206"/>
        <v>4.0157136621562728E-2</v>
      </c>
      <c r="S99" s="53">
        <f t="shared" si="207"/>
        <v>9.8337950138504215E-2</v>
      </c>
      <c r="T99" s="53">
        <f t="shared" si="208"/>
        <v>7.356219349086035E-2</v>
      </c>
      <c r="U99" s="53">
        <f t="shared" si="209"/>
        <v>1.6522098306484878E-2</v>
      </c>
      <c r="V99" s="53">
        <f t="shared" si="210"/>
        <v>-2.1401594628619347E-2</v>
      </c>
      <c r="W99" s="53">
        <f t="shared" si="211"/>
        <v>-9.373686422866756E-2</v>
      </c>
      <c r="X99" s="53">
        <f t="shared" si="212"/>
        <v>-8.2641196013289009E-2</v>
      </c>
      <c r="Y99" s="53">
        <f t="shared" si="213"/>
        <v>-1.828524989841529E-2</v>
      </c>
      <c r="Z99" s="53">
        <f t="shared" si="214"/>
        <v>-1.2864493996569415E-3</v>
      </c>
      <c r="AA99" s="53">
        <f t="shared" si="215"/>
        <v>4.4063079777365566E-2</v>
      </c>
      <c r="AB99" s="53">
        <f t="shared" si="216"/>
        <v>5.4323223177908497E-2</v>
      </c>
      <c r="AC99" s="53">
        <f t="shared" si="217"/>
        <v>3.5596026490066324E-2</v>
      </c>
      <c r="AD99" s="53">
        <f t="shared" si="218"/>
        <v>8.5444396736796824E-2</v>
      </c>
      <c r="AE99" s="53">
        <f t="shared" si="219"/>
        <v>9.4180364282541174E-2</v>
      </c>
      <c r="AF99" s="53">
        <f t="shared" si="220"/>
        <v>0.12666380420781453</v>
      </c>
      <c r="AG99" s="53">
        <f t="shared" si="221"/>
        <v>5.7154276578736951E-2</v>
      </c>
      <c r="AH99" s="53">
        <f t="shared" si="222"/>
        <v>3.5601265822784445E-3</v>
      </c>
      <c r="AI99" s="53">
        <f t="shared" si="223"/>
        <v>-1.8270401948842885E-2</v>
      </c>
      <c r="AJ99" s="53">
        <f t="shared" si="224"/>
        <v>-6.1737804878048808E-2</v>
      </c>
      <c r="AK99" s="53">
        <f t="shared" si="225"/>
        <v>6.1247637051039749E-2</v>
      </c>
      <c r="AL99" s="53">
        <f t="shared" si="226"/>
        <v>9.1446590461174537E-2</v>
      </c>
      <c r="AM99" s="53">
        <f t="shared" si="227"/>
        <v>7.2373862696443414E-2</v>
      </c>
      <c r="AN99" s="53">
        <f t="shared" si="228"/>
        <v>0.10113728675873279</v>
      </c>
      <c r="AO99" s="53">
        <f t="shared" si="229"/>
        <v>3.4200213751335973E-2</v>
      </c>
      <c r="AP99" s="53">
        <f t="shared" si="230"/>
        <v>3.864210906464427E-2</v>
      </c>
      <c r="AQ99" s="53">
        <f t="shared" si="231"/>
        <v>8.3686849209410052E-2</v>
      </c>
      <c r="AR99" s="53">
        <f t="shared" si="232"/>
        <v>0.1014385835485061</v>
      </c>
      <c r="AS99" s="53">
        <f t="shared" si="233"/>
        <v>0.13951085084395443</v>
      </c>
      <c r="AT99" s="53">
        <f t="shared" si="234"/>
        <v>0.13108484005563281</v>
      </c>
      <c r="AU99" s="53">
        <f t="shared" si="235"/>
        <v>0.14306049822064049</v>
      </c>
      <c r="AV99" s="53">
        <f t="shared" si="236"/>
        <v>0.12960482250502348</v>
      </c>
      <c r="AW99" s="53">
        <f t="shared" si="237"/>
        <v>-2.2067714631197055E-2</v>
      </c>
      <c r="AX99" s="53">
        <f t="shared" si="238"/>
        <v>-7.2977559176145013E-2</v>
      </c>
      <c r="AY99" s="53">
        <f t="shared" si="239"/>
        <v>-6.1355853051058507E-2</v>
      </c>
      <c r="AZ99" s="53">
        <f t="shared" si="240"/>
        <v>-5.1586125111176995E-2</v>
      </c>
      <c r="BA99" s="53">
        <f t="shared" si="241"/>
        <v>6.5533230293663092E-2</v>
      </c>
      <c r="BB99" s="53">
        <f t="shared" si="242"/>
        <v>0.17654705326030862</v>
      </c>
      <c r="BC99" s="53">
        <f t="shared" si="243"/>
        <v>0.15458925180560046</v>
      </c>
      <c r="BD99" s="53">
        <f t="shared" si="244"/>
        <v>0.13004063769928109</v>
      </c>
      <c r="BE99" s="53">
        <f t="shared" si="245"/>
        <v>0.1238758340586017</v>
      </c>
      <c r="BF99" s="53">
        <f t="shared" si="246"/>
        <v>2.8932919954904213E-2</v>
      </c>
      <c r="BG99" s="53">
        <f t="shared" si="247"/>
        <v>6.3874174087905633E-2</v>
      </c>
      <c r="BH99" s="53">
        <f t="shared" si="248"/>
        <v>6.7496542185338848E-2</v>
      </c>
      <c r="BI99" s="53">
        <f t="shared" si="249"/>
        <v>5.1368094992256141E-2</v>
      </c>
      <c r="BJ99" s="53">
        <f t="shared" si="250"/>
        <v>8.5888994136392949E-2</v>
      </c>
      <c r="BK99" s="53">
        <f t="shared" si="251"/>
        <v>4.3505521763292254E-2</v>
      </c>
      <c r="BL99" s="53">
        <f t="shared" si="252"/>
        <v>6.9991966830784902E-2</v>
      </c>
      <c r="BM99" s="53">
        <f t="shared" si="253"/>
        <v>6.0622882396268229E-2</v>
      </c>
      <c r="BN99" s="53">
        <f t="shared" si="254"/>
        <v>5.6706199603703711E-2</v>
      </c>
      <c r="BO99" s="53">
        <f t="shared" si="255"/>
        <v>0.13366362510486574</v>
      </c>
      <c r="BP99" s="119">
        <f t="shared" si="256"/>
        <v>0.10411496551669042</v>
      </c>
      <c r="BQ99" s="119">
        <f t="shared" si="257"/>
        <v>8.4555096776164795E-2</v>
      </c>
      <c r="BR99" s="119">
        <f t="shared" si="258"/>
        <v>7.9493912628312291E-2</v>
      </c>
      <c r="BS99" s="119">
        <f t="shared" si="259"/>
        <v>2.145628851860315E-2</v>
      </c>
      <c r="BT99" s="53">
        <f t="shared" si="260"/>
        <v>5.1327045404693905E-2</v>
      </c>
      <c r="BU99" s="53">
        <f t="shared" si="261"/>
        <v>2.6639699410140993E-2</v>
      </c>
      <c r="BV99" s="53">
        <f t="shared" ref="BV99:CC99" si="272">IF(BR19="","",IF(BV19="","",IF(BR19&lt;=0,"",IF(BV19&lt;=0,"",(BV19/BR19-1)))))</f>
        <v>-2.2335249889429476E-2</v>
      </c>
      <c r="BW99" s="53">
        <f t="shared" si="272"/>
        <v>-7.9217877094972078E-2</v>
      </c>
      <c r="BX99" s="53">
        <f t="shared" si="272"/>
        <v>-0.11177696640934698</v>
      </c>
      <c r="BY99" s="53">
        <f t="shared" si="272"/>
        <v>-8.7522245322245285E-2</v>
      </c>
      <c r="BZ99" s="53">
        <f t="shared" si="272"/>
        <v>-5.7453064917439511E-2</v>
      </c>
      <c r="CA99" s="53">
        <f t="shared" si="272"/>
        <v>-7.6447033127047259E-3</v>
      </c>
      <c r="CB99" s="53">
        <f t="shared" si="272"/>
        <v>-1.4378755502667984E-2</v>
      </c>
      <c r="CC99" s="53">
        <f t="shared" si="272"/>
        <v>-4.3293966896467473E-2</v>
      </c>
      <c r="CD99" s="53">
        <f t="shared" si="267"/>
        <v>-2.3095272378209852E-2</v>
      </c>
      <c r="CE99" s="53">
        <f t="shared" si="265"/>
        <v>-3.147224260210324E-2</v>
      </c>
      <c r="CF99" s="53">
        <f t="shared" si="265"/>
        <v>3.9138578073273367E-2</v>
      </c>
      <c r="CG99" s="53">
        <f t="shared" si="265"/>
        <v>8.6415098833055426E-2</v>
      </c>
      <c r="CH99" s="53">
        <f t="shared" si="265"/>
        <v>3.7733205724137298E-2</v>
      </c>
      <c r="CI99" s="53">
        <f t="shared" si="265"/>
        <v>1.9560135443942528E-2</v>
      </c>
      <c r="CJ99" s="189"/>
      <c r="CK99" s="189"/>
      <c r="CL99" s="189"/>
      <c r="CM99" s="189"/>
      <c r="CN99" s="189"/>
      <c r="CO99" s="189"/>
      <c r="CP99" s="189"/>
      <c r="CQ99" s="189"/>
      <c r="CR99" s="189"/>
      <c r="CS99" s="189"/>
      <c r="CT99" s="189"/>
      <c r="CU99" s="189"/>
      <c r="CV99" s="189"/>
      <c r="CW99" s="189"/>
      <c r="CX99" s="189"/>
      <c r="CY99" s="189"/>
      <c r="CZ99" s="189"/>
      <c r="DA99" s="189"/>
      <c r="DB99" s="189"/>
      <c r="DC99" s="189"/>
      <c r="DD99" s="189"/>
      <c r="DE99" s="189"/>
      <c r="DF99" s="189"/>
      <c r="DG99" s="189"/>
      <c r="DH99" s="189"/>
      <c r="DI99" s="189"/>
      <c r="DJ99" s="189"/>
      <c r="DK99" s="189"/>
      <c r="DL99" s="189"/>
      <c r="DM99" s="189"/>
      <c r="DN99" s="189"/>
    </row>
    <row r="100" spans="1:118" s="5" customFormat="1" x14ac:dyDescent="0.35">
      <c r="A100" s="19" t="str">
        <f>Month!$A$19</f>
        <v>Veículo Leve</v>
      </c>
      <c r="B100" s="54"/>
      <c r="C100" s="54"/>
      <c r="D100" s="54"/>
      <c r="E100" s="54"/>
      <c r="F100" s="54" t="str">
        <f t="shared" si="194"/>
        <v/>
      </c>
      <c r="G100" s="54" t="str">
        <f t="shared" si="195"/>
        <v/>
      </c>
      <c r="H100" s="54" t="str">
        <f t="shared" si="196"/>
        <v/>
      </c>
      <c r="I100" s="54">
        <f t="shared" si="197"/>
        <v>2.0422297297297298</v>
      </c>
      <c r="J100" s="54">
        <f t="shared" si="198"/>
        <v>6.7091896999763811E-2</v>
      </c>
      <c r="K100" s="54">
        <f t="shared" si="199"/>
        <v>-5.1185547610086535E-2</v>
      </c>
      <c r="L100" s="54">
        <f t="shared" si="200"/>
        <v>-3.6521084337349352E-2</v>
      </c>
      <c r="M100" s="54">
        <f t="shared" si="201"/>
        <v>-6.2465297057190394E-2</v>
      </c>
      <c r="N100" s="54">
        <f t="shared" si="202"/>
        <v>1.3061766659287155E-2</v>
      </c>
      <c r="O100" s="54">
        <f t="shared" si="203"/>
        <v>-7.5366917889726492E-3</v>
      </c>
      <c r="P100" s="54">
        <f t="shared" si="204"/>
        <v>-4.6502540054708885E-2</v>
      </c>
      <c r="Q100" s="54">
        <f t="shared" si="205"/>
        <v>-6.1000888362451877E-2</v>
      </c>
      <c r="R100" s="54">
        <f t="shared" si="206"/>
        <v>-4.2832167832167811E-2</v>
      </c>
      <c r="S100" s="54">
        <f t="shared" si="207"/>
        <v>-4.4364508393285318E-2</v>
      </c>
      <c r="T100" s="54">
        <f t="shared" si="208"/>
        <v>-1.6393442622950838E-2</v>
      </c>
      <c r="U100" s="54">
        <f t="shared" si="209"/>
        <v>8.1993062125511607E-3</v>
      </c>
      <c r="V100" s="54">
        <f t="shared" si="210"/>
        <v>-6.2557077625570723E-2</v>
      </c>
      <c r="W100" s="54">
        <f t="shared" si="211"/>
        <v>-0.11041405269761606</v>
      </c>
      <c r="X100" s="54">
        <f t="shared" si="212"/>
        <v>-3.5000000000000031E-2</v>
      </c>
      <c r="Y100" s="54">
        <f t="shared" si="213"/>
        <v>-4.7231779793556417E-2</v>
      </c>
      <c r="Z100" s="54">
        <f t="shared" si="214"/>
        <v>-4.1402825133950327E-2</v>
      </c>
      <c r="AA100" s="54">
        <f t="shared" si="215"/>
        <v>2.0216267042783231E-2</v>
      </c>
      <c r="AB100" s="54">
        <f t="shared" si="216"/>
        <v>-5.1381692573402415E-2</v>
      </c>
      <c r="AC100" s="54">
        <f t="shared" si="217"/>
        <v>-1.0177281680892936E-2</v>
      </c>
      <c r="AD100" s="54">
        <f t="shared" si="218"/>
        <v>1.778455284552849E-2</v>
      </c>
      <c r="AE100" s="54">
        <f t="shared" si="219"/>
        <v>1.9815668202765035E-2</v>
      </c>
      <c r="AF100" s="54">
        <f t="shared" si="220"/>
        <v>6.690942193900784E-2</v>
      </c>
      <c r="AG100" s="54">
        <f t="shared" si="221"/>
        <v>1.3930348258706537E-2</v>
      </c>
      <c r="AH100" s="54">
        <f t="shared" si="222"/>
        <v>2.246630054917631E-2</v>
      </c>
      <c r="AI100" s="54">
        <f t="shared" si="223"/>
        <v>-3.479439674649798E-2</v>
      </c>
      <c r="AJ100" s="54">
        <f t="shared" si="224"/>
        <v>-3.1996587030716728E-2</v>
      </c>
      <c r="AK100" s="54">
        <f t="shared" si="225"/>
        <v>-2.7150801439319583E-2</v>
      </c>
      <c r="AL100" s="54">
        <f t="shared" si="226"/>
        <v>5.615234375E-3</v>
      </c>
      <c r="AM100" s="54">
        <f t="shared" si="227"/>
        <v>4.0730337078651591E-2</v>
      </c>
      <c r="AN100" s="54">
        <f t="shared" si="228"/>
        <v>-5.2886734244160793E-3</v>
      </c>
      <c r="AO100" s="54">
        <f t="shared" si="229"/>
        <v>5.4808338937458068E-2</v>
      </c>
      <c r="AP100" s="54">
        <f t="shared" si="230"/>
        <v>-4.8555474629763395E-4</v>
      </c>
      <c r="AQ100" s="54">
        <f t="shared" si="231"/>
        <v>9.491677912730534E-2</v>
      </c>
      <c r="AR100" s="54">
        <f t="shared" si="232"/>
        <v>0.12405848471422232</v>
      </c>
      <c r="AS100" s="54">
        <f t="shared" si="233"/>
        <v>0.12496015301243224</v>
      </c>
      <c r="AT100" s="54">
        <f t="shared" si="234"/>
        <v>0.11148894826329858</v>
      </c>
      <c r="AU100" s="54">
        <f t="shared" si="235"/>
        <v>8.9975349219391987E-2</v>
      </c>
      <c r="AV100" s="54">
        <f t="shared" si="236"/>
        <v>0.11982656681119441</v>
      </c>
      <c r="AW100" s="54">
        <f t="shared" si="237"/>
        <v>5.3272881836214259E-2</v>
      </c>
      <c r="AX100" s="54">
        <f t="shared" si="238"/>
        <v>1.5319820804195805E-2</v>
      </c>
      <c r="AY100" s="54">
        <f t="shared" si="239"/>
        <v>9.6692235205427801E-2</v>
      </c>
      <c r="AZ100" s="54">
        <f t="shared" si="240"/>
        <v>4.3998592045054519E-2</v>
      </c>
      <c r="BA100" s="54">
        <f t="shared" si="241"/>
        <v>7.6674737691686756E-2</v>
      </c>
      <c r="BB100" s="54">
        <f t="shared" si="242"/>
        <v>7.2081153594619529E-2</v>
      </c>
      <c r="BC100" s="54">
        <f t="shared" si="243"/>
        <v>7.3371267366884263E-2</v>
      </c>
      <c r="BD100" s="54">
        <f t="shared" si="244"/>
        <v>0.13654753877275794</v>
      </c>
      <c r="BE100" s="54">
        <f t="shared" si="245"/>
        <v>0.10494752623688153</v>
      </c>
      <c r="BF100" s="54">
        <f t="shared" si="246"/>
        <v>0.12681680385464777</v>
      </c>
      <c r="BG100" s="54">
        <f t="shared" si="247"/>
        <v>0.14099439641370481</v>
      </c>
      <c r="BH100" s="54">
        <f t="shared" si="248"/>
        <v>7.8315040047463702E-2</v>
      </c>
      <c r="BI100" s="54">
        <f t="shared" si="249"/>
        <v>8.6386250565355205E-2</v>
      </c>
      <c r="BJ100" s="54">
        <f t="shared" si="250"/>
        <v>7.4299338042852936E-2</v>
      </c>
      <c r="BK100" s="54">
        <f t="shared" si="251"/>
        <v>0.10499995018698072</v>
      </c>
      <c r="BL100" s="54">
        <f t="shared" si="252"/>
        <v>0.12553590096286071</v>
      </c>
      <c r="BM100" s="54">
        <f t="shared" si="253"/>
        <v>8.652726894254803E-2</v>
      </c>
      <c r="BN100" s="54">
        <f t="shared" si="254"/>
        <v>3.0069112147924404E-2</v>
      </c>
      <c r="BO100" s="54">
        <f t="shared" si="255"/>
        <v>2.2736782168367498E-2</v>
      </c>
      <c r="BP100" s="120">
        <f t="shared" si="256"/>
        <v>4.9538254496162004E-2</v>
      </c>
      <c r="BQ100" s="120">
        <f t="shared" si="257"/>
        <v>7.2951065746021948E-2</v>
      </c>
      <c r="BR100" s="120">
        <f t="shared" si="258"/>
        <v>7.9214297214619256E-2</v>
      </c>
      <c r="BS100" s="120">
        <f t="shared" si="259"/>
        <v>9.5852992301961759E-2</v>
      </c>
      <c r="BT100" s="54">
        <f t="shared" si="260"/>
        <v>8.383791336748958E-2</v>
      </c>
      <c r="BU100" s="54">
        <f t="shared" si="261"/>
        <v>4.9378461547251895E-2</v>
      </c>
      <c r="BV100" s="54">
        <f t="shared" ref="BV100:CC100" si="273">IF(BR20="","",IF(BV20="","",IF(BR20&lt;=0,"",IF(BV20&lt;=0,"",(BV20/BR20-1)))))</f>
        <v>7.9069073549156155E-3</v>
      </c>
      <c r="BW100" s="54">
        <f t="shared" si="273"/>
        <v>2.0892703376387933E-2</v>
      </c>
      <c r="BX100" s="54">
        <f t="shared" si="273"/>
        <v>-3.9392458100558803E-2</v>
      </c>
      <c r="BY100" s="54">
        <f t="shared" si="273"/>
        <v>-9.0664199421473524E-2</v>
      </c>
      <c r="BZ100" s="54">
        <f t="shared" si="273"/>
        <v>-4.2924807578448299E-3</v>
      </c>
      <c r="CA100" s="54">
        <f t="shared" si="273"/>
        <v>-0.12811852172140203</v>
      </c>
      <c r="CB100" s="54">
        <f t="shared" si="273"/>
        <v>-5.7588044738285604E-2</v>
      </c>
      <c r="CC100" s="54">
        <f t="shared" si="273"/>
        <v>-2.9783222510002316E-2</v>
      </c>
      <c r="CD100" s="54">
        <f t="shared" si="267"/>
        <v>1.8316188494128083E-2</v>
      </c>
      <c r="CE100" s="54">
        <f t="shared" si="265"/>
        <v>6.728195010183291E-2</v>
      </c>
      <c r="CF100" s="54">
        <f t="shared" si="265"/>
        <v>0.165956222695258</v>
      </c>
      <c r="CG100" s="54">
        <f t="shared" si="265"/>
        <v>0.15365612343297985</v>
      </c>
      <c r="CH100" s="54">
        <f t="shared" si="265"/>
        <v>0.12525376948132849</v>
      </c>
      <c r="CI100" s="54">
        <f t="shared" si="265"/>
        <v>0.13401932383628146</v>
      </c>
      <c r="CJ100" s="190"/>
      <c r="CK100" s="190"/>
      <c r="CL100" s="190"/>
      <c r="CM100" s="190"/>
      <c r="CN100" s="190"/>
      <c r="CO100" s="190"/>
      <c r="CP100" s="190"/>
      <c r="CQ100" s="190"/>
      <c r="CR100" s="190"/>
      <c r="CS100" s="190"/>
      <c r="CT100" s="190"/>
      <c r="CU100" s="190"/>
      <c r="CV100" s="190"/>
      <c r="CW100" s="190"/>
      <c r="CX100" s="190"/>
      <c r="CY100" s="190"/>
      <c r="CZ100" s="190"/>
      <c r="DA100" s="190"/>
      <c r="DB100" s="190"/>
      <c r="DC100" s="190"/>
      <c r="DD100" s="190"/>
      <c r="DE100" s="190"/>
      <c r="DF100" s="190"/>
      <c r="DG100" s="190"/>
      <c r="DH100" s="190"/>
      <c r="DI100" s="190"/>
      <c r="DJ100" s="190"/>
      <c r="DK100" s="190"/>
      <c r="DL100" s="190"/>
      <c r="DM100" s="190"/>
      <c r="DN100" s="190"/>
    </row>
    <row r="101" spans="1:118" s="7" customFormat="1" x14ac:dyDescent="0.35">
      <c r="A101" s="20" t="str">
        <f>Month!$A$20</f>
        <v>Econorte</v>
      </c>
      <c r="B101" s="52"/>
      <c r="C101" s="52"/>
      <c r="D101" s="52"/>
      <c r="E101" s="52"/>
      <c r="F101" s="52" t="str">
        <f t="shared" si="194"/>
        <v/>
      </c>
      <c r="G101" s="52" t="str">
        <f t="shared" si="195"/>
        <v/>
      </c>
      <c r="H101" s="52" t="str">
        <f t="shared" si="196"/>
        <v/>
      </c>
      <c r="I101" s="52" t="str">
        <f t="shared" si="197"/>
        <v/>
      </c>
      <c r="J101" s="52" t="str">
        <f t="shared" si="198"/>
        <v/>
      </c>
      <c r="K101" s="52">
        <f t="shared" si="199"/>
        <v>3.7580299785867242</v>
      </c>
      <c r="L101" s="52">
        <f t="shared" si="200"/>
        <v>5.2800734618916545E-2</v>
      </c>
      <c r="M101" s="52">
        <f t="shared" si="201"/>
        <v>3.7238493723849464E-2</v>
      </c>
      <c r="N101" s="52">
        <f t="shared" si="202"/>
        <v>4.9976646426903359E-2</v>
      </c>
      <c r="O101" s="52">
        <f t="shared" si="203"/>
        <v>-7.9657965796579688E-2</v>
      </c>
      <c r="P101" s="52">
        <f t="shared" si="204"/>
        <v>-0.12211077191452246</v>
      </c>
      <c r="Q101" s="52">
        <f t="shared" si="205"/>
        <v>-0.14804356595401369</v>
      </c>
      <c r="R101" s="52">
        <f t="shared" si="206"/>
        <v>-0.15524911032028466</v>
      </c>
      <c r="S101" s="52">
        <f t="shared" si="207"/>
        <v>-6.6503667481662587E-2</v>
      </c>
      <c r="T101" s="52">
        <f t="shared" si="208"/>
        <v>-1.4903129657228065E-2</v>
      </c>
      <c r="U101" s="52">
        <f t="shared" si="209"/>
        <v>-4.4981060606060552E-2</v>
      </c>
      <c r="V101" s="52">
        <f t="shared" si="210"/>
        <v>-3.5808320168509766E-2</v>
      </c>
      <c r="W101" s="52">
        <f t="shared" si="211"/>
        <v>-3.9287585123101154E-2</v>
      </c>
      <c r="X101" s="52">
        <f t="shared" si="212"/>
        <v>-6.5557236510337402E-3</v>
      </c>
      <c r="Y101" s="52">
        <f t="shared" si="213"/>
        <v>0.28160634605850277</v>
      </c>
      <c r="Z101" s="52">
        <f t="shared" si="214"/>
        <v>0.38570180229382856</v>
      </c>
      <c r="AA101" s="52">
        <f t="shared" si="215"/>
        <v>0.41852780806979273</v>
      </c>
      <c r="AB101" s="52">
        <f t="shared" si="216"/>
        <v>0.42182741116751266</v>
      </c>
      <c r="AC101" s="52">
        <f t="shared" si="217"/>
        <v>0.12263056092843327</v>
      </c>
      <c r="AD101" s="52">
        <f t="shared" si="218"/>
        <v>5.9671609083957966E-2</v>
      </c>
      <c r="AE101" s="52">
        <f t="shared" si="219"/>
        <v>5.3590510382152345E-2</v>
      </c>
      <c r="AF101" s="52">
        <f t="shared" si="220"/>
        <v>1.39235987147448E-2</v>
      </c>
      <c r="AG101" s="52">
        <f t="shared" si="221"/>
        <v>-3.2046864231564443E-2</v>
      </c>
      <c r="AH101" s="52">
        <f t="shared" si="222"/>
        <v>-2.2174944767203941E-2</v>
      </c>
      <c r="AI101" s="52">
        <f t="shared" si="223"/>
        <v>-3.9401678219627922E-2</v>
      </c>
      <c r="AJ101" s="52">
        <f t="shared" si="224"/>
        <v>-3.169014084507038E-2</v>
      </c>
      <c r="AK101" s="52">
        <f t="shared" si="225"/>
        <v>-2.8835884656461364E-2</v>
      </c>
      <c r="AL101" s="52">
        <f t="shared" si="226"/>
        <v>-5.1730696082160521E-2</v>
      </c>
      <c r="AM101" s="52">
        <f t="shared" si="227"/>
        <v>-1.7850360805165222E-2</v>
      </c>
      <c r="AN101" s="52">
        <f t="shared" si="228"/>
        <v>1.927272727272733E-2</v>
      </c>
      <c r="AO101" s="52">
        <f t="shared" si="229"/>
        <v>3.9222873900293331E-2</v>
      </c>
      <c r="AP101" s="52">
        <f t="shared" si="230"/>
        <v>5.1231448054552819E-2</v>
      </c>
      <c r="AQ101" s="52">
        <f t="shared" si="231"/>
        <v>3.0162412993039345E-2</v>
      </c>
      <c r="AR101" s="52">
        <f t="shared" si="232"/>
        <v>4.7092400998929751E-2</v>
      </c>
      <c r="AS101" s="52">
        <f t="shared" si="233"/>
        <v>8.7477954144620895E-2</v>
      </c>
      <c r="AT101" s="52">
        <f t="shared" si="234"/>
        <v>0.10656613449738983</v>
      </c>
      <c r="AU101" s="52">
        <f t="shared" si="235"/>
        <v>0.11974474474474484</v>
      </c>
      <c r="AV101" s="52">
        <f t="shared" si="236"/>
        <v>0.10834752981260642</v>
      </c>
      <c r="AW101" s="52">
        <f t="shared" si="237"/>
        <v>-9.0820629257216678E-3</v>
      </c>
      <c r="AX101" s="52">
        <f t="shared" si="238"/>
        <v>1.172413793103444E-2</v>
      </c>
      <c r="AY101" s="52">
        <f t="shared" si="239"/>
        <v>1.5085484411666128E-2</v>
      </c>
      <c r="AZ101" s="52">
        <f t="shared" si="240"/>
        <v>-3.350753150937591E-2</v>
      </c>
      <c r="BA101" s="52">
        <f t="shared" si="241"/>
        <v>8.1505728314238857E-2</v>
      </c>
      <c r="BB101" s="52">
        <f t="shared" si="242"/>
        <v>0.10429447852760743</v>
      </c>
      <c r="BC101" s="52">
        <f t="shared" si="243"/>
        <v>0.10931307793923373</v>
      </c>
      <c r="BD101" s="52">
        <f t="shared" si="244"/>
        <v>0.16634860050890588</v>
      </c>
      <c r="BE101" s="52">
        <f t="shared" si="245"/>
        <v>0.11198547215496357</v>
      </c>
      <c r="BF101" s="52">
        <f t="shared" si="246"/>
        <v>6.1419753086419782E-2</v>
      </c>
      <c r="BG101" s="52">
        <f t="shared" si="247"/>
        <v>6.0732360821673215E-2</v>
      </c>
      <c r="BH101" s="52">
        <f t="shared" si="248"/>
        <v>2.7542950640850883E-2</v>
      </c>
      <c r="BI101" s="52">
        <f t="shared" si="249"/>
        <v>3.674469243331524E-2</v>
      </c>
      <c r="BJ101" s="52">
        <f t="shared" si="250"/>
        <v>4.9723756906077332E-2</v>
      </c>
      <c r="BK101" s="52">
        <f t="shared" si="251"/>
        <v>9.2618579848442462E-3</v>
      </c>
      <c r="BL101" s="52">
        <f t="shared" si="252"/>
        <v>5.5732484076433053E-2</v>
      </c>
      <c r="BM101" s="52">
        <f t="shared" si="253"/>
        <v>5.4344972433709726E-2</v>
      </c>
      <c r="BN101" s="52">
        <f t="shared" si="254"/>
        <v>5.6509695290858808E-2</v>
      </c>
      <c r="BO101" s="52">
        <f t="shared" si="255"/>
        <v>5.5061179087875445E-2</v>
      </c>
      <c r="BP101" s="118">
        <f t="shared" si="256"/>
        <v>2.0613373554549952E-2</v>
      </c>
      <c r="BQ101" s="118">
        <f t="shared" si="257"/>
        <v>3.1125498007968044E-2</v>
      </c>
      <c r="BR101" s="118">
        <f t="shared" si="258"/>
        <v>5.2438384897746104E-3</v>
      </c>
      <c r="BS101" s="118">
        <f t="shared" si="259"/>
        <v>2.3721665788085655E-3</v>
      </c>
      <c r="BT101" s="52">
        <f t="shared" si="260"/>
        <v>-2.931034482758621E-2</v>
      </c>
      <c r="BU101" s="52">
        <f t="shared" si="261"/>
        <v>-2.9944457860420215E-2</v>
      </c>
      <c r="BV101" s="52">
        <f t="shared" ref="BV101:CC101" si="274">IF(BR21="","",IF(BV21="","",IF(BR21&lt;=0,"",IF(BV21&lt;=0,"",(BV21/BR21-1)))))</f>
        <v>-4.4340114762649985E-2</v>
      </c>
      <c r="BW101" s="52">
        <f t="shared" si="274"/>
        <v>-5.0571916907704351E-2</v>
      </c>
      <c r="BX101" s="52">
        <f t="shared" si="274"/>
        <v>-3.1971580817051537E-2</v>
      </c>
      <c r="BY101" s="52">
        <f t="shared" si="274"/>
        <v>-3.2847207597524131E-2</v>
      </c>
      <c r="BZ101" s="52">
        <f t="shared" si="274"/>
        <v>-2.183406113537123E-2</v>
      </c>
      <c r="CA101" s="52">
        <f t="shared" si="274"/>
        <v>-1.8189119762925254E-2</v>
      </c>
      <c r="CB101" s="52">
        <f t="shared" si="274"/>
        <v>-3.9056356487549126E-2</v>
      </c>
      <c r="CC101" s="52">
        <f t="shared" si="274"/>
        <v>-7.3886452589018159E-2</v>
      </c>
      <c r="CD101" s="52">
        <f t="shared" si="267"/>
        <v>-5.2734375E-2</v>
      </c>
      <c r="CE101" s="52">
        <f t="shared" si="265"/>
        <v>-2.2566995768688258E-2</v>
      </c>
      <c r="CF101" s="52">
        <f t="shared" si="265"/>
        <v>3.1369339879978142E-2</v>
      </c>
      <c r="CG101" s="52">
        <f t="shared" si="265"/>
        <v>3.085047248471362E-2</v>
      </c>
      <c r="CH101" s="52">
        <f t="shared" si="265"/>
        <v>2.6509572901325384E-2</v>
      </c>
      <c r="CI101" s="52">
        <f t="shared" si="265"/>
        <v>-2.2222222222222254E-2</v>
      </c>
      <c r="CJ101" s="52">
        <f t="shared" si="265"/>
        <v>-1.2430573922242782E-2</v>
      </c>
      <c r="CK101" s="52">
        <f t="shared" si="265"/>
        <v>-0.17444055001348069</v>
      </c>
      <c r="CL101" s="52">
        <f t="shared" si="265"/>
        <v>-0.48206599713055953</v>
      </c>
      <c r="CM101" s="52">
        <f t="shared" si="265"/>
        <v>-0.44008264462809921</v>
      </c>
      <c r="CN101" s="52">
        <f t="shared" si="265"/>
        <v>-0.12029659882163901</v>
      </c>
      <c r="CO101" s="52">
        <f t="shared" si="265"/>
        <v>0.33311561071195306</v>
      </c>
      <c r="CP101" s="52">
        <f t="shared" si="265"/>
        <v>1.0653739612188367</v>
      </c>
      <c r="CQ101" s="52">
        <f t="shared" si="265"/>
        <v>0.66138007380073804</v>
      </c>
      <c r="CR101" s="52">
        <f t="shared" si="265"/>
        <v>0.20236664954240147</v>
      </c>
      <c r="CS101" s="52">
        <f t="shared" si="265"/>
        <v>2.6947574718275247E-2</v>
      </c>
      <c r="CT101" s="52">
        <f t="shared" si="265"/>
        <v>2.1459227467810482E-3</v>
      </c>
      <c r="CU101" s="52">
        <f t="shared" si="265"/>
        <v>0.23586528655892591</v>
      </c>
      <c r="CV101" s="52">
        <f t="shared" si="265"/>
        <v>0.10164477007374773</v>
      </c>
      <c r="CW101" s="52">
        <f t="shared" si="265"/>
        <v>-0.33683206106870234</v>
      </c>
      <c r="CX101" s="52">
        <f t="shared" si="263"/>
        <v>-1</v>
      </c>
      <c r="CY101" s="52">
        <f t="shared" si="263"/>
        <v>-1</v>
      </c>
      <c r="CZ101" s="52">
        <f t="shared" si="263"/>
        <v>-1</v>
      </c>
      <c r="DA101" s="52">
        <f t="shared" si="263"/>
        <v>-1</v>
      </c>
      <c r="DB101" s="52" t="e">
        <f t="shared" si="263"/>
        <v>#DIV/0!</v>
      </c>
      <c r="DC101" s="52" t="e">
        <f t="shared" si="263"/>
        <v>#DIV/0!</v>
      </c>
      <c r="DD101" s="52" t="e">
        <f t="shared" si="263"/>
        <v>#DIV/0!</v>
      </c>
      <c r="DE101" s="52" t="e">
        <f t="shared" si="263"/>
        <v>#DIV/0!</v>
      </c>
      <c r="DF101" s="52" t="e">
        <f t="shared" si="263"/>
        <v>#DIV/0!</v>
      </c>
      <c r="DG101" s="52" t="e">
        <f t="shared" si="263"/>
        <v>#DIV/0!</v>
      </c>
      <c r="DH101" s="52" t="e">
        <f t="shared" si="263"/>
        <v>#DIV/0!</v>
      </c>
      <c r="DI101" s="52" t="e">
        <f t="shared" si="263"/>
        <v>#DIV/0!</v>
      </c>
      <c r="DJ101" s="52" t="e">
        <f t="shared" si="263"/>
        <v>#DIV/0!</v>
      </c>
      <c r="DK101" s="52" t="e">
        <f t="shared" si="263"/>
        <v>#DIV/0!</v>
      </c>
      <c r="DL101" s="52" t="e">
        <f t="shared" si="263"/>
        <v>#DIV/0!</v>
      </c>
      <c r="DM101" s="52" t="e">
        <f t="shared" si="263"/>
        <v>#DIV/0!</v>
      </c>
      <c r="DN101" s="52" t="e">
        <f t="shared" si="263"/>
        <v>#DIV/0!</v>
      </c>
    </row>
    <row r="102" spans="1:118" s="5" customFormat="1" x14ac:dyDescent="0.35">
      <c r="A102" s="18" t="str">
        <f>Month!$A$21</f>
        <v>Veículo Pesado</v>
      </c>
      <c r="B102" s="53"/>
      <c r="C102" s="53"/>
      <c r="D102" s="53"/>
      <c r="E102" s="53"/>
      <c r="F102" s="53" t="str">
        <f t="shared" si="194"/>
        <v/>
      </c>
      <c r="G102" s="53" t="str">
        <f t="shared" si="195"/>
        <v/>
      </c>
      <c r="H102" s="53" t="str">
        <f t="shared" si="196"/>
        <v/>
      </c>
      <c r="I102" s="53" t="str">
        <f t="shared" si="197"/>
        <v/>
      </c>
      <c r="J102" s="53" t="str">
        <f t="shared" si="198"/>
        <v/>
      </c>
      <c r="K102" s="53">
        <f t="shared" si="199"/>
        <v>3.4119718309859151</v>
      </c>
      <c r="L102" s="53">
        <f t="shared" si="200"/>
        <v>3.3965244865718835E-2</v>
      </c>
      <c r="M102" s="53">
        <f t="shared" si="201"/>
        <v>5.3254437869822535E-2</v>
      </c>
      <c r="N102" s="53">
        <f t="shared" si="202"/>
        <v>6.3993174061433455E-2</v>
      </c>
      <c r="O102" s="53">
        <f t="shared" si="203"/>
        <v>-6.6241021548284151E-2</v>
      </c>
      <c r="P102" s="53">
        <f t="shared" si="204"/>
        <v>-0.10007639419404124</v>
      </c>
      <c r="Q102" s="53">
        <f t="shared" si="205"/>
        <v>-0.13764044943820219</v>
      </c>
      <c r="R102" s="53">
        <f t="shared" si="206"/>
        <v>-0.13953488372093026</v>
      </c>
      <c r="S102" s="53">
        <f t="shared" si="207"/>
        <v>-4.4444444444444398E-2</v>
      </c>
      <c r="T102" s="53">
        <f t="shared" si="208"/>
        <v>-1.6977928692699651E-3</v>
      </c>
      <c r="U102" s="53">
        <f t="shared" si="209"/>
        <v>-4.723127035830621E-2</v>
      </c>
      <c r="V102" s="53">
        <f t="shared" si="210"/>
        <v>-5.5917986952469745E-2</v>
      </c>
      <c r="W102" s="53">
        <f t="shared" si="211"/>
        <v>-2.415026833631484E-2</v>
      </c>
      <c r="X102" s="53">
        <f t="shared" si="212"/>
        <v>-3.4013605442176909E-3</v>
      </c>
      <c r="Y102" s="53">
        <f t="shared" si="213"/>
        <v>0.38461538461538458</v>
      </c>
      <c r="Z102" s="53">
        <f t="shared" si="214"/>
        <v>0.62706811451135236</v>
      </c>
      <c r="AA102" s="53">
        <f t="shared" si="215"/>
        <v>0.59173235563703019</v>
      </c>
      <c r="AB102" s="53">
        <f t="shared" si="216"/>
        <v>0.64163822525597269</v>
      </c>
      <c r="AC102" s="53">
        <f t="shared" si="217"/>
        <v>0.19753086419753085</v>
      </c>
      <c r="AD102" s="53">
        <f t="shared" si="218"/>
        <v>5.9931319848078424E-2</v>
      </c>
      <c r="AE102" s="53">
        <f t="shared" si="219"/>
        <v>5.7826302272282248E-2</v>
      </c>
      <c r="AF102" s="53">
        <f t="shared" si="220"/>
        <v>-7.2765072765073047E-3</v>
      </c>
      <c r="AG102" s="53">
        <f t="shared" si="221"/>
        <v>-5.9278350515463929E-2</v>
      </c>
      <c r="AH102" s="53">
        <f t="shared" si="222"/>
        <v>-3.6061820263308508E-2</v>
      </c>
      <c r="AI102" s="53">
        <f t="shared" si="223"/>
        <v>-2.1774632553075657E-2</v>
      </c>
      <c r="AJ102" s="53">
        <f t="shared" si="224"/>
        <v>-3.4554973821989576E-2</v>
      </c>
      <c r="AK102" s="53">
        <f t="shared" si="225"/>
        <v>-1.6986301369863011E-2</v>
      </c>
      <c r="AL102" s="53">
        <f t="shared" si="226"/>
        <v>-4.9881235154394354E-2</v>
      </c>
      <c r="AM102" s="53">
        <f t="shared" si="227"/>
        <v>-7.5125208681135258E-2</v>
      </c>
      <c r="AN102" s="53">
        <f t="shared" si="228"/>
        <v>-4.3383947939262812E-3</v>
      </c>
      <c r="AO102" s="53">
        <f t="shared" si="229"/>
        <v>-1.2820512820512775E-2</v>
      </c>
      <c r="AP102" s="53">
        <f t="shared" si="230"/>
        <v>1.3125000000000053E-2</v>
      </c>
      <c r="AQ102" s="53">
        <f t="shared" si="231"/>
        <v>2.8880866425992746E-2</v>
      </c>
      <c r="AR102" s="53">
        <f t="shared" si="232"/>
        <v>2.7777777777777679E-2</v>
      </c>
      <c r="AS102" s="53">
        <f t="shared" si="233"/>
        <v>8.6391869000564725E-2</v>
      </c>
      <c r="AT102" s="53">
        <f t="shared" si="234"/>
        <v>0.10178901912399763</v>
      </c>
      <c r="AU102" s="53">
        <f t="shared" si="235"/>
        <v>0.14035087719298245</v>
      </c>
      <c r="AV102" s="53">
        <f t="shared" si="236"/>
        <v>0.12877583465818754</v>
      </c>
      <c r="AW102" s="53">
        <f t="shared" si="237"/>
        <v>-4.9896049896049899E-2</v>
      </c>
      <c r="AX102" s="53">
        <f t="shared" si="238"/>
        <v>8.9585666293392485E-3</v>
      </c>
      <c r="AY102" s="53">
        <f t="shared" si="239"/>
        <v>-9.2307692307692646E-3</v>
      </c>
      <c r="AZ102" s="53">
        <f t="shared" si="240"/>
        <v>-5.68075117370892E-2</v>
      </c>
      <c r="BA102" s="53">
        <f t="shared" si="241"/>
        <v>0.11269146608315106</v>
      </c>
      <c r="BB102" s="53">
        <f t="shared" si="242"/>
        <v>0.13706992230854609</v>
      </c>
      <c r="BC102" s="53">
        <f t="shared" si="243"/>
        <v>0.13302277432712217</v>
      </c>
      <c r="BD102" s="53">
        <f t="shared" si="244"/>
        <v>0.20109507217521161</v>
      </c>
      <c r="BE102" s="53">
        <f t="shared" si="245"/>
        <v>0.14749262536873164</v>
      </c>
      <c r="BF102" s="53">
        <f t="shared" si="246"/>
        <v>8.0527086383601842E-2</v>
      </c>
      <c r="BG102" s="53">
        <f t="shared" si="247"/>
        <v>7.2179077204202802E-2</v>
      </c>
      <c r="BH102" s="53">
        <f t="shared" si="248"/>
        <v>4.931620389556568E-2</v>
      </c>
      <c r="BI102" s="53">
        <f t="shared" si="249"/>
        <v>6.1268209083119141E-2</v>
      </c>
      <c r="BJ102" s="53">
        <f t="shared" si="250"/>
        <v>4.8780487804878092E-2</v>
      </c>
      <c r="BK102" s="53">
        <f t="shared" si="251"/>
        <v>1.1504047720494182E-2</v>
      </c>
      <c r="BL102" s="53">
        <f t="shared" si="252"/>
        <v>5.6872037914691864E-2</v>
      </c>
      <c r="BM102" s="53">
        <f t="shared" si="253"/>
        <v>4.3197416229309615E-2</v>
      </c>
      <c r="BN102" s="53">
        <f t="shared" si="254"/>
        <v>5.2971576227390127E-2</v>
      </c>
      <c r="BO102" s="53">
        <f t="shared" si="255"/>
        <v>7.4978938500421144E-2</v>
      </c>
      <c r="BP102" s="119">
        <f t="shared" si="256"/>
        <v>1.8684603886397699E-2</v>
      </c>
      <c r="BQ102" s="119">
        <f t="shared" si="257"/>
        <v>3.5990712074303488E-2</v>
      </c>
      <c r="BR102" s="119">
        <f t="shared" si="258"/>
        <v>1.5541922290388532E-2</v>
      </c>
      <c r="BS102" s="119">
        <f t="shared" si="259"/>
        <v>-2.8996865203761768E-2</v>
      </c>
      <c r="BT102" s="53">
        <f t="shared" si="260"/>
        <v>-3.6683785766691068E-2</v>
      </c>
      <c r="BU102" s="53">
        <f t="shared" si="261"/>
        <v>-4.9682480388494543E-2</v>
      </c>
      <c r="BV102" s="53">
        <f t="shared" ref="BV102:CC102" si="275">IF(BR22="","",IF(BV22="","",IF(BR22&lt;=0,"",IF(BV22&lt;=0,"",(BV22/BR22-1)))))</f>
        <v>-6.4840918244059575E-2</v>
      </c>
      <c r="BW102" s="53">
        <f t="shared" si="275"/>
        <v>-7.7872074253430235E-2</v>
      </c>
      <c r="BX102" s="53">
        <f t="shared" si="275"/>
        <v>-8.1492764661081463E-2</v>
      </c>
      <c r="BY102" s="53">
        <f t="shared" si="275"/>
        <v>-0.10154559748427672</v>
      </c>
      <c r="BZ102" s="53">
        <f t="shared" si="275"/>
        <v>-8.8285960378983619E-2</v>
      </c>
      <c r="CA102" s="53">
        <f t="shared" si="275"/>
        <v>-4.3777485926899007E-2</v>
      </c>
      <c r="CB102" s="53">
        <f t="shared" si="275"/>
        <v>-8.2504145936981743E-2</v>
      </c>
      <c r="CC102" s="53">
        <f t="shared" si="275"/>
        <v>-0.10660690878990309</v>
      </c>
      <c r="CD102" s="53">
        <f t="shared" si="267"/>
        <v>-8.8332546055739258E-2</v>
      </c>
      <c r="CE102" s="53">
        <f t="shared" si="265"/>
        <v>-8.237986270022879E-2</v>
      </c>
      <c r="CF102" s="53">
        <f t="shared" si="265"/>
        <v>1.5815634884771779E-2</v>
      </c>
      <c r="CG102" s="53">
        <f t="shared" si="265"/>
        <v>1.5181194906954021E-2</v>
      </c>
      <c r="CH102" s="53">
        <f t="shared" si="265"/>
        <v>1.2953367875647714E-2</v>
      </c>
      <c r="CI102" s="53">
        <f t="shared" si="265"/>
        <v>-6.982543640897787E-3</v>
      </c>
      <c r="CJ102" s="53">
        <f t="shared" si="265"/>
        <v>-3.1583629893238485E-2</v>
      </c>
      <c r="CK102" s="53">
        <f t="shared" si="265"/>
        <v>-0.19536903039073805</v>
      </c>
      <c r="CL102" s="53">
        <f t="shared" si="265"/>
        <v>-0.53913043478260869</v>
      </c>
      <c r="CM102" s="53">
        <f t="shared" si="265"/>
        <v>-0.50778503264691111</v>
      </c>
      <c r="CN102" s="53">
        <f t="shared" si="265"/>
        <v>-0.12444648598989438</v>
      </c>
      <c r="CO102" s="53">
        <f t="shared" si="265"/>
        <v>0.38069544364508401</v>
      </c>
      <c r="CP102" s="53">
        <f t="shared" si="265"/>
        <v>1.4139844617092119</v>
      </c>
      <c r="CQ102" s="53">
        <f t="shared" si="265"/>
        <v>1.2321622448979594</v>
      </c>
      <c r="CR102" s="53">
        <f t="shared" si="265"/>
        <v>0.38805401662049888</v>
      </c>
      <c r="CS102" s="53">
        <f t="shared" si="265"/>
        <v>0.12027789839339986</v>
      </c>
      <c r="CT102" s="53">
        <f t="shared" si="265"/>
        <v>9.3333333333333268E-2</v>
      </c>
      <c r="CU102" s="53">
        <f t="shared" si="265"/>
        <v>0.16158991076191787</v>
      </c>
      <c r="CV102" s="53">
        <f t="shared" si="265"/>
        <v>6.2839838502771528E-2</v>
      </c>
      <c r="CW102" s="53">
        <f t="shared" ref="CW102:DN115" si="276">CW22/CS22-1</f>
        <v>-0.30930232558139537</v>
      </c>
      <c r="CX102" s="53">
        <f t="shared" si="276"/>
        <v>-1</v>
      </c>
      <c r="CY102" s="53">
        <f t="shared" si="276"/>
        <v>-1</v>
      </c>
      <c r="CZ102" s="53">
        <f t="shared" ca="1" si="276"/>
        <v>-1</v>
      </c>
      <c r="DA102" s="53">
        <f t="shared" ca="1" si="276"/>
        <v>-1</v>
      </c>
      <c r="DB102" s="53" t="e">
        <f t="shared" ca="1" si="276"/>
        <v>#DIV/0!</v>
      </c>
      <c r="DC102" s="53" t="e">
        <f t="shared" ca="1" si="276"/>
        <v>#DIV/0!</v>
      </c>
      <c r="DD102" s="53" t="e">
        <f t="shared" ca="1" si="276"/>
        <v>#DIV/0!</v>
      </c>
      <c r="DE102" s="53" t="e">
        <f t="shared" ca="1" si="276"/>
        <v>#DIV/0!</v>
      </c>
      <c r="DF102" s="53" t="e">
        <f t="shared" ca="1" si="276"/>
        <v>#DIV/0!</v>
      </c>
      <c r="DG102" s="53" t="e">
        <f t="shared" ca="1" si="276"/>
        <v>#DIV/0!</v>
      </c>
      <c r="DH102" s="53" t="e">
        <f t="shared" ca="1" si="276"/>
        <v>#DIV/0!</v>
      </c>
      <c r="DI102" s="53" t="e">
        <f t="shared" ca="1" si="276"/>
        <v>#DIV/0!</v>
      </c>
      <c r="DJ102" s="53" t="e">
        <f t="shared" ca="1" si="276"/>
        <v>#DIV/0!</v>
      </c>
      <c r="DK102" s="53" t="e">
        <f t="shared" ca="1" si="276"/>
        <v>#DIV/0!</v>
      </c>
      <c r="DL102" s="53" t="e">
        <f t="shared" ca="1" si="276"/>
        <v>#DIV/0!</v>
      </c>
      <c r="DM102" s="53" t="e">
        <f t="shared" ca="1" si="276"/>
        <v>#DIV/0!</v>
      </c>
      <c r="DN102" s="53" t="e">
        <f t="shared" ca="1" si="276"/>
        <v>#DIV/0!</v>
      </c>
    </row>
    <row r="103" spans="1:118" s="5" customFormat="1" x14ac:dyDescent="0.35">
      <c r="A103" s="19" t="str">
        <f>Month!$A$22</f>
        <v>Veículo Leve</v>
      </c>
      <c r="B103" s="54"/>
      <c r="C103" s="54"/>
      <c r="D103" s="54"/>
      <c r="E103" s="54"/>
      <c r="F103" s="54" t="str">
        <f t="shared" si="194"/>
        <v/>
      </c>
      <c r="G103" s="54" t="str">
        <f t="shared" si="195"/>
        <v/>
      </c>
      <c r="H103" s="54" t="str">
        <f t="shared" si="196"/>
        <v/>
      </c>
      <c r="I103" s="54" t="str">
        <f t="shared" si="197"/>
        <v/>
      </c>
      <c r="J103" s="54" t="str">
        <f t="shared" si="198"/>
        <v/>
      </c>
      <c r="K103" s="54">
        <f t="shared" si="199"/>
        <v>4.2950819672131146</v>
      </c>
      <c r="L103" s="54">
        <f t="shared" si="200"/>
        <v>7.8947368421052655E-2</v>
      </c>
      <c r="M103" s="54">
        <f t="shared" si="201"/>
        <v>1.6377649325626242E-2</v>
      </c>
      <c r="N103" s="54">
        <f t="shared" si="202"/>
        <v>3.302373581011353E-2</v>
      </c>
      <c r="O103" s="54">
        <f t="shared" si="203"/>
        <v>-9.7007223942208509E-2</v>
      </c>
      <c r="P103" s="54">
        <f t="shared" si="204"/>
        <v>-0.15142276422764223</v>
      </c>
      <c r="Q103" s="54">
        <f t="shared" si="205"/>
        <v>-0.16208530805687205</v>
      </c>
      <c r="R103" s="54">
        <f t="shared" si="206"/>
        <v>-0.17482517482517479</v>
      </c>
      <c r="S103" s="54">
        <f t="shared" si="207"/>
        <v>-9.5999999999999974E-2</v>
      </c>
      <c r="T103" s="54">
        <f t="shared" si="208"/>
        <v>-3.3532934131736525E-2</v>
      </c>
      <c r="U103" s="54">
        <f t="shared" si="209"/>
        <v>-4.1855203619909465E-2</v>
      </c>
      <c r="V103" s="54">
        <f t="shared" si="210"/>
        <v>-9.6852300242130651E-3</v>
      </c>
      <c r="W103" s="54">
        <f t="shared" si="211"/>
        <v>-6.0682680151706747E-2</v>
      </c>
      <c r="X103" s="54">
        <f t="shared" si="212"/>
        <v>-1.1152416356877359E-2</v>
      </c>
      <c r="Y103" s="54">
        <f t="shared" si="213"/>
        <v>0.13931523022432124</v>
      </c>
      <c r="Z103" s="54">
        <f t="shared" si="214"/>
        <v>8.6797066014669966E-2</v>
      </c>
      <c r="AA103" s="54">
        <f t="shared" si="215"/>
        <v>0.16419919246298798</v>
      </c>
      <c r="AB103" s="54">
        <f t="shared" si="216"/>
        <v>9.8997493734335862E-2</v>
      </c>
      <c r="AC103" s="54">
        <f t="shared" si="217"/>
        <v>-3.1088082901554737E-3</v>
      </c>
      <c r="AD103" s="54">
        <f t="shared" si="218"/>
        <v>5.919010123734525E-2</v>
      </c>
      <c r="AE103" s="54">
        <f t="shared" si="219"/>
        <v>4.5086705202312061E-2</v>
      </c>
      <c r="AF103" s="54">
        <f t="shared" si="220"/>
        <v>6.0433295324971548E-2</v>
      </c>
      <c r="AG103" s="54">
        <f t="shared" si="221"/>
        <v>2.2869022869022926E-2</v>
      </c>
      <c r="AH103" s="54">
        <f t="shared" si="222"/>
        <v>3.5895584205942743E-3</v>
      </c>
      <c r="AI103" s="54">
        <f t="shared" si="223"/>
        <v>-7.5221238938053103E-2</v>
      </c>
      <c r="AJ103" s="54">
        <f t="shared" si="224"/>
        <v>-2.5806451612903181E-2</v>
      </c>
      <c r="AK103" s="54">
        <f t="shared" si="225"/>
        <v>-5.0813008130081272E-2</v>
      </c>
      <c r="AL103" s="54">
        <f t="shared" si="226"/>
        <v>-5.5026455026454979E-2</v>
      </c>
      <c r="AM103" s="54">
        <f t="shared" si="227"/>
        <v>0.10526315789473695</v>
      </c>
      <c r="AN103" s="54">
        <f t="shared" si="228"/>
        <v>6.7328918322295817E-2</v>
      </c>
      <c r="AO103" s="54">
        <f t="shared" si="229"/>
        <v>0.13918629550321193</v>
      </c>
      <c r="AP103" s="54">
        <f t="shared" si="230"/>
        <v>0.11950727883538637</v>
      </c>
      <c r="AQ103" s="54">
        <f t="shared" si="231"/>
        <v>3.2467532467532534E-2</v>
      </c>
      <c r="AR103" s="54">
        <f t="shared" si="232"/>
        <v>8.3764219234746529E-2</v>
      </c>
      <c r="AS103" s="54">
        <f t="shared" si="233"/>
        <v>8.9285714285714191E-2</v>
      </c>
      <c r="AT103" s="54">
        <f t="shared" si="234"/>
        <v>0.11431200736206137</v>
      </c>
      <c r="AU103" s="54">
        <f t="shared" si="235"/>
        <v>8.2809224318658226E-2</v>
      </c>
      <c r="AV103" s="54">
        <f t="shared" si="236"/>
        <v>7.1564885496183228E-2</v>
      </c>
      <c r="AW103" s="54">
        <f t="shared" si="237"/>
        <v>5.8671268334771431E-2</v>
      </c>
      <c r="AX103" s="54">
        <f t="shared" si="238"/>
        <v>1.6157989228007263E-2</v>
      </c>
      <c r="AY103" s="54">
        <f t="shared" si="239"/>
        <v>6.0987415295256531E-2</v>
      </c>
      <c r="AZ103" s="54">
        <f t="shared" si="240"/>
        <v>1.0685663401602818E-2</v>
      </c>
      <c r="BA103" s="54">
        <f t="shared" si="241"/>
        <v>3.5044824775876116E-2</v>
      </c>
      <c r="BB103" s="54">
        <f t="shared" si="242"/>
        <v>5.212014134275611E-2</v>
      </c>
      <c r="BC103" s="54">
        <f t="shared" si="243"/>
        <v>6.7518248175182372E-2</v>
      </c>
      <c r="BD103" s="54">
        <f t="shared" si="244"/>
        <v>0.10484581497797363</v>
      </c>
      <c r="BE103" s="54">
        <f t="shared" si="245"/>
        <v>5.5118110236220375E-2</v>
      </c>
      <c r="BF103" s="54">
        <f t="shared" si="246"/>
        <v>2.8547439126784147E-2</v>
      </c>
      <c r="BG103" s="54">
        <f t="shared" si="247"/>
        <v>3.9316239316239399E-2</v>
      </c>
      <c r="BH103" s="54">
        <f t="shared" si="248"/>
        <v>-1.4354066985645897E-2</v>
      </c>
      <c r="BI103" s="54">
        <f t="shared" si="249"/>
        <v>-5.9701492537312939E-3</v>
      </c>
      <c r="BJ103" s="54">
        <f t="shared" si="250"/>
        <v>5.1428571428571379E-2</v>
      </c>
      <c r="BK103" s="54">
        <f t="shared" si="251"/>
        <v>4.9342105263157077E-3</v>
      </c>
      <c r="BL103" s="54">
        <f t="shared" si="252"/>
        <v>5.3398058252427161E-2</v>
      </c>
      <c r="BM103" s="54">
        <f t="shared" si="253"/>
        <v>7.5075075075075048E-2</v>
      </c>
      <c r="BN103" s="54">
        <f t="shared" si="254"/>
        <v>6.288819875776408E-2</v>
      </c>
      <c r="BO103" s="54">
        <f t="shared" si="255"/>
        <v>1.6366612111292866E-2</v>
      </c>
      <c r="BP103" s="120">
        <f t="shared" si="256"/>
        <v>2.457757296466978E-2</v>
      </c>
      <c r="BQ103" s="120">
        <f t="shared" si="257"/>
        <v>2.2346368715083775E-2</v>
      </c>
      <c r="BR103" s="120">
        <f t="shared" si="258"/>
        <v>-1.3148283418553675E-2</v>
      </c>
      <c r="BS103" s="120">
        <f t="shared" si="259"/>
        <v>6.6827697262479946E-2</v>
      </c>
      <c r="BT103" s="54">
        <f t="shared" si="260"/>
        <v>-1.4242878560719596E-2</v>
      </c>
      <c r="BU103" s="54">
        <f t="shared" si="261"/>
        <v>6.1475409836064809E-3</v>
      </c>
      <c r="BV103" s="54">
        <f t="shared" ref="BV103:CC103" si="277">IF(BR23="","",IF(BV23="","",IF(BR23&lt;=0,"",IF(BV23&lt;=0,"",(BV23/BR23-1)))))</f>
        <v>-6.6617320503330468E-3</v>
      </c>
      <c r="BW103" s="54">
        <f t="shared" si="277"/>
        <v>4.8452830188683293E-4</v>
      </c>
      <c r="BX103" s="54">
        <f t="shared" si="277"/>
        <v>6.6920152091254792E-2</v>
      </c>
      <c r="BY103" s="54">
        <f t="shared" si="277"/>
        <v>8.5800928092834683E-2</v>
      </c>
      <c r="BZ103" s="54">
        <f t="shared" si="277"/>
        <v>9.3144560357675044E-2</v>
      </c>
      <c r="CA103" s="54">
        <f t="shared" si="277"/>
        <v>2.5918008029317097E-2</v>
      </c>
      <c r="CB103" s="54">
        <f t="shared" si="277"/>
        <v>3.5637918745545338E-2</v>
      </c>
      <c r="CC103" s="54">
        <f t="shared" si="277"/>
        <v>-2.7125909895923783E-2</v>
      </c>
      <c r="CD103" s="54">
        <f t="shared" si="267"/>
        <v>-1.3633265167007913E-3</v>
      </c>
      <c r="CE103" s="54">
        <f t="shared" si="265"/>
        <v>7.3529411764705843E-2</v>
      </c>
      <c r="CF103" s="54">
        <f t="shared" si="265"/>
        <v>5.5058499655884274E-2</v>
      </c>
      <c r="CG103" s="54">
        <f t="shared" si="265"/>
        <v>5.1413881748072043E-2</v>
      </c>
      <c r="CH103" s="54">
        <f t="shared" si="265"/>
        <v>4.4368600682593851E-2</v>
      </c>
      <c r="CI103" s="54">
        <f t="shared" si="265"/>
        <v>-4.3150684931506866E-2</v>
      </c>
      <c r="CJ103" s="54">
        <f t="shared" si="265"/>
        <v>1.5655577299412915E-2</v>
      </c>
      <c r="CK103" s="54">
        <f t="shared" si="265"/>
        <v>-0.14792176039119809</v>
      </c>
      <c r="CL103" s="54">
        <f t="shared" si="265"/>
        <v>-0.40915032679738561</v>
      </c>
      <c r="CM103" s="54">
        <f t="shared" si="265"/>
        <v>-0.34359341445955616</v>
      </c>
      <c r="CN103" s="54">
        <f t="shared" si="265"/>
        <v>-0.11449421965317919</v>
      </c>
      <c r="CO103" s="54">
        <f t="shared" si="265"/>
        <v>0.27618364418938302</v>
      </c>
      <c r="CP103" s="54">
        <f t="shared" si="265"/>
        <v>0.71792035398230092</v>
      </c>
      <c r="CQ103" s="54">
        <f t="shared" si="265"/>
        <v>5.1383860414394578E-2</v>
      </c>
      <c r="CR103" s="54">
        <f t="shared" si="265"/>
        <v>-5.4343754136498612E-2</v>
      </c>
      <c r="CS103" s="54">
        <f t="shared" si="265"/>
        <v>-9.3872962338392374E-2</v>
      </c>
      <c r="CT103" s="54">
        <f t="shared" si="265"/>
        <v>-0.12556342562781708</v>
      </c>
      <c r="CU103" s="54">
        <f t="shared" si="265"/>
        <v>0.40439095173936002</v>
      </c>
      <c r="CV103" s="54">
        <f t="shared" si="265"/>
        <v>0.18038942880349618</v>
      </c>
      <c r="CW103" s="54">
        <f t="shared" si="276"/>
        <v>-0.38089330024813894</v>
      </c>
      <c r="CX103" s="54">
        <f t="shared" si="276"/>
        <v>-1</v>
      </c>
      <c r="CY103" s="54">
        <f t="shared" si="276"/>
        <v>-1</v>
      </c>
      <c r="CZ103" s="54">
        <f t="shared" si="276"/>
        <v>-1</v>
      </c>
      <c r="DA103" s="54">
        <f t="shared" si="276"/>
        <v>-1</v>
      </c>
      <c r="DB103" s="54" t="e">
        <f t="shared" si="276"/>
        <v>#DIV/0!</v>
      </c>
      <c r="DC103" s="54" t="e">
        <f t="shared" si="276"/>
        <v>#DIV/0!</v>
      </c>
      <c r="DD103" s="54" t="e">
        <f t="shared" si="276"/>
        <v>#DIV/0!</v>
      </c>
      <c r="DE103" s="54" t="e">
        <f t="shared" si="276"/>
        <v>#DIV/0!</v>
      </c>
      <c r="DF103" s="54" t="e">
        <f t="shared" si="276"/>
        <v>#DIV/0!</v>
      </c>
      <c r="DG103" s="54" t="e">
        <f t="shared" si="276"/>
        <v>#DIV/0!</v>
      </c>
      <c r="DH103" s="54" t="e">
        <f t="shared" si="276"/>
        <v>#DIV/0!</v>
      </c>
      <c r="DI103" s="54" t="e">
        <f t="shared" si="276"/>
        <v>#DIV/0!</v>
      </c>
      <c r="DJ103" s="54" t="e">
        <f t="shared" si="276"/>
        <v>#DIV/0!</v>
      </c>
      <c r="DK103" s="54" t="e">
        <f t="shared" si="276"/>
        <v>#DIV/0!</v>
      </c>
      <c r="DL103" s="54" t="e">
        <f t="shared" si="276"/>
        <v>#DIV/0!</v>
      </c>
      <c r="DM103" s="54" t="e">
        <f t="shared" si="276"/>
        <v>#DIV/0!</v>
      </c>
      <c r="DN103" s="54" t="e">
        <f t="shared" si="276"/>
        <v>#DIV/0!</v>
      </c>
    </row>
    <row r="104" spans="1:118" s="5" customFormat="1" x14ac:dyDescent="0.35">
      <c r="A104" s="20" t="str">
        <f>Month!$A$23</f>
        <v>Transbrasiliana</v>
      </c>
      <c r="B104" s="52"/>
      <c r="C104" s="52"/>
      <c r="D104" s="52"/>
      <c r="E104" s="52"/>
      <c r="F104" s="52" t="str">
        <f t="shared" si="194"/>
        <v/>
      </c>
      <c r="G104" s="52" t="str">
        <f t="shared" si="195"/>
        <v/>
      </c>
      <c r="H104" s="52" t="str">
        <f t="shared" si="196"/>
        <v/>
      </c>
      <c r="I104" s="52" t="str">
        <f t="shared" si="197"/>
        <v/>
      </c>
      <c r="J104" s="52" t="str">
        <f t="shared" si="198"/>
        <v/>
      </c>
      <c r="K104" s="52" t="str">
        <f t="shared" si="199"/>
        <v/>
      </c>
      <c r="L104" s="52" t="str">
        <f t="shared" si="200"/>
        <v/>
      </c>
      <c r="M104" s="52" t="str">
        <f t="shared" si="201"/>
        <v/>
      </c>
      <c r="N104" s="52" t="str">
        <f t="shared" si="202"/>
        <v/>
      </c>
      <c r="O104" s="52" t="str">
        <f t="shared" si="203"/>
        <v/>
      </c>
      <c r="P104" s="52" t="str">
        <f t="shared" si="204"/>
        <v/>
      </c>
      <c r="Q104" s="52" t="str">
        <f t="shared" si="205"/>
        <v/>
      </c>
      <c r="R104" s="52" t="str">
        <f t="shared" si="206"/>
        <v/>
      </c>
      <c r="S104" s="52" t="str">
        <f t="shared" si="207"/>
        <v/>
      </c>
      <c r="T104" s="52" t="str">
        <f t="shared" si="208"/>
        <v/>
      </c>
      <c r="U104" s="52" t="str">
        <f t="shared" si="209"/>
        <v/>
      </c>
      <c r="V104" s="52" t="str">
        <f t="shared" si="210"/>
        <v/>
      </c>
      <c r="W104" s="52" t="str">
        <f t="shared" si="211"/>
        <v/>
      </c>
      <c r="X104" s="52" t="str">
        <f t="shared" si="212"/>
        <v/>
      </c>
      <c r="Y104" s="52" t="str">
        <f t="shared" si="213"/>
        <v/>
      </c>
      <c r="Z104" s="52" t="str">
        <f t="shared" si="214"/>
        <v/>
      </c>
      <c r="AA104" s="52" t="str">
        <f t="shared" si="215"/>
        <v/>
      </c>
      <c r="AB104" s="52" t="str">
        <f t="shared" si="216"/>
        <v/>
      </c>
      <c r="AC104" s="52" t="str">
        <f t="shared" si="217"/>
        <v/>
      </c>
      <c r="AD104" s="52" t="str">
        <f t="shared" si="218"/>
        <v/>
      </c>
      <c r="AE104" s="52" t="str">
        <f t="shared" si="219"/>
        <v/>
      </c>
      <c r="AF104" s="52" t="str">
        <f t="shared" si="220"/>
        <v/>
      </c>
      <c r="AG104" s="52" t="str">
        <f t="shared" si="221"/>
        <v/>
      </c>
      <c r="AH104" s="52" t="str">
        <f t="shared" si="222"/>
        <v/>
      </c>
      <c r="AI104" s="52" t="str">
        <f t="shared" si="223"/>
        <v/>
      </c>
      <c r="AJ104" s="52" t="str">
        <f t="shared" si="224"/>
        <v/>
      </c>
      <c r="AK104" s="52" t="str">
        <f t="shared" si="225"/>
        <v/>
      </c>
      <c r="AL104" s="52" t="str">
        <f t="shared" si="226"/>
        <v/>
      </c>
      <c r="AM104" s="52" t="str">
        <f t="shared" si="227"/>
        <v/>
      </c>
      <c r="AN104" s="52" t="str">
        <f t="shared" si="228"/>
        <v/>
      </c>
      <c r="AO104" s="52" t="str">
        <f t="shared" si="229"/>
        <v/>
      </c>
      <c r="AP104" s="52" t="str">
        <f t="shared" si="230"/>
        <v/>
      </c>
      <c r="AQ104" s="52" t="str">
        <f t="shared" si="231"/>
        <v/>
      </c>
      <c r="AR104" s="52" t="str">
        <f t="shared" si="232"/>
        <v/>
      </c>
      <c r="AS104" s="52" t="str">
        <f t="shared" si="233"/>
        <v/>
      </c>
      <c r="AT104" s="52" t="str">
        <f t="shared" si="234"/>
        <v/>
      </c>
      <c r="AU104" s="52" t="str">
        <f t="shared" si="235"/>
        <v/>
      </c>
      <c r="AV104" s="52" t="str">
        <f t="shared" si="236"/>
        <v/>
      </c>
      <c r="AW104" s="52" t="str">
        <f t="shared" si="237"/>
        <v/>
      </c>
      <c r="AX104" s="52" t="str">
        <f t="shared" si="238"/>
        <v/>
      </c>
      <c r="AY104" s="52" t="str">
        <f t="shared" si="239"/>
        <v/>
      </c>
      <c r="AZ104" s="52" t="str">
        <f t="shared" si="240"/>
        <v/>
      </c>
      <c r="BA104" s="52" t="str">
        <f t="shared" si="241"/>
        <v/>
      </c>
      <c r="BB104" s="52" t="str">
        <f t="shared" si="242"/>
        <v/>
      </c>
      <c r="BC104" s="52" t="str">
        <f t="shared" si="243"/>
        <v/>
      </c>
      <c r="BD104" s="52" t="str">
        <f t="shared" si="244"/>
        <v/>
      </c>
      <c r="BE104" s="52" t="str">
        <f t="shared" si="245"/>
        <v/>
      </c>
      <c r="BF104" s="52" t="str">
        <f t="shared" si="246"/>
        <v/>
      </c>
      <c r="BG104" s="52" t="str">
        <f t="shared" si="247"/>
        <v/>
      </c>
      <c r="BH104" s="52" t="str">
        <f t="shared" si="248"/>
        <v/>
      </c>
      <c r="BI104" s="52" t="str">
        <f t="shared" si="249"/>
        <v/>
      </c>
      <c r="BJ104" s="52" t="str">
        <f t="shared" si="250"/>
        <v/>
      </c>
      <c r="BK104" s="52" t="str">
        <f t="shared" si="251"/>
        <v/>
      </c>
      <c r="BL104" s="52" t="str">
        <f t="shared" si="252"/>
        <v/>
      </c>
      <c r="BM104" s="52" t="str">
        <f t="shared" si="253"/>
        <v/>
      </c>
      <c r="BN104" s="52" t="str">
        <f t="shared" si="254"/>
        <v/>
      </c>
      <c r="BO104" s="52" t="str">
        <f t="shared" si="255"/>
        <v/>
      </c>
      <c r="BP104" s="118" t="str">
        <f t="shared" si="256"/>
        <v/>
      </c>
      <c r="BQ104" s="118" t="str">
        <f t="shared" si="257"/>
        <v/>
      </c>
      <c r="BR104" s="118" t="str">
        <f t="shared" si="258"/>
        <v/>
      </c>
      <c r="BS104" s="118" t="str">
        <f t="shared" si="259"/>
        <v/>
      </c>
      <c r="BT104" s="52" t="str">
        <f t="shared" si="260"/>
        <v/>
      </c>
      <c r="BU104" s="52" t="str">
        <f t="shared" si="261"/>
        <v/>
      </c>
      <c r="BV104" s="52">
        <f t="shared" ref="BV104:CC104" si="278">IF(BR24="","",IF(BV24="","",IF(BR24&lt;=0,"",IF(BV24&lt;=0,"",(BV24/BR24-1)))))</f>
        <v>-3.1674054956733033E-2</v>
      </c>
      <c r="BW104" s="52">
        <f t="shared" si="278"/>
        <v>-7.2196567096212472E-2</v>
      </c>
      <c r="BX104" s="52">
        <f t="shared" si="278"/>
        <v>-8.8600962218763235E-2</v>
      </c>
      <c r="BY104" s="52">
        <f t="shared" si="278"/>
        <v>-0.10346343001261027</v>
      </c>
      <c r="BZ104" s="52">
        <f t="shared" si="278"/>
        <v>-6.135790640952854E-2</v>
      </c>
      <c r="CA104" s="52">
        <f t="shared" si="278"/>
        <v>-1.4260098759034778E-2</v>
      </c>
      <c r="CB104" s="52">
        <f t="shared" si="278"/>
        <v>-3.6665772893265558E-2</v>
      </c>
      <c r="CC104" s="52">
        <f t="shared" si="278"/>
        <v>-4.9476825449515704E-2</v>
      </c>
      <c r="CD104" s="52">
        <f t="shared" si="267"/>
        <v>-5.1838984466343829E-2</v>
      </c>
      <c r="CE104" s="52">
        <f t="shared" si="265"/>
        <v>-6.1736910148674884E-2</v>
      </c>
      <c r="CF104" s="52">
        <f t="shared" si="265"/>
        <v>9.5266522238479645E-4</v>
      </c>
      <c r="CG104" s="52">
        <f t="shared" si="265"/>
        <v>-6.7987504110490482E-3</v>
      </c>
      <c r="CH104" s="52">
        <f t="shared" si="265"/>
        <v>-1.0198814791848809E-2</v>
      </c>
      <c r="CI104" s="52">
        <f t="shared" si="265"/>
        <v>-5.1909309931222558E-2</v>
      </c>
      <c r="CJ104" s="52">
        <f t="shared" si="265"/>
        <v>-2.0014140320223639E-4</v>
      </c>
      <c r="CK104" s="52">
        <f t="shared" si="265"/>
        <v>-3.3198414077954985E-2</v>
      </c>
      <c r="CL104" s="52">
        <f t="shared" si="265"/>
        <v>-2.2674992369290381E-3</v>
      </c>
      <c r="CM104" s="52">
        <f t="shared" si="265"/>
        <v>5.9205520921820076E-2</v>
      </c>
      <c r="CN104" s="52">
        <f t="shared" si="265"/>
        <v>4.613055503573138E-2</v>
      </c>
      <c r="CO104" s="52">
        <f t="shared" si="265"/>
        <v>6.2784605084493128E-2</v>
      </c>
      <c r="CP104" s="52">
        <f t="shared" si="265"/>
        <v>2.7550102751433991E-2</v>
      </c>
      <c r="CQ104" s="52">
        <f t="shared" si="265"/>
        <v>-9.0985749053681619E-2</v>
      </c>
      <c r="CR104" s="52">
        <f t="shared" si="265"/>
        <v>-2.2332161640707726E-2</v>
      </c>
      <c r="CS104" s="52">
        <f t="shared" si="265"/>
        <v>4.836494097824362E-2</v>
      </c>
      <c r="CT104" s="52">
        <f t="shared" si="265"/>
        <v>1.0840384792821123E-2</v>
      </c>
      <c r="CU104" s="52">
        <f t="shared" si="265"/>
        <v>0.10720263944930442</v>
      </c>
      <c r="CV104" s="52">
        <f t="shared" si="265"/>
        <v>-4.421385183490445E-3</v>
      </c>
      <c r="CW104" s="52">
        <f t="shared" si="276"/>
        <v>-1.9746750003976632E-2</v>
      </c>
      <c r="CX104" s="52">
        <f t="shared" si="276"/>
        <v>4.7163732237740286E-2</v>
      </c>
      <c r="CY104" s="52">
        <f t="shared" si="276"/>
        <v>6.4909336402269924E-2</v>
      </c>
      <c r="CZ104" s="52">
        <f t="shared" si="276"/>
        <v>6.2467744999219255E-2</v>
      </c>
      <c r="DA104" s="52">
        <f t="shared" si="276"/>
        <v>7.4056851806967305E-3</v>
      </c>
      <c r="DB104" s="52">
        <f t="shared" si="276"/>
        <v>1.8027792083434857E-3</v>
      </c>
      <c r="DC104" s="52">
        <f t="shared" si="276"/>
        <v>-2.6147164422746783E-2</v>
      </c>
      <c r="DD104" s="52">
        <f t="shared" si="276"/>
        <v>8.9504840661334129E-3</v>
      </c>
      <c r="DE104" s="52">
        <f t="shared" si="276"/>
        <v>-1.3872541810522221E-2</v>
      </c>
      <c r="DF104" s="52">
        <f t="shared" si="276"/>
        <v>-1.5478467936085205E-2</v>
      </c>
      <c r="DG104" s="52">
        <f t="shared" si="276"/>
        <v>4.3278758185615107E-2</v>
      </c>
      <c r="DH104" s="52">
        <f t="shared" si="276"/>
        <v>-2.2806752357326876E-2</v>
      </c>
      <c r="DI104" s="52">
        <f t="shared" si="276"/>
        <v>-3.330001354044021E-2</v>
      </c>
      <c r="DJ104" s="52">
        <f t="shared" si="276"/>
        <v>3.5646019038180432E-2</v>
      </c>
      <c r="DK104" s="52">
        <f t="shared" si="276"/>
        <v>-3.2294955951329252E-2</v>
      </c>
      <c r="DL104" s="52">
        <f t="shared" si="276"/>
        <v>2.67734211381776E-3</v>
      </c>
      <c r="DM104" s="52">
        <f t="shared" si="276"/>
        <v>4.6865383541700556E-2</v>
      </c>
      <c r="DN104" s="52">
        <f t="shared" si="276"/>
        <v>-0.67649999602622946</v>
      </c>
    </row>
    <row r="105" spans="1:118" s="5" customFormat="1" x14ac:dyDescent="0.35">
      <c r="A105" s="103" t="str">
        <f>Month!$A$24</f>
        <v>Veículo Pesado</v>
      </c>
      <c r="B105" s="53"/>
      <c r="C105" s="53"/>
      <c r="D105" s="53"/>
      <c r="E105" s="53"/>
      <c r="F105" s="53" t="str">
        <f t="shared" si="194"/>
        <v/>
      </c>
      <c r="G105" s="53" t="str">
        <f t="shared" si="195"/>
        <v/>
      </c>
      <c r="H105" s="53" t="str">
        <f t="shared" si="196"/>
        <v/>
      </c>
      <c r="I105" s="53" t="str">
        <f t="shared" si="197"/>
        <v/>
      </c>
      <c r="J105" s="53" t="str">
        <f t="shared" si="198"/>
        <v/>
      </c>
      <c r="K105" s="53" t="str">
        <f t="shared" si="199"/>
        <v/>
      </c>
      <c r="L105" s="53" t="str">
        <f t="shared" si="200"/>
        <v/>
      </c>
      <c r="M105" s="53" t="str">
        <f t="shared" si="201"/>
        <v/>
      </c>
      <c r="N105" s="53" t="str">
        <f t="shared" si="202"/>
        <v/>
      </c>
      <c r="O105" s="53" t="str">
        <f t="shared" si="203"/>
        <v/>
      </c>
      <c r="P105" s="53" t="str">
        <f t="shared" si="204"/>
        <v/>
      </c>
      <c r="Q105" s="53" t="str">
        <f t="shared" si="205"/>
        <v/>
      </c>
      <c r="R105" s="53" t="str">
        <f t="shared" si="206"/>
        <v/>
      </c>
      <c r="S105" s="53" t="str">
        <f t="shared" si="207"/>
        <v/>
      </c>
      <c r="T105" s="53" t="str">
        <f t="shared" si="208"/>
        <v/>
      </c>
      <c r="U105" s="53" t="str">
        <f t="shared" si="209"/>
        <v/>
      </c>
      <c r="V105" s="53" t="str">
        <f t="shared" si="210"/>
        <v/>
      </c>
      <c r="W105" s="53" t="str">
        <f t="shared" si="211"/>
        <v/>
      </c>
      <c r="X105" s="53" t="str">
        <f t="shared" si="212"/>
        <v/>
      </c>
      <c r="Y105" s="53" t="str">
        <f t="shared" si="213"/>
        <v/>
      </c>
      <c r="Z105" s="53" t="str">
        <f t="shared" si="214"/>
        <v/>
      </c>
      <c r="AA105" s="53" t="str">
        <f t="shared" si="215"/>
        <v/>
      </c>
      <c r="AB105" s="53" t="str">
        <f t="shared" si="216"/>
        <v/>
      </c>
      <c r="AC105" s="53" t="str">
        <f t="shared" si="217"/>
        <v/>
      </c>
      <c r="AD105" s="53" t="str">
        <f t="shared" si="218"/>
        <v/>
      </c>
      <c r="AE105" s="53" t="str">
        <f t="shared" si="219"/>
        <v/>
      </c>
      <c r="AF105" s="53" t="str">
        <f t="shared" si="220"/>
        <v/>
      </c>
      <c r="AG105" s="53" t="str">
        <f t="shared" si="221"/>
        <v/>
      </c>
      <c r="AH105" s="53" t="str">
        <f t="shared" si="222"/>
        <v/>
      </c>
      <c r="AI105" s="53" t="str">
        <f t="shared" si="223"/>
        <v/>
      </c>
      <c r="AJ105" s="53" t="str">
        <f t="shared" si="224"/>
        <v/>
      </c>
      <c r="AK105" s="53" t="str">
        <f t="shared" si="225"/>
        <v/>
      </c>
      <c r="AL105" s="53" t="str">
        <f t="shared" si="226"/>
        <v/>
      </c>
      <c r="AM105" s="53" t="str">
        <f t="shared" si="227"/>
        <v/>
      </c>
      <c r="AN105" s="53" t="str">
        <f t="shared" si="228"/>
        <v/>
      </c>
      <c r="AO105" s="53" t="str">
        <f t="shared" si="229"/>
        <v/>
      </c>
      <c r="AP105" s="53" t="str">
        <f t="shared" si="230"/>
        <v/>
      </c>
      <c r="AQ105" s="53" t="str">
        <f t="shared" si="231"/>
        <v/>
      </c>
      <c r="AR105" s="53" t="str">
        <f t="shared" si="232"/>
        <v/>
      </c>
      <c r="AS105" s="53" t="str">
        <f t="shared" si="233"/>
        <v/>
      </c>
      <c r="AT105" s="53" t="str">
        <f t="shared" si="234"/>
        <v/>
      </c>
      <c r="AU105" s="53" t="str">
        <f t="shared" si="235"/>
        <v/>
      </c>
      <c r="AV105" s="53" t="str">
        <f t="shared" si="236"/>
        <v/>
      </c>
      <c r="AW105" s="53" t="str">
        <f t="shared" si="237"/>
        <v/>
      </c>
      <c r="AX105" s="53" t="str">
        <f t="shared" si="238"/>
        <v/>
      </c>
      <c r="AY105" s="53" t="str">
        <f t="shared" si="239"/>
        <v/>
      </c>
      <c r="AZ105" s="53" t="str">
        <f t="shared" si="240"/>
        <v/>
      </c>
      <c r="BA105" s="53" t="str">
        <f t="shared" si="241"/>
        <v/>
      </c>
      <c r="BB105" s="53" t="str">
        <f t="shared" si="242"/>
        <v/>
      </c>
      <c r="BC105" s="53" t="str">
        <f t="shared" si="243"/>
        <v/>
      </c>
      <c r="BD105" s="53" t="str">
        <f t="shared" si="244"/>
        <v/>
      </c>
      <c r="BE105" s="53" t="str">
        <f t="shared" si="245"/>
        <v/>
      </c>
      <c r="BF105" s="53" t="str">
        <f t="shared" si="246"/>
        <v/>
      </c>
      <c r="BG105" s="53" t="str">
        <f t="shared" si="247"/>
        <v/>
      </c>
      <c r="BH105" s="53" t="str">
        <f t="shared" si="248"/>
        <v/>
      </c>
      <c r="BI105" s="53" t="str">
        <f t="shared" si="249"/>
        <v/>
      </c>
      <c r="BJ105" s="53" t="str">
        <f t="shared" si="250"/>
        <v/>
      </c>
      <c r="BK105" s="53" t="str">
        <f t="shared" si="251"/>
        <v/>
      </c>
      <c r="BL105" s="53" t="str">
        <f t="shared" si="252"/>
        <v/>
      </c>
      <c r="BM105" s="53" t="str">
        <f t="shared" si="253"/>
        <v/>
      </c>
      <c r="BN105" s="53" t="str">
        <f t="shared" si="254"/>
        <v/>
      </c>
      <c r="BO105" s="53" t="str">
        <f t="shared" si="255"/>
        <v/>
      </c>
      <c r="BP105" s="119" t="str">
        <f t="shared" si="256"/>
        <v/>
      </c>
      <c r="BQ105" s="119" t="str">
        <f t="shared" si="257"/>
        <v/>
      </c>
      <c r="BR105" s="119" t="str">
        <f t="shared" si="258"/>
        <v/>
      </c>
      <c r="BS105" s="119" t="str">
        <f t="shared" si="259"/>
        <v/>
      </c>
      <c r="BT105" s="53" t="str">
        <f t="shared" si="260"/>
        <v/>
      </c>
      <c r="BU105" s="53" t="str">
        <f t="shared" si="261"/>
        <v/>
      </c>
      <c r="BV105" s="53">
        <f t="shared" ref="BV105:CC105" si="279">IF(BR25="","",IF(BV25="","",IF(BR25&lt;=0,"",IF(BV25&lt;=0,"",(BV25/BR25-1)))))</f>
        <v>-5.9881003894418083E-2</v>
      </c>
      <c r="BW105" s="53">
        <f t="shared" si="279"/>
        <v>-0.11686058921374898</v>
      </c>
      <c r="BX105" s="53">
        <f t="shared" si="279"/>
        <v>-0.13653025259447826</v>
      </c>
      <c r="BY105" s="53">
        <f t="shared" si="279"/>
        <v>-0.14037637198164044</v>
      </c>
      <c r="BZ105" s="53">
        <f t="shared" si="279"/>
        <v>-8.3822950683853259E-2</v>
      </c>
      <c r="CA105" s="53">
        <f t="shared" si="279"/>
        <v>4.6394354299528207E-3</v>
      </c>
      <c r="CB105" s="53">
        <f t="shared" si="279"/>
        <v>-4.0020500074834264E-2</v>
      </c>
      <c r="CC105" s="53">
        <f t="shared" si="279"/>
        <v>-6.3742143489583625E-2</v>
      </c>
      <c r="CD105" s="53">
        <f t="shared" si="267"/>
        <v>-6.5803315749811686E-2</v>
      </c>
      <c r="CE105" s="53">
        <f t="shared" si="265"/>
        <v>-0.10115060521415264</v>
      </c>
      <c r="CF105" s="53">
        <f t="shared" si="265"/>
        <v>-5.8281324558379088E-3</v>
      </c>
      <c r="CG105" s="53">
        <f t="shared" si="265"/>
        <v>-1.4740639722291227E-2</v>
      </c>
      <c r="CH105" s="53">
        <f t="shared" si="265"/>
        <v>-1.6496474759460589E-2</v>
      </c>
      <c r="CI105" s="53">
        <f t="shared" si="265"/>
        <v>-5.1582861080675113E-2</v>
      </c>
      <c r="CJ105" s="53">
        <f t="shared" si="265"/>
        <v>1.048617731172552E-2</v>
      </c>
      <c r="CK105" s="53">
        <f t="shared" si="265"/>
        <v>-3.7291329594108413E-2</v>
      </c>
      <c r="CL105" s="53">
        <f t="shared" si="265"/>
        <v>1.328982312861049E-3</v>
      </c>
      <c r="CM105" s="53">
        <f t="shared" si="265"/>
        <v>6.9842436607657765E-2</v>
      </c>
      <c r="CN105" s="53">
        <f t="shared" si="265"/>
        <v>5.7935391937395275E-2</v>
      </c>
      <c r="CO105" s="53">
        <f t="shared" si="265"/>
        <v>7.0385311546171225E-2</v>
      </c>
      <c r="CP105" s="53">
        <f t="shared" si="265"/>
        <v>5.7660420466959295E-2</v>
      </c>
      <c r="CQ105" s="53">
        <f t="shared" si="265"/>
        <v>-1.0091489295451228E-2</v>
      </c>
      <c r="CR105" s="53">
        <f t="shared" si="265"/>
        <v>2.7975371295806406E-2</v>
      </c>
      <c r="CS105" s="53">
        <f t="shared" si="265"/>
        <v>9.9733504093906689E-2</v>
      </c>
      <c r="CT105" s="53">
        <f t="shared" si="265"/>
        <v>6.6336562864070858E-2</v>
      </c>
      <c r="CU105" s="53">
        <f t="shared" si="265"/>
        <v>9.2101056274721982E-2</v>
      </c>
      <c r="CV105" s="53">
        <f t="shared" si="265"/>
        <v>-1.3400544456266594E-2</v>
      </c>
      <c r="CW105" s="53">
        <f t="shared" si="276"/>
        <v>-1.3817476509512261E-3</v>
      </c>
      <c r="CX105" s="53">
        <f t="shared" si="276"/>
        <v>5.9048332908193446E-2</v>
      </c>
      <c r="CY105" s="53">
        <f t="shared" si="276"/>
        <v>7.016208509277555E-2</v>
      </c>
      <c r="CZ105" s="53">
        <f t="shared" si="276"/>
        <v>6.9130329016719561E-2</v>
      </c>
      <c r="DA105" s="53">
        <f t="shared" si="276"/>
        <v>7.0799691600926806E-3</v>
      </c>
      <c r="DB105" s="53">
        <f t="shared" si="276"/>
        <v>-2.577188733341107E-2</v>
      </c>
      <c r="DC105" s="53">
        <f t="shared" si="276"/>
        <v>-5.7549022506032443E-2</v>
      </c>
      <c r="DD105" s="53">
        <f t="shared" si="276"/>
        <v>1.7710612284973504E-3</v>
      </c>
      <c r="DE105" s="53">
        <f t="shared" si="276"/>
        <v>-2.7029276987542428E-2</v>
      </c>
      <c r="DF105" s="53">
        <f t="shared" si="276"/>
        <v>-3.0181352317175336E-2</v>
      </c>
      <c r="DG105" s="53">
        <f t="shared" si="276"/>
        <v>4.9812350174494702E-2</v>
      </c>
      <c r="DH105" s="53">
        <f t="shared" si="276"/>
        <v>-3.5891027570501888E-2</v>
      </c>
      <c r="DI105" s="53">
        <f t="shared" si="276"/>
        <v>-4.0831300782101954E-2</v>
      </c>
      <c r="DJ105" s="53">
        <f t="shared" si="276"/>
        <v>5.2748436396522713E-2</v>
      </c>
      <c r="DK105" s="53">
        <f t="shared" si="276"/>
        <v>-4.8812737270823026E-2</v>
      </c>
      <c r="DL105" s="53">
        <f t="shared" si="276"/>
        <v>-1.1822349999543569E-2</v>
      </c>
      <c r="DM105" s="53">
        <f t="shared" si="276"/>
        <v>2.5548636961194582E-2</v>
      </c>
      <c r="DN105" s="53">
        <f t="shared" si="276"/>
        <v>-0.69744968300008525</v>
      </c>
    </row>
    <row r="106" spans="1:118" s="5" customFormat="1" x14ac:dyDescent="0.35">
      <c r="A106" s="105" t="str">
        <f>Month!$A$25</f>
        <v>Veículo Leve</v>
      </c>
      <c r="B106" s="54"/>
      <c r="C106" s="54"/>
      <c r="D106" s="54"/>
      <c r="E106" s="54"/>
      <c r="F106" s="54" t="str">
        <f t="shared" si="194"/>
        <v/>
      </c>
      <c r="G106" s="54" t="str">
        <f t="shared" si="195"/>
        <v/>
      </c>
      <c r="H106" s="54" t="str">
        <f t="shared" si="196"/>
        <v/>
      </c>
      <c r="I106" s="54" t="str">
        <f t="shared" si="197"/>
        <v/>
      </c>
      <c r="J106" s="54" t="str">
        <f t="shared" si="198"/>
        <v/>
      </c>
      <c r="K106" s="54" t="str">
        <f t="shared" si="199"/>
        <v/>
      </c>
      <c r="L106" s="54" t="str">
        <f t="shared" si="200"/>
        <v/>
      </c>
      <c r="M106" s="54" t="str">
        <f t="shared" si="201"/>
        <v/>
      </c>
      <c r="N106" s="54" t="str">
        <f t="shared" si="202"/>
        <v/>
      </c>
      <c r="O106" s="54" t="str">
        <f t="shared" si="203"/>
        <v/>
      </c>
      <c r="P106" s="54" t="str">
        <f t="shared" si="204"/>
        <v/>
      </c>
      <c r="Q106" s="54" t="str">
        <f t="shared" si="205"/>
        <v/>
      </c>
      <c r="R106" s="54" t="str">
        <f t="shared" si="206"/>
        <v/>
      </c>
      <c r="S106" s="54" t="str">
        <f t="shared" si="207"/>
        <v/>
      </c>
      <c r="T106" s="54" t="str">
        <f t="shared" si="208"/>
        <v/>
      </c>
      <c r="U106" s="54" t="str">
        <f t="shared" si="209"/>
        <v/>
      </c>
      <c r="V106" s="54" t="str">
        <f t="shared" si="210"/>
        <v/>
      </c>
      <c r="W106" s="54" t="str">
        <f t="shared" si="211"/>
        <v/>
      </c>
      <c r="X106" s="54" t="str">
        <f t="shared" si="212"/>
        <v/>
      </c>
      <c r="Y106" s="54" t="str">
        <f t="shared" si="213"/>
        <v/>
      </c>
      <c r="Z106" s="54" t="str">
        <f t="shared" si="214"/>
        <v/>
      </c>
      <c r="AA106" s="54" t="str">
        <f t="shared" si="215"/>
        <v/>
      </c>
      <c r="AB106" s="54" t="str">
        <f t="shared" si="216"/>
        <v/>
      </c>
      <c r="AC106" s="54" t="str">
        <f t="shared" si="217"/>
        <v/>
      </c>
      <c r="AD106" s="54" t="str">
        <f t="shared" si="218"/>
        <v/>
      </c>
      <c r="AE106" s="54" t="str">
        <f t="shared" si="219"/>
        <v/>
      </c>
      <c r="AF106" s="54" t="str">
        <f t="shared" si="220"/>
        <v/>
      </c>
      <c r="AG106" s="54" t="str">
        <f t="shared" si="221"/>
        <v/>
      </c>
      <c r="AH106" s="54" t="str">
        <f t="shared" si="222"/>
        <v/>
      </c>
      <c r="AI106" s="54" t="str">
        <f t="shared" si="223"/>
        <v/>
      </c>
      <c r="AJ106" s="54" t="str">
        <f t="shared" si="224"/>
        <v/>
      </c>
      <c r="AK106" s="54" t="str">
        <f t="shared" si="225"/>
        <v/>
      </c>
      <c r="AL106" s="54" t="str">
        <f t="shared" si="226"/>
        <v/>
      </c>
      <c r="AM106" s="54" t="str">
        <f t="shared" si="227"/>
        <v/>
      </c>
      <c r="AN106" s="54" t="str">
        <f t="shared" si="228"/>
        <v/>
      </c>
      <c r="AO106" s="54" t="str">
        <f t="shared" si="229"/>
        <v/>
      </c>
      <c r="AP106" s="54" t="str">
        <f t="shared" si="230"/>
        <v/>
      </c>
      <c r="AQ106" s="54" t="str">
        <f t="shared" si="231"/>
        <v/>
      </c>
      <c r="AR106" s="54" t="str">
        <f t="shared" si="232"/>
        <v/>
      </c>
      <c r="AS106" s="54" t="str">
        <f t="shared" si="233"/>
        <v/>
      </c>
      <c r="AT106" s="54" t="str">
        <f t="shared" si="234"/>
        <v/>
      </c>
      <c r="AU106" s="54" t="str">
        <f t="shared" si="235"/>
        <v/>
      </c>
      <c r="AV106" s="54" t="str">
        <f t="shared" si="236"/>
        <v/>
      </c>
      <c r="AW106" s="54" t="str">
        <f t="shared" si="237"/>
        <v/>
      </c>
      <c r="AX106" s="54" t="str">
        <f t="shared" si="238"/>
        <v/>
      </c>
      <c r="AY106" s="54" t="str">
        <f t="shared" si="239"/>
        <v/>
      </c>
      <c r="AZ106" s="54" t="str">
        <f t="shared" si="240"/>
        <v/>
      </c>
      <c r="BA106" s="54" t="str">
        <f t="shared" si="241"/>
        <v/>
      </c>
      <c r="BB106" s="54" t="str">
        <f t="shared" si="242"/>
        <v/>
      </c>
      <c r="BC106" s="54" t="str">
        <f t="shared" si="243"/>
        <v/>
      </c>
      <c r="BD106" s="54" t="str">
        <f t="shared" si="244"/>
        <v/>
      </c>
      <c r="BE106" s="54" t="str">
        <f t="shared" si="245"/>
        <v/>
      </c>
      <c r="BF106" s="54" t="str">
        <f t="shared" si="246"/>
        <v/>
      </c>
      <c r="BG106" s="54" t="str">
        <f t="shared" si="247"/>
        <v/>
      </c>
      <c r="BH106" s="54" t="str">
        <f t="shared" si="248"/>
        <v/>
      </c>
      <c r="BI106" s="54" t="str">
        <f t="shared" si="249"/>
        <v/>
      </c>
      <c r="BJ106" s="54" t="str">
        <f t="shared" si="250"/>
        <v/>
      </c>
      <c r="BK106" s="54" t="str">
        <f t="shared" si="251"/>
        <v/>
      </c>
      <c r="BL106" s="54" t="str">
        <f t="shared" si="252"/>
        <v/>
      </c>
      <c r="BM106" s="54" t="str">
        <f t="shared" si="253"/>
        <v/>
      </c>
      <c r="BN106" s="54" t="str">
        <f t="shared" si="254"/>
        <v/>
      </c>
      <c r="BO106" s="54" t="str">
        <f t="shared" si="255"/>
        <v/>
      </c>
      <c r="BP106" s="120" t="str">
        <f t="shared" si="256"/>
        <v/>
      </c>
      <c r="BQ106" s="120" t="str">
        <f t="shared" si="257"/>
        <v/>
      </c>
      <c r="BR106" s="120" t="str">
        <f t="shared" si="258"/>
        <v/>
      </c>
      <c r="BS106" s="120" t="str">
        <f t="shared" si="259"/>
        <v/>
      </c>
      <c r="BT106" s="54" t="str">
        <f t="shared" si="260"/>
        <v/>
      </c>
      <c r="BU106" s="54" t="str">
        <f t="shared" si="261"/>
        <v/>
      </c>
      <c r="BV106" s="54">
        <f t="shared" ref="BV106:CC106" si="280">IF(BR26="","",IF(BV26="","",IF(BR26&lt;=0,"",IF(BV26&lt;=0,"",(BV26/BR26-1)))))</f>
        <v>3.4673282442748254E-2</v>
      </c>
      <c r="BW106" s="54">
        <f t="shared" si="280"/>
        <v>4.0206340956340902E-2</v>
      </c>
      <c r="BX106" s="54">
        <f t="shared" si="280"/>
        <v>3.6284183673469306E-2</v>
      </c>
      <c r="BY106" s="54">
        <f t="shared" si="280"/>
        <v>-1.6459313264346354E-2</v>
      </c>
      <c r="BZ106" s="54">
        <f t="shared" si="280"/>
        <v>-1.3345413212023205E-2</v>
      </c>
      <c r="CA106" s="54">
        <f t="shared" si="280"/>
        <v>-5.4641425792599674E-2</v>
      </c>
      <c r="CB106" s="54">
        <f t="shared" si="280"/>
        <v>-2.938235463540495E-2</v>
      </c>
      <c r="CC106" s="54">
        <f t="shared" si="280"/>
        <v>-2.0089597956965632E-2</v>
      </c>
      <c r="CD106" s="54">
        <f t="shared" si="267"/>
        <v>-2.4126121635094644E-2</v>
      </c>
      <c r="CE106" s="54">
        <f t="shared" si="265"/>
        <v>2.7756342494714481E-2</v>
      </c>
      <c r="CF106" s="54">
        <f t="shared" si="265"/>
        <v>1.5513041749220635E-2</v>
      </c>
      <c r="CG106" s="54">
        <f t="shared" si="265"/>
        <v>8.8330893118593323E-3</v>
      </c>
      <c r="CH106" s="54">
        <f t="shared" si="265"/>
        <v>1.765424348041833E-3</v>
      </c>
      <c r="CI106" s="54">
        <f t="shared" si="265"/>
        <v>-5.2557578625004209E-2</v>
      </c>
      <c r="CJ106" s="54">
        <f t="shared" si="265"/>
        <v>-2.2664597424302824E-2</v>
      </c>
      <c r="CK106" s="54">
        <f t="shared" si="265"/>
        <v>-2.5330668729460659E-2</v>
      </c>
      <c r="CL106" s="54">
        <f t="shared" si="265"/>
        <v>-8.9755076211373019E-3</v>
      </c>
      <c r="CM106" s="54">
        <f t="shared" si="265"/>
        <v>3.8060788702915405E-2</v>
      </c>
      <c r="CN106" s="54">
        <f t="shared" si="265"/>
        <v>2.0473044178660693E-2</v>
      </c>
      <c r="CO106" s="54">
        <f t="shared" si="265"/>
        <v>4.8353185376957208E-2</v>
      </c>
      <c r="CP106" s="54">
        <f t="shared" si="265"/>
        <v>-2.9194361080702724E-2</v>
      </c>
      <c r="CQ106" s="54">
        <f t="shared" si="265"/>
        <v>-0.25671578029277853</v>
      </c>
      <c r="CR106" s="54">
        <f t="shared" si="265"/>
        <v>-0.13568833044649309</v>
      </c>
      <c r="CS106" s="54">
        <f t="shared" si="265"/>
        <v>-5.1218020251335483E-2</v>
      </c>
      <c r="CT106" s="54">
        <f t="shared" si="265"/>
        <v>-0.1031019714377257</v>
      </c>
      <c r="CU106" s="54">
        <f t="shared" si="265"/>
        <v>0.14840728014078275</v>
      </c>
      <c r="CV106" s="54">
        <f t="shared" si="265"/>
        <v>1.9642189740840976E-2</v>
      </c>
      <c r="CW106" s="54">
        <f t="shared" si="276"/>
        <v>-6.1013440027864685E-2</v>
      </c>
      <c r="CX106" s="54">
        <f t="shared" si="276"/>
        <v>1.8153049737175797E-2</v>
      </c>
      <c r="CY106" s="54">
        <f t="shared" si="276"/>
        <v>5.1279922962040869E-2</v>
      </c>
      <c r="CZ106" s="54">
        <f t="shared" si="276"/>
        <v>4.5191066749333597E-2</v>
      </c>
      <c r="DA106" s="54">
        <f t="shared" si="276"/>
        <v>8.1840584107939485E-3</v>
      </c>
      <c r="DB106" s="54">
        <f t="shared" si="276"/>
        <v>7.1817012287616278E-2</v>
      </c>
      <c r="DC106" s="54">
        <f t="shared" si="276"/>
        <v>5.6795327457596301E-2</v>
      </c>
      <c r="DD106" s="54">
        <f t="shared" si="276"/>
        <v>2.799377662340774E-2</v>
      </c>
      <c r="DE106" s="54">
        <f t="shared" si="276"/>
        <v>1.7534066344175647E-2</v>
      </c>
      <c r="DF106" s="54">
        <f t="shared" si="276"/>
        <v>1.845424791297523E-2</v>
      </c>
      <c r="DG106" s="54">
        <f t="shared" si="276"/>
        <v>2.7888651610615822E-2</v>
      </c>
      <c r="DH106" s="54">
        <f t="shared" si="276"/>
        <v>1.1013759331626849E-2</v>
      </c>
      <c r="DI106" s="54">
        <f t="shared" si="276"/>
        <v>-1.6109338567560361E-2</v>
      </c>
      <c r="DJ106" s="54">
        <f t="shared" si="276"/>
        <v>-1.9396759709611189E-3</v>
      </c>
      <c r="DK106" s="54">
        <f t="shared" si="276"/>
        <v>7.4431291664935895E-3</v>
      </c>
      <c r="DL106" s="54">
        <f t="shared" si="276"/>
        <v>3.841765437058986E-2</v>
      </c>
      <c r="DM106" s="54">
        <f t="shared" si="276"/>
        <v>9.4299716628564401E-2</v>
      </c>
      <c r="DN106" s="54">
        <f t="shared" si="276"/>
        <v>-0.62793644485299893</v>
      </c>
    </row>
    <row r="107" spans="1:118" s="5" customFormat="1" x14ac:dyDescent="0.35">
      <c r="A107" s="20" t="str">
        <f>Month!$A$26</f>
        <v>Concebra</v>
      </c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53"/>
      <c r="BL107" s="53"/>
      <c r="BM107" s="53"/>
      <c r="BN107" s="53"/>
      <c r="BO107" s="53"/>
      <c r="BP107" s="119"/>
      <c r="BQ107" s="119"/>
      <c r="BR107" s="119"/>
      <c r="BS107" s="119"/>
      <c r="BT107" s="53"/>
      <c r="BU107" s="53"/>
      <c r="BV107" s="53"/>
      <c r="BW107" s="52" t="str">
        <f t="shared" ref="BW107:BX109" si="281">IF(BS27="","",IF(BW27="","",IF(BS27&lt;=0,"",IF(BW27&lt;=0,"",(BW27/BS27-1)))))</f>
        <v/>
      </c>
      <c r="BX107" s="52" t="str">
        <f t="shared" si="281"/>
        <v/>
      </c>
      <c r="BY107" s="53"/>
      <c r="BZ107" s="53"/>
      <c r="CA107" s="53"/>
      <c r="CB107" s="53"/>
      <c r="CC107" s="53"/>
      <c r="CD107" s="52">
        <f t="shared" si="267"/>
        <v>-1.2111764129689617E-2</v>
      </c>
      <c r="CE107" s="52">
        <f t="shared" si="265"/>
        <v>-9.4068484645881689E-4</v>
      </c>
      <c r="CF107" s="52">
        <f t="shared" si="265"/>
        <v>1.0521049193688903E-2</v>
      </c>
      <c r="CG107" s="52">
        <f t="shared" si="265"/>
        <v>1.6925038352470834E-2</v>
      </c>
      <c r="CH107" s="52">
        <f t="shared" si="265"/>
        <v>1.961037350113104E-3</v>
      </c>
      <c r="CI107" s="52">
        <f t="shared" si="265"/>
        <v>-5.2910199732754015E-2</v>
      </c>
      <c r="CJ107" s="52">
        <f t="shared" si="265"/>
        <v>1.2895725236104827E-2</v>
      </c>
      <c r="CK107" s="52">
        <f t="shared" si="265"/>
        <v>-1.5067626507098142E-2</v>
      </c>
      <c r="CL107" s="52">
        <f t="shared" si="265"/>
        <v>5.2181918018610052E-3</v>
      </c>
      <c r="CM107" s="52">
        <f t="shared" si="265"/>
        <v>5.8577717192901169E-2</v>
      </c>
      <c r="CN107" s="52">
        <f t="shared" si="265"/>
        <v>1.9593146546155626E-2</v>
      </c>
      <c r="CO107" s="52">
        <f t="shared" si="265"/>
        <v>4.7231691343420756E-2</v>
      </c>
      <c r="CP107" s="52">
        <f t="shared" si="265"/>
        <v>4.4974535357931167E-3</v>
      </c>
      <c r="CQ107" s="52">
        <f t="shared" si="265"/>
        <v>-0.11072144051233834</v>
      </c>
      <c r="CR107" s="52">
        <f t="shared" si="265"/>
        <v>2.7313446821228826E-3</v>
      </c>
      <c r="CS107" s="52">
        <f t="shared" si="265"/>
        <v>6.9973364936648741E-2</v>
      </c>
      <c r="CT107" s="52">
        <f t="shared" si="265"/>
        <v>7.1506078464161016E-2</v>
      </c>
      <c r="CU107" s="52">
        <f t="shared" si="265"/>
        <v>0.23327109345935892</v>
      </c>
      <c r="CV107" s="52">
        <f t="shared" si="265"/>
        <v>7.5397557863090769E-2</v>
      </c>
      <c r="CW107" s="52">
        <f t="shared" si="276"/>
        <v>-8.0815830238798458E-3</v>
      </c>
      <c r="CX107" s="52">
        <f t="shared" si="276"/>
        <v>-6.9157504215044963E-4</v>
      </c>
      <c r="CY107" s="52">
        <f t="shared" si="276"/>
        <v>-1.7387160509813038E-3</v>
      </c>
      <c r="CZ107" s="52">
        <f t="shared" si="276"/>
        <v>-1.9213687179805317E-2</v>
      </c>
      <c r="DA107" s="52">
        <f t="shared" si="276"/>
        <v>-3.2364466597616492E-2</v>
      </c>
      <c r="DB107" s="52">
        <f t="shared" si="276"/>
        <v>2.5094868834205197E-2</v>
      </c>
      <c r="DC107" s="52">
        <f t="shared" si="276"/>
        <v>1.7676059136947586E-2</v>
      </c>
      <c r="DD107" s="52">
        <f t="shared" si="276"/>
        <v>4.3893652510397008E-2</v>
      </c>
      <c r="DE107" s="52">
        <f t="shared" si="276"/>
        <v>5.4018755647520678E-2</v>
      </c>
      <c r="DF107" s="52">
        <f t="shared" si="276"/>
        <v>4.0101499365009508E-2</v>
      </c>
      <c r="DG107" s="52">
        <f t="shared" si="276"/>
        <v>3.1075216790044324E-2</v>
      </c>
      <c r="DH107" s="52">
        <f t="shared" si="276"/>
        <v>2.5657727274330577E-2</v>
      </c>
      <c r="DI107" s="52">
        <f t="shared" si="276"/>
        <v>2.5223348262755962E-2</v>
      </c>
      <c r="DJ107" s="52">
        <f t="shared" si="276"/>
        <v>-4.891765659721159E-3</v>
      </c>
      <c r="DK107" s="52">
        <f t="shared" si="276"/>
        <v>-0.24606266641948071</v>
      </c>
      <c r="DL107" s="52">
        <f t="shared" si="276"/>
        <v>-0.24895188978545257</v>
      </c>
      <c r="DM107" s="52">
        <f t="shared" si="276"/>
        <v>-0.25431689200796526</v>
      </c>
      <c r="DN107" s="52">
        <f t="shared" si="276"/>
        <v>-0.7509512133347418</v>
      </c>
    </row>
    <row r="108" spans="1:118" s="5" customFormat="1" x14ac:dyDescent="0.35">
      <c r="A108" s="103" t="str">
        <f>Month!$A$27</f>
        <v>Veículo Pesado</v>
      </c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3"/>
      <c r="BK108" s="53"/>
      <c r="BL108" s="53"/>
      <c r="BM108" s="53"/>
      <c r="BN108" s="53"/>
      <c r="BO108" s="53"/>
      <c r="BP108" s="119"/>
      <c r="BQ108" s="119"/>
      <c r="BR108" s="119"/>
      <c r="BS108" s="119"/>
      <c r="BT108" s="53"/>
      <c r="BU108" s="53"/>
      <c r="BV108" s="53"/>
      <c r="BW108" s="53" t="str">
        <f t="shared" si="281"/>
        <v/>
      </c>
      <c r="BX108" s="53" t="str">
        <f t="shared" si="281"/>
        <v/>
      </c>
      <c r="BY108" s="53"/>
      <c r="BZ108" s="53"/>
      <c r="CA108" s="53"/>
      <c r="CB108" s="53"/>
      <c r="CC108" s="53"/>
      <c r="CD108" s="53">
        <f t="shared" si="267"/>
        <v>-1.2583844058563276E-2</v>
      </c>
      <c r="CE108" s="53">
        <f t="shared" si="265"/>
        <v>-2.622601535017588E-2</v>
      </c>
      <c r="CF108" s="53">
        <f t="shared" si="265"/>
        <v>6.3269769120144481E-3</v>
      </c>
      <c r="CG108" s="53">
        <f t="shared" si="265"/>
        <v>2.7041580124620435E-2</v>
      </c>
      <c r="CH108" s="53">
        <f t="shared" si="265"/>
        <v>9.7956796304192739E-3</v>
      </c>
      <c r="CI108" s="53">
        <f t="shared" si="265"/>
        <v>-3.7981677287249993E-2</v>
      </c>
      <c r="CJ108" s="53">
        <f t="shared" si="265"/>
        <v>2.6311004021697615E-2</v>
      </c>
      <c r="CK108" s="53">
        <f t="shared" si="265"/>
        <v>-2.5994382873835375E-2</v>
      </c>
      <c r="CL108" s="53">
        <f t="shared" si="265"/>
        <v>5.5549454013479327E-3</v>
      </c>
      <c r="CM108" s="53">
        <f t="shared" si="265"/>
        <v>5.9467850720769988E-2</v>
      </c>
      <c r="CN108" s="53">
        <f t="shared" si="265"/>
        <v>2.2008356199182177E-2</v>
      </c>
      <c r="CO108" s="53">
        <f t="shared" si="265"/>
        <v>6.0613973885567773E-2</v>
      </c>
      <c r="CP108" s="53">
        <f t="shared" si="265"/>
        <v>4.5975011516388831E-2</v>
      </c>
      <c r="CQ108" s="53">
        <f t="shared" si="265"/>
        <v>6.3813628885838192E-3</v>
      </c>
      <c r="CR108" s="53">
        <f t="shared" si="265"/>
        <v>9.9413745051032176E-2</v>
      </c>
      <c r="CS108" s="53">
        <f t="shared" si="265"/>
        <v>0.1310506959124913</v>
      </c>
      <c r="CT108" s="53">
        <f t="shared" si="265"/>
        <v>0.27718417734749567</v>
      </c>
      <c r="CU108" s="53">
        <f t="shared" si="265"/>
        <v>0.33581522278992981</v>
      </c>
      <c r="CV108" s="53">
        <f t="shared" si="265"/>
        <v>0.1708339971452828</v>
      </c>
      <c r="CW108" s="53">
        <f t="shared" si="276"/>
        <v>0.11443619897966961</v>
      </c>
      <c r="CX108" s="53">
        <f t="shared" si="276"/>
        <v>-1.2586426597478773E-2</v>
      </c>
      <c r="CY108" s="53">
        <f t="shared" si="276"/>
        <v>-1.5725071741956143E-2</v>
      </c>
      <c r="CZ108" s="53">
        <f t="shared" si="276"/>
        <v>-3.81879051526538E-2</v>
      </c>
      <c r="DA108" s="53">
        <f t="shared" si="276"/>
        <v>-4.3899417654117978E-2</v>
      </c>
      <c r="DB108" s="53">
        <f t="shared" si="276"/>
        <v>-5.1396483108016033E-3</v>
      </c>
      <c r="DC108" s="53">
        <f t="shared" si="276"/>
        <v>-1.1180856940200878E-2</v>
      </c>
      <c r="DD108" s="53">
        <f t="shared" si="276"/>
        <v>4.2278939216928935E-2</v>
      </c>
      <c r="DE108" s="53">
        <f t="shared" si="276"/>
        <v>5.0437255573596351E-2</v>
      </c>
      <c r="DF108" s="53">
        <f t="shared" si="276"/>
        <v>4.3017568806360096E-2</v>
      </c>
      <c r="DG108" s="53">
        <f t="shared" si="276"/>
        <v>4.3980096689444359E-2</v>
      </c>
      <c r="DH108" s="53">
        <f t="shared" si="276"/>
        <v>2.5283397229546534E-2</v>
      </c>
      <c r="DI108" s="53">
        <f t="shared" si="276"/>
        <v>2.8181916686132347E-2</v>
      </c>
      <c r="DJ108" s="53">
        <f t="shared" si="276"/>
        <v>-5.5217336789504801E-3</v>
      </c>
      <c r="DK108" s="53">
        <f t="shared" si="276"/>
        <v>-0.27937850656161045</v>
      </c>
      <c r="DL108" s="53">
        <f t="shared" si="276"/>
        <v>-0.27623214222708448</v>
      </c>
      <c r="DM108" s="53">
        <f t="shared" si="276"/>
        <v>-0.29126741332262174</v>
      </c>
      <c r="DN108" s="53">
        <f t="shared" si="276"/>
        <v>-0.77335895288685141</v>
      </c>
    </row>
    <row r="109" spans="1:118" s="5" customFormat="1" x14ac:dyDescent="0.35">
      <c r="A109" s="105" t="str">
        <f>Month!$A$28</f>
        <v>Veículo Leve</v>
      </c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3"/>
      <c r="BM109" s="53"/>
      <c r="BN109" s="53"/>
      <c r="BO109" s="53"/>
      <c r="BP109" s="119"/>
      <c r="BQ109" s="119"/>
      <c r="BR109" s="119"/>
      <c r="BS109" s="119"/>
      <c r="BT109" s="53"/>
      <c r="BU109" s="53"/>
      <c r="BV109" s="53"/>
      <c r="BW109" s="54" t="str">
        <f t="shared" si="281"/>
        <v/>
      </c>
      <c r="BX109" s="54" t="str">
        <f t="shared" si="281"/>
        <v/>
      </c>
      <c r="BY109" s="53"/>
      <c r="BZ109" s="53"/>
      <c r="CA109" s="53"/>
      <c r="CB109" s="53"/>
      <c r="CC109" s="53"/>
      <c r="CD109" s="54">
        <f t="shared" si="267"/>
        <v>-1.1472087658592867E-2</v>
      </c>
      <c r="CE109" s="54">
        <f t="shared" ref="CE109:CE127" si="282">CE29/CA29-1</f>
        <v>3.6571936899537416E-2</v>
      </c>
      <c r="CF109" s="54">
        <f t="shared" ref="CF109:CF127" si="283">CF29/CB29-1</f>
        <v>1.6644496978955425E-2</v>
      </c>
      <c r="CG109" s="54">
        <f t="shared" ref="CG109:CG127" si="284">CG29/CC29-1</f>
        <v>2.8431001890358854E-3</v>
      </c>
      <c r="CH109" s="54">
        <f t="shared" ref="CH109:CH127" si="285">CH29/CD29-1</f>
        <v>-8.6430990263505203E-3</v>
      </c>
      <c r="CI109" s="54">
        <f t="shared" ref="CI109:CI127" si="286">CI29/CE29-1</f>
        <v>-7.371599542207885E-2</v>
      </c>
      <c r="CJ109" s="54">
        <f t="shared" ref="CJ109:CX127" si="287">CJ29/CF29-1</f>
        <v>-6.4921319154265245E-3</v>
      </c>
      <c r="CK109" s="54">
        <f t="shared" si="287"/>
        <v>5.0911630316496925E-4</v>
      </c>
      <c r="CL109" s="54">
        <f t="shared" si="287"/>
        <v>4.7539204852469208E-3</v>
      </c>
      <c r="CM109" s="54">
        <f t="shared" si="287"/>
        <v>5.7289284183819955E-2</v>
      </c>
      <c r="CN109" s="54">
        <f t="shared" si="287"/>
        <v>1.5987421394777046E-2</v>
      </c>
      <c r="CO109" s="54">
        <f t="shared" si="287"/>
        <v>2.8659805913881842E-2</v>
      </c>
      <c r="CP109" s="54">
        <f t="shared" si="287"/>
        <v>-5.2731905582297678E-2</v>
      </c>
      <c r="CQ109" s="54">
        <f t="shared" si="287"/>
        <v>-0.28057236981695699</v>
      </c>
      <c r="CR109" s="54">
        <f t="shared" si="287"/>
        <v>-0.14246354240854719</v>
      </c>
      <c r="CS109" s="54">
        <f t="shared" si="287"/>
        <v>-1.7422608844237297E-2</v>
      </c>
      <c r="CT109" s="54">
        <f t="shared" si="287"/>
        <v>-0.24185290690082262</v>
      </c>
      <c r="CU109" s="54">
        <f t="shared" si="287"/>
        <v>2.5211900500349715E-2</v>
      </c>
      <c r="CV109" s="54">
        <f t="shared" si="287"/>
        <v>-0.10835216639084055</v>
      </c>
      <c r="CW109" s="54">
        <f t="shared" si="287"/>
        <v>-0.20988374075621719</v>
      </c>
      <c r="CX109" s="54">
        <f t="shared" si="287"/>
        <v>2.9837467555736907E-2</v>
      </c>
      <c r="CY109" s="54">
        <f t="shared" si="276"/>
        <v>3.5236730346976497E-2</v>
      </c>
      <c r="CZ109" s="54">
        <f t="shared" si="276"/>
        <v>2.8757262867117328E-2</v>
      </c>
      <c r="DA109" s="54">
        <f t="shared" si="276"/>
        <v>-5.5662034674649474E-3</v>
      </c>
      <c r="DB109" s="54">
        <f t="shared" si="276"/>
        <v>9.949738110603068E-2</v>
      </c>
      <c r="DC109" s="54">
        <f t="shared" si="276"/>
        <v>9.0209039671647728E-2</v>
      </c>
      <c r="DD109" s="54">
        <f t="shared" si="276"/>
        <v>4.7710345038510793E-2</v>
      </c>
      <c r="DE109" s="54">
        <f t="shared" si="276"/>
        <v>6.2018637304375179E-2</v>
      </c>
      <c r="DF109" s="54">
        <f t="shared" si="276"/>
        <v>3.360842542083109E-2</v>
      </c>
      <c r="DG109" s="54">
        <f t="shared" si="276"/>
        <v>1.6549462942490045E-3</v>
      </c>
      <c r="DH109" s="54">
        <f t="shared" si="276"/>
        <v>2.6537943095428451E-2</v>
      </c>
      <c r="DI109" s="54">
        <f t="shared" si="276"/>
        <v>1.868695469581505E-2</v>
      </c>
      <c r="DJ109" s="54">
        <f t="shared" si="276"/>
        <v>-3.4762764185721773E-3</v>
      </c>
      <c r="DK109" s="54">
        <f t="shared" si="276"/>
        <v>-0.16690052334525385</v>
      </c>
      <c r="DL109" s="54">
        <f t="shared" si="276"/>
        <v>-0.18488232303612984</v>
      </c>
      <c r="DM109" s="54">
        <f t="shared" si="276"/>
        <v>-0.17192084761732607</v>
      </c>
      <c r="DN109" s="54">
        <f t="shared" si="276"/>
        <v>-0.70070610670875833</v>
      </c>
    </row>
    <row r="110" spans="1:118" s="7" customFormat="1" hidden="1" x14ac:dyDescent="0.35">
      <c r="A110" s="11" t="str">
        <f>Month!$A$29</f>
        <v>Energia Elétrica (MWh)</v>
      </c>
      <c r="B110" s="49"/>
      <c r="C110" s="49"/>
      <c r="D110" s="49"/>
      <c r="E110" s="49"/>
      <c r="F110" s="49" t="str">
        <f t="shared" ref="F110:O112" si="288">IF(B30="","",IF(F30="","",IF(B30&lt;=0,"",IF(F30&lt;=0,"",(F30/B30-1)))))</f>
        <v/>
      </c>
      <c r="G110" s="49" t="str">
        <f t="shared" si="288"/>
        <v/>
      </c>
      <c r="H110" s="49" t="str">
        <f t="shared" si="288"/>
        <v/>
      </c>
      <c r="I110" s="49" t="str">
        <f t="shared" si="288"/>
        <v/>
      </c>
      <c r="J110" s="49" t="str">
        <f t="shared" si="288"/>
        <v/>
      </c>
      <c r="K110" s="49" t="str">
        <f t="shared" si="288"/>
        <v/>
      </c>
      <c r="L110" s="49" t="str">
        <f t="shared" si="288"/>
        <v/>
      </c>
      <c r="M110" s="49" t="str">
        <f t="shared" si="288"/>
        <v/>
      </c>
      <c r="N110" s="49" t="str">
        <f t="shared" si="288"/>
        <v/>
      </c>
      <c r="O110" s="49" t="str">
        <f t="shared" si="288"/>
        <v/>
      </c>
      <c r="P110" s="49" t="str">
        <f t="shared" ref="P110:Y112" si="289">IF(L30="","",IF(P30="","",IF(L30&lt;=0,"",IF(P30&lt;=0,"",(P30/L30-1)))))</f>
        <v/>
      </c>
      <c r="Q110" s="49" t="str">
        <f t="shared" si="289"/>
        <v/>
      </c>
      <c r="R110" s="49" t="str">
        <f t="shared" si="289"/>
        <v/>
      </c>
      <c r="S110" s="49" t="str">
        <f t="shared" si="289"/>
        <v/>
      </c>
      <c r="T110" s="49" t="str">
        <f t="shared" si="289"/>
        <v/>
      </c>
      <c r="U110" s="49" t="str">
        <f t="shared" si="289"/>
        <v/>
      </c>
      <c r="V110" s="49" t="str">
        <f t="shared" si="289"/>
        <v/>
      </c>
      <c r="W110" s="49" t="str">
        <f t="shared" si="289"/>
        <v/>
      </c>
      <c r="X110" s="49" t="str">
        <f t="shared" si="289"/>
        <v/>
      </c>
      <c r="Y110" s="49" t="str">
        <f t="shared" si="289"/>
        <v/>
      </c>
      <c r="Z110" s="49" t="str">
        <f t="shared" ref="Z110:AI112" si="290">IF(V30="","",IF(Z30="","",IF(V30&lt;=0,"",IF(Z30&lt;=0,"",(Z30/V30-1)))))</f>
        <v/>
      </c>
      <c r="AA110" s="49" t="str">
        <f t="shared" si="290"/>
        <v/>
      </c>
      <c r="AB110" s="49" t="str">
        <f t="shared" si="290"/>
        <v/>
      </c>
      <c r="AC110" s="49" t="str">
        <f t="shared" si="290"/>
        <v/>
      </c>
      <c r="AD110" s="49" t="str">
        <f t="shared" si="290"/>
        <v/>
      </c>
      <c r="AE110" s="49" t="str">
        <f t="shared" si="290"/>
        <v/>
      </c>
      <c r="AF110" s="49" t="str">
        <f t="shared" si="290"/>
        <v/>
      </c>
      <c r="AG110" s="49" t="str">
        <f t="shared" si="290"/>
        <v/>
      </c>
      <c r="AH110" s="49" t="str">
        <f t="shared" si="290"/>
        <v/>
      </c>
      <c r="AI110" s="49" t="str">
        <f t="shared" si="290"/>
        <v/>
      </c>
      <c r="AJ110" s="49" t="str">
        <f t="shared" ref="AJ110:AS112" si="291">IF(AF30="","",IF(AJ30="","",IF(AF30&lt;=0,"",IF(AJ30&lt;=0,"",(AJ30/AF30-1)))))</f>
        <v/>
      </c>
      <c r="AK110" s="49" t="str">
        <f t="shared" si="291"/>
        <v/>
      </c>
      <c r="AL110" s="49" t="str">
        <f t="shared" si="291"/>
        <v/>
      </c>
      <c r="AM110" s="49" t="str">
        <f t="shared" si="291"/>
        <v/>
      </c>
      <c r="AN110" s="49" t="str">
        <f t="shared" si="291"/>
        <v/>
      </c>
      <c r="AO110" s="49" t="str">
        <f t="shared" si="291"/>
        <v/>
      </c>
      <c r="AP110" s="49" t="str">
        <f t="shared" si="291"/>
        <v/>
      </c>
      <c r="AQ110" s="49" t="str">
        <f t="shared" si="291"/>
        <v/>
      </c>
      <c r="AR110" s="49" t="str">
        <f t="shared" si="291"/>
        <v/>
      </c>
      <c r="AS110" s="49" t="str">
        <f t="shared" si="291"/>
        <v/>
      </c>
      <c r="AT110" s="49" t="str">
        <f t="shared" ref="AT110:BC112" si="292">IF(AP30="","",IF(AT30="","",IF(AP30&lt;=0,"",IF(AT30&lt;=0,"",(AT30/AP30-1)))))</f>
        <v/>
      </c>
      <c r="AU110" s="49" t="str">
        <f t="shared" si="292"/>
        <v/>
      </c>
      <c r="AV110" s="49" t="str">
        <f t="shared" si="292"/>
        <v/>
      </c>
      <c r="AW110" s="49" t="str">
        <f t="shared" si="292"/>
        <v/>
      </c>
      <c r="AX110" s="49" t="str">
        <f t="shared" si="292"/>
        <v/>
      </c>
      <c r="AY110" s="49" t="str">
        <f t="shared" si="292"/>
        <v/>
      </c>
      <c r="AZ110" s="49" t="str">
        <f t="shared" si="292"/>
        <v/>
      </c>
      <c r="BA110" s="49" t="str">
        <f t="shared" si="292"/>
        <v/>
      </c>
      <c r="BB110" s="49" t="str">
        <f t="shared" si="292"/>
        <v/>
      </c>
      <c r="BC110" s="49" t="str">
        <f t="shared" si="292"/>
        <v/>
      </c>
      <c r="BD110" s="49" t="str">
        <f t="shared" ref="BD110:BM112" si="293">IF(AZ30="","",IF(BD30="","",IF(AZ30&lt;=0,"",IF(BD30&lt;=0,"",(BD30/AZ30-1)))))</f>
        <v/>
      </c>
      <c r="BE110" s="49" t="str">
        <f t="shared" si="293"/>
        <v/>
      </c>
      <c r="BF110" s="49" t="str">
        <f t="shared" si="293"/>
        <v/>
      </c>
      <c r="BG110" s="49">
        <f t="shared" si="293"/>
        <v>2.8860776439089695</v>
      </c>
      <c r="BH110" s="49">
        <f t="shared" si="293"/>
        <v>0.25304303378002846</v>
      </c>
      <c r="BI110" s="49">
        <f t="shared" si="293"/>
        <v>6.2695924764890387E-2</v>
      </c>
      <c r="BJ110" s="49">
        <f t="shared" si="293"/>
        <v>7.4498193249090905E-2</v>
      </c>
      <c r="BK110" s="49">
        <f t="shared" si="293"/>
        <v>6.2694489418627208E-2</v>
      </c>
      <c r="BL110" s="49">
        <f t="shared" si="293"/>
        <v>4.1409276078536061E-2</v>
      </c>
      <c r="BM110" s="49">
        <f t="shared" si="293"/>
        <v>-2.6731785293110377E-6</v>
      </c>
      <c r="BN110" s="49">
        <f t="shared" ref="BN110:BU112" si="294">IF(BJ30="","",IF(BN30="","",IF(BJ30&lt;=0,"",IF(BN30&lt;=0,"",(BN30/BJ30-1)))))</f>
        <v>-1.0982631646449748E-2</v>
      </c>
      <c r="BO110" s="49">
        <f t="shared" si="294"/>
        <v>0</v>
      </c>
      <c r="BP110" s="115">
        <f t="shared" si="294"/>
        <v>9.6485708369237866E-2</v>
      </c>
      <c r="BQ110" s="115">
        <f t="shared" si="294"/>
        <v>0.97333898266572727</v>
      </c>
      <c r="BR110" s="115">
        <f t="shared" si="294"/>
        <v>2.9671339662411826</v>
      </c>
      <c r="BS110" s="115">
        <f t="shared" si="294"/>
        <v>0.46363667060611169</v>
      </c>
      <c r="BT110" s="49">
        <f t="shared" si="294"/>
        <v>0.40610181593106676</v>
      </c>
      <c r="BU110" s="49">
        <f t="shared" si="294"/>
        <v>-0.20906471845271757</v>
      </c>
      <c r="BV110" s="49">
        <f t="shared" ref="BV110:CC112" si="295">IF(BR30="","",IF(BV30="","",IF(BR30&lt;=0,"",IF(BV30&lt;=0,"",(BV30/BR30-1)))))</f>
        <v>-0.18279201044378968</v>
      </c>
      <c r="BW110" s="49">
        <f t="shared" si="295"/>
        <v>0.28250080284965495</v>
      </c>
      <c r="BX110" s="49">
        <f t="shared" si="295"/>
        <v>0.19916577644497391</v>
      </c>
      <c r="BY110" s="49">
        <f t="shared" si="295"/>
        <v>-0.5901031802311264</v>
      </c>
      <c r="BZ110" s="49" t="str">
        <f t="shared" si="295"/>
        <v/>
      </c>
      <c r="CA110" s="49" t="str">
        <f t="shared" si="295"/>
        <v/>
      </c>
      <c r="CB110" s="49" t="str">
        <f t="shared" si="295"/>
        <v/>
      </c>
      <c r="CC110" s="49" t="str">
        <f t="shared" si="295"/>
        <v/>
      </c>
      <c r="CD110" s="49" t="e">
        <f t="shared" si="267"/>
        <v>#DIV/0!</v>
      </c>
      <c r="CE110" s="49" t="e">
        <f t="shared" si="282"/>
        <v>#DIV/0!</v>
      </c>
      <c r="CF110" s="49" t="e">
        <f t="shared" si="283"/>
        <v>#DIV/0!</v>
      </c>
      <c r="CG110" s="49" t="e">
        <f t="shared" si="284"/>
        <v>#DIV/0!</v>
      </c>
      <c r="CH110" s="49" t="e">
        <f t="shared" si="285"/>
        <v>#DIV/0!</v>
      </c>
      <c r="CI110" s="49" t="e">
        <f t="shared" si="286"/>
        <v>#DIV/0!</v>
      </c>
      <c r="CJ110" s="49" t="e">
        <f t="shared" si="287"/>
        <v>#DIV/0!</v>
      </c>
      <c r="CK110" s="49" t="e">
        <f t="shared" si="287"/>
        <v>#DIV/0!</v>
      </c>
      <c r="CL110" s="49" t="e">
        <f t="shared" si="287"/>
        <v>#DIV/0!</v>
      </c>
      <c r="CM110" s="49" t="e">
        <f t="shared" si="287"/>
        <v>#DIV/0!</v>
      </c>
      <c r="CN110" s="49" t="e">
        <f t="shared" si="287"/>
        <v>#DIV/0!</v>
      </c>
      <c r="CO110" s="49" t="e">
        <f t="shared" si="287"/>
        <v>#DIV/0!</v>
      </c>
      <c r="CP110" s="49" t="e">
        <f t="shared" si="287"/>
        <v>#DIV/0!</v>
      </c>
      <c r="CQ110" s="49" t="e">
        <f t="shared" si="287"/>
        <v>#DIV/0!</v>
      </c>
      <c r="CR110" s="49" t="e">
        <f t="shared" si="287"/>
        <v>#DIV/0!</v>
      </c>
      <c r="CS110" s="49" t="e">
        <f t="shared" si="287"/>
        <v>#DIV/0!</v>
      </c>
      <c r="CT110" s="49" t="e">
        <f t="shared" si="287"/>
        <v>#DIV/0!</v>
      </c>
      <c r="CU110" s="49" t="e">
        <f t="shared" si="287"/>
        <v>#DIV/0!</v>
      </c>
      <c r="CV110" s="49" t="e">
        <f t="shared" si="287"/>
        <v>#DIV/0!</v>
      </c>
      <c r="CW110" s="49" t="e">
        <f t="shared" si="287"/>
        <v>#DIV/0!</v>
      </c>
      <c r="CX110" s="49" t="e">
        <f t="shared" si="287"/>
        <v>#DIV/0!</v>
      </c>
      <c r="CY110" s="49" t="e">
        <f t="shared" si="276"/>
        <v>#DIV/0!</v>
      </c>
      <c r="CZ110" s="49" t="e">
        <f t="shared" si="276"/>
        <v>#DIV/0!</v>
      </c>
      <c r="DA110" s="49" t="e">
        <f t="shared" si="276"/>
        <v>#DIV/0!</v>
      </c>
      <c r="DB110" s="49" t="e">
        <f t="shared" si="276"/>
        <v>#DIV/0!</v>
      </c>
      <c r="DC110" s="49" t="e">
        <f t="shared" si="276"/>
        <v>#DIV/0!</v>
      </c>
      <c r="DD110" s="49" t="e">
        <f t="shared" si="276"/>
        <v>#DIV/0!</v>
      </c>
      <c r="DE110" s="49" t="e">
        <f t="shared" si="276"/>
        <v>#DIV/0!</v>
      </c>
      <c r="DF110" s="49" t="e">
        <f t="shared" si="276"/>
        <v>#DIV/0!</v>
      </c>
      <c r="DG110" s="49" t="e">
        <f t="shared" si="276"/>
        <v>#DIV/0!</v>
      </c>
      <c r="DH110" s="49" t="e">
        <f t="shared" si="276"/>
        <v>#DIV/0!</v>
      </c>
      <c r="DI110" s="49" t="e">
        <f t="shared" si="276"/>
        <v>#DIV/0!</v>
      </c>
      <c r="DJ110" s="49" t="e">
        <f t="shared" si="276"/>
        <v>#DIV/0!</v>
      </c>
      <c r="DK110" s="49" t="e">
        <f t="shared" si="276"/>
        <v>#DIV/0!</v>
      </c>
      <c r="DL110" s="49" t="e">
        <f t="shared" si="276"/>
        <v>#DIV/0!</v>
      </c>
      <c r="DM110" s="49" t="e">
        <f t="shared" si="276"/>
        <v>#DIV/0!</v>
      </c>
      <c r="DN110" s="49" t="e">
        <f t="shared" si="276"/>
        <v>#DIV/0!</v>
      </c>
    </row>
    <row r="111" spans="1:118" s="82" customFormat="1" hidden="1" x14ac:dyDescent="0.35">
      <c r="A111" s="18" t="str">
        <f>Month!$A$30</f>
        <v>Rio Verde</v>
      </c>
      <c r="B111" s="87"/>
      <c r="C111" s="87"/>
      <c r="D111" s="87"/>
      <c r="E111" s="87"/>
      <c r="F111" s="87" t="str">
        <f t="shared" si="288"/>
        <v/>
      </c>
      <c r="G111" s="87" t="str">
        <f t="shared" si="288"/>
        <v/>
      </c>
      <c r="H111" s="87" t="str">
        <f t="shared" si="288"/>
        <v/>
      </c>
      <c r="I111" s="87" t="str">
        <f t="shared" si="288"/>
        <v/>
      </c>
      <c r="J111" s="87" t="str">
        <f t="shared" si="288"/>
        <v/>
      </c>
      <c r="K111" s="87" t="str">
        <f t="shared" si="288"/>
        <v/>
      </c>
      <c r="L111" s="87" t="str">
        <f t="shared" si="288"/>
        <v/>
      </c>
      <c r="M111" s="87" t="str">
        <f t="shared" si="288"/>
        <v/>
      </c>
      <c r="N111" s="87" t="str">
        <f t="shared" si="288"/>
        <v/>
      </c>
      <c r="O111" s="87" t="str">
        <f t="shared" si="288"/>
        <v/>
      </c>
      <c r="P111" s="87" t="str">
        <f t="shared" si="289"/>
        <v/>
      </c>
      <c r="Q111" s="87" t="str">
        <f t="shared" si="289"/>
        <v/>
      </c>
      <c r="R111" s="87" t="str">
        <f t="shared" si="289"/>
        <v/>
      </c>
      <c r="S111" s="87" t="str">
        <f t="shared" si="289"/>
        <v/>
      </c>
      <c r="T111" s="87" t="str">
        <f t="shared" si="289"/>
        <v/>
      </c>
      <c r="U111" s="87" t="str">
        <f t="shared" si="289"/>
        <v/>
      </c>
      <c r="V111" s="87" t="str">
        <f t="shared" si="289"/>
        <v/>
      </c>
      <c r="W111" s="87" t="str">
        <f t="shared" si="289"/>
        <v/>
      </c>
      <c r="X111" s="87" t="str">
        <f t="shared" si="289"/>
        <v/>
      </c>
      <c r="Y111" s="87" t="str">
        <f t="shared" si="289"/>
        <v/>
      </c>
      <c r="Z111" s="87" t="str">
        <f t="shared" si="290"/>
        <v/>
      </c>
      <c r="AA111" s="87" t="str">
        <f t="shared" si="290"/>
        <v/>
      </c>
      <c r="AB111" s="87" t="str">
        <f t="shared" si="290"/>
        <v/>
      </c>
      <c r="AC111" s="87" t="str">
        <f t="shared" si="290"/>
        <v/>
      </c>
      <c r="AD111" s="87" t="str">
        <f t="shared" si="290"/>
        <v/>
      </c>
      <c r="AE111" s="87" t="str">
        <f t="shared" si="290"/>
        <v/>
      </c>
      <c r="AF111" s="87" t="str">
        <f t="shared" si="290"/>
        <v/>
      </c>
      <c r="AG111" s="87" t="str">
        <f t="shared" si="290"/>
        <v/>
      </c>
      <c r="AH111" s="87" t="str">
        <f t="shared" si="290"/>
        <v/>
      </c>
      <c r="AI111" s="87" t="str">
        <f t="shared" si="290"/>
        <v/>
      </c>
      <c r="AJ111" s="87" t="str">
        <f t="shared" si="291"/>
        <v/>
      </c>
      <c r="AK111" s="87" t="str">
        <f t="shared" si="291"/>
        <v/>
      </c>
      <c r="AL111" s="87" t="str">
        <f t="shared" si="291"/>
        <v/>
      </c>
      <c r="AM111" s="87" t="str">
        <f t="shared" si="291"/>
        <v/>
      </c>
      <c r="AN111" s="87" t="str">
        <f t="shared" si="291"/>
        <v/>
      </c>
      <c r="AO111" s="87" t="str">
        <f t="shared" si="291"/>
        <v/>
      </c>
      <c r="AP111" s="87" t="str">
        <f t="shared" si="291"/>
        <v/>
      </c>
      <c r="AQ111" s="87" t="str">
        <f t="shared" si="291"/>
        <v/>
      </c>
      <c r="AR111" s="87" t="str">
        <f t="shared" si="291"/>
        <v/>
      </c>
      <c r="AS111" s="87" t="str">
        <f t="shared" si="291"/>
        <v/>
      </c>
      <c r="AT111" s="87" t="str">
        <f t="shared" si="292"/>
        <v/>
      </c>
      <c r="AU111" s="87" t="str">
        <f t="shared" si="292"/>
        <v/>
      </c>
      <c r="AV111" s="87" t="str">
        <f t="shared" si="292"/>
        <v/>
      </c>
      <c r="AW111" s="87" t="str">
        <f t="shared" si="292"/>
        <v/>
      </c>
      <c r="AX111" s="87" t="str">
        <f t="shared" si="292"/>
        <v/>
      </c>
      <c r="AY111" s="87" t="str">
        <f t="shared" si="292"/>
        <v/>
      </c>
      <c r="AZ111" s="87" t="str">
        <f t="shared" si="292"/>
        <v/>
      </c>
      <c r="BA111" s="87" t="str">
        <f t="shared" si="292"/>
        <v/>
      </c>
      <c r="BB111" s="87" t="str">
        <f t="shared" si="292"/>
        <v/>
      </c>
      <c r="BC111" s="87" t="str">
        <f t="shared" si="292"/>
        <v/>
      </c>
      <c r="BD111" s="87" t="str">
        <f t="shared" si="293"/>
        <v/>
      </c>
      <c r="BE111" s="87" t="str">
        <f t="shared" si="293"/>
        <v/>
      </c>
      <c r="BF111" s="87" t="str">
        <f t="shared" si="293"/>
        <v/>
      </c>
      <c r="BG111" s="87">
        <f t="shared" si="293"/>
        <v>2.8860776439089695</v>
      </c>
      <c r="BH111" s="87">
        <f t="shared" si="293"/>
        <v>0.25304303378002846</v>
      </c>
      <c r="BI111" s="87">
        <f t="shared" si="293"/>
        <v>6.2695924764890387E-2</v>
      </c>
      <c r="BJ111" s="87">
        <f t="shared" si="293"/>
        <v>7.4498193249090905E-2</v>
      </c>
      <c r="BK111" s="87">
        <f t="shared" si="293"/>
        <v>6.2694489418627208E-2</v>
      </c>
      <c r="BL111" s="87">
        <f t="shared" si="293"/>
        <v>4.1409276078536061E-2</v>
      </c>
      <c r="BM111" s="87">
        <f t="shared" si="293"/>
        <v>-2.6731785293110377E-6</v>
      </c>
      <c r="BN111" s="87">
        <f t="shared" si="294"/>
        <v>-1.0982631646449748E-2</v>
      </c>
      <c r="BO111" s="87">
        <f t="shared" si="294"/>
        <v>0</v>
      </c>
      <c r="BP111" s="122">
        <f t="shared" si="294"/>
        <v>-5.3439142835287612E-6</v>
      </c>
      <c r="BQ111" s="122">
        <f t="shared" si="294"/>
        <v>-1.3365928378528125E-6</v>
      </c>
      <c r="BR111" s="122">
        <f t="shared" si="294"/>
        <v>-2.7287272850173849E-6</v>
      </c>
      <c r="BS111" s="122">
        <f t="shared" si="294"/>
        <v>0</v>
      </c>
      <c r="BT111" s="87">
        <f t="shared" si="294"/>
        <v>0</v>
      </c>
      <c r="BU111" s="87">
        <f t="shared" si="294"/>
        <v>2.6731892484033182E-6</v>
      </c>
      <c r="BV111" s="87">
        <f t="shared" si="295"/>
        <v>-4.096477046022784E-6</v>
      </c>
      <c r="BW111" s="87">
        <f t="shared" si="295"/>
        <v>-6.7533344588754929E-6</v>
      </c>
      <c r="BX111" s="87">
        <f t="shared" si="295"/>
        <v>0</v>
      </c>
      <c r="BY111" s="87">
        <f t="shared" si="295"/>
        <v>-0.66334612896499734</v>
      </c>
      <c r="BZ111" s="87" t="str">
        <f t="shared" si="295"/>
        <v/>
      </c>
      <c r="CA111" s="87" t="str">
        <f t="shared" si="295"/>
        <v/>
      </c>
      <c r="CB111" s="87" t="str">
        <f t="shared" si="295"/>
        <v/>
      </c>
      <c r="CC111" s="87" t="str">
        <f t="shared" si="295"/>
        <v/>
      </c>
      <c r="CD111" s="87" t="e">
        <f t="shared" si="267"/>
        <v>#DIV/0!</v>
      </c>
      <c r="CE111" s="87" t="e">
        <f t="shared" si="282"/>
        <v>#DIV/0!</v>
      </c>
      <c r="CF111" s="87" t="e">
        <f t="shared" si="283"/>
        <v>#DIV/0!</v>
      </c>
      <c r="CG111" s="87" t="e">
        <f t="shared" si="284"/>
        <v>#DIV/0!</v>
      </c>
      <c r="CH111" s="87" t="e">
        <f t="shared" si="285"/>
        <v>#DIV/0!</v>
      </c>
      <c r="CI111" s="87" t="e">
        <f t="shared" si="286"/>
        <v>#DIV/0!</v>
      </c>
      <c r="CJ111" s="87" t="e">
        <f t="shared" si="287"/>
        <v>#DIV/0!</v>
      </c>
      <c r="CK111" s="87" t="e">
        <f t="shared" si="287"/>
        <v>#DIV/0!</v>
      </c>
      <c r="CL111" s="87" t="e">
        <f t="shared" si="287"/>
        <v>#DIV/0!</v>
      </c>
      <c r="CM111" s="87" t="e">
        <f t="shared" si="287"/>
        <v>#DIV/0!</v>
      </c>
      <c r="CN111" s="87" t="e">
        <f t="shared" si="287"/>
        <v>#DIV/0!</v>
      </c>
      <c r="CO111" s="87" t="e">
        <f t="shared" si="287"/>
        <v>#DIV/0!</v>
      </c>
      <c r="CP111" s="87" t="e">
        <f t="shared" si="287"/>
        <v>#DIV/0!</v>
      </c>
      <c r="CQ111" s="87" t="e">
        <f t="shared" si="287"/>
        <v>#DIV/0!</v>
      </c>
      <c r="CR111" s="87" t="e">
        <f t="shared" si="287"/>
        <v>#DIV/0!</v>
      </c>
      <c r="CS111" s="87" t="e">
        <f t="shared" si="287"/>
        <v>#DIV/0!</v>
      </c>
      <c r="CT111" s="87" t="e">
        <f t="shared" si="287"/>
        <v>#DIV/0!</v>
      </c>
      <c r="CU111" s="87" t="e">
        <f t="shared" si="287"/>
        <v>#DIV/0!</v>
      </c>
      <c r="CV111" s="87" t="e">
        <f t="shared" si="287"/>
        <v>#DIV/0!</v>
      </c>
      <c r="CW111" s="87" t="e">
        <f t="shared" si="287"/>
        <v>#DIV/0!</v>
      </c>
      <c r="CX111" s="87" t="e">
        <f t="shared" si="287"/>
        <v>#DIV/0!</v>
      </c>
      <c r="CY111" s="87" t="e">
        <f t="shared" si="276"/>
        <v>#DIV/0!</v>
      </c>
      <c r="CZ111" s="87" t="e">
        <f t="shared" si="276"/>
        <v>#DIV/0!</v>
      </c>
      <c r="DA111" s="87" t="e">
        <f t="shared" si="276"/>
        <v>#DIV/0!</v>
      </c>
      <c r="DB111" s="87" t="e">
        <f t="shared" si="276"/>
        <v>#DIV/0!</v>
      </c>
      <c r="DC111" s="87" t="e">
        <f t="shared" si="276"/>
        <v>#DIV/0!</v>
      </c>
      <c r="DD111" s="87" t="e">
        <f t="shared" si="276"/>
        <v>#DIV/0!</v>
      </c>
      <c r="DE111" s="87" t="e">
        <f t="shared" si="276"/>
        <v>#DIV/0!</v>
      </c>
      <c r="DF111" s="87" t="e">
        <f t="shared" si="276"/>
        <v>#DIV/0!</v>
      </c>
      <c r="DG111" s="87" t="e">
        <f t="shared" si="276"/>
        <v>#DIV/0!</v>
      </c>
      <c r="DH111" s="87" t="e">
        <f t="shared" si="276"/>
        <v>#DIV/0!</v>
      </c>
      <c r="DI111" s="87" t="e">
        <f t="shared" si="276"/>
        <v>#DIV/0!</v>
      </c>
      <c r="DJ111" s="87" t="e">
        <f t="shared" si="276"/>
        <v>#DIV/0!</v>
      </c>
      <c r="DK111" s="87" t="e">
        <f t="shared" si="276"/>
        <v>#DIV/0!</v>
      </c>
      <c r="DL111" s="87" t="e">
        <f t="shared" si="276"/>
        <v>#DIV/0!</v>
      </c>
      <c r="DM111" s="87" t="e">
        <f t="shared" si="276"/>
        <v>#DIV/0!</v>
      </c>
      <c r="DN111" s="87" t="e">
        <f t="shared" si="276"/>
        <v>#DIV/0!</v>
      </c>
    </row>
    <row r="112" spans="1:118" s="80" customFormat="1" hidden="1" x14ac:dyDescent="0.35">
      <c r="A112" s="18" t="str">
        <f>Month!$A$31</f>
        <v>Rio Canoas</v>
      </c>
      <c r="B112" s="87"/>
      <c r="C112" s="87"/>
      <c r="D112" s="87"/>
      <c r="E112" s="87"/>
      <c r="F112" s="87" t="str">
        <f t="shared" si="288"/>
        <v/>
      </c>
      <c r="G112" s="87" t="str">
        <f t="shared" si="288"/>
        <v/>
      </c>
      <c r="H112" s="87" t="str">
        <f t="shared" si="288"/>
        <v/>
      </c>
      <c r="I112" s="87" t="str">
        <f t="shared" si="288"/>
        <v/>
      </c>
      <c r="J112" s="87" t="str">
        <f t="shared" si="288"/>
        <v/>
      </c>
      <c r="K112" s="87" t="str">
        <f t="shared" si="288"/>
        <v/>
      </c>
      <c r="L112" s="87" t="str">
        <f t="shared" si="288"/>
        <v/>
      </c>
      <c r="M112" s="87" t="str">
        <f t="shared" si="288"/>
        <v/>
      </c>
      <c r="N112" s="87" t="str">
        <f t="shared" si="288"/>
        <v/>
      </c>
      <c r="O112" s="87" t="str">
        <f t="shared" si="288"/>
        <v/>
      </c>
      <c r="P112" s="87" t="str">
        <f t="shared" si="289"/>
        <v/>
      </c>
      <c r="Q112" s="87" t="str">
        <f t="shared" si="289"/>
        <v/>
      </c>
      <c r="R112" s="87" t="str">
        <f t="shared" si="289"/>
        <v/>
      </c>
      <c r="S112" s="87" t="str">
        <f t="shared" si="289"/>
        <v/>
      </c>
      <c r="T112" s="87" t="str">
        <f t="shared" si="289"/>
        <v/>
      </c>
      <c r="U112" s="87" t="str">
        <f t="shared" si="289"/>
        <v/>
      </c>
      <c r="V112" s="87" t="str">
        <f t="shared" si="289"/>
        <v/>
      </c>
      <c r="W112" s="87" t="str">
        <f t="shared" si="289"/>
        <v/>
      </c>
      <c r="X112" s="87" t="str">
        <f t="shared" si="289"/>
        <v/>
      </c>
      <c r="Y112" s="87" t="str">
        <f t="shared" si="289"/>
        <v/>
      </c>
      <c r="Z112" s="87" t="str">
        <f t="shared" si="290"/>
        <v/>
      </c>
      <c r="AA112" s="87" t="str">
        <f t="shared" si="290"/>
        <v/>
      </c>
      <c r="AB112" s="87" t="str">
        <f t="shared" si="290"/>
        <v/>
      </c>
      <c r="AC112" s="87" t="str">
        <f t="shared" si="290"/>
        <v/>
      </c>
      <c r="AD112" s="87" t="str">
        <f t="shared" si="290"/>
        <v/>
      </c>
      <c r="AE112" s="87" t="str">
        <f t="shared" si="290"/>
        <v/>
      </c>
      <c r="AF112" s="87" t="str">
        <f t="shared" si="290"/>
        <v/>
      </c>
      <c r="AG112" s="87" t="str">
        <f t="shared" si="290"/>
        <v/>
      </c>
      <c r="AH112" s="87" t="str">
        <f t="shared" si="290"/>
        <v/>
      </c>
      <c r="AI112" s="87" t="str">
        <f t="shared" si="290"/>
        <v/>
      </c>
      <c r="AJ112" s="87" t="str">
        <f t="shared" si="291"/>
        <v/>
      </c>
      <c r="AK112" s="87" t="str">
        <f t="shared" si="291"/>
        <v/>
      </c>
      <c r="AL112" s="87" t="str">
        <f t="shared" si="291"/>
        <v/>
      </c>
      <c r="AM112" s="87" t="str">
        <f t="shared" si="291"/>
        <v/>
      </c>
      <c r="AN112" s="87" t="str">
        <f t="shared" si="291"/>
        <v/>
      </c>
      <c r="AO112" s="87" t="str">
        <f t="shared" si="291"/>
        <v/>
      </c>
      <c r="AP112" s="87" t="str">
        <f t="shared" si="291"/>
        <v/>
      </c>
      <c r="AQ112" s="87" t="str">
        <f t="shared" si="291"/>
        <v/>
      </c>
      <c r="AR112" s="87" t="str">
        <f t="shared" si="291"/>
        <v/>
      </c>
      <c r="AS112" s="87" t="str">
        <f t="shared" si="291"/>
        <v/>
      </c>
      <c r="AT112" s="87" t="str">
        <f t="shared" si="292"/>
        <v/>
      </c>
      <c r="AU112" s="87" t="str">
        <f t="shared" si="292"/>
        <v/>
      </c>
      <c r="AV112" s="87" t="str">
        <f t="shared" si="292"/>
        <v/>
      </c>
      <c r="AW112" s="87" t="str">
        <f t="shared" si="292"/>
        <v/>
      </c>
      <c r="AX112" s="87" t="str">
        <f t="shared" si="292"/>
        <v/>
      </c>
      <c r="AY112" s="87" t="str">
        <f t="shared" si="292"/>
        <v/>
      </c>
      <c r="AZ112" s="87" t="str">
        <f t="shared" si="292"/>
        <v/>
      </c>
      <c r="BA112" s="87" t="str">
        <f t="shared" si="292"/>
        <v/>
      </c>
      <c r="BB112" s="87" t="str">
        <f t="shared" si="292"/>
        <v/>
      </c>
      <c r="BC112" s="87" t="str">
        <f t="shared" si="292"/>
        <v/>
      </c>
      <c r="BD112" s="87" t="str">
        <f t="shared" si="293"/>
        <v/>
      </c>
      <c r="BE112" s="87" t="str">
        <f t="shared" si="293"/>
        <v/>
      </c>
      <c r="BF112" s="87" t="str">
        <f t="shared" si="293"/>
        <v/>
      </c>
      <c r="BG112" s="87" t="str">
        <f t="shared" si="293"/>
        <v/>
      </c>
      <c r="BH112" s="87" t="str">
        <f t="shared" si="293"/>
        <v/>
      </c>
      <c r="BI112" s="87" t="str">
        <f t="shared" si="293"/>
        <v/>
      </c>
      <c r="BJ112" s="87" t="str">
        <f t="shared" si="293"/>
        <v/>
      </c>
      <c r="BK112" s="87" t="str">
        <f t="shared" si="293"/>
        <v/>
      </c>
      <c r="BL112" s="87" t="str">
        <f t="shared" si="293"/>
        <v/>
      </c>
      <c r="BM112" s="87" t="str">
        <f t="shared" si="293"/>
        <v/>
      </c>
      <c r="BN112" s="87" t="str">
        <f t="shared" si="294"/>
        <v/>
      </c>
      <c r="BO112" s="87" t="str">
        <f t="shared" si="294"/>
        <v/>
      </c>
      <c r="BP112" s="122" t="str">
        <f t="shared" si="294"/>
        <v/>
      </c>
      <c r="BQ112" s="122" t="str">
        <f t="shared" si="294"/>
        <v/>
      </c>
      <c r="BR112" s="122" t="str">
        <f t="shared" si="294"/>
        <v/>
      </c>
      <c r="BS112" s="122" t="str">
        <f t="shared" si="294"/>
        <v/>
      </c>
      <c r="BT112" s="87">
        <f t="shared" si="294"/>
        <v>4.6147785392869505</v>
      </c>
      <c r="BU112" s="87">
        <f t="shared" si="294"/>
        <v>-0.42385815510316183</v>
      </c>
      <c r="BV112" s="87">
        <f t="shared" si="295"/>
        <v>0</v>
      </c>
      <c r="BW112" s="87">
        <f t="shared" si="295"/>
        <v>0.89183042255982992</v>
      </c>
      <c r="BX112" s="87">
        <f t="shared" si="295"/>
        <v>0.56678034908518393</v>
      </c>
      <c r="BY112" s="87">
        <f t="shared" si="295"/>
        <v>-0.45949443167242743</v>
      </c>
      <c r="BZ112" s="87" t="str">
        <f t="shared" si="295"/>
        <v/>
      </c>
      <c r="CA112" s="87" t="str">
        <f t="shared" si="295"/>
        <v/>
      </c>
      <c r="CB112" s="87" t="str">
        <f t="shared" si="295"/>
        <v/>
      </c>
      <c r="CC112" s="87" t="str">
        <f t="shared" si="295"/>
        <v/>
      </c>
      <c r="CD112" s="87" t="e">
        <f t="shared" si="267"/>
        <v>#DIV/0!</v>
      </c>
      <c r="CE112" s="87" t="e">
        <f t="shared" si="282"/>
        <v>#DIV/0!</v>
      </c>
      <c r="CF112" s="87" t="e">
        <f t="shared" si="283"/>
        <v>#DIV/0!</v>
      </c>
      <c r="CG112" s="87" t="e">
        <f t="shared" si="284"/>
        <v>#DIV/0!</v>
      </c>
      <c r="CH112" s="87" t="e">
        <f t="shared" si="285"/>
        <v>#DIV/0!</v>
      </c>
      <c r="CI112" s="87" t="e">
        <f t="shared" si="286"/>
        <v>#DIV/0!</v>
      </c>
      <c r="CJ112" s="87" t="e">
        <f t="shared" si="287"/>
        <v>#DIV/0!</v>
      </c>
      <c r="CK112" s="87" t="e">
        <f t="shared" si="287"/>
        <v>#DIV/0!</v>
      </c>
      <c r="CL112" s="87" t="e">
        <f t="shared" si="287"/>
        <v>#DIV/0!</v>
      </c>
      <c r="CM112" s="87" t="e">
        <f t="shared" si="287"/>
        <v>#DIV/0!</v>
      </c>
      <c r="CN112" s="87" t="e">
        <f t="shared" si="287"/>
        <v>#DIV/0!</v>
      </c>
      <c r="CO112" s="87" t="e">
        <f t="shared" si="287"/>
        <v>#DIV/0!</v>
      </c>
      <c r="CP112" s="87" t="e">
        <f t="shared" si="287"/>
        <v>#DIV/0!</v>
      </c>
      <c r="CQ112" s="87" t="e">
        <f t="shared" si="287"/>
        <v>#DIV/0!</v>
      </c>
      <c r="CR112" s="87" t="e">
        <f t="shared" si="287"/>
        <v>#DIV/0!</v>
      </c>
      <c r="CS112" s="87" t="e">
        <f t="shared" si="287"/>
        <v>#DIV/0!</v>
      </c>
      <c r="CT112" s="87" t="e">
        <f t="shared" si="287"/>
        <v>#DIV/0!</v>
      </c>
      <c r="CU112" s="87" t="e">
        <f t="shared" si="287"/>
        <v>#DIV/0!</v>
      </c>
      <c r="CV112" s="87" t="e">
        <f t="shared" si="287"/>
        <v>#DIV/0!</v>
      </c>
      <c r="CW112" s="87" t="e">
        <f t="shared" si="287"/>
        <v>#DIV/0!</v>
      </c>
      <c r="CX112" s="87" t="e">
        <f t="shared" si="287"/>
        <v>#DIV/0!</v>
      </c>
      <c r="CY112" s="87" t="e">
        <f t="shared" si="276"/>
        <v>#DIV/0!</v>
      </c>
      <c r="CZ112" s="87" t="e">
        <f t="shared" si="276"/>
        <v>#DIV/0!</v>
      </c>
      <c r="DA112" s="87" t="e">
        <f t="shared" si="276"/>
        <v>#DIV/0!</v>
      </c>
      <c r="DB112" s="87" t="e">
        <f t="shared" si="276"/>
        <v>#DIV/0!</v>
      </c>
      <c r="DC112" s="87" t="e">
        <f t="shared" si="276"/>
        <v>#DIV/0!</v>
      </c>
      <c r="DD112" s="87" t="e">
        <f t="shared" si="276"/>
        <v>#DIV/0!</v>
      </c>
      <c r="DE112" s="87" t="e">
        <f t="shared" si="276"/>
        <v>#DIV/0!</v>
      </c>
      <c r="DF112" s="87" t="e">
        <f t="shared" si="276"/>
        <v>#DIV/0!</v>
      </c>
      <c r="DG112" s="87" t="e">
        <f t="shared" si="276"/>
        <v>#DIV/0!</v>
      </c>
      <c r="DH112" s="87" t="e">
        <f t="shared" si="276"/>
        <v>#DIV/0!</v>
      </c>
      <c r="DI112" s="87" t="e">
        <f t="shared" si="276"/>
        <v>#DIV/0!</v>
      </c>
      <c r="DJ112" s="87" t="e">
        <f t="shared" si="276"/>
        <v>#DIV/0!</v>
      </c>
      <c r="DK112" s="87" t="e">
        <f t="shared" si="276"/>
        <v>#DIV/0!</v>
      </c>
      <c r="DL112" s="87" t="e">
        <f t="shared" si="276"/>
        <v>#DIV/0!</v>
      </c>
      <c r="DM112" s="87" t="e">
        <f t="shared" si="276"/>
        <v>#DIV/0!</v>
      </c>
      <c r="DN112" s="87" t="e">
        <f t="shared" si="276"/>
        <v>#DIV/0!</v>
      </c>
    </row>
    <row r="113" spans="1:118" s="130" customFormat="1" hidden="1" x14ac:dyDescent="0.35">
      <c r="A113" s="74" t="str">
        <f>Month!$A$32</f>
        <v>Mercado Regulado</v>
      </c>
      <c r="B113" s="134"/>
      <c r="C113" s="134"/>
      <c r="D113" s="134"/>
      <c r="E113" s="134"/>
      <c r="F113" s="134" t="str">
        <f t="shared" ref="F113:BQ113" si="296">IF(B33="","",IF(F33="","",IF(B33&lt;=0,"",IF(F33&lt;=0,"",(F33/B33-1)))))</f>
        <v/>
      </c>
      <c r="G113" s="134" t="str">
        <f t="shared" si="296"/>
        <v/>
      </c>
      <c r="H113" s="134" t="str">
        <f t="shared" si="296"/>
        <v/>
      </c>
      <c r="I113" s="134" t="str">
        <f t="shared" si="296"/>
        <v/>
      </c>
      <c r="J113" s="134" t="str">
        <f t="shared" si="296"/>
        <v/>
      </c>
      <c r="K113" s="134" t="str">
        <f t="shared" si="296"/>
        <v/>
      </c>
      <c r="L113" s="134" t="str">
        <f t="shared" si="296"/>
        <v/>
      </c>
      <c r="M113" s="134" t="str">
        <f t="shared" si="296"/>
        <v/>
      </c>
      <c r="N113" s="134" t="str">
        <f t="shared" si="296"/>
        <v/>
      </c>
      <c r="O113" s="134" t="str">
        <f t="shared" si="296"/>
        <v/>
      </c>
      <c r="P113" s="134" t="str">
        <f t="shared" si="296"/>
        <v/>
      </c>
      <c r="Q113" s="134" t="str">
        <f t="shared" si="296"/>
        <v/>
      </c>
      <c r="R113" s="134" t="str">
        <f t="shared" si="296"/>
        <v/>
      </c>
      <c r="S113" s="134" t="str">
        <f t="shared" si="296"/>
        <v/>
      </c>
      <c r="T113" s="134" t="str">
        <f t="shared" si="296"/>
        <v/>
      </c>
      <c r="U113" s="134" t="str">
        <f t="shared" si="296"/>
        <v/>
      </c>
      <c r="V113" s="134" t="str">
        <f t="shared" si="296"/>
        <v/>
      </c>
      <c r="W113" s="134" t="str">
        <f t="shared" si="296"/>
        <v/>
      </c>
      <c r="X113" s="134" t="str">
        <f t="shared" si="296"/>
        <v/>
      </c>
      <c r="Y113" s="134" t="str">
        <f t="shared" si="296"/>
        <v/>
      </c>
      <c r="Z113" s="134" t="str">
        <f t="shared" si="296"/>
        <v/>
      </c>
      <c r="AA113" s="134" t="str">
        <f t="shared" si="296"/>
        <v/>
      </c>
      <c r="AB113" s="134" t="str">
        <f t="shared" si="296"/>
        <v/>
      </c>
      <c r="AC113" s="134" t="str">
        <f t="shared" si="296"/>
        <v/>
      </c>
      <c r="AD113" s="134" t="str">
        <f t="shared" si="296"/>
        <v/>
      </c>
      <c r="AE113" s="134" t="str">
        <f t="shared" si="296"/>
        <v/>
      </c>
      <c r="AF113" s="134" t="str">
        <f t="shared" si="296"/>
        <v/>
      </c>
      <c r="AG113" s="134" t="str">
        <f t="shared" si="296"/>
        <v/>
      </c>
      <c r="AH113" s="134" t="str">
        <f t="shared" si="296"/>
        <v/>
      </c>
      <c r="AI113" s="134" t="str">
        <f t="shared" si="296"/>
        <v/>
      </c>
      <c r="AJ113" s="134" t="str">
        <f t="shared" si="296"/>
        <v/>
      </c>
      <c r="AK113" s="134" t="str">
        <f t="shared" si="296"/>
        <v/>
      </c>
      <c r="AL113" s="134" t="str">
        <f t="shared" si="296"/>
        <v/>
      </c>
      <c r="AM113" s="134" t="str">
        <f t="shared" si="296"/>
        <v/>
      </c>
      <c r="AN113" s="134" t="str">
        <f t="shared" si="296"/>
        <v/>
      </c>
      <c r="AO113" s="134" t="str">
        <f t="shared" si="296"/>
        <v/>
      </c>
      <c r="AP113" s="134" t="str">
        <f t="shared" si="296"/>
        <v/>
      </c>
      <c r="AQ113" s="134" t="str">
        <f t="shared" si="296"/>
        <v/>
      </c>
      <c r="AR113" s="134" t="str">
        <f t="shared" si="296"/>
        <v/>
      </c>
      <c r="AS113" s="134" t="str">
        <f t="shared" si="296"/>
        <v/>
      </c>
      <c r="AT113" s="134" t="str">
        <f t="shared" si="296"/>
        <v/>
      </c>
      <c r="AU113" s="134" t="str">
        <f t="shared" si="296"/>
        <v/>
      </c>
      <c r="AV113" s="134" t="str">
        <f t="shared" si="296"/>
        <v/>
      </c>
      <c r="AW113" s="134" t="str">
        <f t="shared" si="296"/>
        <v/>
      </c>
      <c r="AX113" s="134" t="str">
        <f t="shared" si="296"/>
        <v/>
      </c>
      <c r="AY113" s="134" t="str">
        <f t="shared" si="296"/>
        <v/>
      </c>
      <c r="AZ113" s="134" t="str">
        <f t="shared" si="296"/>
        <v/>
      </c>
      <c r="BA113" s="134" t="str">
        <f t="shared" si="296"/>
        <v/>
      </c>
      <c r="BB113" s="134" t="str">
        <f t="shared" si="296"/>
        <v/>
      </c>
      <c r="BC113" s="134" t="str">
        <f t="shared" si="296"/>
        <v/>
      </c>
      <c r="BD113" s="134" t="str">
        <f t="shared" si="296"/>
        <v/>
      </c>
      <c r="BE113" s="134" t="str">
        <f t="shared" si="296"/>
        <v/>
      </c>
      <c r="BF113" s="134" t="str">
        <f t="shared" si="296"/>
        <v/>
      </c>
      <c r="BG113" s="134" t="str">
        <f t="shared" si="296"/>
        <v/>
      </c>
      <c r="BH113" s="134" t="str">
        <f t="shared" si="296"/>
        <v/>
      </c>
      <c r="BI113" s="134" t="str">
        <f t="shared" si="296"/>
        <v/>
      </c>
      <c r="BJ113" s="134" t="str">
        <f t="shared" si="296"/>
        <v/>
      </c>
      <c r="BK113" s="134" t="str">
        <f t="shared" si="296"/>
        <v/>
      </c>
      <c r="BL113" s="134" t="str">
        <f t="shared" si="296"/>
        <v/>
      </c>
      <c r="BM113" s="134" t="str">
        <f t="shared" si="296"/>
        <v/>
      </c>
      <c r="BN113" s="134" t="str">
        <f t="shared" si="296"/>
        <v/>
      </c>
      <c r="BO113" s="134" t="str">
        <f t="shared" si="296"/>
        <v/>
      </c>
      <c r="BP113" s="135" t="str">
        <f t="shared" si="296"/>
        <v/>
      </c>
      <c r="BQ113" s="135" t="str">
        <f t="shared" si="296"/>
        <v/>
      </c>
      <c r="BR113" s="135" t="str">
        <f t="shared" ref="BR113:CC113" si="297">IF(BN33="","",IF(BR33="","",IF(BN33&lt;=0,"",IF(BR33&lt;=0,"",(BR33/BN33-1)))))</f>
        <v/>
      </c>
      <c r="BS113" s="135" t="str">
        <f t="shared" si="297"/>
        <v/>
      </c>
      <c r="BT113" s="134" t="str">
        <f t="shared" si="297"/>
        <v/>
      </c>
      <c r="BU113" s="134" t="str">
        <f t="shared" si="297"/>
        <v/>
      </c>
      <c r="BV113" s="134" t="str">
        <f t="shared" si="297"/>
        <v/>
      </c>
      <c r="BW113" s="134" t="str">
        <f t="shared" si="297"/>
        <v/>
      </c>
      <c r="BX113" s="134" t="str">
        <f t="shared" si="297"/>
        <v/>
      </c>
      <c r="BY113" s="134" t="str">
        <f t="shared" si="297"/>
        <v/>
      </c>
      <c r="BZ113" s="134" t="str">
        <f t="shared" si="297"/>
        <v/>
      </c>
      <c r="CA113" s="134" t="str">
        <f t="shared" si="297"/>
        <v/>
      </c>
      <c r="CB113" s="134" t="str">
        <f t="shared" si="297"/>
        <v/>
      </c>
      <c r="CC113" s="134" t="str">
        <f t="shared" si="297"/>
        <v/>
      </c>
      <c r="CD113" s="134" t="e">
        <f t="shared" si="267"/>
        <v>#DIV/0!</v>
      </c>
      <c r="CE113" s="134" t="e">
        <f t="shared" si="282"/>
        <v>#DIV/0!</v>
      </c>
      <c r="CF113" s="134" t="e">
        <f t="shared" si="283"/>
        <v>#DIV/0!</v>
      </c>
      <c r="CG113" s="134" t="e">
        <f t="shared" si="284"/>
        <v>#DIV/0!</v>
      </c>
      <c r="CH113" s="134" t="e">
        <f t="shared" si="285"/>
        <v>#DIV/0!</v>
      </c>
      <c r="CI113" s="134" t="e">
        <f t="shared" si="286"/>
        <v>#DIV/0!</v>
      </c>
      <c r="CJ113" s="134" t="e">
        <f t="shared" si="287"/>
        <v>#DIV/0!</v>
      </c>
      <c r="CK113" s="134" t="e">
        <f t="shared" si="287"/>
        <v>#DIV/0!</v>
      </c>
      <c r="CL113" s="134" t="e">
        <f t="shared" si="287"/>
        <v>#DIV/0!</v>
      </c>
      <c r="CM113" s="134" t="e">
        <f t="shared" si="287"/>
        <v>#DIV/0!</v>
      </c>
      <c r="CN113" s="134" t="e">
        <f t="shared" si="287"/>
        <v>#DIV/0!</v>
      </c>
      <c r="CO113" s="134" t="e">
        <f t="shared" si="287"/>
        <v>#DIV/0!</v>
      </c>
      <c r="CP113" s="134" t="e">
        <f t="shared" si="287"/>
        <v>#DIV/0!</v>
      </c>
      <c r="CQ113" s="134" t="e">
        <f t="shared" si="287"/>
        <v>#DIV/0!</v>
      </c>
      <c r="CR113" s="134" t="e">
        <f t="shared" si="287"/>
        <v>#DIV/0!</v>
      </c>
      <c r="CS113" s="134" t="e">
        <f t="shared" si="287"/>
        <v>#DIV/0!</v>
      </c>
      <c r="CT113" s="134" t="e">
        <f t="shared" si="287"/>
        <v>#DIV/0!</v>
      </c>
      <c r="CU113" s="134" t="e">
        <f t="shared" si="287"/>
        <v>#DIV/0!</v>
      </c>
      <c r="CV113" s="134" t="e">
        <f t="shared" si="287"/>
        <v>#DIV/0!</v>
      </c>
      <c r="CW113" s="134" t="e">
        <f t="shared" si="287"/>
        <v>#DIV/0!</v>
      </c>
      <c r="CX113" s="134" t="e">
        <f t="shared" si="287"/>
        <v>#DIV/0!</v>
      </c>
      <c r="CY113" s="134" t="e">
        <f t="shared" si="276"/>
        <v>#DIV/0!</v>
      </c>
      <c r="CZ113" s="134" t="e">
        <f t="shared" si="276"/>
        <v>#DIV/0!</v>
      </c>
      <c r="DA113" s="134" t="e">
        <f t="shared" si="276"/>
        <v>#DIV/0!</v>
      </c>
      <c r="DB113" s="134" t="e">
        <f t="shared" si="276"/>
        <v>#DIV/0!</v>
      </c>
      <c r="DC113" s="134" t="e">
        <f t="shared" si="276"/>
        <v>#DIV/0!</v>
      </c>
      <c r="DD113" s="134" t="e">
        <f t="shared" si="276"/>
        <v>#DIV/0!</v>
      </c>
      <c r="DE113" s="134" t="e">
        <f t="shared" si="276"/>
        <v>#DIV/0!</v>
      </c>
      <c r="DF113" s="134" t="e">
        <f t="shared" si="276"/>
        <v>#DIV/0!</v>
      </c>
      <c r="DG113" s="134" t="e">
        <f t="shared" si="276"/>
        <v>#DIV/0!</v>
      </c>
      <c r="DH113" s="134" t="e">
        <f t="shared" si="276"/>
        <v>#DIV/0!</v>
      </c>
      <c r="DI113" s="134" t="e">
        <f t="shared" si="276"/>
        <v>#DIV/0!</v>
      </c>
      <c r="DJ113" s="134" t="e">
        <f t="shared" si="276"/>
        <v>#DIV/0!</v>
      </c>
      <c r="DK113" s="134" t="e">
        <f t="shared" si="276"/>
        <v>#DIV/0!</v>
      </c>
      <c r="DL113" s="134" t="e">
        <f t="shared" si="276"/>
        <v>#DIV/0!</v>
      </c>
      <c r="DM113" s="134" t="e">
        <f t="shared" si="276"/>
        <v>#DIV/0!</v>
      </c>
      <c r="DN113" s="134" t="e">
        <f t="shared" si="276"/>
        <v>#DIV/0!</v>
      </c>
    </row>
    <row r="114" spans="1:118" s="130" customFormat="1" hidden="1" x14ac:dyDescent="0.35">
      <c r="A114" s="74" t="str">
        <f>Month!$A$33</f>
        <v>Mercado Livre</v>
      </c>
      <c r="B114" s="134"/>
      <c r="C114" s="134"/>
      <c r="D114" s="134"/>
      <c r="E114" s="134"/>
      <c r="F114" s="134" t="str">
        <f t="shared" ref="F114:BQ114" si="298">IF(B34="","",IF(F34="","",IF(B34&lt;=0,"",IF(F34&lt;=0,"",(F34/B34-1)))))</f>
        <v/>
      </c>
      <c r="G114" s="134" t="str">
        <f t="shared" si="298"/>
        <v/>
      </c>
      <c r="H114" s="134" t="str">
        <f t="shared" si="298"/>
        <v/>
      </c>
      <c r="I114" s="134" t="str">
        <f t="shared" si="298"/>
        <v/>
      </c>
      <c r="J114" s="134" t="str">
        <f t="shared" si="298"/>
        <v/>
      </c>
      <c r="K114" s="134" t="str">
        <f t="shared" si="298"/>
        <v/>
      </c>
      <c r="L114" s="134" t="str">
        <f t="shared" si="298"/>
        <v/>
      </c>
      <c r="M114" s="134" t="str">
        <f t="shared" si="298"/>
        <v/>
      </c>
      <c r="N114" s="134" t="str">
        <f t="shared" si="298"/>
        <v/>
      </c>
      <c r="O114" s="134" t="str">
        <f t="shared" si="298"/>
        <v/>
      </c>
      <c r="P114" s="134" t="str">
        <f t="shared" si="298"/>
        <v/>
      </c>
      <c r="Q114" s="134" t="str">
        <f t="shared" si="298"/>
        <v/>
      </c>
      <c r="R114" s="134" t="str">
        <f t="shared" si="298"/>
        <v/>
      </c>
      <c r="S114" s="134" t="str">
        <f t="shared" si="298"/>
        <v/>
      </c>
      <c r="T114" s="134" t="str">
        <f t="shared" si="298"/>
        <v/>
      </c>
      <c r="U114" s="134" t="str">
        <f t="shared" si="298"/>
        <v/>
      </c>
      <c r="V114" s="134" t="str">
        <f t="shared" si="298"/>
        <v/>
      </c>
      <c r="W114" s="134" t="str">
        <f t="shared" si="298"/>
        <v/>
      </c>
      <c r="X114" s="134" t="str">
        <f t="shared" si="298"/>
        <v/>
      </c>
      <c r="Y114" s="134" t="str">
        <f t="shared" si="298"/>
        <v/>
      </c>
      <c r="Z114" s="134" t="str">
        <f t="shared" si="298"/>
        <v/>
      </c>
      <c r="AA114" s="134" t="str">
        <f t="shared" si="298"/>
        <v/>
      </c>
      <c r="AB114" s="134" t="str">
        <f t="shared" si="298"/>
        <v/>
      </c>
      <c r="AC114" s="134" t="str">
        <f t="shared" si="298"/>
        <v/>
      </c>
      <c r="AD114" s="134" t="str">
        <f t="shared" si="298"/>
        <v/>
      </c>
      <c r="AE114" s="134" t="str">
        <f t="shared" si="298"/>
        <v/>
      </c>
      <c r="AF114" s="134" t="str">
        <f t="shared" si="298"/>
        <v/>
      </c>
      <c r="AG114" s="134" t="str">
        <f t="shared" si="298"/>
        <v/>
      </c>
      <c r="AH114" s="134" t="str">
        <f t="shared" si="298"/>
        <v/>
      </c>
      <c r="AI114" s="134" t="str">
        <f t="shared" si="298"/>
        <v/>
      </c>
      <c r="AJ114" s="134" t="str">
        <f t="shared" si="298"/>
        <v/>
      </c>
      <c r="AK114" s="134" t="str">
        <f t="shared" si="298"/>
        <v/>
      </c>
      <c r="AL114" s="134" t="str">
        <f t="shared" si="298"/>
        <v/>
      </c>
      <c r="AM114" s="134" t="str">
        <f t="shared" si="298"/>
        <v/>
      </c>
      <c r="AN114" s="134" t="str">
        <f t="shared" si="298"/>
        <v/>
      </c>
      <c r="AO114" s="134" t="str">
        <f t="shared" si="298"/>
        <v/>
      </c>
      <c r="AP114" s="134" t="str">
        <f t="shared" si="298"/>
        <v/>
      </c>
      <c r="AQ114" s="134" t="str">
        <f t="shared" si="298"/>
        <v/>
      </c>
      <c r="AR114" s="134" t="str">
        <f t="shared" si="298"/>
        <v/>
      </c>
      <c r="AS114" s="134" t="str">
        <f t="shared" si="298"/>
        <v/>
      </c>
      <c r="AT114" s="134" t="str">
        <f t="shared" si="298"/>
        <v/>
      </c>
      <c r="AU114" s="134" t="str">
        <f t="shared" si="298"/>
        <v/>
      </c>
      <c r="AV114" s="134" t="str">
        <f t="shared" si="298"/>
        <v/>
      </c>
      <c r="AW114" s="134" t="str">
        <f t="shared" si="298"/>
        <v/>
      </c>
      <c r="AX114" s="134" t="str">
        <f t="shared" si="298"/>
        <v/>
      </c>
      <c r="AY114" s="134" t="str">
        <f t="shared" si="298"/>
        <v/>
      </c>
      <c r="AZ114" s="134" t="str">
        <f t="shared" si="298"/>
        <v/>
      </c>
      <c r="BA114" s="134" t="str">
        <f t="shared" si="298"/>
        <v/>
      </c>
      <c r="BB114" s="134" t="str">
        <f t="shared" si="298"/>
        <v/>
      </c>
      <c r="BC114" s="134" t="str">
        <f t="shared" si="298"/>
        <v/>
      </c>
      <c r="BD114" s="134" t="str">
        <f t="shared" si="298"/>
        <v/>
      </c>
      <c r="BE114" s="134" t="str">
        <f t="shared" si="298"/>
        <v/>
      </c>
      <c r="BF114" s="134" t="str">
        <f t="shared" si="298"/>
        <v/>
      </c>
      <c r="BG114" s="134" t="str">
        <f t="shared" si="298"/>
        <v/>
      </c>
      <c r="BH114" s="134" t="str">
        <f t="shared" si="298"/>
        <v/>
      </c>
      <c r="BI114" s="134" t="str">
        <f t="shared" si="298"/>
        <v/>
      </c>
      <c r="BJ114" s="134" t="str">
        <f t="shared" si="298"/>
        <v/>
      </c>
      <c r="BK114" s="134" t="str">
        <f t="shared" si="298"/>
        <v/>
      </c>
      <c r="BL114" s="134" t="str">
        <f t="shared" si="298"/>
        <v/>
      </c>
      <c r="BM114" s="134" t="str">
        <f t="shared" si="298"/>
        <v/>
      </c>
      <c r="BN114" s="134" t="str">
        <f t="shared" si="298"/>
        <v/>
      </c>
      <c r="BO114" s="134" t="str">
        <f t="shared" si="298"/>
        <v/>
      </c>
      <c r="BP114" s="135" t="str">
        <f t="shared" si="298"/>
        <v/>
      </c>
      <c r="BQ114" s="135" t="str">
        <f t="shared" si="298"/>
        <v/>
      </c>
      <c r="BR114" s="135" t="str">
        <f t="shared" ref="BR114:CC114" si="299">IF(BN34="","",IF(BR34="","",IF(BN34&lt;=0,"",IF(BR34&lt;=0,"",(BR34/BN34-1)))))</f>
        <v/>
      </c>
      <c r="BS114" s="135" t="str">
        <f t="shared" si="299"/>
        <v/>
      </c>
      <c r="BT114" s="134">
        <f t="shared" si="299"/>
        <v>4.6147785392869505</v>
      </c>
      <c r="BU114" s="134">
        <f t="shared" si="299"/>
        <v>-0.42385815510316183</v>
      </c>
      <c r="BV114" s="134">
        <f t="shared" si="299"/>
        <v>-0.73195491652652334</v>
      </c>
      <c r="BW114" s="134">
        <f t="shared" si="299"/>
        <v>-0.93637568642302593</v>
      </c>
      <c r="BX114" s="134">
        <f t="shared" si="299"/>
        <v>-0.94555238169121902</v>
      </c>
      <c r="BY114" s="134">
        <f t="shared" si="299"/>
        <v>-0.98229100927053747</v>
      </c>
      <c r="BZ114" s="134" t="str">
        <f t="shared" si="299"/>
        <v/>
      </c>
      <c r="CA114" s="134" t="str">
        <f t="shared" si="299"/>
        <v/>
      </c>
      <c r="CB114" s="134" t="str">
        <f t="shared" si="299"/>
        <v/>
      </c>
      <c r="CC114" s="134" t="str">
        <f t="shared" si="299"/>
        <v/>
      </c>
      <c r="CD114" s="134" t="e">
        <f t="shared" si="267"/>
        <v>#DIV/0!</v>
      </c>
      <c r="CE114" s="134" t="e">
        <f t="shared" si="282"/>
        <v>#DIV/0!</v>
      </c>
      <c r="CF114" s="134" t="e">
        <f t="shared" si="283"/>
        <v>#DIV/0!</v>
      </c>
      <c r="CG114" s="134" t="e">
        <f t="shared" si="284"/>
        <v>#DIV/0!</v>
      </c>
      <c r="CH114" s="134" t="e">
        <f t="shared" si="285"/>
        <v>#DIV/0!</v>
      </c>
      <c r="CI114" s="134" t="e">
        <f t="shared" si="286"/>
        <v>#DIV/0!</v>
      </c>
      <c r="CJ114" s="134" t="e">
        <f t="shared" si="287"/>
        <v>#DIV/0!</v>
      </c>
      <c r="CK114" s="134" t="e">
        <f t="shared" si="287"/>
        <v>#DIV/0!</v>
      </c>
      <c r="CL114" s="134" t="e">
        <f t="shared" si="287"/>
        <v>#DIV/0!</v>
      </c>
      <c r="CM114" s="134" t="e">
        <f t="shared" si="287"/>
        <v>#DIV/0!</v>
      </c>
      <c r="CN114" s="134" t="e">
        <f t="shared" si="287"/>
        <v>#DIV/0!</v>
      </c>
      <c r="CO114" s="134" t="e">
        <f t="shared" si="287"/>
        <v>#DIV/0!</v>
      </c>
      <c r="CP114" s="134" t="e">
        <f t="shared" si="287"/>
        <v>#DIV/0!</v>
      </c>
      <c r="CQ114" s="134" t="e">
        <f t="shared" si="287"/>
        <v>#DIV/0!</v>
      </c>
      <c r="CR114" s="134" t="e">
        <f t="shared" si="287"/>
        <v>#DIV/0!</v>
      </c>
      <c r="CS114" s="134" t="e">
        <f t="shared" si="287"/>
        <v>#DIV/0!</v>
      </c>
      <c r="CT114" s="134" t="e">
        <f t="shared" si="287"/>
        <v>#DIV/0!</v>
      </c>
      <c r="CU114" s="134" t="e">
        <f t="shared" si="287"/>
        <v>#DIV/0!</v>
      </c>
      <c r="CV114" s="134" t="e">
        <f t="shared" si="287"/>
        <v>#DIV/0!</v>
      </c>
      <c r="CW114" s="134" t="e">
        <f t="shared" si="287"/>
        <v>#DIV/0!</v>
      </c>
      <c r="CX114" s="134" t="e">
        <f t="shared" si="287"/>
        <v>#DIV/0!</v>
      </c>
      <c r="CY114" s="134" t="e">
        <f t="shared" si="276"/>
        <v>#DIV/0!</v>
      </c>
      <c r="CZ114" s="134" t="e">
        <f t="shared" si="276"/>
        <v>#DIV/0!</v>
      </c>
      <c r="DA114" s="134" t="e">
        <f t="shared" si="276"/>
        <v>#DIV/0!</v>
      </c>
      <c r="DB114" s="134" t="e">
        <f t="shared" si="276"/>
        <v>#DIV/0!</v>
      </c>
      <c r="DC114" s="134" t="e">
        <f t="shared" si="276"/>
        <v>#DIV/0!</v>
      </c>
      <c r="DD114" s="134" t="e">
        <f t="shared" si="276"/>
        <v>#DIV/0!</v>
      </c>
      <c r="DE114" s="134" t="e">
        <f t="shared" si="276"/>
        <v>#DIV/0!</v>
      </c>
      <c r="DF114" s="134" t="e">
        <f t="shared" si="276"/>
        <v>#DIV/0!</v>
      </c>
      <c r="DG114" s="134" t="e">
        <f t="shared" si="276"/>
        <v>#DIV/0!</v>
      </c>
      <c r="DH114" s="134" t="e">
        <f t="shared" si="276"/>
        <v>#DIV/0!</v>
      </c>
      <c r="DI114" s="134" t="e">
        <f t="shared" si="276"/>
        <v>#DIV/0!</v>
      </c>
      <c r="DJ114" s="134" t="e">
        <f t="shared" si="276"/>
        <v>#DIV/0!</v>
      </c>
      <c r="DK114" s="134" t="e">
        <f t="shared" si="276"/>
        <v>#DIV/0!</v>
      </c>
      <c r="DL114" s="134" t="e">
        <f t="shared" si="276"/>
        <v>#DIV/0!</v>
      </c>
      <c r="DM114" s="134" t="e">
        <f t="shared" si="276"/>
        <v>#DIV/0!</v>
      </c>
      <c r="DN114" s="134" t="e">
        <f t="shared" si="276"/>
        <v>#DIV/0!</v>
      </c>
    </row>
    <row r="115" spans="1:118" s="80" customFormat="1" hidden="1" x14ac:dyDescent="0.35">
      <c r="A115" s="18" t="str">
        <f>Month!$A$34</f>
        <v>Adicionais / Mercado Livre</v>
      </c>
      <c r="B115" s="87"/>
      <c r="C115" s="87"/>
      <c r="D115" s="87"/>
      <c r="E115" s="87"/>
      <c r="F115" s="87" t="str">
        <f t="shared" ref="F115:O120" si="300">IF(B35="","",IF(F35="","",IF(B35&lt;=0,"",IF(F35&lt;=0,"",(F35/B35-1)))))</f>
        <v/>
      </c>
      <c r="G115" s="87" t="str">
        <f t="shared" si="300"/>
        <v/>
      </c>
      <c r="H115" s="87" t="str">
        <f t="shared" si="300"/>
        <v/>
      </c>
      <c r="I115" s="87" t="str">
        <f t="shared" si="300"/>
        <v/>
      </c>
      <c r="J115" s="87" t="str">
        <f t="shared" si="300"/>
        <v/>
      </c>
      <c r="K115" s="87" t="str">
        <f t="shared" si="300"/>
        <v/>
      </c>
      <c r="L115" s="87" t="str">
        <f t="shared" si="300"/>
        <v/>
      </c>
      <c r="M115" s="87" t="str">
        <f t="shared" si="300"/>
        <v/>
      </c>
      <c r="N115" s="87" t="str">
        <f t="shared" si="300"/>
        <v/>
      </c>
      <c r="O115" s="87" t="str">
        <f t="shared" si="300"/>
        <v/>
      </c>
      <c r="P115" s="87" t="str">
        <f t="shared" ref="P115:Y120" si="301">IF(L35="","",IF(P35="","",IF(L35&lt;=0,"",IF(P35&lt;=0,"",(P35/L35-1)))))</f>
        <v/>
      </c>
      <c r="Q115" s="87" t="str">
        <f t="shared" si="301"/>
        <v/>
      </c>
      <c r="R115" s="87" t="str">
        <f t="shared" si="301"/>
        <v/>
      </c>
      <c r="S115" s="87" t="str">
        <f t="shared" si="301"/>
        <v/>
      </c>
      <c r="T115" s="87" t="str">
        <f t="shared" si="301"/>
        <v/>
      </c>
      <c r="U115" s="87" t="str">
        <f t="shared" si="301"/>
        <v/>
      </c>
      <c r="V115" s="87" t="str">
        <f t="shared" si="301"/>
        <v/>
      </c>
      <c r="W115" s="87" t="str">
        <f t="shared" si="301"/>
        <v/>
      </c>
      <c r="X115" s="87" t="str">
        <f t="shared" si="301"/>
        <v/>
      </c>
      <c r="Y115" s="87" t="str">
        <f t="shared" si="301"/>
        <v/>
      </c>
      <c r="Z115" s="87" t="str">
        <f t="shared" ref="Z115:AI120" si="302">IF(V35="","",IF(Z35="","",IF(V35&lt;=0,"",IF(Z35&lt;=0,"",(Z35/V35-1)))))</f>
        <v/>
      </c>
      <c r="AA115" s="87" t="str">
        <f t="shared" si="302"/>
        <v/>
      </c>
      <c r="AB115" s="87" t="str">
        <f t="shared" si="302"/>
        <v/>
      </c>
      <c r="AC115" s="87" t="str">
        <f t="shared" si="302"/>
        <v/>
      </c>
      <c r="AD115" s="87" t="str">
        <f t="shared" si="302"/>
        <v/>
      </c>
      <c r="AE115" s="87" t="str">
        <f t="shared" si="302"/>
        <v/>
      </c>
      <c r="AF115" s="87" t="str">
        <f t="shared" si="302"/>
        <v/>
      </c>
      <c r="AG115" s="87" t="str">
        <f t="shared" si="302"/>
        <v/>
      </c>
      <c r="AH115" s="87" t="str">
        <f t="shared" si="302"/>
        <v/>
      </c>
      <c r="AI115" s="87" t="str">
        <f t="shared" si="302"/>
        <v/>
      </c>
      <c r="AJ115" s="87" t="str">
        <f t="shared" ref="AJ115:AS120" si="303">IF(AF35="","",IF(AJ35="","",IF(AF35&lt;=0,"",IF(AJ35&lt;=0,"",(AJ35/AF35-1)))))</f>
        <v/>
      </c>
      <c r="AK115" s="87" t="str">
        <f t="shared" si="303"/>
        <v/>
      </c>
      <c r="AL115" s="87" t="str">
        <f t="shared" si="303"/>
        <v/>
      </c>
      <c r="AM115" s="87" t="str">
        <f t="shared" si="303"/>
        <v/>
      </c>
      <c r="AN115" s="87" t="str">
        <f t="shared" si="303"/>
        <v/>
      </c>
      <c r="AO115" s="87" t="str">
        <f t="shared" si="303"/>
        <v/>
      </c>
      <c r="AP115" s="87" t="str">
        <f t="shared" si="303"/>
        <v/>
      </c>
      <c r="AQ115" s="87" t="str">
        <f t="shared" si="303"/>
        <v/>
      </c>
      <c r="AR115" s="87" t="str">
        <f t="shared" si="303"/>
        <v/>
      </c>
      <c r="AS115" s="87" t="str">
        <f t="shared" si="303"/>
        <v/>
      </c>
      <c r="AT115" s="87" t="str">
        <f t="shared" ref="AT115:BC120" si="304">IF(AP35="","",IF(AT35="","",IF(AP35&lt;=0,"",IF(AT35&lt;=0,"",(AT35/AP35-1)))))</f>
        <v/>
      </c>
      <c r="AU115" s="87" t="str">
        <f t="shared" si="304"/>
        <v/>
      </c>
      <c r="AV115" s="87" t="str">
        <f t="shared" si="304"/>
        <v/>
      </c>
      <c r="AW115" s="87" t="str">
        <f t="shared" si="304"/>
        <v/>
      </c>
      <c r="AX115" s="87" t="str">
        <f t="shared" si="304"/>
        <v/>
      </c>
      <c r="AY115" s="87" t="str">
        <f t="shared" si="304"/>
        <v/>
      </c>
      <c r="AZ115" s="87" t="str">
        <f t="shared" si="304"/>
        <v/>
      </c>
      <c r="BA115" s="87" t="str">
        <f t="shared" si="304"/>
        <v/>
      </c>
      <c r="BB115" s="87" t="str">
        <f t="shared" si="304"/>
        <v/>
      </c>
      <c r="BC115" s="87" t="str">
        <f t="shared" si="304"/>
        <v/>
      </c>
      <c r="BD115" s="87" t="str">
        <f t="shared" ref="BD115:BM120" si="305">IF(AZ35="","",IF(BD35="","",IF(AZ35&lt;=0,"",IF(BD35&lt;=0,"",(BD35/AZ35-1)))))</f>
        <v/>
      </c>
      <c r="BE115" s="87" t="str">
        <f t="shared" si="305"/>
        <v/>
      </c>
      <c r="BF115" s="87" t="str">
        <f t="shared" si="305"/>
        <v/>
      </c>
      <c r="BG115" s="87" t="str">
        <f t="shared" si="305"/>
        <v/>
      </c>
      <c r="BH115" s="87" t="str">
        <f t="shared" si="305"/>
        <v/>
      </c>
      <c r="BI115" s="87" t="str">
        <f t="shared" si="305"/>
        <v/>
      </c>
      <c r="BJ115" s="87" t="str">
        <f t="shared" si="305"/>
        <v/>
      </c>
      <c r="BK115" s="87" t="str">
        <f t="shared" si="305"/>
        <v/>
      </c>
      <c r="BL115" s="87" t="str">
        <f t="shared" si="305"/>
        <v/>
      </c>
      <c r="BM115" s="87" t="str">
        <f t="shared" si="305"/>
        <v/>
      </c>
      <c r="BN115" s="87" t="str">
        <f t="shared" ref="BN115:BU120" si="306">IF(BJ35="","",IF(BN35="","",IF(BJ35&lt;=0,"",IF(BN35&lt;=0,"",(BN35/BJ35-1)))))</f>
        <v/>
      </c>
      <c r="BO115" s="87" t="str">
        <f t="shared" si="306"/>
        <v/>
      </c>
      <c r="BP115" s="122" t="str">
        <f t="shared" si="306"/>
        <v/>
      </c>
      <c r="BQ115" s="122" t="str">
        <f t="shared" si="306"/>
        <v/>
      </c>
      <c r="BR115" s="122" t="str">
        <f t="shared" si="306"/>
        <v/>
      </c>
      <c r="BS115" s="122" t="str">
        <f t="shared" si="306"/>
        <v/>
      </c>
      <c r="BT115" s="87" t="str">
        <f t="shared" si="306"/>
        <v/>
      </c>
      <c r="BU115" s="87" t="str">
        <f t="shared" si="306"/>
        <v/>
      </c>
      <c r="BV115" s="87">
        <f t="shared" ref="BV115:CC126" si="307">IF(BR35="","",IF(BV35="","",IF(BR35&lt;=0,"",IF(BV35&lt;=0,"",(BV35/BR35-1)))))</f>
        <v>-0.41640179498736063</v>
      </c>
      <c r="BW115" s="87" t="str">
        <f t="shared" si="307"/>
        <v/>
      </c>
      <c r="BX115" s="87" t="str">
        <f t="shared" si="307"/>
        <v/>
      </c>
      <c r="BY115" s="87" t="str">
        <f t="shared" si="307"/>
        <v/>
      </c>
      <c r="BZ115" s="87" t="str">
        <f t="shared" si="307"/>
        <v/>
      </c>
      <c r="CA115" s="87" t="str">
        <f t="shared" si="307"/>
        <v/>
      </c>
      <c r="CB115" s="87" t="str">
        <f t="shared" si="307"/>
        <v/>
      </c>
      <c r="CC115" s="87" t="str">
        <f t="shared" si="307"/>
        <v/>
      </c>
      <c r="CD115" s="87" t="e">
        <f t="shared" si="267"/>
        <v>#DIV/0!</v>
      </c>
      <c r="CE115" s="87" t="e">
        <f t="shared" si="282"/>
        <v>#DIV/0!</v>
      </c>
      <c r="CF115" s="87" t="e">
        <f t="shared" si="283"/>
        <v>#DIV/0!</v>
      </c>
      <c r="CG115" s="87" t="e">
        <f t="shared" si="284"/>
        <v>#DIV/0!</v>
      </c>
      <c r="CH115" s="87" t="e">
        <f t="shared" si="285"/>
        <v>#DIV/0!</v>
      </c>
      <c r="CI115" s="87" t="e">
        <f t="shared" si="286"/>
        <v>#DIV/0!</v>
      </c>
      <c r="CJ115" s="87" t="e">
        <f t="shared" si="287"/>
        <v>#DIV/0!</v>
      </c>
      <c r="CK115" s="87" t="e">
        <f t="shared" si="287"/>
        <v>#DIV/0!</v>
      </c>
      <c r="CL115" s="87" t="e">
        <f t="shared" si="287"/>
        <v>#DIV/0!</v>
      </c>
      <c r="CM115" s="87" t="e">
        <f t="shared" si="287"/>
        <v>#DIV/0!</v>
      </c>
      <c r="CN115" s="87" t="e">
        <f t="shared" si="287"/>
        <v>#DIV/0!</v>
      </c>
      <c r="CO115" s="87" t="e">
        <f t="shared" si="287"/>
        <v>#DIV/0!</v>
      </c>
      <c r="CP115" s="87" t="e">
        <f t="shared" si="287"/>
        <v>#DIV/0!</v>
      </c>
      <c r="CQ115" s="87" t="e">
        <f t="shared" si="287"/>
        <v>#DIV/0!</v>
      </c>
      <c r="CR115" s="87" t="e">
        <f t="shared" si="287"/>
        <v>#DIV/0!</v>
      </c>
      <c r="CS115" s="87" t="e">
        <f t="shared" si="287"/>
        <v>#DIV/0!</v>
      </c>
      <c r="CT115" s="87" t="e">
        <f t="shared" si="287"/>
        <v>#DIV/0!</v>
      </c>
      <c r="CU115" s="87" t="e">
        <f t="shared" si="287"/>
        <v>#DIV/0!</v>
      </c>
      <c r="CV115" s="87" t="e">
        <f t="shared" si="287"/>
        <v>#DIV/0!</v>
      </c>
      <c r="CW115" s="87" t="e">
        <f t="shared" si="287"/>
        <v>#DIV/0!</v>
      </c>
      <c r="CX115" s="87" t="e">
        <f t="shared" si="287"/>
        <v>#DIV/0!</v>
      </c>
      <c r="CY115" s="87" t="e">
        <f t="shared" si="276"/>
        <v>#DIV/0!</v>
      </c>
      <c r="CZ115" s="87" t="e">
        <f t="shared" si="276"/>
        <v>#DIV/0!</v>
      </c>
      <c r="DA115" s="87" t="e">
        <f t="shared" si="276"/>
        <v>#DIV/0!</v>
      </c>
      <c r="DB115" s="87" t="e">
        <f t="shared" si="276"/>
        <v>#DIV/0!</v>
      </c>
      <c r="DC115" s="87" t="e">
        <f t="shared" si="276"/>
        <v>#DIV/0!</v>
      </c>
      <c r="DD115" s="87" t="e">
        <f t="shared" si="276"/>
        <v>#DIV/0!</v>
      </c>
      <c r="DE115" s="87" t="e">
        <f t="shared" si="276"/>
        <v>#DIV/0!</v>
      </c>
      <c r="DF115" s="87" t="e">
        <f t="shared" si="276"/>
        <v>#DIV/0!</v>
      </c>
      <c r="DG115" s="87" t="e">
        <f t="shared" si="276"/>
        <v>#DIV/0!</v>
      </c>
      <c r="DH115" s="87" t="e">
        <f t="shared" si="276"/>
        <v>#DIV/0!</v>
      </c>
      <c r="DI115" s="87" t="e">
        <f t="shared" si="276"/>
        <v>#DIV/0!</v>
      </c>
      <c r="DJ115" s="87" t="e">
        <f t="shared" si="276"/>
        <v>#DIV/0!</v>
      </c>
      <c r="DK115" s="87" t="e">
        <f t="shared" si="276"/>
        <v>#DIV/0!</v>
      </c>
      <c r="DL115" s="87" t="e">
        <f t="shared" si="276"/>
        <v>#DIV/0!</v>
      </c>
      <c r="DM115" s="87" t="e">
        <f t="shared" si="276"/>
        <v>#DIV/0!</v>
      </c>
      <c r="DN115" s="87" t="e">
        <f t="shared" si="276"/>
        <v>#DIV/0!</v>
      </c>
    </row>
    <row r="116" spans="1:118" s="7" customFormat="1" x14ac:dyDescent="0.35">
      <c r="A116" s="11" t="str">
        <f>Month!$A$35</f>
        <v>Portos (TEUs)</v>
      </c>
      <c r="B116" s="49"/>
      <c r="C116" s="49"/>
      <c r="D116" s="49"/>
      <c r="E116" s="49"/>
      <c r="F116" s="49" t="str">
        <f t="shared" si="300"/>
        <v/>
      </c>
      <c r="G116" s="49" t="str">
        <f t="shared" si="300"/>
        <v/>
      </c>
      <c r="H116" s="49" t="str">
        <f t="shared" si="300"/>
        <v/>
      </c>
      <c r="I116" s="49" t="str">
        <f t="shared" si="300"/>
        <v/>
      </c>
      <c r="J116" s="49" t="str">
        <f t="shared" si="300"/>
        <v/>
      </c>
      <c r="K116" s="49" t="str">
        <f t="shared" si="300"/>
        <v/>
      </c>
      <c r="L116" s="49" t="str">
        <f t="shared" si="300"/>
        <v/>
      </c>
      <c r="M116" s="49" t="str">
        <f t="shared" si="300"/>
        <v/>
      </c>
      <c r="N116" s="49" t="str">
        <f t="shared" si="300"/>
        <v/>
      </c>
      <c r="O116" s="49" t="str">
        <f t="shared" si="300"/>
        <v/>
      </c>
      <c r="P116" s="49" t="str">
        <f t="shared" si="301"/>
        <v/>
      </c>
      <c r="Q116" s="49" t="str">
        <f t="shared" si="301"/>
        <v/>
      </c>
      <c r="R116" s="49" t="str">
        <f t="shared" si="301"/>
        <v/>
      </c>
      <c r="S116" s="49" t="str">
        <f t="shared" si="301"/>
        <v/>
      </c>
      <c r="T116" s="49" t="str">
        <f t="shared" si="301"/>
        <v/>
      </c>
      <c r="U116" s="49" t="str">
        <f t="shared" si="301"/>
        <v/>
      </c>
      <c r="V116" s="49" t="str">
        <f t="shared" si="301"/>
        <v/>
      </c>
      <c r="W116" s="49" t="str">
        <f t="shared" si="301"/>
        <v/>
      </c>
      <c r="X116" s="49" t="str">
        <f t="shared" si="301"/>
        <v/>
      </c>
      <c r="Y116" s="49" t="str">
        <f t="shared" si="301"/>
        <v/>
      </c>
      <c r="Z116" s="49" t="str">
        <f t="shared" si="302"/>
        <v/>
      </c>
      <c r="AA116" s="49" t="str">
        <f t="shared" si="302"/>
        <v/>
      </c>
      <c r="AB116" s="49" t="str">
        <f t="shared" si="302"/>
        <v/>
      </c>
      <c r="AC116" s="49" t="str">
        <f t="shared" si="302"/>
        <v/>
      </c>
      <c r="AD116" s="49" t="str">
        <f t="shared" si="302"/>
        <v/>
      </c>
      <c r="AE116" s="49" t="str">
        <f t="shared" si="302"/>
        <v/>
      </c>
      <c r="AF116" s="49" t="str">
        <f t="shared" si="302"/>
        <v/>
      </c>
      <c r="AG116" s="49" t="str">
        <f t="shared" si="302"/>
        <v/>
      </c>
      <c r="AH116" s="49" t="str">
        <f t="shared" si="302"/>
        <v/>
      </c>
      <c r="AI116" s="49" t="str">
        <f t="shared" si="302"/>
        <v/>
      </c>
      <c r="AJ116" s="49" t="str">
        <f t="shared" si="303"/>
        <v/>
      </c>
      <c r="AK116" s="49" t="str">
        <f t="shared" si="303"/>
        <v/>
      </c>
      <c r="AL116" s="49" t="str">
        <f t="shared" si="303"/>
        <v/>
      </c>
      <c r="AM116" s="49" t="str">
        <f t="shared" si="303"/>
        <v/>
      </c>
      <c r="AN116" s="49" t="str">
        <f t="shared" si="303"/>
        <v/>
      </c>
      <c r="AO116" s="49" t="str">
        <f t="shared" si="303"/>
        <v/>
      </c>
      <c r="AP116" s="49" t="str">
        <f t="shared" si="303"/>
        <v/>
      </c>
      <c r="AQ116" s="49" t="str">
        <f t="shared" si="303"/>
        <v/>
      </c>
      <c r="AR116" s="49" t="str">
        <f t="shared" si="303"/>
        <v/>
      </c>
      <c r="AS116" s="49" t="str">
        <f t="shared" si="303"/>
        <v/>
      </c>
      <c r="AT116" s="49" t="str">
        <f t="shared" si="304"/>
        <v/>
      </c>
      <c r="AU116" s="49" t="str">
        <f t="shared" si="304"/>
        <v/>
      </c>
      <c r="AV116" s="49" t="str">
        <f t="shared" si="304"/>
        <v/>
      </c>
      <c r="AW116" s="49" t="str">
        <f t="shared" si="304"/>
        <v/>
      </c>
      <c r="AX116" s="49" t="str">
        <f t="shared" si="304"/>
        <v/>
      </c>
      <c r="AY116" s="49" t="str">
        <f t="shared" si="304"/>
        <v/>
      </c>
      <c r="AZ116" s="49" t="str">
        <f t="shared" si="304"/>
        <v/>
      </c>
      <c r="BA116" s="49" t="str">
        <f t="shared" si="304"/>
        <v/>
      </c>
      <c r="BB116" s="49" t="str">
        <f t="shared" si="304"/>
        <v/>
      </c>
      <c r="BC116" s="49" t="str">
        <f t="shared" si="304"/>
        <v/>
      </c>
      <c r="BD116" s="49" t="str">
        <f t="shared" si="305"/>
        <v/>
      </c>
      <c r="BE116" s="49" t="str">
        <f t="shared" si="305"/>
        <v/>
      </c>
      <c r="BF116" s="49" t="str">
        <f t="shared" si="305"/>
        <v/>
      </c>
      <c r="BG116" s="49" t="str">
        <f t="shared" si="305"/>
        <v/>
      </c>
      <c r="BH116" s="49" t="str">
        <f t="shared" si="305"/>
        <v/>
      </c>
      <c r="BI116" s="49" t="str">
        <f t="shared" si="305"/>
        <v/>
      </c>
      <c r="BJ116" s="49" t="str">
        <f t="shared" si="305"/>
        <v/>
      </c>
      <c r="BK116" s="49" t="str">
        <f t="shared" si="305"/>
        <v/>
      </c>
      <c r="BL116" s="49" t="str">
        <f t="shared" si="305"/>
        <v/>
      </c>
      <c r="BM116" s="49" t="str">
        <f t="shared" si="305"/>
        <v/>
      </c>
      <c r="BN116" s="49" t="str">
        <f t="shared" si="306"/>
        <v/>
      </c>
      <c r="BO116" s="49" t="str">
        <f t="shared" si="306"/>
        <v/>
      </c>
      <c r="BP116" s="115" t="str">
        <f t="shared" si="306"/>
        <v/>
      </c>
      <c r="BQ116" s="115" t="str">
        <f t="shared" si="306"/>
        <v/>
      </c>
      <c r="BR116" s="115" t="str">
        <f t="shared" si="306"/>
        <v/>
      </c>
      <c r="BS116" s="115" t="str">
        <f t="shared" si="306"/>
        <v/>
      </c>
      <c r="BT116" s="49" t="str">
        <f t="shared" si="306"/>
        <v/>
      </c>
      <c r="BU116" s="49" t="str">
        <f t="shared" si="306"/>
        <v/>
      </c>
      <c r="BV116" s="49" t="str">
        <f t="shared" si="307"/>
        <v/>
      </c>
      <c r="BW116" s="49" t="str">
        <f t="shared" si="307"/>
        <v/>
      </c>
      <c r="BX116" s="49" t="str">
        <f t="shared" si="307"/>
        <v/>
      </c>
      <c r="BY116" s="49" t="str">
        <f t="shared" si="307"/>
        <v/>
      </c>
      <c r="BZ116" s="49" t="str">
        <f t="shared" si="307"/>
        <v/>
      </c>
      <c r="CA116" s="49" t="str">
        <f t="shared" si="307"/>
        <v/>
      </c>
      <c r="CB116" s="49" t="str">
        <f t="shared" si="307"/>
        <v/>
      </c>
      <c r="CC116" s="49" t="str">
        <f t="shared" si="307"/>
        <v/>
      </c>
      <c r="CD116" s="49"/>
      <c r="CE116" s="49"/>
      <c r="CF116" s="49"/>
      <c r="CG116" s="49"/>
      <c r="CH116" s="49"/>
      <c r="CI116" s="49"/>
      <c r="CJ116" s="49"/>
      <c r="CK116" s="49"/>
      <c r="CL116" s="49"/>
      <c r="CM116" s="49"/>
      <c r="CN116" s="49"/>
      <c r="CO116" s="49"/>
      <c r="CP116" s="49"/>
      <c r="CQ116" s="49"/>
      <c r="CR116" s="49"/>
      <c r="CS116" s="49"/>
      <c r="CT116" s="49"/>
      <c r="CU116" s="49"/>
      <c r="CV116" s="49"/>
      <c r="CW116" s="49"/>
      <c r="CX116" s="49"/>
      <c r="CY116" s="49"/>
      <c r="CZ116" s="49"/>
      <c r="DA116" s="49"/>
      <c r="DB116" s="49"/>
      <c r="DC116" s="49"/>
      <c r="DD116" s="49"/>
      <c r="DE116" s="49"/>
      <c r="DF116" s="49"/>
      <c r="DG116" s="49"/>
      <c r="DH116" s="49"/>
      <c r="DI116" s="49"/>
      <c r="DJ116" s="49"/>
      <c r="DK116" s="49"/>
      <c r="DL116" s="49"/>
      <c r="DM116" s="49"/>
      <c r="DN116" s="49"/>
    </row>
    <row r="117" spans="1:118" s="5" customFormat="1" x14ac:dyDescent="0.35">
      <c r="A117" s="16" t="str">
        <f>Month!$A$36</f>
        <v>Portonave</v>
      </c>
      <c r="B117" s="50"/>
      <c r="C117" s="50"/>
      <c r="D117" s="50"/>
      <c r="E117" s="50"/>
      <c r="F117" s="50" t="str">
        <f t="shared" si="300"/>
        <v/>
      </c>
      <c r="G117" s="50" t="str">
        <f t="shared" si="300"/>
        <v/>
      </c>
      <c r="H117" s="50" t="str">
        <f t="shared" si="300"/>
        <v/>
      </c>
      <c r="I117" s="50" t="str">
        <f t="shared" si="300"/>
        <v/>
      </c>
      <c r="J117" s="50" t="str">
        <f t="shared" si="300"/>
        <v/>
      </c>
      <c r="K117" s="50" t="str">
        <f t="shared" si="300"/>
        <v/>
      </c>
      <c r="L117" s="50" t="str">
        <f t="shared" si="300"/>
        <v/>
      </c>
      <c r="M117" s="50" t="str">
        <f t="shared" si="300"/>
        <v/>
      </c>
      <c r="N117" s="50" t="str">
        <f t="shared" si="300"/>
        <v/>
      </c>
      <c r="O117" s="50" t="str">
        <f t="shared" si="300"/>
        <v/>
      </c>
      <c r="P117" s="50" t="str">
        <f t="shared" si="301"/>
        <v/>
      </c>
      <c r="Q117" s="50" t="str">
        <f t="shared" si="301"/>
        <v/>
      </c>
      <c r="R117" s="50" t="str">
        <f t="shared" si="301"/>
        <v/>
      </c>
      <c r="S117" s="50" t="str">
        <f t="shared" si="301"/>
        <v/>
      </c>
      <c r="T117" s="50" t="str">
        <f t="shared" si="301"/>
        <v/>
      </c>
      <c r="U117" s="50" t="str">
        <f t="shared" si="301"/>
        <v/>
      </c>
      <c r="V117" s="50" t="str">
        <f t="shared" si="301"/>
        <v/>
      </c>
      <c r="W117" s="50" t="str">
        <f t="shared" si="301"/>
        <v/>
      </c>
      <c r="X117" s="50" t="str">
        <f t="shared" si="301"/>
        <v/>
      </c>
      <c r="Y117" s="50" t="str">
        <f t="shared" si="301"/>
        <v/>
      </c>
      <c r="Z117" s="50" t="str">
        <f t="shared" si="302"/>
        <v/>
      </c>
      <c r="AA117" s="50" t="str">
        <f t="shared" si="302"/>
        <v/>
      </c>
      <c r="AB117" s="50" t="str">
        <f t="shared" si="302"/>
        <v/>
      </c>
      <c r="AC117" s="50" t="str">
        <f t="shared" si="302"/>
        <v/>
      </c>
      <c r="AD117" s="50" t="str">
        <f t="shared" si="302"/>
        <v/>
      </c>
      <c r="AE117" s="50" t="str">
        <f t="shared" si="302"/>
        <v/>
      </c>
      <c r="AF117" s="50" t="str">
        <f t="shared" si="302"/>
        <v/>
      </c>
      <c r="AG117" s="50" t="str">
        <f t="shared" si="302"/>
        <v/>
      </c>
      <c r="AH117" s="50" t="str">
        <f t="shared" si="302"/>
        <v/>
      </c>
      <c r="AI117" s="50" t="str">
        <f t="shared" si="302"/>
        <v/>
      </c>
      <c r="AJ117" s="50" t="str">
        <f t="shared" si="303"/>
        <v/>
      </c>
      <c r="AK117" s="50" t="str">
        <f t="shared" si="303"/>
        <v/>
      </c>
      <c r="AL117" s="50" t="str">
        <f t="shared" si="303"/>
        <v/>
      </c>
      <c r="AM117" s="50" t="str">
        <f t="shared" si="303"/>
        <v/>
      </c>
      <c r="AN117" s="50" t="str">
        <f t="shared" si="303"/>
        <v/>
      </c>
      <c r="AO117" s="50" t="str">
        <f t="shared" si="303"/>
        <v/>
      </c>
      <c r="AP117" s="50" t="str">
        <f t="shared" si="303"/>
        <v/>
      </c>
      <c r="AQ117" s="50" t="str">
        <f t="shared" si="303"/>
        <v/>
      </c>
      <c r="AR117" s="50" t="str">
        <f t="shared" si="303"/>
        <v/>
      </c>
      <c r="AS117" s="50" t="str">
        <f t="shared" si="303"/>
        <v/>
      </c>
      <c r="AT117" s="50" t="str">
        <f t="shared" si="304"/>
        <v/>
      </c>
      <c r="AU117" s="50" t="str">
        <f t="shared" si="304"/>
        <v/>
      </c>
      <c r="AV117" s="50" t="str">
        <f t="shared" si="304"/>
        <v/>
      </c>
      <c r="AW117" s="50">
        <f t="shared" si="304"/>
        <v>4.3898485468686044</v>
      </c>
      <c r="AX117" s="50">
        <f t="shared" si="304"/>
        <v>0.97919937205651486</v>
      </c>
      <c r="AY117" s="50">
        <f t="shared" si="304"/>
        <v>0.78635020250301024</v>
      </c>
      <c r="AZ117" s="50">
        <f t="shared" si="304"/>
        <v>0.27046602713288292</v>
      </c>
      <c r="BA117" s="50">
        <f t="shared" si="304"/>
        <v>1.1815392560414355</v>
      </c>
      <c r="BB117" s="50">
        <f t="shared" si="304"/>
        <v>1.2403992332606251</v>
      </c>
      <c r="BC117" s="50">
        <f t="shared" si="304"/>
        <v>0.40558840650755235</v>
      </c>
      <c r="BD117" s="50">
        <f t="shared" si="305"/>
        <v>0.37186464002001629</v>
      </c>
      <c r="BE117" s="50">
        <f t="shared" si="305"/>
        <v>8.2004650968487525E-2</v>
      </c>
      <c r="BF117" s="50">
        <f t="shared" si="305"/>
        <v>-8.3729163593450395E-2</v>
      </c>
      <c r="BG117" s="50">
        <f t="shared" si="305"/>
        <v>-3.1170303202040506E-3</v>
      </c>
      <c r="BH117" s="50">
        <f t="shared" si="305"/>
        <v>-0.1015411271201897</v>
      </c>
      <c r="BI117" s="50">
        <f t="shared" si="305"/>
        <v>-6.1845254948392547E-2</v>
      </c>
      <c r="BJ117" s="50">
        <f t="shared" si="305"/>
        <v>0.12469813568599664</v>
      </c>
      <c r="BK117" s="50">
        <f t="shared" si="305"/>
        <v>2.6071048526989493E-2</v>
      </c>
      <c r="BL117" s="50">
        <f t="shared" si="305"/>
        <v>0.29154311813535361</v>
      </c>
      <c r="BM117" s="50">
        <f t="shared" si="305"/>
        <v>0.10690499543873844</v>
      </c>
      <c r="BN117" s="50">
        <f t="shared" si="306"/>
        <v>8.8098254353380812E-2</v>
      </c>
      <c r="BO117" s="50">
        <f t="shared" si="306"/>
        <v>0.2890701027852165</v>
      </c>
      <c r="BP117" s="116">
        <f t="shared" si="306"/>
        <v>5.5958776080696548E-2</v>
      </c>
      <c r="BQ117" s="116">
        <f t="shared" si="306"/>
        <v>0.14122655364080838</v>
      </c>
      <c r="BR117" s="116">
        <f t="shared" si="306"/>
        <v>7.3210198121398617E-2</v>
      </c>
      <c r="BS117" s="116">
        <f t="shared" si="306"/>
        <v>-8.4337150225376689E-2</v>
      </c>
      <c r="BT117" s="50">
        <f t="shared" si="306"/>
        <v>3.8188796393752833E-2</v>
      </c>
      <c r="BU117" s="50">
        <f t="shared" si="306"/>
        <v>-4.8732149644350353E-2</v>
      </c>
      <c r="BV117" s="50">
        <f t="shared" si="307"/>
        <v>-9.4865100087032195E-2</v>
      </c>
      <c r="BW117" s="50">
        <f t="shared" si="307"/>
        <v>-0.11292720062105444</v>
      </c>
      <c r="BX117" s="50">
        <f t="shared" si="307"/>
        <v>-1.6502647182312535E-2</v>
      </c>
      <c r="BY117" s="50">
        <f t="shared" si="307"/>
        <v>9.9494848597277308E-2</v>
      </c>
      <c r="BZ117" s="50">
        <f t="shared" si="307"/>
        <v>0.37176327193932823</v>
      </c>
      <c r="CA117" s="50">
        <f t="shared" si="307"/>
        <v>0.49223223250386683</v>
      </c>
      <c r="CB117" s="50">
        <f t="shared" si="307"/>
        <v>0.28489319498747911</v>
      </c>
      <c r="CC117" s="50">
        <f t="shared" si="307"/>
        <v>0.25385981124043488</v>
      </c>
      <c r="CD117" s="50">
        <f t="shared" si="267"/>
        <v>7.7129261237424807E-2</v>
      </c>
      <c r="CE117" s="50">
        <f t="shared" si="282"/>
        <v>-3.1919294784075403E-2</v>
      </c>
      <c r="CF117" s="50">
        <f t="shared" si="283"/>
        <v>3.2224342689049168E-2</v>
      </c>
      <c r="CG117" s="50">
        <f t="shared" si="284"/>
        <v>-0.68640229209277681</v>
      </c>
      <c r="CH117" s="50"/>
      <c r="CI117" s="50"/>
      <c r="CJ117" s="50"/>
      <c r="CK117" s="50"/>
      <c r="CL117" s="50"/>
      <c r="CM117" s="50"/>
      <c r="CN117" s="50"/>
      <c r="CO117" s="50"/>
      <c r="CP117" s="50"/>
      <c r="CQ117" s="50"/>
      <c r="CR117" s="50"/>
      <c r="CS117" s="50"/>
      <c r="CT117" s="50"/>
      <c r="CU117" s="50"/>
      <c r="CV117" s="50"/>
      <c r="CW117" s="50"/>
      <c r="CX117" s="50"/>
      <c r="CY117" s="50"/>
      <c r="CZ117" s="50"/>
      <c r="DA117" s="50"/>
      <c r="DB117" s="50"/>
      <c r="DC117" s="50"/>
      <c r="DD117" s="50"/>
      <c r="DE117" s="50"/>
      <c r="DF117" s="50"/>
      <c r="DG117" s="50"/>
      <c r="DH117" s="50"/>
      <c r="DI117" s="50"/>
      <c r="DJ117" s="50"/>
      <c r="DK117" s="50"/>
      <c r="DL117" s="50"/>
      <c r="DM117" s="50"/>
      <c r="DN117" s="50"/>
    </row>
    <row r="118" spans="1:118" s="7" customFormat="1" x14ac:dyDescent="0.35">
      <c r="A118" s="11" t="str">
        <f>Month!$A$37</f>
        <v>Viracopos (WLU)</v>
      </c>
      <c r="B118" s="49"/>
      <c r="C118" s="49"/>
      <c r="D118" s="49"/>
      <c r="E118" s="49"/>
      <c r="F118" s="49" t="str">
        <f t="shared" si="300"/>
        <v/>
      </c>
      <c r="G118" s="49" t="str">
        <f t="shared" si="300"/>
        <v/>
      </c>
      <c r="H118" s="49" t="str">
        <f t="shared" si="300"/>
        <v/>
      </c>
      <c r="I118" s="49" t="str">
        <f t="shared" si="300"/>
        <v/>
      </c>
      <c r="J118" s="49" t="str">
        <f t="shared" si="300"/>
        <v/>
      </c>
      <c r="K118" s="49" t="str">
        <f t="shared" si="300"/>
        <v/>
      </c>
      <c r="L118" s="49" t="str">
        <f t="shared" si="300"/>
        <v/>
      </c>
      <c r="M118" s="49" t="str">
        <f t="shared" si="300"/>
        <v/>
      </c>
      <c r="N118" s="49" t="str">
        <f t="shared" si="300"/>
        <v/>
      </c>
      <c r="O118" s="49" t="str">
        <f t="shared" si="300"/>
        <v/>
      </c>
      <c r="P118" s="49" t="str">
        <f t="shared" si="301"/>
        <v/>
      </c>
      <c r="Q118" s="49" t="str">
        <f t="shared" si="301"/>
        <v/>
      </c>
      <c r="R118" s="49" t="str">
        <f t="shared" si="301"/>
        <v/>
      </c>
      <c r="S118" s="49" t="str">
        <f t="shared" si="301"/>
        <v/>
      </c>
      <c r="T118" s="49" t="str">
        <f t="shared" si="301"/>
        <v/>
      </c>
      <c r="U118" s="49" t="str">
        <f t="shared" si="301"/>
        <v/>
      </c>
      <c r="V118" s="49" t="str">
        <f t="shared" si="301"/>
        <v/>
      </c>
      <c r="W118" s="49" t="str">
        <f t="shared" si="301"/>
        <v/>
      </c>
      <c r="X118" s="49" t="str">
        <f t="shared" si="301"/>
        <v/>
      </c>
      <c r="Y118" s="49" t="str">
        <f t="shared" si="301"/>
        <v/>
      </c>
      <c r="Z118" s="49" t="str">
        <f t="shared" si="302"/>
        <v/>
      </c>
      <c r="AA118" s="49" t="str">
        <f t="shared" si="302"/>
        <v/>
      </c>
      <c r="AB118" s="49" t="str">
        <f t="shared" si="302"/>
        <v/>
      </c>
      <c r="AC118" s="49" t="str">
        <f t="shared" si="302"/>
        <v/>
      </c>
      <c r="AD118" s="49" t="str">
        <f t="shared" si="302"/>
        <v/>
      </c>
      <c r="AE118" s="49" t="str">
        <f t="shared" si="302"/>
        <v/>
      </c>
      <c r="AF118" s="49" t="str">
        <f t="shared" si="302"/>
        <v/>
      </c>
      <c r="AG118" s="49" t="str">
        <f t="shared" si="302"/>
        <v/>
      </c>
      <c r="AH118" s="49" t="str">
        <f t="shared" si="302"/>
        <v/>
      </c>
      <c r="AI118" s="49" t="str">
        <f t="shared" si="302"/>
        <v/>
      </c>
      <c r="AJ118" s="49" t="str">
        <f t="shared" si="303"/>
        <v/>
      </c>
      <c r="AK118" s="49" t="str">
        <f t="shared" si="303"/>
        <v/>
      </c>
      <c r="AL118" s="49" t="str">
        <f t="shared" si="303"/>
        <v/>
      </c>
      <c r="AM118" s="49" t="str">
        <f t="shared" si="303"/>
        <v/>
      </c>
      <c r="AN118" s="49" t="str">
        <f t="shared" si="303"/>
        <v/>
      </c>
      <c r="AO118" s="49" t="str">
        <f t="shared" si="303"/>
        <v/>
      </c>
      <c r="AP118" s="49" t="str">
        <f t="shared" si="303"/>
        <v/>
      </c>
      <c r="AQ118" s="49" t="str">
        <f t="shared" si="303"/>
        <v/>
      </c>
      <c r="AR118" s="49" t="str">
        <f t="shared" si="303"/>
        <v/>
      </c>
      <c r="AS118" s="49" t="str">
        <f t="shared" si="303"/>
        <v/>
      </c>
      <c r="AT118" s="49" t="str">
        <f t="shared" si="304"/>
        <v/>
      </c>
      <c r="AU118" s="49" t="str">
        <f t="shared" si="304"/>
        <v/>
      </c>
      <c r="AV118" s="49" t="str">
        <f t="shared" si="304"/>
        <v/>
      </c>
      <c r="AW118" s="49" t="str">
        <f t="shared" si="304"/>
        <v/>
      </c>
      <c r="AX118" s="49" t="str">
        <f t="shared" si="304"/>
        <v/>
      </c>
      <c r="AY118" s="49" t="str">
        <f t="shared" si="304"/>
        <v/>
      </c>
      <c r="AZ118" s="49" t="str">
        <f t="shared" si="304"/>
        <v/>
      </c>
      <c r="BA118" s="49" t="str">
        <f t="shared" si="304"/>
        <v/>
      </c>
      <c r="BB118" s="49" t="str">
        <f t="shared" si="304"/>
        <v/>
      </c>
      <c r="BC118" s="49" t="str">
        <f t="shared" si="304"/>
        <v/>
      </c>
      <c r="BD118" s="49" t="str">
        <f t="shared" si="305"/>
        <v/>
      </c>
      <c r="BE118" s="49" t="str">
        <f t="shared" si="305"/>
        <v/>
      </c>
      <c r="BF118" s="49" t="str">
        <f t="shared" si="305"/>
        <v/>
      </c>
      <c r="BG118" s="49" t="str">
        <f t="shared" si="305"/>
        <v/>
      </c>
      <c r="BH118" s="49" t="str">
        <f t="shared" si="305"/>
        <v/>
      </c>
      <c r="BI118" s="49" t="str">
        <f t="shared" si="305"/>
        <v/>
      </c>
      <c r="BJ118" s="49">
        <f t="shared" si="305"/>
        <v>0.14102435803218083</v>
      </c>
      <c r="BK118" s="49">
        <f t="shared" si="305"/>
        <v>0.10675959946469282</v>
      </c>
      <c r="BL118" s="49">
        <f t="shared" si="305"/>
        <v>6.0141500101177137E-2</v>
      </c>
      <c r="BM118" s="49">
        <f t="shared" si="305"/>
        <v>3.1815316104605085E-2</v>
      </c>
      <c r="BN118" s="49">
        <f t="shared" si="306"/>
        <v>2.9017724267389466E-2</v>
      </c>
      <c r="BO118" s="49">
        <f t="shared" si="306"/>
        <v>4.0150503987847586E-2</v>
      </c>
      <c r="BP118" s="115">
        <f t="shared" si="306"/>
        <v>-2.5244800942034296E-2</v>
      </c>
      <c r="BQ118" s="115">
        <f t="shared" si="306"/>
        <v>5.6351381933954725E-2</v>
      </c>
      <c r="BR118" s="115">
        <f t="shared" si="306"/>
        <v>4.8611095083846756E-2</v>
      </c>
      <c r="BS118" s="115">
        <f t="shared" si="306"/>
        <v>-1.6917247644984923E-2</v>
      </c>
      <c r="BT118" s="49">
        <f t="shared" si="306"/>
        <v>7.8468089417621512E-2</v>
      </c>
      <c r="BU118" s="49">
        <f t="shared" si="306"/>
        <v>1.8206984358180911E-2</v>
      </c>
      <c r="BV118" s="49">
        <f t="shared" si="307"/>
        <v>6.5892001494193941E-2</v>
      </c>
      <c r="BW118" s="49">
        <f t="shared" si="307"/>
        <v>2.0119031923778952E-2</v>
      </c>
      <c r="BX118" s="49">
        <f t="shared" si="307"/>
        <v>-9.4928847401006822E-3</v>
      </c>
      <c r="BY118" s="49">
        <f t="shared" si="307"/>
        <v>-5.0971287402386656E-2</v>
      </c>
      <c r="BZ118" s="49">
        <f t="shared" si="307"/>
        <v>-0.13093161155963406</v>
      </c>
      <c r="CA118" s="49">
        <f t="shared" si="307"/>
        <v>-0.12943676919077429</v>
      </c>
      <c r="CB118" s="49">
        <f t="shared" si="307"/>
        <v>-9.2635562062022503E-2</v>
      </c>
      <c r="CC118" s="49">
        <f t="shared" si="307"/>
        <v>-1.5348438195455283E-2</v>
      </c>
      <c r="CD118" s="49">
        <f t="shared" si="267"/>
        <v>4.307643226398894E-2</v>
      </c>
      <c r="CE118" s="49">
        <f t="shared" si="282"/>
        <v>7.0123142973318453E-2</v>
      </c>
      <c r="CF118" s="49">
        <f t="shared" si="283"/>
        <v>2.4040952553248784E-2</v>
      </c>
      <c r="CG118" s="49">
        <f t="shared" si="284"/>
        <v>-2.9087892910830693E-3</v>
      </c>
      <c r="CH118" s="49">
        <f t="shared" si="285"/>
        <v>-4.6165976983164825E-2</v>
      </c>
      <c r="CI118" s="49">
        <f t="shared" si="286"/>
        <v>5.8479279577436927E-3</v>
      </c>
      <c r="CJ118" s="49">
        <f t="shared" si="287"/>
        <v>7.4158571997319012E-2</v>
      </c>
      <c r="CK118" s="49">
        <f t="shared" si="287"/>
        <v>5.674181306054904E-2</v>
      </c>
      <c r="CL118" s="49">
        <f t="shared" si="287"/>
        <v>0.1217504566089489</v>
      </c>
      <c r="CM118" s="49">
        <f t="shared" si="287"/>
        <v>0.16373460913066062</v>
      </c>
      <c r="CN118" s="49">
        <f t="shared" si="287"/>
        <v>6.4175255903555328E-2</v>
      </c>
      <c r="CO118" s="49">
        <f t="shared" si="287"/>
        <v>5.8241220415211403E-2</v>
      </c>
      <c r="CP118" s="49">
        <f t="shared" si="287"/>
        <v>-6.5561598560492595E-2</v>
      </c>
      <c r="CQ118" s="49">
        <f t="shared" si="287"/>
        <v>-0.59349560834576764</v>
      </c>
      <c r="CR118" s="49">
        <f t="shared" si="287"/>
        <v>-0.37013260995320829</v>
      </c>
      <c r="CS118" s="49">
        <f t="shared" si="287"/>
        <v>-4.6407815711052569E-2</v>
      </c>
      <c r="CT118" s="49">
        <f t="shared" si="287"/>
        <v>0.77587532308195573</v>
      </c>
      <c r="CU118" s="49">
        <f t="shared" si="287"/>
        <v>1.3596377250255589</v>
      </c>
      <c r="CV118" s="49">
        <f t="shared" si="287"/>
        <v>0.79112560185803749</v>
      </c>
      <c r="CW118" s="49">
        <f t="shared" si="287"/>
        <v>0.26939880249958481</v>
      </c>
      <c r="CX118" s="49">
        <f t="shared" si="287"/>
        <v>-0.31388417842015537</v>
      </c>
      <c r="CY118" s="49">
        <f t="shared" ref="CY118:DN127" si="308">CY38/CU38-1</f>
        <v>0.2398858580038008</v>
      </c>
      <c r="CZ118" s="49">
        <f t="shared" si="308"/>
        <v>9.4058694119068642E-2</v>
      </c>
      <c r="DA118" s="49">
        <f t="shared" si="308"/>
        <v>3.3926741321617326E-2</v>
      </c>
      <c r="DB118" s="49">
        <f t="shared" si="308"/>
        <v>0.13008774972774639</v>
      </c>
      <c r="DC118" s="49">
        <f t="shared" si="308"/>
        <v>-2.3405862260285071E-3</v>
      </c>
      <c r="DD118" s="49">
        <f t="shared" si="308"/>
        <v>-2.2641097447968384E-2</v>
      </c>
      <c r="DE118" s="49">
        <f t="shared" si="308"/>
        <v>-5.3742701984413666E-2</v>
      </c>
      <c r="DF118" s="49">
        <f t="shared" si="308"/>
        <v>-0.12886726978284158</v>
      </c>
      <c r="DG118" s="49">
        <f t="shared" si="308"/>
        <v>-5.8616079583797553E-3</v>
      </c>
      <c r="DH118" s="49">
        <f t="shared" si="308"/>
        <v>9.8462216690973214E-3</v>
      </c>
      <c r="DI118" s="49">
        <f t="shared" si="308"/>
        <v>3.2864034806267428E-2</v>
      </c>
      <c r="DJ118" s="49">
        <f t="shared" si="308"/>
        <v>7.2065516178063893E-2</v>
      </c>
      <c r="DK118" s="49">
        <f t="shared" si="308"/>
        <v>1.7105646773774463E-2</v>
      </c>
      <c r="DL118" s="49">
        <f t="shared" si="308"/>
        <v>2.9424616995505914E-3</v>
      </c>
      <c r="DM118" s="49">
        <f t="shared" si="308"/>
        <v>9.5890912918845661E-3</v>
      </c>
      <c r="DN118" s="49">
        <f t="shared" si="308"/>
        <v>-0.62962810315495765</v>
      </c>
    </row>
    <row r="119" spans="1:118" s="5" customFormat="1" x14ac:dyDescent="0.35">
      <c r="A119" s="16" t="str">
        <f>Month!$A$38</f>
        <v>Aeronaves (unid)</v>
      </c>
      <c r="B119" s="50"/>
      <c r="C119" s="50"/>
      <c r="D119" s="50"/>
      <c r="E119" s="50"/>
      <c r="F119" s="50" t="str">
        <f t="shared" si="300"/>
        <v/>
      </c>
      <c r="G119" s="50" t="str">
        <f t="shared" si="300"/>
        <v/>
      </c>
      <c r="H119" s="50" t="str">
        <f t="shared" si="300"/>
        <v/>
      </c>
      <c r="I119" s="50" t="str">
        <f t="shared" si="300"/>
        <v/>
      </c>
      <c r="J119" s="50" t="str">
        <f t="shared" si="300"/>
        <v/>
      </c>
      <c r="K119" s="50" t="str">
        <f t="shared" si="300"/>
        <v/>
      </c>
      <c r="L119" s="50" t="str">
        <f t="shared" si="300"/>
        <v/>
      </c>
      <c r="M119" s="50" t="str">
        <f t="shared" si="300"/>
        <v/>
      </c>
      <c r="N119" s="50" t="str">
        <f t="shared" si="300"/>
        <v/>
      </c>
      <c r="O119" s="50" t="str">
        <f t="shared" si="300"/>
        <v/>
      </c>
      <c r="P119" s="50" t="str">
        <f t="shared" si="301"/>
        <v/>
      </c>
      <c r="Q119" s="50" t="str">
        <f t="shared" si="301"/>
        <v/>
      </c>
      <c r="R119" s="50" t="str">
        <f t="shared" si="301"/>
        <v/>
      </c>
      <c r="S119" s="50" t="str">
        <f t="shared" si="301"/>
        <v/>
      </c>
      <c r="T119" s="50" t="str">
        <f t="shared" si="301"/>
        <v/>
      </c>
      <c r="U119" s="50" t="str">
        <f t="shared" si="301"/>
        <v/>
      </c>
      <c r="V119" s="50" t="str">
        <f t="shared" si="301"/>
        <v/>
      </c>
      <c r="W119" s="50" t="str">
        <f t="shared" si="301"/>
        <v/>
      </c>
      <c r="X119" s="50" t="str">
        <f t="shared" si="301"/>
        <v/>
      </c>
      <c r="Y119" s="50" t="str">
        <f t="shared" si="301"/>
        <v/>
      </c>
      <c r="Z119" s="50" t="str">
        <f t="shared" si="302"/>
        <v/>
      </c>
      <c r="AA119" s="50" t="str">
        <f t="shared" si="302"/>
        <v/>
      </c>
      <c r="AB119" s="50" t="str">
        <f t="shared" si="302"/>
        <v/>
      </c>
      <c r="AC119" s="50" t="str">
        <f t="shared" si="302"/>
        <v/>
      </c>
      <c r="AD119" s="50" t="str">
        <f t="shared" si="302"/>
        <v/>
      </c>
      <c r="AE119" s="50" t="str">
        <f t="shared" si="302"/>
        <v/>
      </c>
      <c r="AF119" s="50" t="str">
        <f t="shared" si="302"/>
        <v/>
      </c>
      <c r="AG119" s="50" t="str">
        <f t="shared" si="302"/>
        <v/>
      </c>
      <c r="AH119" s="50" t="str">
        <f t="shared" si="302"/>
        <v/>
      </c>
      <c r="AI119" s="50" t="str">
        <f t="shared" si="302"/>
        <v/>
      </c>
      <c r="AJ119" s="50" t="str">
        <f t="shared" si="303"/>
        <v/>
      </c>
      <c r="AK119" s="50" t="str">
        <f t="shared" si="303"/>
        <v/>
      </c>
      <c r="AL119" s="50" t="str">
        <f t="shared" si="303"/>
        <v/>
      </c>
      <c r="AM119" s="50" t="str">
        <f t="shared" si="303"/>
        <v/>
      </c>
      <c r="AN119" s="50" t="str">
        <f t="shared" si="303"/>
        <v/>
      </c>
      <c r="AO119" s="50" t="str">
        <f t="shared" si="303"/>
        <v/>
      </c>
      <c r="AP119" s="50" t="str">
        <f t="shared" si="303"/>
        <v/>
      </c>
      <c r="AQ119" s="50" t="str">
        <f t="shared" si="303"/>
        <v/>
      </c>
      <c r="AR119" s="50" t="str">
        <f t="shared" si="303"/>
        <v/>
      </c>
      <c r="AS119" s="50" t="str">
        <f t="shared" si="303"/>
        <v/>
      </c>
      <c r="AT119" s="50" t="str">
        <f t="shared" si="304"/>
        <v/>
      </c>
      <c r="AU119" s="50" t="str">
        <f t="shared" si="304"/>
        <v/>
      </c>
      <c r="AV119" s="50" t="str">
        <f t="shared" si="304"/>
        <v/>
      </c>
      <c r="AW119" s="50" t="str">
        <f t="shared" si="304"/>
        <v/>
      </c>
      <c r="AX119" s="50" t="str">
        <f t="shared" si="304"/>
        <v/>
      </c>
      <c r="AY119" s="50" t="str">
        <f t="shared" si="304"/>
        <v/>
      </c>
      <c r="AZ119" s="50" t="str">
        <f t="shared" si="304"/>
        <v/>
      </c>
      <c r="BA119" s="50" t="str">
        <f t="shared" si="304"/>
        <v/>
      </c>
      <c r="BB119" s="50" t="str">
        <f t="shared" si="304"/>
        <v/>
      </c>
      <c r="BC119" s="50" t="str">
        <f t="shared" si="304"/>
        <v/>
      </c>
      <c r="BD119" s="50" t="str">
        <f t="shared" si="305"/>
        <v/>
      </c>
      <c r="BE119" s="50" t="str">
        <f t="shared" si="305"/>
        <v/>
      </c>
      <c r="BF119" s="50" t="str">
        <f t="shared" si="305"/>
        <v/>
      </c>
      <c r="BG119" s="50" t="str">
        <f t="shared" si="305"/>
        <v/>
      </c>
      <c r="BH119" s="50" t="str">
        <f t="shared" si="305"/>
        <v/>
      </c>
      <c r="BI119" s="50" t="str">
        <f t="shared" si="305"/>
        <v/>
      </c>
      <c r="BJ119" s="50">
        <f t="shared" si="305"/>
        <v>0.29370597591456482</v>
      </c>
      <c r="BK119" s="50">
        <f t="shared" si="305"/>
        <v>0.19561151976062829</v>
      </c>
      <c r="BL119" s="50">
        <f t="shared" si="305"/>
        <v>0.10311014633781213</v>
      </c>
      <c r="BM119" s="50">
        <f t="shared" si="305"/>
        <v>5.9599485577806366E-2</v>
      </c>
      <c r="BN119" s="50">
        <f t="shared" si="306"/>
        <v>4.6051707179991519E-2</v>
      </c>
      <c r="BO119" s="50">
        <f t="shared" si="306"/>
        <v>6.5519638512339329E-2</v>
      </c>
      <c r="BP119" s="116">
        <f t="shared" si="306"/>
        <v>0.13011467734274285</v>
      </c>
      <c r="BQ119" s="116">
        <f t="shared" si="306"/>
        <v>0.16416409473939719</v>
      </c>
      <c r="BR119" s="116">
        <f t="shared" si="306"/>
        <v>9.17089223949763E-2</v>
      </c>
      <c r="BS119" s="116">
        <f t="shared" si="306"/>
        <v>3.0305007339748835E-2</v>
      </c>
      <c r="BT119" s="50">
        <f t="shared" si="306"/>
        <v>1.5341199075324941E-2</v>
      </c>
      <c r="BU119" s="50">
        <f t="shared" si="306"/>
        <v>1.3702302582585535E-3</v>
      </c>
      <c r="BV119" s="50">
        <f t="shared" si="307"/>
        <v>2.0793601968625008E-2</v>
      </c>
      <c r="BW119" s="50">
        <f t="shared" si="307"/>
        <v>-2.8337132725430592E-2</v>
      </c>
      <c r="BX119" s="50">
        <f t="shared" si="307"/>
        <v>-5.0088704908338277E-2</v>
      </c>
      <c r="BY119" s="50">
        <f t="shared" si="307"/>
        <v>-6.6127257042567722E-2</v>
      </c>
      <c r="BZ119" s="50">
        <f t="shared" si="307"/>
        <v>-9.8294461519918053E-2</v>
      </c>
      <c r="CA119" s="50">
        <f t="shared" si="307"/>
        <v>-0.10968099318974223</v>
      </c>
      <c r="CB119" s="50">
        <f t="shared" si="307"/>
        <v>-0.10051048994583822</v>
      </c>
      <c r="CC119" s="50">
        <f t="shared" si="307"/>
        <v>-7.2051984455628437E-2</v>
      </c>
      <c r="CD119" s="50">
        <f t="shared" si="267"/>
        <v>-4.4212003742815087E-2</v>
      </c>
      <c r="CE119" s="50">
        <f t="shared" si="282"/>
        <v>-1.8665593090070653E-2</v>
      </c>
      <c r="CF119" s="50">
        <f t="shared" si="283"/>
        <v>-6.9315153822196107E-2</v>
      </c>
      <c r="CG119" s="50">
        <f t="shared" si="284"/>
        <v>-9.6320197720719536E-2</v>
      </c>
      <c r="CH119" s="50">
        <f t="shared" si="285"/>
        <v>-0.10045103318065807</v>
      </c>
      <c r="CI119" s="50">
        <f t="shared" si="286"/>
        <v>-1.5179204117405698E-2</v>
      </c>
      <c r="CJ119" s="50">
        <f t="shared" si="287"/>
        <v>3.9488361716367937E-2</v>
      </c>
      <c r="CK119" s="50">
        <f t="shared" si="287"/>
        <v>4.6000151941046896E-2</v>
      </c>
      <c r="CL119" s="50">
        <f t="shared" si="287"/>
        <v>0.10338930348258701</v>
      </c>
      <c r="CM119" s="50">
        <f t="shared" si="287"/>
        <v>7.8959327425585091E-2</v>
      </c>
      <c r="CN119" s="50">
        <f t="shared" si="287"/>
        <v>4.7288596365717472E-2</v>
      </c>
      <c r="CO119" s="50">
        <f t="shared" si="287"/>
        <v>2.7780804009151394E-2</v>
      </c>
      <c r="CP119" s="50">
        <f t="shared" si="287"/>
        <v>-0.10585458644497681</v>
      </c>
      <c r="CQ119" s="50">
        <f t="shared" si="287"/>
        <v>-0.69025306237057316</v>
      </c>
      <c r="CR119" s="50">
        <f t="shared" si="287"/>
        <v>-0.47701345720336086</v>
      </c>
      <c r="CS119" s="50">
        <f t="shared" si="287"/>
        <v>-0.14571408381033146</v>
      </c>
      <c r="CT119" s="50">
        <f t="shared" si="287"/>
        <v>-4.5030138281527021E-2</v>
      </c>
      <c r="CU119" s="50">
        <f t="shared" si="287"/>
        <v>1.5658923512747873</v>
      </c>
      <c r="CV119" s="50">
        <f t="shared" si="287"/>
        <v>0.86148119122257061</v>
      </c>
      <c r="CW119" s="50">
        <f t="shared" si="287"/>
        <v>0.23802630490528576</v>
      </c>
      <c r="CX119" s="50">
        <f t="shared" si="287"/>
        <v>0.14995874587458746</v>
      </c>
      <c r="CY119" s="50">
        <f t="shared" si="308"/>
        <v>0.40642112700936228</v>
      </c>
      <c r="CZ119" s="50">
        <f t="shared" si="308"/>
        <v>0.18713819597937054</v>
      </c>
      <c r="DA119" s="50">
        <f t="shared" si="308"/>
        <v>0.16196171449570707</v>
      </c>
      <c r="DB119" s="50">
        <f t="shared" si="308"/>
        <v>0.17323766816143493</v>
      </c>
      <c r="DC119" s="50">
        <f t="shared" si="308"/>
        <v>-2.2011492448268277E-2</v>
      </c>
      <c r="DD119" s="50">
        <f t="shared" si="308"/>
        <v>-7.1755770310606759E-2</v>
      </c>
      <c r="DE119" s="50">
        <f t="shared" si="308"/>
        <v>-0.12026681234007075</v>
      </c>
      <c r="DF119" s="50">
        <f t="shared" si="308"/>
        <v>-0.1339285714285714</v>
      </c>
      <c r="DG119" s="50">
        <f t="shared" si="308"/>
        <v>-1.8846721890451446E-2</v>
      </c>
      <c r="DH119" s="50">
        <f t="shared" si="308"/>
        <v>1.8497882772453789E-2</v>
      </c>
      <c r="DI119" s="50">
        <f t="shared" si="308"/>
        <v>1.513170795476837E-2</v>
      </c>
      <c r="DJ119" s="50">
        <f t="shared" si="308"/>
        <v>9.2712893659087747E-2</v>
      </c>
      <c r="DK119" s="50">
        <f t="shared" si="308"/>
        <v>2.0517687097090898E-2</v>
      </c>
      <c r="DL119" s="50">
        <f t="shared" si="308"/>
        <v>-9.4404501406689656E-3</v>
      </c>
      <c r="DM119" s="50">
        <f t="shared" si="308"/>
        <v>-8.756962106822086E-3</v>
      </c>
      <c r="DN119" s="50">
        <f t="shared" si="308"/>
        <v>-0.68565428109854598</v>
      </c>
    </row>
    <row r="120" spans="1:118" s="5" customFormat="1" x14ac:dyDescent="0.35">
      <c r="A120" s="71" t="str">
        <f>Month!A39</f>
        <v>Passageiros (unid)</v>
      </c>
      <c r="B120" s="88"/>
      <c r="C120" s="88"/>
      <c r="D120" s="88"/>
      <c r="E120" s="88"/>
      <c r="F120" s="88" t="str">
        <f t="shared" si="300"/>
        <v/>
      </c>
      <c r="G120" s="88" t="str">
        <f t="shared" si="300"/>
        <v/>
      </c>
      <c r="H120" s="88" t="str">
        <f t="shared" si="300"/>
        <v/>
      </c>
      <c r="I120" s="88" t="str">
        <f t="shared" si="300"/>
        <v/>
      </c>
      <c r="J120" s="88" t="str">
        <f t="shared" si="300"/>
        <v/>
      </c>
      <c r="K120" s="88" t="str">
        <f t="shared" si="300"/>
        <v/>
      </c>
      <c r="L120" s="88" t="str">
        <f t="shared" si="300"/>
        <v/>
      </c>
      <c r="M120" s="88" t="str">
        <f t="shared" si="300"/>
        <v/>
      </c>
      <c r="N120" s="88" t="str">
        <f t="shared" si="300"/>
        <v/>
      </c>
      <c r="O120" s="88" t="str">
        <f t="shared" si="300"/>
        <v/>
      </c>
      <c r="P120" s="88" t="str">
        <f t="shared" si="301"/>
        <v/>
      </c>
      <c r="Q120" s="88" t="str">
        <f t="shared" si="301"/>
        <v/>
      </c>
      <c r="R120" s="88" t="str">
        <f t="shared" si="301"/>
        <v/>
      </c>
      <c r="S120" s="88" t="str">
        <f t="shared" si="301"/>
        <v/>
      </c>
      <c r="T120" s="88" t="str">
        <f t="shared" si="301"/>
        <v/>
      </c>
      <c r="U120" s="88" t="str">
        <f t="shared" si="301"/>
        <v/>
      </c>
      <c r="V120" s="88" t="str">
        <f t="shared" si="301"/>
        <v/>
      </c>
      <c r="W120" s="88" t="str">
        <f t="shared" si="301"/>
        <v/>
      </c>
      <c r="X120" s="88" t="str">
        <f t="shared" si="301"/>
        <v/>
      </c>
      <c r="Y120" s="88" t="str">
        <f t="shared" si="301"/>
        <v/>
      </c>
      <c r="Z120" s="88" t="str">
        <f t="shared" si="302"/>
        <v/>
      </c>
      <c r="AA120" s="88" t="str">
        <f t="shared" si="302"/>
        <v/>
      </c>
      <c r="AB120" s="88" t="str">
        <f t="shared" si="302"/>
        <v/>
      </c>
      <c r="AC120" s="88" t="str">
        <f t="shared" si="302"/>
        <v/>
      </c>
      <c r="AD120" s="88" t="str">
        <f t="shared" si="302"/>
        <v/>
      </c>
      <c r="AE120" s="88" t="str">
        <f t="shared" si="302"/>
        <v/>
      </c>
      <c r="AF120" s="88" t="str">
        <f t="shared" si="302"/>
        <v/>
      </c>
      <c r="AG120" s="88" t="str">
        <f t="shared" si="302"/>
        <v/>
      </c>
      <c r="AH120" s="88" t="str">
        <f t="shared" si="302"/>
        <v/>
      </c>
      <c r="AI120" s="88" t="str">
        <f t="shared" si="302"/>
        <v/>
      </c>
      <c r="AJ120" s="88" t="str">
        <f t="shared" si="303"/>
        <v/>
      </c>
      <c r="AK120" s="88" t="str">
        <f t="shared" si="303"/>
        <v/>
      </c>
      <c r="AL120" s="88" t="str">
        <f t="shared" si="303"/>
        <v/>
      </c>
      <c r="AM120" s="88" t="str">
        <f t="shared" si="303"/>
        <v/>
      </c>
      <c r="AN120" s="88" t="str">
        <f t="shared" si="303"/>
        <v/>
      </c>
      <c r="AO120" s="88" t="str">
        <f t="shared" si="303"/>
        <v/>
      </c>
      <c r="AP120" s="88" t="str">
        <f t="shared" si="303"/>
        <v/>
      </c>
      <c r="AQ120" s="88" t="str">
        <f t="shared" si="303"/>
        <v/>
      </c>
      <c r="AR120" s="88" t="str">
        <f t="shared" si="303"/>
        <v/>
      </c>
      <c r="AS120" s="88" t="str">
        <f t="shared" si="303"/>
        <v/>
      </c>
      <c r="AT120" s="88" t="str">
        <f t="shared" si="304"/>
        <v/>
      </c>
      <c r="AU120" s="88" t="str">
        <f t="shared" si="304"/>
        <v/>
      </c>
      <c r="AV120" s="88" t="str">
        <f t="shared" si="304"/>
        <v/>
      </c>
      <c r="AW120" s="88" t="str">
        <f t="shared" si="304"/>
        <v/>
      </c>
      <c r="AX120" s="88" t="str">
        <f t="shared" si="304"/>
        <v/>
      </c>
      <c r="AY120" s="88" t="str">
        <f t="shared" si="304"/>
        <v/>
      </c>
      <c r="AZ120" s="88" t="str">
        <f t="shared" si="304"/>
        <v/>
      </c>
      <c r="BA120" s="88" t="str">
        <f t="shared" si="304"/>
        <v/>
      </c>
      <c r="BB120" s="88" t="str">
        <f t="shared" si="304"/>
        <v/>
      </c>
      <c r="BC120" s="88" t="str">
        <f t="shared" si="304"/>
        <v/>
      </c>
      <c r="BD120" s="88" t="str">
        <f t="shared" si="305"/>
        <v/>
      </c>
      <c r="BE120" s="88" t="str">
        <f t="shared" si="305"/>
        <v/>
      </c>
      <c r="BF120" s="88" t="str">
        <f t="shared" si="305"/>
        <v/>
      </c>
      <c r="BG120" s="88" t="str">
        <f t="shared" si="305"/>
        <v/>
      </c>
      <c r="BH120" s="88" t="str">
        <f t="shared" si="305"/>
        <v/>
      </c>
      <c r="BI120" s="88" t="str">
        <f t="shared" si="305"/>
        <v/>
      </c>
      <c r="BJ120" s="88">
        <f t="shared" si="305"/>
        <v>0.25304335361648289</v>
      </c>
      <c r="BK120" s="88">
        <f t="shared" si="305"/>
        <v>0.19590343312564884</v>
      </c>
      <c r="BL120" s="88">
        <f t="shared" si="305"/>
        <v>0.13574547522391822</v>
      </c>
      <c r="BM120" s="88">
        <f t="shared" si="305"/>
        <v>0.11780762737113903</v>
      </c>
      <c r="BN120" s="88">
        <f t="shared" si="306"/>
        <v>6.372466974499913E-2</v>
      </c>
      <c r="BO120" s="88">
        <f t="shared" si="306"/>
        <v>5.9838026237473141E-2</v>
      </c>
      <c r="BP120" s="121">
        <f t="shared" si="306"/>
        <v>-1.3628496579253802E-2</v>
      </c>
      <c r="BQ120" s="121">
        <f t="shared" si="306"/>
        <v>9.0809541007915939E-2</v>
      </c>
      <c r="BR120" s="121">
        <f t="shared" si="306"/>
        <v>7.9831777216760935E-2</v>
      </c>
      <c r="BS120" s="121">
        <f t="shared" si="306"/>
        <v>1.4632375109205897E-2</v>
      </c>
      <c r="BT120" s="88">
        <f t="shared" si="306"/>
        <v>0.11260701875109014</v>
      </c>
      <c r="BU120" s="88">
        <f t="shared" si="306"/>
        <v>3.1820145903593611E-2</v>
      </c>
      <c r="BV120" s="88">
        <f t="shared" si="307"/>
        <v>0.10461970607658855</v>
      </c>
      <c r="BW120" s="88">
        <f t="shared" si="307"/>
        <v>6.8673869392291254E-2</v>
      </c>
      <c r="BX120" s="88">
        <f t="shared" si="307"/>
        <v>3.6764562152204583E-2</v>
      </c>
      <c r="BY120" s="88">
        <f t="shared" si="307"/>
        <v>-1.242624102558032E-2</v>
      </c>
      <c r="BZ120" s="88">
        <f t="shared" si="307"/>
        <v>-0.11255393340174047</v>
      </c>
      <c r="CA120" s="88">
        <f t="shared" si="307"/>
        <v>-0.13270813554052185</v>
      </c>
      <c r="CB120" s="88">
        <f t="shared" si="307"/>
        <v>-0.10273015432487487</v>
      </c>
      <c r="CC120" s="88">
        <f t="shared" si="307"/>
        <v>-3.8092295813088706E-2</v>
      </c>
      <c r="CD120" s="88">
        <f t="shared" si="267"/>
        <v>1.4954593279780326E-2</v>
      </c>
      <c r="CE120" s="88">
        <f t="shared" si="282"/>
        <v>6.0059877352984792E-2</v>
      </c>
      <c r="CF120" s="88">
        <f t="shared" si="283"/>
        <v>-1.029542291166563E-2</v>
      </c>
      <c r="CG120" s="88">
        <f t="shared" si="284"/>
        <v>-5.4784867516814884E-2</v>
      </c>
      <c r="CH120" s="88">
        <f t="shared" si="285"/>
        <v>-9.6340169687740729E-2</v>
      </c>
      <c r="CI120" s="88">
        <f t="shared" si="286"/>
        <v>-5.2682281169661671E-2</v>
      </c>
      <c r="CJ120" s="88">
        <f t="shared" si="287"/>
        <v>4.4332795755085197E-2</v>
      </c>
      <c r="CK120" s="88">
        <f t="shared" si="287"/>
        <v>6.1600305942134836E-2</v>
      </c>
      <c r="CL120" s="88">
        <f t="shared" si="287"/>
        <v>0.14534617148097206</v>
      </c>
      <c r="CM120" s="88">
        <f t="shared" si="287"/>
        <v>0.2247323023119685</v>
      </c>
      <c r="CN120" s="88">
        <f t="shared" si="287"/>
        <v>0.12498363428627202</v>
      </c>
      <c r="CO120" s="88">
        <f t="shared" si="287"/>
        <v>0.10277229256044418</v>
      </c>
      <c r="CP120" s="88">
        <f t="shared" si="287"/>
        <v>-5.7377387058161422E-2</v>
      </c>
      <c r="CQ120" s="88">
        <f t="shared" si="287"/>
        <v>-0.74027831210546169</v>
      </c>
      <c r="CR120" s="88">
        <f t="shared" si="287"/>
        <v>-0.49324272552078285</v>
      </c>
      <c r="CS120" s="88">
        <f t="shared" si="287"/>
        <v>-0.15699626025051816</v>
      </c>
      <c r="CT120" s="88">
        <f t="shared" si="287"/>
        <v>-7.1679719857473123E-2</v>
      </c>
      <c r="CU120" s="88">
        <f t="shared" si="287"/>
        <v>2.1846068867706139</v>
      </c>
      <c r="CV120" s="88">
        <f t="shared" si="287"/>
        <v>0.95775390237744396</v>
      </c>
      <c r="CW120" s="88">
        <f t="shared" si="287"/>
        <v>0.30219561678369655</v>
      </c>
      <c r="CX120" s="88">
        <f t="shared" si="287"/>
        <v>0.19046059604628796</v>
      </c>
      <c r="CY120" s="88">
        <f t="shared" si="308"/>
        <v>0.32785265946410003</v>
      </c>
      <c r="CZ120" s="88">
        <f t="shared" si="308"/>
        <v>0.13749660741250769</v>
      </c>
      <c r="DA120" s="88">
        <f t="shared" si="308"/>
        <v>9.7178132260876904E-2</v>
      </c>
      <c r="DB120" s="88">
        <f t="shared" si="308"/>
        <v>0.21632371814261808</v>
      </c>
      <c r="DC120" s="88">
        <f t="shared" si="308"/>
        <v>5.2589053388723439E-2</v>
      </c>
      <c r="DD120" s="88">
        <f t="shared" si="308"/>
        <v>4.439950717033847E-2</v>
      </c>
      <c r="DE120" s="88">
        <f t="shared" si="308"/>
        <v>-4.6881234911514191E-2</v>
      </c>
      <c r="DF120" s="88">
        <f t="shared" si="308"/>
        <v>-0.12316053587555253</v>
      </c>
      <c r="DG120" s="88">
        <f t="shared" si="308"/>
        <v>6.9457519687474711E-3</v>
      </c>
      <c r="DH120" s="88">
        <f t="shared" si="308"/>
        <v>5.0254384455854506E-3</v>
      </c>
      <c r="DI120" s="88">
        <f t="shared" si="308"/>
        <v>6.437054701750955E-2</v>
      </c>
      <c r="DJ120" s="88">
        <f t="shared" si="308"/>
        <v>0.10346694997518791</v>
      </c>
      <c r="DK120" s="88">
        <f t="shared" si="308"/>
        <v>3.0555334900474795E-2</v>
      </c>
      <c r="DL120" s="88">
        <f t="shared" si="308"/>
        <v>6.6546713748747433E-3</v>
      </c>
      <c r="DM120" s="88">
        <f t="shared" si="308"/>
        <v>8.7681478966186166E-3</v>
      </c>
      <c r="DN120" s="88">
        <f t="shared" si="308"/>
        <v>-0.62466643432110369</v>
      </c>
    </row>
    <row r="121" spans="1:118" s="82" customFormat="1" x14ac:dyDescent="0.35">
      <c r="A121" s="79" t="str">
        <f>Month!A40</f>
        <v>Doméstico</v>
      </c>
      <c r="B121" s="87"/>
      <c r="C121" s="87"/>
      <c r="D121" s="87"/>
      <c r="E121" s="87"/>
      <c r="F121" s="87" t="str">
        <f t="shared" ref="F121:F127" si="309">IF(B41="","",IF(F41="","",IF(B41&lt;=0,"",IF(F41&lt;=0,"",(F41/B41-1)))))</f>
        <v/>
      </c>
      <c r="G121" s="87" t="str">
        <f t="shared" ref="G121:G127" si="310">IF(C41="","",IF(G41="","",IF(C41&lt;=0,"",IF(G41&lt;=0,"",(G41/C41-1)))))</f>
        <v/>
      </c>
      <c r="H121" s="87" t="str">
        <f t="shared" ref="H121:H127" si="311">IF(D41="","",IF(H41="","",IF(D41&lt;=0,"",IF(H41&lt;=0,"",(H41/D41-1)))))</f>
        <v/>
      </c>
      <c r="I121" s="87" t="str">
        <f t="shared" ref="I121:I127" si="312">IF(E41="","",IF(I41="","",IF(E41&lt;=0,"",IF(I41&lt;=0,"",(I41/E41-1)))))</f>
        <v/>
      </c>
      <c r="J121" s="87" t="str">
        <f t="shared" ref="J121:J127" si="313">IF(F41="","",IF(J41="","",IF(F41&lt;=0,"",IF(J41&lt;=0,"",(J41/F41-1)))))</f>
        <v/>
      </c>
      <c r="K121" s="87" t="str">
        <f t="shared" ref="K121:K127" si="314">IF(G41="","",IF(K41="","",IF(G41&lt;=0,"",IF(K41&lt;=0,"",(K41/G41-1)))))</f>
        <v/>
      </c>
      <c r="L121" s="87" t="str">
        <f t="shared" ref="L121:L127" si="315">IF(H41="","",IF(L41="","",IF(H41&lt;=0,"",IF(L41&lt;=0,"",(L41/H41-1)))))</f>
        <v/>
      </c>
      <c r="M121" s="87" t="str">
        <f t="shared" ref="M121:M127" si="316">IF(I41="","",IF(M41="","",IF(I41&lt;=0,"",IF(M41&lt;=0,"",(M41/I41-1)))))</f>
        <v/>
      </c>
      <c r="N121" s="87" t="str">
        <f t="shared" ref="N121:N127" si="317">IF(J41="","",IF(N41="","",IF(J41&lt;=0,"",IF(N41&lt;=0,"",(N41/J41-1)))))</f>
        <v/>
      </c>
      <c r="O121" s="87" t="str">
        <f t="shared" ref="O121:O127" si="318">IF(K41="","",IF(O41="","",IF(K41&lt;=0,"",IF(O41&lt;=0,"",(O41/K41-1)))))</f>
        <v/>
      </c>
      <c r="P121" s="87" t="str">
        <f t="shared" ref="P121:P127" si="319">IF(L41="","",IF(P41="","",IF(L41&lt;=0,"",IF(P41&lt;=0,"",(P41/L41-1)))))</f>
        <v/>
      </c>
      <c r="Q121" s="87" t="str">
        <f t="shared" ref="Q121:Q127" si="320">IF(M41="","",IF(Q41="","",IF(M41&lt;=0,"",IF(Q41&lt;=0,"",(Q41/M41-1)))))</f>
        <v/>
      </c>
      <c r="R121" s="87" t="str">
        <f t="shared" ref="R121:R127" si="321">IF(N41="","",IF(R41="","",IF(N41&lt;=0,"",IF(R41&lt;=0,"",(R41/N41-1)))))</f>
        <v/>
      </c>
      <c r="S121" s="87" t="str">
        <f t="shared" ref="S121:S127" si="322">IF(O41="","",IF(S41="","",IF(O41&lt;=0,"",IF(S41&lt;=0,"",(S41/O41-1)))))</f>
        <v/>
      </c>
      <c r="T121" s="87" t="str">
        <f t="shared" ref="T121:T127" si="323">IF(P41="","",IF(T41="","",IF(P41&lt;=0,"",IF(T41&lt;=0,"",(T41/P41-1)))))</f>
        <v/>
      </c>
      <c r="U121" s="87" t="str">
        <f t="shared" ref="U121:U127" si="324">IF(Q41="","",IF(U41="","",IF(Q41&lt;=0,"",IF(U41&lt;=0,"",(U41/Q41-1)))))</f>
        <v/>
      </c>
      <c r="V121" s="87" t="str">
        <f t="shared" ref="V121:V127" si="325">IF(R41="","",IF(V41="","",IF(R41&lt;=0,"",IF(V41&lt;=0,"",(V41/R41-1)))))</f>
        <v/>
      </c>
      <c r="W121" s="87" t="str">
        <f t="shared" ref="W121:W127" si="326">IF(S41="","",IF(W41="","",IF(S41&lt;=0,"",IF(W41&lt;=0,"",(W41/S41-1)))))</f>
        <v/>
      </c>
      <c r="X121" s="87" t="str">
        <f t="shared" ref="X121:X127" si="327">IF(T41="","",IF(X41="","",IF(T41&lt;=0,"",IF(X41&lt;=0,"",(X41/T41-1)))))</f>
        <v/>
      </c>
      <c r="Y121" s="87" t="str">
        <f t="shared" ref="Y121:Y127" si="328">IF(U41="","",IF(Y41="","",IF(U41&lt;=0,"",IF(Y41&lt;=0,"",(Y41/U41-1)))))</f>
        <v/>
      </c>
      <c r="Z121" s="87" t="str">
        <f t="shared" ref="Z121:Z127" si="329">IF(V41="","",IF(Z41="","",IF(V41&lt;=0,"",IF(Z41&lt;=0,"",(Z41/V41-1)))))</f>
        <v/>
      </c>
      <c r="AA121" s="87" t="str">
        <f t="shared" ref="AA121:AA127" si="330">IF(W41="","",IF(AA41="","",IF(W41&lt;=0,"",IF(AA41&lt;=0,"",(AA41/W41-1)))))</f>
        <v/>
      </c>
      <c r="AB121" s="87" t="str">
        <f t="shared" ref="AB121:AB127" si="331">IF(X41="","",IF(AB41="","",IF(X41&lt;=0,"",IF(AB41&lt;=0,"",(AB41/X41-1)))))</f>
        <v/>
      </c>
      <c r="AC121" s="87" t="str">
        <f t="shared" ref="AC121:AC127" si="332">IF(Y41="","",IF(AC41="","",IF(Y41&lt;=0,"",IF(AC41&lt;=0,"",(AC41/Y41-1)))))</f>
        <v/>
      </c>
      <c r="AD121" s="87" t="str">
        <f t="shared" ref="AD121:AD127" si="333">IF(Z41="","",IF(AD41="","",IF(Z41&lt;=0,"",IF(AD41&lt;=0,"",(AD41/Z41-1)))))</f>
        <v/>
      </c>
      <c r="AE121" s="87" t="str">
        <f t="shared" ref="AE121:AE127" si="334">IF(AA41="","",IF(AE41="","",IF(AA41&lt;=0,"",IF(AE41&lt;=0,"",(AE41/AA41-1)))))</f>
        <v/>
      </c>
      <c r="AF121" s="87" t="str">
        <f t="shared" ref="AF121:AF127" si="335">IF(AB41="","",IF(AF41="","",IF(AB41&lt;=0,"",IF(AF41&lt;=0,"",(AF41/AB41-1)))))</f>
        <v/>
      </c>
      <c r="AG121" s="87" t="str">
        <f t="shared" ref="AG121:AG127" si="336">IF(AC41="","",IF(AG41="","",IF(AC41&lt;=0,"",IF(AG41&lt;=0,"",(AG41/AC41-1)))))</f>
        <v/>
      </c>
      <c r="AH121" s="87" t="str">
        <f t="shared" ref="AH121:AH127" si="337">IF(AD41="","",IF(AH41="","",IF(AD41&lt;=0,"",IF(AH41&lt;=0,"",(AH41/AD41-1)))))</f>
        <v/>
      </c>
      <c r="AI121" s="87" t="str">
        <f t="shared" ref="AI121:AI127" si="338">IF(AE41="","",IF(AI41="","",IF(AE41&lt;=0,"",IF(AI41&lt;=0,"",(AI41/AE41-1)))))</f>
        <v/>
      </c>
      <c r="AJ121" s="87" t="str">
        <f t="shared" ref="AJ121:AJ127" si="339">IF(AF41="","",IF(AJ41="","",IF(AF41&lt;=0,"",IF(AJ41&lt;=0,"",(AJ41/AF41-1)))))</f>
        <v/>
      </c>
      <c r="AK121" s="87" t="str">
        <f t="shared" ref="AK121:AK127" si="340">IF(AG41="","",IF(AK41="","",IF(AG41&lt;=0,"",IF(AK41&lt;=0,"",(AK41/AG41-1)))))</f>
        <v/>
      </c>
      <c r="AL121" s="87" t="str">
        <f t="shared" ref="AL121:AL127" si="341">IF(AH41="","",IF(AL41="","",IF(AH41&lt;=0,"",IF(AL41&lt;=0,"",(AL41/AH41-1)))))</f>
        <v/>
      </c>
      <c r="AM121" s="87" t="str">
        <f t="shared" ref="AM121:AM127" si="342">IF(AI41="","",IF(AM41="","",IF(AI41&lt;=0,"",IF(AM41&lt;=0,"",(AM41/AI41-1)))))</f>
        <v/>
      </c>
      <c r="AN121" s="87" t="str">
        <f t="shared" ref="AN121:AN127" si="343">IF(AJ41="","",IF(AN41="","",IF(AJ41&lt;=0,"",IF(AN41&lt;=0,"",(AN41/AJ41-1)))))</f>
        <v/>
      </c>
      <c r="AO121" s="87" t="str">
        <f t="shared" ref="AO121:AO127" si="344">IF(AK41="","",IF(AO41="","",IF(AK41&lt;=0,"",IF(AO41&lt;=0,"",(AO41/AK41-1)))))</f>
        <v/>
      </c>
      <c r="AP121" s="87" t="str">
        <f t="shared" ref="AP121:AP127" si="345">IF(AL41="","",IF(AP41="","",IF(AL41&lt;=0,"",IF(AP41&lt;=0,"",(AP41/AL41-1)))))</f>
        <v/>
      </c>
      <c r="AQ121" s="87" t="str">
        <f t="shared" ref="AQ121:AQ127" si="346">IF(AM41="","",IF(AQ41="","",IF(AM41&lt;=0,"",IF(AQ41&lt;=0,"",(AQ41/AM41-1)))))</f>
        <v/>
      </c>
      <c r="AR121" s="87" t="str">
        <f t="shared" ref="AR121:AR127" si="347">IF(AN41="","",IF(AR41="","",IF(AN41&lt;=0,"",IF(AR41&lt;=0,"",(AR41/AN41-1)))))</f>
        <v/>
      </c>
      <c r="AS121" s="87" t="str">
        <f t="shared" ref="AS121:AS127" si="348">IF(AO41="","",IF(AS41="","",IF(AO41&lt;=0,"",IF(AS41&lt;=0,"",(AS41/AO41-1)))))</f>
        <v/>
      </c>
      <c r="AT121" s="87" t="str">
        <f t="shared" ref="AT121:AT127" si="349">IF(AP41="","",IF(AT41="","",IF(AP41&lt;=0,"",IF(AT41&lt;=0,"",(AT41/AP41-1)))))</f>
        <v/>
      </c>
      <c r="AU121" s="87" t="str">
        <f t="shared" ref="AU121:AU127" si="350">IF(AQ41="","",IF(AU41="","",IF(AQ41&lt;=0,"",IF(AU41&lt;=0,"",(AU41/AQ41-1)))))</f>
        <v/>
      </c>
      <c r="AV121" s="87" t="str">
        <f t="shared" ref="AV121:AV127" si="351">IF(AR41="","",IF(AV41="","",IF(AR41&lt;=0,"",IF(AV41&lt;=0,"",(AV41/AR41-1)))))</f>
        <v/>
      </c>
      <c r="AW121" s="87" t="str">
        <f t="shared" ref="AW121:AW127" si="352">IF(AS41="","",IF(AW41="","",IF(AS41&lt;=0,"",IF(AW41&lt;=0,"",(AW41/AS41-1)))))</f>
        <v/>
      </c>
      <c r="AX121" s="87" t="str">
        <f t="shared" ref="AX121:AX127" si="353">IF(AT41="","",IF(AX41="","",IF(AT41&lt;=0,"",IF(AX41&lt;=0,"",(AX41/AT41-1)))))</f>
        <v/>
      </c>
      <c r="AY121" s="87" t="str">
        <f t="shared" ref="AY121:AY127" si="354">IF(AU41="","",IF(AY41="","",IF(AU41&lt;=0,"",IF(AY41&lt;=0,"",(AY41/AU41-1)))))</f>
        <v/>
      </c>
      <c r="AZ121" s="87" t="str">
        <f t="shared" ref="AZ121:AZ127" si="355">IF(AV41="","",IF(AZ41="","",IF(AV41&lt;=0,"",IF(AZ41&lt;=0,"",(AZ41/AV41-1)))))</f>
        <v/>
      </c>
      <c r="BA121" s="87" t="str">
        <f t="shared" ref="BA121:BA127" si="356">IF(AW41="","",IF(BA41="","",IF(AW41&lt;=0,"",IF(BA41&lt;=0,"",(BA41/AW41-1)))))</f>
        <v/>
      </c>
      <c r="BB121" s="87" t="str">
        <f t="shared" ref="BB121:BB127" si="357">IF(AX41="","",IF(BB41="","",IF(AX41&lt;=0,"",IF(BB41&lt;=0,"",(BB41/AX41-1)))))</f>
        <v/>
      </c>
      <c r="BC121" s="87" t="str">
        <f t="shared" ref="BC121:BC127" si="358">IF(AY41="","",IF(BC41="","",IF(AY41&lt;=0,"",IF(BC41&lt;=0,"",(BC41/AY41-1)))))</f>
        <v/>
      </c>
      <c r="BD121" s="87" t="str">
        <f t="shared" ref="BD121:BD127" si="359">IF(AZ41="","",IF(BD41="","",IF(AZ41&lt;=0,"",IF(BD41&lt;=0,"",(BD41/AZ41-1)))))</f>
        <v/>
      </c>
      <c r="BE121" s="87" t="str">
        <f t="shared" ref="BE121:BE127" si="360">IF(BA41="","",IF(BE41="","",IF(BA41&lt;=0,"",IF(BE41&lt;=0,"",(BE41/BA41-1)))))</f>
        <v/>
      </c>
      <c r="BF121" s="87" t="str">
        <f t="shared" ref="BF121:BF127" si="361">IF(BB41="","",IF(BF41="","",IF(BB41&lt;=0,"",IF(BF41&lt;=0,"",(BF41/BB41-1)))))</f>
        <v/>
      </c>
      <c r="BG121" s="87" t="str">
        <f t="shared" ref="BG121:BG127" si="362">IF(BC41="","",IF(BG41="","",IF(BC41&lt;=0,"",IF(BG41&lt;=0,"",(BG41/BC41-1)))))</f>
        <v/>
      </c>
      <c r="BH121" s="87" t="str">
        <f t="shared" ref="BH121:BH127" si="363">IF(BD41="","",IF(BH41="","",IF(BD41&lt;=0,"",IF(BH41&lt;=0,"",(BH41/BD41-1)))))</f>
        <v/>
      </c>
      <c r="BI121" s="87" t="str">
        <f t="shared" ref="BI121:BI127" si="364">IF(BE41="","",IF(BI41="","",IF(BE41&lt;=0,"",IF(BI41&lt;=0,"",(BI41/BE41-1)))))</f>
        <v/>
      </c>
      <c r="BJ121" s="87">
        <f t="shared" ref="BJ121:BJ127" si="365">IF(BF41="","",IF(BJ41="","",IF(BF41&lt;=0,"",IF(BJ41&lt;=0,"",(BJ41/BF41-1)))))</f>
        <v>1.3242096126345082E-2</v>
      </c>
      <c r="BK121" s="87">
        <f t="shared" ref="BK121:BK127" si="366">IF(BG41="","",IF(BK41="","",IF(BG41&lt;=0,"",IF(BK41&lt;=0,"",(BK41/BG41-1)))))</f>
        <v>5.0032030191524024E-2</v>
      </c>
      <c r="BL121" s="87">
        <f t="shared" ref="BL121:BL127" si="367">IF(BH41="","",IF(BL41="","",IF(BH41&lt;=0,"",IF(BL41&lt;=0,"",(BL41/BH41-1)))))</f>
        <v>0.11278776161582815</v>
      </c>
      <c r="BM121" s="87">
        <f t="shared" ref="BM121:BM127" si="368">IF(BI41="","",IF(BM41="","",IF(BI41&lt;=0,"",IF(BM41&lt;=0,"",(BM41/BI41-1)))))</f>
        <v>7.0875130117466378E-2</v>
      </c>
      <c r="BN121" s="87">
        <f t="shared" ref="BN121:BN127" si="369">IF(BJ41="","",IF(BN41="","",IF(BJ41&lt;=0,"",IF(BN41&lt;=0,"",(BN41/BJ41-1)))))</f>
        <v>3.3090380828441512E-2</v>
      </c>
      <c r="BO121" s="87">
        <f t="shared" ref="BO121:BO127" si="370">IF(BK41="","",IF(BO41="","",IF(BK41&lt;=0,"",IF(BO41&lt;=0,"",(BO41/BK41-1)))))</f>
        <v>-1.6796437553495136E-2</v>
      </c>
      <c r="BP121" s="122">
        <f t="shared" ref="BP121:BP127" si="371">IF(BL41="","",IF(BP41="","",IF(BL41&lt;=0,"",IF(BP41&lt;=0,"",(BP41/BL41-1)))))</f>
        <v>-0.10810718739625635</v>
      </c>
      <c r="BQ121" s="122">
        <f t="shared" ref="BQ121:BQ127" si="372">IF(BM41="","",IF(BQ41="","",IF(BM41&lt;=0,"",IF(BQ41&lt;=0,"",(BQ41/BM41-1)))))</f>
        <v>4.6147785919824713E-2</v>
      </c>
      <c r="BR121" s="122">
        <f t="shared" ref="BR121:BR127" si="373">IF(BN41="","",IF(BR41="","",IF(BN41&lt;=0,"",IF(BR41&lt;=0,"",(BR41/BN41-1)))))</f>
        <v>5.6003685396992076E-2</v>
      </c>
      <c r="BS121" s="122">
        <f t="shared" ref="BS121:BS127" si="374">IF(BO41="","",IF(BS41="","",IF(BO41&lt;=0,"",IF(BS41&lt;=0,"",(BS41/BO41-1)))))</f>
        <v>-1.4676533346832499E-2</v>
      </c>
      <c r="BT121" s="87">
        <f t="shared" ref="BT121:BT127" si="375">IF(BP41="","",IF(BT41="","",IF(BP41&lt;=0,"",IF(BT41&lt;=0,"",(BT41/BP41-1)))))</f>
        <v>4.5417507343282093E-2</v>
      </c>
      <c r="BU121" s="87">
        <f t="shared" ref="BU121:BU127" si="376">IF(BQ41="","",IF(BU41="","",IF(BQ41&lt;=0,"",IF(BU41&lt;=0,"",(BU41/BQ41-1)))))</f>
        <v>-3.5369589169046423E-2</v>
      </c>
      <c r="BV121" s="87">
        <f t="shared" si="307"/>
        <v>-3.5471593404001744E-4</v>
      </c>
      <c r="BW121" s="87">
        <f t="shared" si="307"/>
        <v>2.9224370585849702E-2</v>
      </c>
      <c r="BX121" s="87">
        <f t="shared" si="307"/>
        <v>-4.1772305152961153E-2</v>
      </c>
      <c r="BY121" s="87">
        <f t="shared" si="307"/>
        <v>-9.0319080084245273E-2</v>
      </c>
      <c r="BZ121" s="87">
        <f t="shared" si="307"/>
        <v>-0.16856917197379317</v>
      </c>
      <c r="CA121" s="87">
        <f t="shared" si="307"/>
        <v>-0.19803507816577037</v>
      </c>
      <c r="CB121" s="87">
        <f t="shared" si="307"/>
        <v>-0.1549498791837125</v>
      </c>
      <c r="CC121" s="87">
        <f t="shared" si="307"/>
        <v>-8.1990838968095003E-2</v>
      </c>
      <c r="CD121" s="87">
        <f t="shared" si="267"/>
        <v>-4.9330610861149649E-2</v>
      </c>
      <c r="CE121" s="87">
        <f t="shared" si="282"/>
        <v>-1.9103126326213027E-2</v>
      </c>
      <c r="CF121" s="87">
        <f t="shared" si="283"/>
        <v>-2.3264373022669815E-2</v>
      </c>
      <c r="CG121" s="87">
        <f t="shared" si="284"/>
        <v>-7.2639348610639476E-2</v>
      </c>
      <c r="CH121" s="87">
        <f t="shared" si="285"/>
        <v>-0.10464516385964406</v>
      </c>
      <c r="CI121" s="87">
        <f t="shared" si="286"/>
        <v>-6.7780412155055259E-2</v>
      </c>
      <c r="CJ121" s="87">
        <f t="shared" si="287"/>
        <v>5.1339835654555799E-3</v>
      </c>
      <c r="CK121" s="87">
        <f t="shared" si="287"/>
        <v>-1.0323945105419563E-2</v>
      </c>
      <c r="CL121" s="87">
        <f t="shared" si="287"/>
        <v>4.6392601930186128E-2</v>
      </c>
      <c r="CM121" s="87">
        <f t="shared" si="287"/>
        <v>8.5585130301692569E-2</v>
      </c>
      <c r="CN121" s="87">
        <f t="shared" si="287"/>
        <v>5.7705617094596207E-2</v>
      </c>
      <c r="CO121" s="87">
        <f t="shared" si="287"/>
        <v>5.6892498839725913E-2</v>
      </c>
      <c r="CP121" s="87">
        <f t="shared" si="287"/>
        <v>-0.12371947708680309</v>
      </c>
      <c r="CQ121" s="87">
        <f t="shared" si="287"/>
        <v>-0.86601385739217673</v>
      </c>
      <c r="CR121" s="87">
        <f t="shared" si="287"/>
        <v>-0.69392162860105355</v>
      </c>
      <c r="CS121" s="87">
        <f t="shared" si="287"/>
        <v>-0.39447466470945047</v>
      </c>
      <c r="CT121" s="87">
        <f t="shared" si="287"/>
        <v>-0.41179129472283504</v>
      </c>
      <c r="CU121" s="87">
        <f t="shared" si="287"/>
        <v>1.7667250462664237</v>
      </c>
      <c r="CV121" s="87">
        <f t="shared" si="287"/>
        <v>0.79821016005567147</v>
      </c>
      <c r="CW121" s="87">
        <f t="shared" si="287"/>
        <v>0.26363279313575938</v>
      </c>
      <c r="CX121" s="87">
        <f t="shared" si="287"/>
        <v>0.44882670465194741</v>
      </c>
      <c r="CY121" s="87">
        <f t="shared" si="308"/>
        <v>1.4139761246969456</v>
      </c>
      <c r="CZ121" s="87">
        <f t="shared" si="308"/>
        <v>0.58359584338869386</v>
      </c>
      <c r="DA121" s="87">
        <f t="shared" si="308"/>
        <v>0.19370711752969028</v>
      </c>
      <c r="DB121" s="87">
        <f t="shared" si="308"/>
        <v>0.23152701075151971</v>
      </c>
      <c r="DC121" s="87">
        <f t="shared" si="308"/>
        <v>7.1709987801498842E-2</v>
      </c>
      <c r="DD121" s="87">
        <f t="shared" si="308"/>
        <v>0.21466666145331348</v>
      </c>
      <c r="DE121" s="87">
        <f t="shared" si="308"/>
        <v>0.14135269422245189</v>
      </c>
      <c r="DF121" s="87">
        <f t="shared" si="308"/>
        <v>0.24322700395702013</v>
      </c>
      <c r="DG121" s="87">
        <f t="shared" si="308"/>
        <v>0.28139586949113582</v>
      </c>
      <c r="DH121" s="87">
        <f t="shared" si="308"/>
        <v>8.0126603364984117E-2</v>
      </c>
      <c r="DI121" s="87">
        <f t="shared" si="308"/>
        <v>0.12093049881961715</v>
      </c>
      <c r="DJ121" s="87">
        <f t="shared" si="308"/>
        <v>1.2750036754579197E-2</v>
      </c>
      <c r="DK121" s="87">
        <f t="shared" si="308"/>
        <v>2.2607251668505413E-2</v>
      </c>
      <c r="DL121" s="87">
        <f t="shared" si="308"/>
        <v>0.11239632599904037</v>
      </c>
      <c r="DM121" s="87">
        <f t="shared" si="308"/>
        <v>0.15598307211273865</v>
      </c>
      <c r="DN121" s="87">
        <f t="shared" si="308"/>
        <v>-0.59945053294799999</v>
      </c>
    </row>
    <row r="122" spans="1:118" s="82" customFormat="1" x14ac:dyDescent="0.35">
      <c r="A122" s="79" t="str">
        <f>Month!A41</f>
        <v>International</v>
      </c>
      <c r="B122" s="87"/>
      <c r="C122" s="87"/>
      <c r="D122" s="87"/>
      <c r="E122" s="87"/>
      <c r="F122" s="87" t="str">
        <f t="shared" si="309"/>
        <v/>
      </c>
      <c r="G122" s="87" t="str">
        <f t="shared" si="310"/>
        <v/>
      </c>
      <c r="H122" s="87" t="str">
        <f t="shared" si="311"/>
        <v/>
      </c>
      <c r="I122" s="87" t="str">
        <f t="shared" si="312"/>
        <v/>
      </c>
      <c r="J122" s="87" t="str">
        <f t="shared" si="313"/>
        <v/>
      </c>
      <c r="K122" s="87" t="str">
        <f t="shared" si="314"/>
        <v/>
      </c>
      <c r="L122" s="87" t="str">
        <f t="shared" si="315"/>
        <v/>
      </c>
      <c r="M122" s="87" t="str">
        <f t="shared" si="316"/>
        <v/>
      </c>
      <c r="N122" s="87" t="str">
        <f t="shared" si="317"/>
        <v/>
      </c>
      <c r="O122" s="87" t="str">
        <f t="shared" si="318"/>
        <v/>
      </c>
      <c r="P122" s="87" t="str">
        <f t="shared" si="319"/>
        <v/>
      </c>
      <c r="Q122" s="87" t="str">
        <f t="shared" si="320"/>
        <v/>
      </c>
      <c r="R122" s="87" t="str">
        <f t="shared" si="321"/>
        <v/>
      </c>
      <c r="S122" s="87" t="str">
        <f t="shared" si="322"/>
        <v/>
      </c>
      <c r="T122" s="87" t="str">
        <f t="shared" si="323"/>
        <v/>
      </c>
      <c r="U122" s="87" t="str">
        <f t="shared" si="324"/>
        <v/>
      </c>
      <c r="V122" s="87" t="str">
        <f t="shared" si="325"/>
        <v/>
      </c>
      <c r="W122" s="87" t="str">
        <f t="shared" si="326"/>
        <v/>
      </c>
      <c r="X122" s="87" t="str">
        <f t="shared" si="327"/>
        <v/>
      </c>
      <c r="Y122" s="87" t="str">
        <f t="shared" si="328"/>
        <v/>
      </c>
      <c r="Z122" s="87" t="str">
        <f t="shared" si="329"/>
        <v/>
      </c>
      <c r="AA122" s="87" t="str">
        <f t="shared" si="330"/>
        <v/>
      </c>
      <c r="AB122" s="87" t="str">
        <f t="shared" si="331"/>
        <v/>
      </c>
      <c r="AC122" s="87" t="str">
        <f t="shared" si="332"/>
        <v/>
      </c>
      <c r="AD122" s="87" t="str">
        <f t="shared" si="333"/>
        <v/>
      </c>
      <c r="AE122" s="87" t="str">
        <f t="shared" si="334"/>
        <v/>
      </c>
      <c r="AF122" s="87" t="str">
        <f t="shared" si="335"/>
        <v/>
      </c>
      <c r="AG122" s="87" t="str">
        <f t="shared" si="336"/>
        <v/>
      </c>
      <c r="AH122" s="87" t="str">
        <f t="shared" si="337"/>
        <v/>
      </c>
      <c r="AI122" s="87" t="str">
        <f t="shared" si="338"/>
        <v/>
      </c>
      <c r="AJ122" s="87" t="str">
        <f t="shared" si="339"/>
        <v/>
      </c>
      <c r="AK122" s="87" t="str">
        <f t="shared" si="340"/>
        <v/>
      </c>
      <c r="AL122" s="87" t="str">
        <f t="shared" si="341"/>
        <v/>
      </c>
      <c r="AM122" s="87" t="str">
        <f t="shared" si="342"/>
        <v/>
      </c>
      <c r="AN122" s="87" t="str">
        <f t="shared" si="343"/>
        <v/>
      </c>
      <c r="AO122" s="87" t="str">
        <f t="shared" si="344"/>
        <v/>
      </c>
      <c r="AP122" s="87" t="str">
        <f t="shared" si="345"/>
        <v/>
      </c>
      <c r="AQ122" s="87" t="str">
        <f t="shared" si="346"/>
        <v/>
      </c>
      <c r="AR122" s="87" t="str">
        <f t="shared" si="347"/>
        <v/>
      </c>
      <c r="AS122" s="87" t="str">
        <f t="shared" si="348"/>
        <v/>
      </c>
      <c r="AT122" s="87" t="str">
        <f t="shared" si="349"/>
        <v/>
      </c>
      <c r="AU122" s="87" t="str">
        <f t="shared" si="350"/>
        <v/>
      </c>
      <c r="AV122" s="87" t="str">
        <f t="shared" si="351"/>
        <v/>
      </c>
      <c r="AW122" s="87" t="str">
        <f t="shared" si="352"/>
        <v/>
      </c>
      <c r="AX122" s="87" t="str">
        <f t="shared" si="353"/>
        <v/>
      </c>
      <c r="AY122" s="87" t="str">
        <f t="shared" si="354"/>
        <v/>
      </c>
      <c r="AZ122" s="87" t="str">
        <f t="shared" si="355"/>
        <v/>
      </c>
      <c r="BA122" s="87" t="str">
        <f t="shared" si="356"/>
        <v/>
      </c>
      <c r="BB122" s="87" t="str">
        <f t="shared" si="357"/>
        <v/>
      </c>
      <c r="BC122" s="87" t="str">
        <f t="shared" si="358"/>
        <v/>
      </c>
      <c r="BD122" s="87" t="str">
        <f t="shared" si="359"/>
        <v/>
      </c>
      <c r="BE122" s="87" t="str">
        <f t="shared" si="360"/>
        <v/>
      </c>
      <c r="BF122" s="87" t="str">
        <f t="shared" si="361"/>
        <v/>
      </c>
      <c r="BG122" s="87" t="str">
        <f t="shared" si="362"/>
        <v/>
      </c>
      <c r="BH122" s="87" t="str">
        <f t="shared" si="363"/>
        <v/>
      </c>
      <c r="BI122" s="87" t="str">
        <f t="shared" si="364"/>
        <v/>
      </c>
      <c r="BJ122" s="87">
        <f t="shared" si="365"/>
        <v>9.0717394230337867E-2</v>
      </c>
      <c r="BK122" s="87">
        <f t="shared" si="366"/>
        <v>-0.42506662772443504</v>
      </c>
      <c r="BL122" s="87">
        <f t="shared" si="367"/>
        <v>-0.33838540055675848</v>
      </c>
      <c r="BM122" s="87">
        <f t="shared" si="368"/>
        <v>-0.47065242551502928</v>
      </c>
      <c r="BN122" s="87">
        <f t="shared" si="369"/>
        <v>-0.5311176010859282</v>
      </c>
      <c r="BO122" s="87">
        <f t="shared" si="370"/>
        <v>-0.41243332486664974</v>
      </c>
      <c r="BP122" s="122">
        <f t="shared" si="371"/>
        <v>-0.21014492753623193</v>
      </c>
      <c r="BQ122" s="122">
        <f t="shared" si="372"/>
        <v>-0.30091204397801097</v>
      </c>
      <c r="BR122" s="122">
        <f t="shared" si="373"/>
        <v>-0.30783402052811648</v>
      </c>
      <c r="BS122" s="122">
        <f t="shared" si="374"/>
        <v>0.61688101156381725</v>
      </c>
      <c r="BT122" s="87">
        <f t="shared" si="375"/>
        <v>0.68073394495412853</v>
      </c>
      <c r="BU122" s="87">
        <f t="shared" si="376"/>
        <v>3.2401930122419804</v>
      </c>
      <c r="BV122" s="87">
        <f t="shared" si="307"/>
        <v>16.980481622306716</v>
      </c>
      <c r="BW122" s="87">
        <f t="shared" si="307"/>
        <v>8.1520620279393086</v>
      </c>
      <c r="BX122" s="87">
        <f t="shared" si="307"/>
        <v>4.6670305676855897</v>
      </c>
      <c r="BY122" s="87">
        <f t="shared" si="307"/>
        <v>1.8535572789345021</v>
      </c>
      <c r="BZ122" s="87">
        <f t="shared" si="307"/>
        <v>-5.1090465650684425E-2</v>
      </c>
      <c r="CA122" s="87">
        <f t="shared" si="307"/>
        <v>-0.37785194706552538</v>
      </c>
      <c r="CB122" s="87">
        <f t="shared" si="307"/>
        <v>-0.27046190366701672</v>
      </c>
      <c r="CC122" s="87">
        <f t="shared" si="307"/>
        <v>-7.8289896386449787E-2</v>
      </c>
      <c r="CD122" s="87">
        <f t="shared" si="267"/>
        <v>-4.6063676477142712E-2</v>
      </c>
      <c r="CE122" s="87">
        <f t="shared" si="282"/>
        <v>0.43977367438693693</v>
      </c>
      <c r="CF122" s="87">
        <f t="shared" si="283"/>
        <v>0.24783216068416847</v>
      </c>
      <c r="CG122" s="87">
        <f t="shared" si="284"/>
        <v>0.18394147717257181</v>
      </c>
      <c r="CH122" s="87">
        <f t="shared" si="285"/>
        <v>0.23757757929246126</v>
      </c>
      <c r="CI122" s="87">
        <f t="shared" si="286"/>
        <v>0.26264166326946592</v>
      </c>
      <c r="CJ122" s="87">
        <f t="shared" si="287"/>
        <v>0.26948727925566418</v>
      </c>
      <c r="CK122" s="87">
        <f t="shared" si="287"/>
        <v>0.17833287088107297</v>
      </c>
      <c r="CL122" s="87">
        <f t="shared" si="287"/>
        <v>0.29836527692133452</v>
      </c>
      <c r="CM122" s="87">
        <f t="shared" si="287"/>
        <v>0.4924869077830083</v>
      </c>
      <c r="CN122" s="87">
        <f t="shared" si="287"/>
        <v>0.53160976711422747</v>
      </c>
      <c r="CO122" s="87">
        <f t="shared" si="287"/>
        <v>0.45904981793537569</v>
      </c>
      <c r="CP122" s="87">
        <f t="shared" si="287"/>
        <v>0.1580903733571124</v>
      </c>
      <c r="CQ122" s="87">
        <f t="shared" si="287"/>
        <v>-0.93442247037394377</v>
      </c>
      <c r="CR122" s="87">
        <f t="shared" si="287"/>
        <v>-0.93468850387066194</v>
      </c>
      <c r="CS122" s="87">
        <f t="shared" si="287"/>
        <v>-0.86723402915277459</v>
      </c>
      <c r="CT122" s="87">
        <f t="shared" si="287"/>
        <v>-0.92466679220806391</v>
      </c>
      <c r="CU122" s="87">
        <f t="shared" si="287"/>
        <v>0.33713795605990637</v>
      </c>
      <c r="CV122" s="87">
        <f t="shared" si="287"/>
        <v>0.9948932967800892</v>
      </c>
      <c r="CW122" s="87">
        <f t="shared" si="287"/>
        <v>0.51274905123339654</v>
      </c>
      <c r="CX122" s="87">
        <f t="shared" si="287"/>
        <v>3.7344183979557828</v>
      </c>
      <c r="CY122" s="87">
        <f t="shared" si="308"/>
        <v>3.8838999358563182</v>
      </c>
      <c r="CZ122" s="87">
        <f t="shared" si="308"/>
        <v>2.7373016086874511</v>
      </c>
      <c r="DA122" s="87">
        <f t="shared" si="308"/>
        <v>1.8861275528203518</v>
      </c>
      <c r="DB122" s="87">
        <f t="shared" si="308"/>
        <v>2.2915791573290782</v>
      </c>
      <c r="DC122" s="87">
        <f t="shared" si="308"/>
        <v>1.3662383059546181</v>
      </c>
      <c r="DD122" s="87">
        <f t="shared" si="308"/>
        <v>1.2874220411694726</v>
      </c>
      <c r="DE122" s="87">
        <f t="shared" si="308"/>
        <v>0.8028467430868691</v>
      </c>
      <c r="DF122" s="87">
        <f t="shared" si="308"/>
        <v>-0.34515466710392173</v>
      </c>
      <c r="DG122" s="87">
        <f t="shared" si="308"/>
        <v>-7.9222082274832961E-2</v>
      </c>
      <c r="DH122" s="87">
        <f t="shared" si="308"/>
        <v>-0.27874510644467843</v>
      </c>
      <c r="DI122" s="87">
        <f t="shared" si="308"/>
        <v>-0.1339950278740395</v>
      </c>
      <c r="DJ122" s="87">
        <f t="shared" si="308"/>
        <v>0.42068706486889584</v>
      </c>
      <c r="DK122" s="87">
        <f t="shared" si="308"/>
        <v>0.27625428915886108</v>
      </c>
      <c r="DL122" s="87">
        <f t="shared" si="308"/>
        <v>0.28801989327902588</v>
      </c>
      <c r="DM122" s="87">
        <f t="shared" si="308"/>
        <v>0.20829726802576687</v>
      </c>
      <c r="DN122" s="87">
        <f t="shared" si="308"/>
        <v>-0.58519194001371688</v>
      </c>
    </row>
    <row r="123" spans="1:118" s="82" customFormat="1" x14ac:dyDescent="0.35">
      <c r="A123" s="81" t="str">
        <f>Month!A42</f>
        <v>Conexão</v>
      </c>
      <c r="B123" s="89"/>
      <c r="C123" s="89"/>
      <c r="D123" s="89"/>
      <c r="E123" s="89"/>
      <c r="F123" s="89" t="str">
        <f t="shared" si="309"/>
        <v/>
      </c>
      <c r="G123" s="89" t="str">
        <f t="shared" si="310"/>
        <v/>
      </c>
      <c r="H123" s="89" t="str">
        <f t="shared" si="311"/>
        <v/>
      </c>
      <c r="I123" s="89" t="str">
        <f t="shared" si="312"/>
        <v/>
      </c>
      <c r="J123" s="89" t="str">
        <f t="shared" si="313"/>
        <v/>
      </c>
      <c r="K123" s="89" t="str">
        <f t="shared" si="314"/>
        <v/>
      </c>
      <c r="L123" s="89" t="str">
        <f t="shared" si="315"/>
        <v/>
      </c>
      <c r="M123" s="89" t="str">
        <f t="shared" si="316"/>
        <v/>
      </c>
      <c r="N123" s="89" t="str">
        <f t="shared" si="317"/>
        <v/>
      </c>
      <c r="O123" s="89" t="str">
        <f t="shared" si="318"/>
        <v/>
      </c>
      <c r="P123" s="89" t="str">
        <f t="shared" si="319"/>
        <v/>
      </c>
      <c r="Q123" s="89" t="str">
        <f t="shared" si="320"/>
        <v/>
      </c>
      <c r="R123" s="89" t="str">
        <f t="shared" si="321"/>
        <v/>
      </c>
      <c r="S123" s="89" t="str">
        <f t="shared" si="322"/>
        <v/>
      </c>
      <c r="T123" s="89" t="str">
        <f t="shared" si="323"/>
        <v/>
      </c>
      <c r="U123" s="89" t="str">
        <f t="shared" si="324"/>
        <v/>
      </c>
      <c r="V123" s="89" t="str">
        <f t="shared" si="325"/>
        <v/>
      </c>
      <c r="W123" s="89" t="str">
        <f t="shared" si="326"/>
        <v/>
      </c>
      <c r="X123" s="89" t="str">
        <f t="shared" si="327"/>
        <v/>
      </c>
      <c r="Y123" s="89" t="str">
        <f t="shared" si="328"/>
        <v/>
      </c>
      <c r="Z123" s="89" t="str">
        <f t="shared" si="329"/>
        <v/>
      </c>
      <c r="AA123" s="89" t="str">
        <f t="shared" si="330"/>
        <v/>
      </c>
      <c r="AB123" s="89" t="str">
        <f t="shared" si="331"/>
        <v/>
      </c>
      <c r="AC123" s="89" t="str">
        <f t="shared" si="332"/>
        <v/>
      </c>
      <c r="AD123" s="89" t="str">
        <f t="shared" si="333"/>
        <v/>
      </c>
      <c r="AE123" s="89" t="str">
        <f t="shared" si="334"/>
        <v/>
      </c>
      <c r="AF123" s="89" t="str">
        <f t="shared" si="335"/>
        <v/>
      </c>
      <c r="AG123" s="89" t="str">
        <f t="shared" si="336"/>
        <v/>
      </c>
      <c r="AH123" s="89" t="str">
        <f t="shared" si="337"/>
        <v/>
      </c>
      <c r="AI123" s="89" t="str">
        <f t="shared" si="338"/>
        <v/>
      </c>
      <c r="AJ123" s="89" t="str">
        <f t="shared" si="339"/>
        <v/>
      </c>
      <c r="AK123" s="89" t="str">
        <f t="shared" si="340"/>
        <v/>
      </c>
      <c r="AL123" s="89" t="str">
        <f t="shared" si="341"/>
        <v/>
      </c>
      <c r="AM123" s="89" t="str">
        <f t="shared" si="342"/>
        <v/>
      </c>
      <c r="AN123" s="89" t="str">
        <f t="shared" si="343"/>
        <v/>
      </c>
      <c r="AO123" s="89" t="str">
        <f t="shared" si="344"/>
        <v/>
      </c>
      <c r="AP123" s="89" t="str">
        <f t="shared" si="345"/>
        <v/>
      </c>
      <c r="AQ123" s="89" t="str">
        <f t="shared" si="346"/>
        <v/>
      </c>
      <c r="AR123" s="89" t="str">
        <f t="shared" si="347"/>
        <v/>
      </c>
      <c r="AS123" s="89" t="str">
        <f t="shared" si="348"/>
        <v/>
      </c>
      <c r="AT123" s="89" t="str">
        <f t="shared" si="349"/>
        <v/>
      </c>
      <c r="AU123" s="89" t="str">
        <f t="shared" si="350"/>
        <v/>
      </c>
      <c r="AV123" s="89" t="str">
        <f t="shared" si="351"/>
        <v/>
      </c>
      <c r="AW123" s="89" t="str">
        <f t="shared" si="352"/>
        <v/>
      </c>
      <c r="AX123" s="89" t="str">
        <f t="shared" si="353"/>
        <v/>
      </c>
      <c r="AY123" s="89" t="str">
        <f t="shared" si="354"/>
        <v/>
      </c>
      <c r="AZ123" s="89" t="str">
        <f t="shared" si="355"/>
        <v/>
      </c>
      <c r="BA123" s="89" t="str">
        <f t="shared" si="356"/>
        <v/>
      </c>
      <c r="BB123" s="89" t="str">
        <f t="shared" si="357"/>
        <v/>
      </c>
      <c r="BC123" s="89" t="str">
        <f t="shared" si="358"/>
        <v/>
      </c>
      <c r="BD123" s="89" t="str">
        <f t="shared" si="359"/>
        <v/>
      </c>
      <c r="BE123" s="89" t="str">
        <f t="shared" si="360"/>
        <v/>
      </c>
      <c r="BF123" s="89" t="str">
        <f t="shared" si="361"/>
        <v/>
      </c>
      <c r="BG123" s="89" t="str">
        <f t="shared" si="362"/>
        <v/>
      </c>
      <c r="BH123" s="89" t="str">
        <f t="shared" si="363"/>
        <v/>
      </c>
      <c r="BI123" s="89" t="str">
        <f t="shared" si="364"/>
        <v/>
      </c>
      <c r="BJ123" s="89">
        <f t="shared" si="365"/>
        <v>0.99277527689148948</v>
      </c>
      <c r="BK123" s="89">
        <f t="shared" si="366"/>
        <v>0.59646349935604071</v>
      </c>
      <c r="BL123" s="89">
        <f t="shared" si="367"/>
        <v>0.20425926200465505</v>
      </c>
      <c r="BM123" s="89">
        <f t="shared" si="368"/>
        <v>0.22904756199148713</v>
      </c>
      <c r="BN123" s="89">
        <f t="shared" si="369"/>
        <v>0.12869529464404494</v>
      </c>
      <c r="BO123" s="89">
        <f t="shared" si="370"/>
        <v>0.19582145159420006</v>
      </c>
      <c r="BP123" s="123">
        <f t="shared" si="371"/>
        <v>0.16566971435746747</v>
      </c>
      <c r="BQ123" s="123">
        <f t="shared" si="372"/>
        <v>0.16927467471951774</v>
      </c>
      <c r="BR123" s="123">
        <f t="shared" si="373"/>
        <v>0.1183712040044913</v>
      </c>
      <c r="BS123" s="123">
        <f t="shared" si="374"/>
        <v>4.8665867264480411E-2</v>
      </c>
      <c r="BT123" s="89">
        <f t="shared" si="375"/>
        <v>0.19721634329020232</v>
      </c>
      <c r="BU123" s="89">
        <f t="shared" si="376"/>
        <v>9.2000456577948198E-2</v>
      </c>
      <c r="BV123" s="89">
        <f t="shared" si="307"/>
        <v>0.11768250507264555</v>
      </c>
      <c r="BW123" s="89">
        <f t="shared" si="307"/>
        <v>-1.1832283839585678E-3</v>
      </c>
      <c r="BX123" s="89">
        <f t="shared" si="307"/>
        <v>1.7487264306979888E-2</v>
      </c>
      <c r="BY123" s="89">
        <f t="shared" si="307"/>
        <v>5.2173043624481608E-3</v>
      </c>
      <c r="BZ123" s="89">
        <f t="shared" si="307"/>
        <v>-5.291533631902634E-2</v>
      </c>
      <c r="CA123" s="89">
        <f t="shared" si="307"/>
        <v>-1.3308671790772442E-2</v>
      </c>
      <c r="CB123" s="89">
        <f t="shared" si="307"/>
        <v>-1.8774128721772754E-2</v>
      </c>
      <c r="CC123" s="89">
        <f t="shared" si="307"/>
        <v>1.6874562018220018E-2</v>
      </c>
      <c r="CD123" s="89">
        <f t="shared" si="267"/>
        <v>9.000398211667604E-2</v>
      </c>
      <c r="CE123" s="89">
        <f t="shared" si="282"/>
        <v>0.1121136360884778</v>
      </c>
      <c r="CF123" s="89">
        <f t="shared" si="283"/>
        <v>-2.4118346624915854E-2</v>
      </c>
      <c r="CG123" s="89">
        <f t="shared" si="284"/>
        <v>-6.2903092424152152E-2</v>
      </c>
      <c r="CH123" s="89">
        <f t="shared" si="285"/>
        <v>-0.12432528028734902</v>
      </c>
      <c r="CI123" s="89">
        <f t="shared" si="286"/>
        <v>-7.3521687183102036E-2</v>
      </c>
      <c r="CJ123" s="89">
        <f t="shared" si="287"/>
        <v>5.3651571710923607E-2</v>
      </c>
      <c r="CK123" s="89">
        <f t="shared" si="287"/>
        <v>0.1184868391711511</v>
      </c>
      <c r="CL123" s="89">
        <f t="shared" si="287"/>
        <v>0.21510297699812164</v>
      </c>
      <c r="CM123" s="89">
        <f t="shared" si="287"/>
        <v>0.31623949199261681</v>
      </c>
      <c r="CN123" s="89">
        <f t="shared" si="287"/>
        <v>0.12415585754733605</v>
      </c>
      <c r="CO123" s="89">
        <f t="shared" si="287"/>
        <v>9.1491235363285739E-2</v>
      </c>
      <c r="CP123" s="89">
        <f t="shared" si="287"/>
        <v>-3.8484228005668308E-2</v>
      </c>
      <c r="CQ123" s="89">
        <f t="shared" si="287"/>
        <v>-0.60843860637121028</v>
      </c>
      <c r="CR123" s="89">
        <f t="shared" si="287"/>
        <v>-0.21708598256285927</v>
      </c>
      <c r="CS123" s="89">
        <f t="shared" si="287"/>
        <v>0.19047596839935466</v>
      </c>
      <c r="CT123" s="89">
        <f t="shared" si="287"/>
        <v>0.34411139804284074</v>
      </c>
      <c r="CU123" s="89">
        <f t="shared" si="287"/>
        <v>2.3497790393245404</v>
      </c>
      <c r="CV123" s="89">
        <f t="shared" si="287"/>
        <v>1.0130389234564916</v>
      </c>
      <c r="CW123" s="89">
        <f t="shared" si="287"/>
        <v>0.31467523801688935</v>
      </c>
      <c r="CX123" s="89">
        <f t="shared" si="287"/>
        <v>6.8708240400046749E-2</v>
      </c>
      <c r="CY123" s="89">
        <f t="shared" si="308"/>
        <v>4.6606689520144906E-2</v>
      </c>
      <c r="CZ123" s="89">
        <f t="shared" si="308"/>
        <v>-4.9067409305391219E-2</v>
      </c>
      <c r="DA123" s="89">
        <f t="shared" si="308"/>
        <v>1.0666600449449337E-2</v>
      </c>
      <c r="DB123" s="89">
        <f t="shared" si="308"/>
        <v>0.10975643516585576</v>
      </c>
      <c r="DC123" s="89">
        <f t="shared" si="308"/>
        <v>-2.763577954455898E-2</v>
      </c>
      <c r="DD123" s="89">
        <f t="shared" si="308"/>
        <v>-0.13237019219980128</v>
      </c>
      <c r="DE123" s="89">
        <f t="shared" si="308"/>
        <v>-0.20321583762191942</v>
      </c>
      <c r="DF123" s="89">
        <f t="shared" si="308"/>
        <v>-0.26902411582929031</v>
      </c>
      <c r="DG123" s="89">
        <f t="shared" si="308"/>
        <v>-0.13621130996999942</v>
      </c>
      <c r="DH123" s="89">
        <f t="shared" si="308"/>
        <v>3.0885280054364639E-3</v>
      </c>
      <c r="DI123" s="89">
        <f t="shared" si="308"/>
        <v>5.6023504191802909E-2</v>
      </c>
      <c r="DJ123" s="89">
        <f t="shared" si="308"/>
        <v>0.13765588501177706</v>
      </c>
      <c r="DK123" s="89">
        <f t="shared" si="308"/>
        <v>3.0008581254152844E-3</v>
      </c>
      <c r="DL123" s="89">
        <f t="shared" si="308"/>
        <v>-0.11424834211211055</v>
      </c>
      <c r="DM123" s="89">
        <f t="shared" si="308"/>
        <v>-0.13081105387948655</v>
      </c>
      <c r="DN123" s="89">
        <f t="shared" si="308"/>
        <v>-0.64947642616859047</v>
      </c>
    </row>
    <row r="124" spans="1:118" s="69" customFormat="1" x14ac:dyDescent="0.35">
      <c r="A124" s="71" t="str">
        <f>Month!A43</f>
        <v>Carga (ton)</v>
      </c>
      <c r="B124" s="88"/>
      <c r="C124" s="88"/>
      <c r="D124" s="88"/>
      <c r="E124" s="88"/>
      <c r="F124" s="88" t="str">
        <f t="shared" si="309"/>
        <v/>
      </c>
      <c r="G124" s="88" t="str">
        <f t="shared" si="310"/>
        <v/>
      </c>
      <c r="H124" s="88" t="str">
        <f t="shared" si="311"/>
        <v/>
      </c>
      <c r="I124" s="88" t="str">
        <f t="shared" si="312"/>
        <v/>
      </c>
      <c r="J124" s="88" t="str">
        <f t="shared" si="313"/>
        <v/>
      </c>
      <c r="K124" s="88" t="str">
        <f t="shared" si="314"/>
        <v/>
      </c>
      <c r="L124" s="88" t="str">
        <f t="shared" si="315"/>
        <v/>
      </c>
      <c r="M124" s="88" t="str">
        <f t="shared" si="316"/>
        <v/>
      </c>
      <c r="N124" s="88" t="str">
        <f t="shared" si="317"/>
        <v/>
      </c>
      <c r="O124" s="88" t="str">
        <f t="shared" si="318"/>
        <v/>
      </c>
      <c r="P124" s="88" t="str">
        <f t="shared" si="319"/>
        <v/>
      </c>
      <c r="Q124" s="88" t="str">
        <f t="shared" si="320"/>
        <v/>
      </c>
      <c r="R124" s="88" t="str">
        <f t="shared" si="321"/>
        <v/>
      </c>
      <c r="S124" s="88" t="str">
        <f t="shared" si="322"/>
        <v/>
      </c>
      <c r="T124" s="88" t="str">
        <f t="shared" si="323"/>
        <v/>
      </c>
      <c r="U124" s="88" t="str">
        <f t="shared" si="324"/>
        <v/>
      </c>
      <c r="V124" s="88" t="str">
        <f t="shared" si="325"/>
        <v/>
      </c>
      <c r="W124" s="88" t="str">
        <f t="shared" si="326"/>
        <v/>
      </c>
      <c r="X124" s="88" t="str">
        <f t="shared" si="327"/>
        <v/>
      </c>
      <c r="Y124" s="88" t="str">
        <f t="shared" si="328"/>
        <v/>
      </c>
      <c r="Z124" s="88" t="str">
        <f t="shared" si="329"/>
        <v/>
      </c>
      <c r="AA124" s="88" t="str">
        <f t="shared" si="330"/>
        <v/>
      </c>
      <c r="AB124" s="88" t="str">
        <f t="shared" si="331"/>
        <v/>
      </c>
      <c r="AC124" s="88" t="str">
        <f t="shared" si="332"/>
        <v/>
      </c>
      <c r="AD124" s="88" t="str">
        <f t="shared" si="333"/>
        <v/>
      </c>
      <c r="AE124" s="88" t="str">
        <f t="shared" si="334"/>
        <v/>
      </c>
      <c r="AF124" s="88" t="str">
        <f t="shared" si="335"/>
        <v/>
      </c>
      <c r="AG124" s="88" t="str">
        <f t="shared" si="336"/>
        <v/>
      </c>
      <c r="AH124" s="88" t="str">
        <f t="shared" si="337"/>
        <v/>
      </c>
      <c r="AI124" s="88" t="str">
        <f t="shared" si="338"/>
        <v/>
      </c>
      <c r="AJ124" s="88" t="str">
        <f t="shared" si="339"/>
        <v/>
      </c>
      <c r="AK124" s="88" t="str">
        <f t="shared" si="340"/>
        <v/>
      </c>
      <c r="AL124" s="88" t="str">
        <f t="shared" si="341"/>
        <v/>
      </c>
      <c r="AM124" s="88" t="str">
        <f t="shared" si="342"/>
        <v/>
      </c>
      <c r="AN124" s="88" t="str">
        <f t="shared" si="343"/>
        <v/>
      </c>
      <c r="AO124" s="88" t="str">
        <f t="shared" si="344"/>
        <v/>
      </c>
      <c r="AP124" s="88" t="str">
        <f t="shared" si="345"/>
        <v/>
      </c>
      <c r="AQ124" s="88" t="str">
        <f t="shared" si="346"/>
        <v/>
      </c>
      <c r="AR124" s="88" t="str">
        <f t="shared" si="347"/>
        <v/>
      </c>
      <c r="AS124" s="88" t="str">
        <f t="shared" si="348"/>
        <v/>
      </c>
      <c r="AT124" s="88" t="str">
        <f t="shared" si="349"/>
        <v/>
      </c>
      <c r="AU124" s="88" t="str">
        <f t="shared" si="350"/>
        <v/>
      </c>
      <c r="AV124" s="88" t="str">
        <f t="shared" si="351"/>
        <v/>
      </c>
      <c r="AW124" s="88" t="str">
        <f t="shared" si="352"/>
        <v/>
      </c>
      <c r="AX124" s="88" t="str">
        <f t="shared" si="353"/>
        <v/>
      </c>
      <c r="AY124" s="88" t="str">
        <f t="shared" si="354"/>
        <v/>
      </c>
      <c r="AZ124" s="88" t="str">
        <f t="shared" si="355"/>
        <v/>
      </c>
      <c r="BA124" s="88" t="str">
        <f t="shared" si="356"/>
        <v/>
      </c>
      <c r="BB124" s="88" t="str">
        <f t="shared" si="357"/>
        <v/>
      </c>
      <c r="BC124" s="88" t="str">
        <f t="shared" si="358"/>
        <v/>
      </c>
      <c r="BD124" s="88" t="str">
        <f t="shared" si="359"/>
        <v/>
      </c>
      <c r="BE124" s="88" t="str">
        <f t="shared" si="360"/>
        <v/>
      </c>
      <c r="BF124" s="88" t="str">
        <f t="shared" si="361"/>
        <v/>
      </c>
      <c r="BG124" s="88" t="str">
        <f t="shared" si="362"/>
        <v/>
      </c>
      <c r="BH124" s="88" t="str">
        <f t="shared" si="363"/>
        <v/>
      </c>
      <c r="BI124" s="88" t="str">
        <f t="shared" si="364"/>
        <v/>
      </c>
      <c r="BJ124" s="88">
        <f t="shared" si="365"/>
        <v>-0.12544271569535814</v>
      </c>
      <c r="BK124" s="88">
        <f t="shared" si="366"/>
        <v>-0.10702663112831423</v>
      </c>
      <c r="BL124" s="88">
        <f t="shared" si="367"/>
        <v>-0.14646892785544707</v>
      </c>
      <c r="BM124" s="88">
        <f t="shared" si="368"/>
        <v>-0.18930300807377709</v>
      </c>
      <c r="BN124" s="88">
        <f t="shared" si="369"/>
        <v>-8.9271751678142275E-2</v>
      </c>
      <c r="BO124" s="88">
        <f t="shared" si="370"/>
        <v>-2.3081521020198781E-2</v>
      </c>
      <c r="BP124" s="121">
        <f t="shared" si="371"/>
        <v>-6.7486100292899587E-2</v>
      </c>
      <c r="BQ124" s="121">
        <f t="shared" si="372"/>
        <v>-6.5818932333244762E-2</v>
      </c>
      <c r="BR124" s="121">
        <f t="shared" si="373"/>
        <v>-7.5672133268082753E-2</v>
      </c>
      <c r="BS124" s="121">
        <f t="shared" si="374"/>
        <v>-0.12684854974276238</v>
      </c>
      <c r="BT124" s="88">
        <f t="shared" si="375"/>
        <v>-5.284390138130024E-2</v>
      </c>
      <c r="BU124" s="88">
        <f t="shared" si="376"/>
        <v>-3.8150355306814543E-2</v>
      </c>
      <c r="BV124" s="88">
        <f t="shared" si="307"/>
        <v>-0.11421141544710822</v>
      </c>
      <c r="BW124" s="88">
        <f t="shared" si="307"/>
        <v>-0.17647885344948711</v>
      </c>
      <c r="BX124" s="88">
        <f t="shared" si="307"/>
        <v>-0.2184977439412138</v>
      </c>
      <c r="BY124" s="88">
        <f t="shared" si="307"/>
        <v>-0.22215280513242996</v>
      </c>
      <c r="BZ124" s="88">
        <f t="shared" si="307"/>
        <v>-0.23751107872969601</v>
      </c>
      <c r="CA124" s="88">
        <f t="shared" si="307"/>
        <v>-0.1122479535162807</v>
      </c>
      <c r="CB124" s="88">
        <f t="shared" si="307"/>
        <v>-3.2127476254512732E-2</v>
      </c>
      <c r="CC124" s="88">
        <f t="shared" si="307"/>
        <v>0.1128927932691377</v>
      </c>
      <c r="CD124" s="88">
        <f t="shared" si="267"/>
        <v>0.23289340871311648</v>
      </c>
      <c r="CE124" s="88">
        <f t="shared" si="282"/>
        <v>0.12178015701765688</v>
      </c>
      <c r="CF124" s="88">
        <f t="shared" si="283"/>
        <v>0.21484342288206459</v>
      </c>
      <c r="CG124" s="88">
        <f t="shared" si="284"/>
        <v>0.24991082324722114</v>
      </c>
      <c r="CH124" s="88">
        <f t="shared" si="285"/>
        <v>0.23263404913785402</v>
      </c>
      <c r="CI124" s="88">
        <f t="shared" si="286"/>
        <v>0.2897660292893689</v>
      </c>
      <c r="CJ124" s="88">
        <f t="shared" si="287"/>
        <v>0.20918120457960465</v>
      </c>
      <c r="CK124" s="88">
        <f t="shared" si="287"/>
        <v>3.883588510175584E-2</v>
      </c>
      <c r="CL124" s="88">
        <f t="shared" si="287"/>
        <v>2.5629878659803484E-2</v>
      </c>
      <c r="CM124" s="88">
        <f t="shared" si="287"/>
        <v>-5.3591119232448525E-2</v>
      </c>
      <c r="CN124" s="88">
        <f t="shared" si="287"/>
        <v>-0.17357761322389886</v>
      </c>
      <c r="CO124" s="88">
        <f t="shared" si="287"/>
        <v>-0.10947401081380415</v>
      </c>
      <c r="CP124" s="88">
        <f t="shared" si="287"/>
        <v>-0.10279272552970409</v>
      </c>
      <c r="CQ124" s="88">
        <f t="shared" si="287"/>
        <v>8.3264858793785423E-2</v>
      </c>
      <c r="CR124" s="88">
        <f t="shared" si="287"/>
        <v>0.28510710848675425</v>
      </c>
      <c r="CS124" s="88">
        <f t="shared" si="287"/>
        <v>0.4693648839246094</v>
      </c>
      <c r="CT124" s="88">
        <f t="shared" si="287"/>
        <v>0.59847690225591044</v>
      </c>
      <c r="CU124" s="88">
        <f t="shared" si="287"/>
        <v>0.44768699659323197</v>
      </c>
      <c r="CV124" s="88">
        <f t="shared" si="287"/>
        <v>0.44140927623297088</v>
      </c>
      <c r="CW124" s="88">
        <f t="shared" si="287"/>
        <v>0.18164213830226661</v>
      </c>
      <c r="CX124" s="88">
        <f t="shared" si="287"/>
        <v>0.10110731789415528</v>
      </c>
      <c r="CY124" s="88">
        <f t="shared" si="308"/>
        <v>2.5974611946591786E-2</v>
      </c>
      <c r="CZ124" s="88">
        <f t="shared" si="308"/>
        <v>-2.9765891021615642E-2</v>
      </c>
      <c r="DA124" s="88">
        <f t="shared" si="308"/>
        <v>-0.15258612036618879</v>
      </c>
      <c r="DB124" s="88">
        <f t="shared" si="308"/>
        <v>-0.12869760787376838</v>
      </c>
      <c r="DC124" s="88">
        <f t="shared" si="308"/>
        <v>-0.17521663977542101</v>
      </c>
      <c r="DD124" s="88">
        <f t="shared" si="308"/>
        <v>-0.24669340524407068</v>
      </c>
      <c r="DE124" s="88">
        <f t="shared" si="308"/>
        <v>-7.9938839342179713E-2</v>
      </c>
      <c r="DF124" s="88">
        <f t="shared" si="308"/>
        <v>-0.15277394309670067</v>
      </c>
      <c r="DG124" s="88">
        <f t="shared" si="308"/>
        <v>-5.730228351780664E-2</v>
      </c>
      <c r="DH124" s="88">
        <f t="shared" si="308"/>
        <v>3.2183177784047334E-2</v>
      </c>
      <c r="DI124" s="88">
        <f t="shared" si="308"/>
        <v>-9.1745400176138192E-2</v>
      </c>
      <c r="DJ124" s="88">
        <f t="shared" si="308"/>
        <v>-6.4079512060336463E-2</v>
      </c>
      <c r="DK124" s="88">
        <f t="shared" si="308"/>
        <v>-4.0596620980327458E-2</v>
      </c>
      <c r="DL124" s="88">
        <f t="shared" si="308"/>
        <v>-1.3805392211635237E-2</v>
      </c>
      <c r="DM124" s="88">
        <f t="shared" si="308"/>
        <v>1.3394042158974218E-2</v>
      </c>
      <c r="DN124" s="88">
        <f t="shared" si="308"/>
        <v>-0.65499109356575069</v>
      </c>
    </row>
    <row r="125" spans="1:118" s="80" customFormat="1" x14ac:dyDescent="0.35">
      <c r="A125" s="79" t="str">
        <f>Month!A44</f>
        <v>Importação (ton)</v>
      </c>
      <c r="B125" s="87"/>
      <c r="C125" s="87"/>
      <c r="D125" s="87"/>
      <c r="E125" s="87"/>
      <c r="F125" s="87" t="str">
        <f t="shared" si="309"/>
        <v/>
      </c>
      <c r="G125" s="87" t="str">
        <f t="shared" si="310"/>
        <v/>
      </c>
      <c r="H125" s="87" t="str">
        <f t="shared" si="311"/>
        <v/>
      </c>
      <c r="I125" s="87" t="str">
        <f t="shared" si="312"/>
        <v/>
      </c>
      <c r="J125" s="87" t="str">
        <f t="shared" si="313"/>
        <v/>
      </c>
      <c r="K125" s="87" t="str">
        <f t="shared" si="314"/>
        <v/>
      </c>
      <c r="L125" s="87" t="str">
        <f t="shared" si="315"/>
        <v/>
      </c>
      <c r="M125" s="87" t="str">
        <f t="shared" si="316"/>
        <v/>
      </c>
      <c r="N125" s="87" t="str">
        <f t="shared" si="317"/>
        <v/>
      </c>
      <c r="O125" s="87" t="str">
        <f t="shared" si="318"/>
        <v/>
      </c>
      <c r="P125" s="87" t="str">
        <f t="shared" si="319"/>
        <v/>
      </c>
      <c r="Q125" s="87" t="str">
        <f t="shared" si="320"/>
        <v/>
      </c>
      <c r="R125" s="87" t="str">
        <f t="shared" si="321"/>
        <v/>
      </c>
      <c r="S125" s="87" t="str">
        <f t="shared" si="322"/>
        <v/>
      </c>
      <c r="T125" s="87" t="str">
        <f t="shared" si="323"/>
        <v/>
      </c>
      <c r="U125" s="87" t="str">
        <f t="shared" si="324"/>
        <v/>
      </c>
      <c r="V125" s="87" t="str">
        <f t="shared" si="325"/>
        <v/>
      </c>
      <c r="W125" s="87" t="str">
        <f t="shared" si="326"/>
        <v/>
      </c>
      <c r="X125" s="87" t="str">
        <f t="shared" si="327"/>
        <v/>
      </c>
      <c r="Y125" s="87" t="str">
        <f t="shared" si="328"/>
        <v/>
      </c>
      <c r="Z125" s="87" t="str">
        <f t="shared" si="329"/>
        <v/>
      </c>
      <c r="AA125" s="87" t="str">
        <f t="shared" si="330"/>
        <v/>
      </c>
      <c r="AB125" s="87" t="str">
        <f t="shared" si="331"/>
        <v/>
      </c>
      <c r="AC125" s="87" t="str">
        <f t="shared" si="332"/>
        <v/>
      </c>
      <c r="AD125" s="87" t="str">
        <f t="shared" si="333"/>
        <v/>
      </c>
      <c r="AE125" s="87" t="str">
        <f t="shared" si="334"/>
        <v/>
      </c>
      <c r="AF125" s="87" t="str">
        <f t="shared" si="335"/>
        <v/>
      </c>
      <c r="AG125" s="87" t="str">
        <f t="shared" si="336"/>
        <v/>
      </c>
      <c r="AH125" s="87" t="str">
        <f t="shared" si="337"/>
        <v/>
      </c>
      <c r="AI125" s="87" t="str">
        <f t="shared" si="338"/>
        <v/>
      </c>
      <c r="AJ125" s="87" t="str">
        <f t="shared" si="339"/>
        <v/>
      </c>
      <c r="AK125" s="87" t="str">
        <f t="shared" si="340"/>
        <v/>
      </c>
      <c r="AL125" s="87" t="str">
        <f t="shared" si="341"/>
        <v/>
      </c>
      <c r="AM125" s="87" t="str">
        <f t="shared" si="342"/>
        <v/>
      </c>
      <c r="AN125" s="87" t="str">
        <f t="shared" si="343"/>
        <v/>
      </c>
      <c r="AO125" s="87" t="str">
        <f t="shared" si="344"/>
        <v/>
      </c>
      <c r="AP125" s="87" t="str">
        <f t="shared" si="345"/>
        <v/>
      </c>
      <c r="AQ125" s="87" t="str">
        <f t="shared" si="346"/>
        <v/>
      </c>
      <c r="AR125" s="87" t="str">
        <f t="shared" si="347"/>
        <v/>
      </c>
      <c r="AS125" s="87" t="str">
        <f t="shared" si="348"/>
        <v/>
      </c>
      <c r="AT125" s="87" t="str">
        <f t="shared" si="349"/>
        <v/>
      </c>
      <c r="AU125" s="87" t="str">
        <f t="shared" si="350"/>
        <v/>
      </c>
      <c r="AV125" s="87" t="str">
        <f t="shared" si="351"/>
        <v/>
      </c>
      <c r="AW125" s="87" t="str">
        <f t="shared" si="352"/>
        <v/>
      </c>
      <c r="AX125" s="87" t="str">
        <f t="shared" si="353"/>
        <v/>
      </c>
      <c r="AY125" s="87" t="str">
        <f t="shared" si="354"/>
        <v/>
      </c>
      <c r="AZ125" s="87" t="str">
        <f t="shared" si="355"/>
        <v/>
      </c>
      <c r="BA125" s="87" t="str">
        <f t="shared" si="356"/>
        <v/>
      </c>
      <c r="BB125" s="87" t="str">
        <f t="shared" si="357"/>
        <v/>
      </c>
      <c r="BC125" s="87" t="str">
        <f t="shared" si="358"/>
        <v/>
      </c>
      <c r="BD125" s="87" t="str">
        <f t="shared" si="359"/>
        <v/>
      </c>
      <c r="BE125" s="87" t="str">
        <f t="shared" si="360"/>
        <v/>
      </c>
      <c r="BF125" s="87" t="str">
        <f t="shared" si="361"/>
        <v/>
      </c>
      <c r="BG125" s="87" t="str">
        <f t="shared" si="362"/>
        <v/>
      </c>
      <c r="BH125" s="87" t="str">
        <f t="shared" si="363"/>
        <v/>
      </c>
      <c r="BI125" s="87" t="str">
        <f t="shared" si="364"/>
        <v/>
      </c>
      <c r="BJ125" s="87">
        <f t="shared" si="365"/>
        <v>-0.10736026386834652</v>
      </c>
      <c r="BK125" s="87">
        <f t="shared" si="366"/>
        <v>-0.11777522702503829</v>
      </c>
      <c r="BL125" s="87">
        <f t="shared" si="367"/>
        <v>-9.3990080376305851E-2</v>
      </c>
      <c r="BM125" s="87">
        <f t="shared" si="368"/>
        <v>-0.1160634464232605</v>
      </c>
      <c r="BN125" s="87">
        <f t="shared" si="369"/>
        <v>1.3498805759121657E-2</v>
      </c>
      <c r="BO125" s="87">
        <f t="shared" si="370"/>
        <v>8.4783599660416487E-2</v>
      </c>
      <c r="BP125" s="122">
        <f t="shared" si="371"/>
        <v>-5.3332232995950135E-2</v>
      </c>
      <c r="BQ125" s="122">
        <f t="shared" si="372"/>
        <v>-4.6074051835780172E-2</v>
      </c>
      <c r="BR125" s="122">
        <f t="shared" si="373"/>
        <v>-5.9028735610374694E-2</v>
      </c>
      <c r="BS125" s="122">
        <f t="shared" si="374"/>
        <v>-0.11853513260915527</v>
      </c>
      <c r="BT125" s="87">
        <f t="shared" si="375"/>
        <v>6.6732387957837425E-3</v>
      </c>
      <c r="BU125" s="87">
        <f t="shared" si="376"/>
        <v>-1.3172098874913996E-4</v>
      </c>
      <c r="BV125" s="87">
        <f t="shared" si="307"/>
        <v>-0.13239926143151948</v>
      </c>
      <c r="BW125" s="87">
        <f t="shared" si="307"/>
        <v>-0.19301044829893454</v>
      </c>
      <c r="BX125" s="87">
        <f t="shared" si="307"/>
        <v>-0.25425737602008791</v>
      </c>
      <c r="BY125" s="87">
        <f t="shared" si="307"/>
        <v>-0.22857959630108382</v>
      </c>
      <c r="BZ125" s="87">
        <f t="shared" si="307"/>
        <v>-0.2751314471707561</v>
      </c>
      <c r="CA125" s="87">
        <f t="shared" si="307"/>
        <v>-0.20294661649339885</v>
      </c>
      <c r="CB125" s="87">
        <f t="shared" si="307"/>
        <v>-0.13388239413856262</v>
      </c>
      <c r="CC125" s="87">
        <f t="shared" si="307"/>
        <v>-4.8970924218646794E-2</v>
      </c>
      <c r="CD125" s="87">
        <f t="shared" si="267"/>
        <v>0.21186477267820902</v>
      </c>
      <c r="CE125" s="87">
        <f t="shared" si="282"/>
        <v>0.16523965751780434</v>
      </c>
      <c r="CF125" s="87">
        <f t="shared" si="283"/>
        <v>0.31108346615869076</v>
      </c>
      <c r="CG125" s="87">
        <f t="shared" si="284"/>
        <v>0.33392064513943009</v>
      </c>
      <c r="CH125" s="87">
        <f t="shared" si="285"/>
        <v>0.18472994157047173</v>
      </c>
      <c r="CI125" s="87">
        <f t="shared" si="286"/>
        <v>0.1684521356956461</v>
      </c>
      <c r="CJ125" s="87">
        <f t="shared" si="287"/>
        <v>1.4944403261675232E-2</v>
      </c>
      <c r="CK125" s="87">
        <f t="shared" si="287"/>
        <v>-0.11781142044299941</v>
      </c>
      <c r="CL125" s="87">
        <f t="shared" si="287"/>
        <v>-0.10558445854509368</v>
      </c>
      <c r="CM125" s="87">
        <f t="shared" si="287"/>
        <v>-0.14466647076109318</v>
      </c>
      <c r="CN125" s="87">
        <f t="shared" si="287"/>
        <v>-0.18087002249554474</v>
      </c>
      <c r="CO125" s="87">
        <f t="shared" si="287"/>
        <v>-0.11551972358191764</v>
      </c>
      <c r="CP125" s="87">
        <f t="shared" si="287"/>
        <v>-0.14951919843991657</v>
      </c>
      <c r="CQ125" s="87">
        <f t="shared" si="287"/>
        <v>-4.3185488026935115E-2</v>
      </c>
      <c r="CR125" s="87">
        <f t="shared" si="287"/>
        <v>4.1943077252300398E-2</v>
      </c>
      <c r="CS125" s="87">
        <f t="shared" si="287"/>
        <v>0.24116153395403339</v>
      </c>
      <c r="CT125" s="87">
        <f t="shared" si="287"/>
        <v>0.38932595374579959</v>
      </c>
      <c r="CU125" s="87">
        <f t="shared" si="287"/>
        <v>0.28678635547576303</v>
      </c>
      <c r="CV125" s="87">
        <f t="shared" si="287"/>
        <v>0.34247278701992201</v>
      </c>
      <c r="CW125" s="87">
        <f t="shared" si="287"/>
        <v>0.13321617793631635</v>
      </c>
      <c r="CX125" s="87">
        <f t="shared" si="287"/>
        <v>5.8247730700281775E-2</v>
      </c>
      <c r="CY125" s="87">
        <f t="shared" si="308"/>
        <v>5.8012668471133289E-2</v>
      </c>
      <c r="CZ125" s="87">
        <f t="shared" si="308"/>
        <v>5.5636298732756995E-2</v>
      </c>
      <c r="DA125" s="87">
        <f t="shared" si="308"/>
        <v>-0.20509200324036569</v>
      </c>
      <c r="DB125" s="87">
        <f t="shared" si="308"/>
        <v>-0.21132024737832755</v>
      </c>
      <c r="DC125" s="87">
        <f t="shared" si="308"/>
        <v>-0.26933220803882263</v>
      </c>
      <c r="DD125" s="87">
        <f t="shared" si="308"/>
        <v>-0.34506412888577576</v>
      </c>
      <c r="DE125" s="87">
        <f t="shared" si="308"/>
        <v>-0.10158979734451434</v>
      </c>
      <c r="DF125" s="87">
        <f t="shared" si="308"/>
        <v>-9.6655415771709108E-2</v>
      </c>
      <c r="DG125" s="87">
        <f t="shared" si="308"/>
        <v>2.0899509096159452E-2</v>
      </c>
      <c r="DH125" s="87">
        <f t="shared" si="308"/>
        <v>6.3876083348699986E-2</v>
      </c>
      <c r="DI125" s="87">
        <f t="shared" si="308"/>
        <v>4.0738940204180896E-2</v>
      </c>
      <c r="DJ125" s="87">
        <f t="shared" si="308"/>
        <v>-0.1357563405797102</v>
      </c>
      <c r="DK125" s="87">
        <f t="shared" si="308"/>
        <v>-0.12495138422373864</v>
      </c>
      <c r="DL125" s="87">
        <f t="shared" si="308"/>
        <v>-9.6994488161680548E-2</v>
      </c>
      <c r="DM125" s="87">
        <f t="shared" si="308"/>
        <v>-0.21586945690084702</v>
      </c>
      <c r="DN125" s="87">
        <f t="shared" si="308"/>
        <v>-0.71797895104589715</v>
      </c>
    </row>
    <row r="126" spans="1:118" s="82" customFormat="1" x14ac:dyDescent="0.35">
      <c r="A126" s="79" t="str">
        <f>Month!A45</f>
        <v>Exportação (ton)</v>
      </c>
      <c r="B126" s="87"/>
      <c r="C126" s="87"/>
      <c r="D126" s="87"/>
      <c r="E126" s="87"/>
      <c r="F126" s="87" t="str">
        <f t="shared" si="309"/>
        <v/>
      </c>
      <c r="G126" s="87" t="str">
        <f t="shared" si="310"/>
        <v/>
      </c>
      <c r="H126" s="87" t="str">
        <f t="shared" si="311"/>
        <v/>
      </c>
      <c r="I126" s="87" t="str">
        <f t="shared" si="312"/>
        <v/>
      </c>
      <c r="J126" s="87" t="str">
        <f t="shared" si="313"/>
        <v/>
      </c>
      <c r="K126" s="87" t="str">
        <f t="shared" si="314"/>
        <v/>
      </c>
      <c r="L126" s="87" t="str">
        <f t="shared" si="315"/>
        <v/>
      </c>
      <c r="M126" s="87" t="str">
        <f t="shared" si="316"/>
        <v/>
      </c>
      <c r="N126" s="87" t="str">
        <f t="shared" si="317"/>
        <v/>
      </c>
      <c r="O126" s="87" t="str">
        <f t="shared" si="318"/>
        <v/>
      </c>
      <c r="P126" s="87" t="str">
        <f t="shared" si="319"/>
        <v/>
      </c>
      <c r="Q126" s="87" t="str">
        <f t="shared" si="320"/>
        <v/>
      </c>
      <c r="R126" s="87" t="str">
        <f t="shared" si="321"/>
        <v/>
      </c>
      <c r="S126" s="87" t="str">
        <f t="shared" si="322"/>
        <v/>
      </c>
      <c r="T126" s="87" t="str">
        <f t="shared" si="323"/>
        <v/>
      </c>
      <c r="U126" s="87" t="str">
        <f t="shared" si="324"/>
        <v/>
      </c>
      <c r="V126" s="87" t="str">
        <f t="shared" si="325"/>
        <v/>
      </c>
      <c r="W126" s="87" t="str">
        <f t="shared" si="326"/>
        <v/>
      </c>
      <c r="X126" s="87" t="str">
        <f t="shared" si="327"/>
        <v/>
      </c>
      <c r="Y126" s="87" t="str">
        <f t="shared" si="328"/>
        <v/>
      </c>
      <c r="Z126" s="87" t="str">
        <f t="shared" si="329"/>
        <v/>
      </c>
      <c r="AA126" s="87" t="str">
        <f t="shared" si="330"/>
        <v/>
      </c>
      <c r="AB126" s="87" t="str">
        <f t="shared" si="331"/>
        <v/>
      </c>
      <c r="AC126" s="87" t="str">
        <f t="shared" si="332"/>
        <v/>
      </c>
      <c r="AD126" s="87" t="str">
        <f t="shared" si="333"/>
        <v/>
      </c>
      <c r="AE126" s="87" t="str">
        <f t="shared" si="334"/>
        <v/>
      </c>
      <c r="AF126" s="87" t="str">
        <f t="shared" si="335"/>
        <v/>
      </c>
      <c r="AG126" s="87" t="str">
        <f t="shared" si="336"/>
        <v/>
      </c>
      <c r="AH126" s="87" t="str">
        <f t="shared" si="337"/>
        <v/>
      </c>
      <c r="AI126" s="87" t="str">
        <f t="shared" si="338"/>
        <v/>
      </c>
      <c r="AJ126" s="87" t="str">
        <f t="shared" si="339"/>
        <v/>
      </c>
      <c r="AK126" s="87" t="str">
        <f t="shared" si="340"/>
        <v/>
      </c>
      <c r="AL126" s="87" t="str">
        <f t="shared" si="341"/>
        <v/>
      </c>
      <c r="AM126" s="87" t="str">
        <f t="shared" si="342"/>
        <v/>
      </c>
      <c r="AN126" s="87" t="str">
        <f t="shared" si="343"/>
        <v/>
      </c>
      <c r="AO126" s="87" t="str">
        <f t="shared" si="344"/>
        <v/>
      </c>
      <c r="AP126" s="87" t="str">
        <f t="shared" si="345"/>
        <v/>
      </c>
      <c r="AQ126" s="87" t="str">
        <f t="shared" si="346"/>
        <v/>
      </c>
      <c r="AR126" s="87" t="str">
        <f t="shared" si="347"/>
        <v/>
      </c>
      <c r="AS126" s="87" t="str">
        <f t="shared" si="348"/>
        <v/>
      </c>
      <c r="AT126" s="87" t="str">
        <f t="shared" si="349"/>
        <v/>
      </c>
      <c r="AU126" s="87" t="str">
        <f t="shared" si="350"/>
        <v/>
      </c>
      <c r="AV126" s="87" t="str">
        <f t="shared" si="351"/>
        <v/>
      </c>
      <c r="AW126" s="87" t="str">
        <f t="shared" si="352"/>
        <v/>
      </c>
      <c r="AX126" s="87" t="str">
        <f t="shared" si="353"/>
        <v/>
      </c>
      <c r="AY126" s="87" t="str">
        <f t="shared" si="354"/>
        <v/>
      </c>
      <c r="AZ126" s="87" t="str">
        <f t="shared" si="355"/>
        <v/>
      </c>
      <c r="BA126" s="87" t="str">
        <f t="shared" si="356"/>
        <v/>
      </c>
      <c r="BB126" s="87" t="str">
        <f t="shared" si="357"/>
        <v/>
      </c>
      <c r="BC126" s="87" t="str">
        <f t="shared" si="358"/>
        <v/>
      </c>
      <c r="BD126" s="87" t="str">
        <f t="shared" si="359"/>
        <v/>
      </c>
      <c r="BE126" s="87" t="str">
        <f t="shared" si="360"/>
        <v/>
      </c>
      <c r="BF126" s="87" t="str">
        <f t="shared" si="361"/>
        <v/>
      </c>
      <c r="BG126" s="87" t="str">
        <f t="shared" si="362"/>
        <v/>
      </c>
      <c r="BH126" s="87" t="str">
        <f t="shared" si="363"/>
        <v/>
      </c>
      <c r="BI126" s="87" t="str">
        <f t="shared" si="364"/>
        <v/>
      </c>
      <c r="BJ126" s="87">
        <f t="shared" si="365"/>
        <v>-0.17334055531912163</v>
      </c>
      <c r="BK126" s="87">
        <f t="shared" si="366"/>
        <v>-9.4321735065313161E-2</v>
      </c>
      <c r="BL126" s="87">
        <f t="shared" si="367"/>
        <v>-0.25728191689180857</v>
      </c>
      <c r="BM126" s="87">
        <f t="shared" si="368"/>
        <v>-0.35731609304518042</v>
      </c>
      <c r="BN126" s="87">
        <f t="shared" si="369"/>
        <v>-0.27178460791961079</v>
      </c>
      <c r="BO126" s="87">
        <f t="shared" si="370"/>
        <v>-0.19727848691531014</v>
      </c>
      <c r="BP126" s="122">
        <f t="shared" si="371"/>
        <v>-8.2690814826245518E-2</v>
      </c>
      <c r="BQ126" s="122">
        <f t="shared" si="372"/>
        <v>-4.9560406245954702E-2</v>
      </c>
      <c r="BR126" s="122">
        <f t="shared" si="373"/>
        <v>-9.0715839456081748E-2</v>
      </c>
      <c r="BS126" s="122">
        <f t="shared" si="374"/>
        <v>-0.14960632008003405</v>
      </c>
      <c r="BT126" s="87">
        <f t="shared" si="375"/>
        <v>-0.17852861320674573</v>
      </c>
      <c r="BU126" s="87">
        <f t="shared" si="376"/>
        <v>-0.13554174815739006</v>
      </c>
      <c r="BV126" s="87">
        <f t="shared" si="307"/>
        <v>-9.4102972766960002E-2</v>
      </c>
      <c r="BW126" s="87">
        <f t="shared" si="307"/>
        <v>-0.15485390002414878</v>
      </c>
      <c r="BX126" s="87">
        <f t="shared" si="307"/>
        <v>-0.14640391221997251</v>
      </c>
      <c r="BY126" s="87">
        <f t="shared" si="307"/>
        <v>-0.20293122732968416</v>
      </c>
      <c r="BZ126" s="87">
        <f t="shared" si="307"/>
        <v>-0.14434330299089726</v>
      </c>
      <c r="CA126" s="87">
        <f t="shared" si="307"/>
        <v>6.8362025858989872E-2</v>
      </c>
      <c r="CB126" s="87">
        <f t="shared" si="307"/>
        <v>0.12109118440138888</v>
      </c>
      <c r="CC126" s="87">
        <f t="shared" si="307"/>
        <v>0.4707982749363151</v>
      </c>
      <c r="CD126" s="87">
        <f t="shared" si="267"/>
        <v>0.26881816556409799</v>
      </c>
      <c r="CE126" s="87">
        <f t="shared" si="282"/>
        <v>4.1789248462155593E-2</v>
      </c>
      <c r="CF126" s="87">
        <f t="shared" si="283"/>
        <v>8.2514332514332489E-2</v>
      </c>
      <c r="CG126" s="87">
        <f t="shared" si="284"/>
        <v>9.5690819081908129E-2</v>
      </c>
      <c r="CH126" s="87">
        <f t="shared" si="285"/>
        <v>0.30197984922144716</v>
      </c>
      <c r="CI126" s="87">
        <f t="shared" si="286"/>
        <v>0.52621782940761186</v>
      </c>
      <c r="CJ126" s="87">
        <f t="shared" si="287"/>
        <v>0.42002395813630922</v>
      </c>
      <c r="CK126" s="87">
        <f t="shared" si="287"/>
        <v>-5.134260923140066E-3</v>
      </c>
      <c r="CL126" s="87">
        <f t="shared" si="287"/>
        <v>-0.14827642188430112</v>
      </c>
      <c r="CM126" s="87">
        <f t="shared" si="287"/>
        <v>-0.29243061396131198</v>
      </c>
      <c r="CN126" s="87">
        <f t="shared" si="287"/>
        <v>-0.35035297251698261</v>
      </c>
      <c r="CO126" s="87">
        <f t="shared" si="287"/>
        <v>-0.20803013882437937</v>
      </c>
      <c r="CP126" s="87">
        <f t="shared" si="287"/>
        <v>-9.2890272571319654E-2</v>
      </c>
      <c r="CQ126" s="87">
        <f t="shared" si="287"/>
        <v>0.32277427790324498</v>
      </c>
      <c r="CR126" s="87">
        <f t="shared" si="287"/>
        <v>0.3425369054127938</v>
      </c>
      <c r="CS126" s="87">
        <f t="shared" si="287"/>
        <v>0.36700117294408963</v>
      </c>
      <c r="CT126" s="87">
        <f t="shared" si="287"/>
        <v>0.49639279960776084</v>
      </c>
      <c r="CU126" s="87">
        <f t="shared" si="287"/>
        <v>0.24275508828683101</v>
      </c>
      <c r="CV126" s="87">
        <f t="shared" si="287"/>
        <v>0.63576664630421509</v>
      </c>
      <c r="CW126" s="87">
        <f t="shared" si="287"/>
        <v>0.46110210696920584</v>
      </c>
      <c r="CX126" s="87">
        <f t="shared" si="287"/>
        <v>0.24611495974536601</v>
      </c>
      <c r="CY126" s="87">
        <f t="shared" si="308"/>
        <v>8.8684020245842321E-2</v>
      </c>
      <c r="CZ126" s="87">
        <f t="shared" si="308"/>
        <v>-6.7500700214732534E-2</v>
      </c>
      <c r="DA126" s="87">
        <f t="shared" si="308"/>
        <v>-0.16837949822191767</v>
      </c>
      <c r="DB126" s="87">
        <f t="shared" si="308"/>
        <v>-0.12839005333934339</v>
      </c>
      <c r="DC126" s="87">
        <f t="shared" si="308"/>
        <v>-0.19161159632052605</v>
      </c>
      <c r="DD126" s="87">
        <f t="shared" si="308"/>
        <v>-0.33623681751435053</v>
      </c>
      <c r="DE126" s="87">
        <f t="shared" si="308"/>
        <v>-0.17653981953707332</v>
      </c>
      <c r="DF126" s="87">
        <f t="shared" si="308"/>
        <v>-0.19651771246336835</v>
      </c>
      <c r="DG126" s="87">
        <f t="shared" si="308"/>
        <v>-5.4553670459680403E-2</v>
      </c>
      <c r="DH126" s="87">
        <f t="shared" si="308"/>
        <v>0.26668007441299202</v>
      </c>
      <c r="DI126" s="87">
        <f t="shared" si="308"/>
        <v>0.26098141972367794</v>
      </c>
      <c r="DJ126" s="87">
        <f t="shared" si="308"/>
        <v>5.2134565736768002E-2</v>
      </c>
      <c r="DK126" s="87">
        <f t="shared" si="308"/>
        <v>-8.4292852487508618E-3</v>
      </c>
      <c r="DL126" s="87">
        <f t="shared" si="308"/>
        <v>-0.12848807208351531</v>
      </c>
      <c r="DM126" s="87">
        <f t="shared" si="308"/>
        <v>-0.19234547377965849</v>
      </c>
      <c r="DN126" s="87">
        <f t="shared" si="308"/>
        <v>-0.63198409461663951</v>
      </c>
    </row>
    <row r="127" spans="1:118" s="82" customFormat="1" x14ac:dyDescent="0.35">
      <c r="A127" s="81" t="str">
        <f>Month!A46</f>
        <v>Outros (ton)</v>
      </c>
      <c r="B127" s="89"/>
      <c r="C127" s="89"/>
      <c r="D127" s="89"/>
      <c r="E127" s="89"/>
      <c r="F127" s="89" t="str">
        <f t="shared" si="309"/>
        <v/>
      </c>
      <c r="G127" s="89" t="str">
        <f t="shared" si="310"/>
        <v/>
      </c>
      <c r="H127" s="89" t="str">
        <f t="shared" si="311"/>
        <v/>
      </c>
      <c r="I127" s="89" t="str">
        <f t="shared" si="312"/>
        <v/>
      </c>
      <c r="J127" s="89" t="str">
        <f t="shared" si="313"/>
        <v/>
      </c>
      <c r="K127" s="89" t="str">
        <f t="shared" si="314"/>
        <v/>
      </c>
      <c r="L127" s="89" t="str">
        <f t="shared" si="315"/>
        <v/>
      </c>
      <c r="M127" s="89" t="str">
        <f t="shared" si="316"/>
        <v/>
      </c>
      <c r="N127" s="89" t="str">
        <f t="shared" si="317"/>
        <v/>
      </c>
      <c r="O127" s="89" t="str">
        <f t="shared" si="318"/>
        <v/>
      </c>
      <c r="P127" s="89" t="str">
        <f t="shared" si="319"/>
        <v/>
      </c>
      <c r="Q127" s="89" t="str">
        <f t="shared" si="320"/>
        <v/>
      </c>
      <c r="R127" s="89" t="str">
        <f t="shared" si="321"/>
        <v/>
      </c>
      <c r="S127" s="89" t="str">
        <f t="shared" si="322"/>
        <v/>
      </c>
      <c r="T127" s="89" t="str">
        <f t="shared" si="323"/>
        <v/>
      </c>
      <c r="U127" s="89" t="str">
        <f t="shared" si="324"/>
        <v/>
      </c>
      <c r="V127" s="89" t="str">
        <f t="shared" si="325"/>
        <v/>
      </c>
      <c r="W127" s="89" t="str">
        <f t="shared" si="326"/>
        <v/>
      </c>
      <c r="X127" s="89" t="str">
        <f t="shared" si="327"/>
        <v/>
      </c>
      <c r="Y127" s="89" t="str">
        <f t="shared" si="328"/>
        <v/>
      </c>
      <c r="Z127" s="89" t="str">
        <f t="shared" si="329"/>
        <v/>
      </c>
      <c r="AA127" s="89" t="str">
        <f t="shared" si="330"/>
        <v/>
      </c>
      <c r="AB127" s="89" t="str">
        <f t="shared" si="331"/>
        <v/>
      </c>
      <c r="AC127" s="89" t="str">
        <f t="shared" si="332"/>
        <v/>
      </c>
      <c r="AD127" s="89" t="str">
        <f t="shared" si="333"/>
        <v/>
      </c>
      <c r="AE127" s="89" t="str">
        <f t="shared" si="334"/>
        <v/>
      </c>
      <c r="AF127" s="89" t="str">
        <f t="shared" si="335"/>
        <v/>
      </c>
      <c r="AG127" s="89" t="str">
        <f t="shared" si="336"/>
        <v/>
      </c>
      <c r="AH127" s="89" t="str">
        <f t="shared" si="337"/>
        <v/>
      </c>
      <c r="AI127" s="89" t="str">
        <f t="shared" si="338"/>
        <v/>
      </c>
      <c r="AJ127" s="89" t="str">
        <f t="shared" si="339"/>
        <v/>
      </c>
      <c r="AK127" s="89" t="str">
        <f t="shared" si="340"/>
        <v/>
      </c>
      <c r="AL127" s="89" t="str">
        <f t="shared" si="341"/>
        <v/>
      </c>
      <c r="AM127" s="89" t="str">
        <f t="shared" si="342"/>
        <v/>
      </c>
      <c r="AN127" s="89" t="str">
        <f t="shared" si="343"/>
        <v/>
      </c>
      <c r="AO127" s="89" t="str">
        <f t="shared" si="344"/>
        <v/>
      </c>
      <c r="AP127" s="89" t="str">
        <f t="shared" si="345"/>
        <v/>
      </c>
      <c r="AQ127" s="89" t="str">
        <f t="shared" si="346"/>
        <v/>
      </c>
      <c r="AR127" s="89" t="str">
        <f t="shared" si="347"/>
        <v/>
      </c>
      <c r="AS127" s="89" t="str">
        <f t="shared" si="348"/>
        <v/>
      </c>
      <c r="AT127" s="89" t="str">
        <f t="shared" si="349"/>
        <v/>
      </c>
      <c r="AU127" s="89" t="str">
        <f t="shared" si="350"/>
        <v/>
      </c>
      <c r="AV127" s="89" t="str">
        <f t="shared" si="351"/>
        <v/>
      </c>
      <c r="AW127" s="89" t="str">
        <f t="shared" si="352"/>
        <v/>
      </c>
      <c r="AX127" s="89" t="str">
        <f t="shared" si="353"/>
        <v/>
      </c>
      <c r="AY127" s="89" t="str">
        <f t="shared" si="354"/>
        <v/>
      </c>
      <c r="AZ127" s="89" t="str">
        <f t="shared" si="355"/>
        <v/>
      </c>
      <c r="BA127" s="89" t="str">
        <f t="shared" si="356"/>
        <v/>
      </c>
      <c r="BB127" s="89" t="str">
        <f t="shared" si="357"/>
        <v/>
      </c>
      <c r="BC127" s="89" t="str">
        <f t="shared" si="358"/>
        <v/>
      </c>
      <c r="BD127" s="89" t="str">
        <f t="shared" si="359"/>
        <v/>
      </c>
      <c r="BE127" s="89" t="str">
        <f t="shared" si="360"/>
        <v/>
      </c>
      <c r="BF127" s="89" t="str">
        <f t="shared" si="361"/>
        <v/>
      </c>
      <c r="BG127" s="89" t="str">
        <f t="shared" si="362"/>
        <v/>
      </c>
      <c r="BH127" s="89" t="str">
        <f t="shared" si="363"/>
        <v/>
      </c>
      <c r="BI127" s="89" t="str">
        <f t="shared" si="364"/>
        <v/>
      </c>
      <c r="BJ127" s="89">
        <f t="shared" si="365"/>
        <v>0.12300632368148912</v>
      </c>
      <c r="BK127" s="89">
        <f t="shared" si="366"/>
        <v>-2.529233491811933E-2</v>
      </c>
      <c r="BL127" s="89">
        <f t="shared" si="367"/>
        <v>0.23229269063856162</v>
      </c>
      <c r="BM127" s="89">
        <f t="shared" si="368"/>
        <v>0.51590668080593849</v>
      </c>
      <c r="BN127" s="89">
        <f t="shared" si="369"/>
        <v>-8.5130402505834701E-2</v>
      </c>
      <c r="BO127" s="89">
        <f t="shared" si="370"/>
        <v>-0.10791787864865998</v>
      </c>
      <c r="BP127" s="123">
        <f t="shared" si="371"/>
        <v>-0.20963455378318885</v>
      </c>
      <c r="BQ127" s="123">
        <f t="shared" si="372"/>
        <v>-0.46204966771598466</v>
      </c>
      <c r="BR127" s="123">
        <f t="shared" si="373"/>
        <v>-0.28334172118772016</v>
      </c>
      <c r="BS127" s="123">
        <f t="shared" si="374"/>
        <v>-8.0194410692588147E-2</v>
      </c>
      <c r="BT127" s="89">
        <f t="shared" si="375"/>
        <v>-6.0471037555697049E-2</v>
      </c>
      <c r="BU127" s="89">
        <f t="shared" si="376"/>
        <v>7.8023407022106639E-2</v>
      </c>
      <c r="BV127" s="89">
        <f t="shared" ref="BV127:CC127" si="377">IF(BR47="","",IF(BV47="","",IF(BR47&lt;=0,"",IF(BV47&lt;=0,"",(BV47/BR47-1)))))</f>
        <v>0.1523876404494382</v>
      </c>
      <c r="BW127" s="89">
        <f t="shared" si="377"/>
        <v>1.1228533685601061E-2</v>
      </c>
      <c r="BX127" s="89">
        <f t="shared" si="377"/>
        <v>-1.4932113821137794E-3</v>
      </c>
      <c r="BY127" s="89">
        <f t="shared" si="377"/>
        <v>-0.24200794933655012</v>
      </c>
      <c r="BZ127" s="89">
        <f t="shared" si="377"/>
        <v>-0.24741011578305916</v>
      </c>
      <c r="CA127" s="89">
        <f t="shared" si="377"/>
        <v>9.4002583624189562E-2</v>
      </c>
      <c r="CB127" s="89">
        <f t="shared" si="377"/>
        <v>0.65966582050356104</v>
      </c>
      <c r="CC127" s="89">
        <f t="shared" si="377"/>
        <v>0.66784693245714388</v>
      </c>
      <c r="CD127" s="89">
        <f t="shared" si="267"/>
        <v>0.30218056680161931</v>
      </c>
      <c r="CE127" s="89">
        <f t="shared" si="282"/>
        <v>0.18752503275435584</v>
      </c>
      <c r="CF127" s="89">
        <f t="shared" si="283"/>
        <v>-4.5739330204629391E-3</v>
      </c>
      <c r="CG127" s="89">
        <f t="shared" si="284"/>
        <v>0.37492247388920585</v>
      </c>
      <c r="CH127" s="89">
        <f t="shared" si="285"/>
        <v>0.45670389063999162</v>
      </c>
      <c r="CI127" s="89">
        <f t="shared" si="286"/>
        <v>0.21384389295764161</v>
      </c>
      <c r="CJ127" s="89">
        <f t="shared" si="287"/>
        <v>1.5260990438311484</v>
      </c>
      <c r="CK127" s="89">
        <f t="shared" si="287"/>
        <v>2.475846923469021</v>
      </c>
      <c r="CL127" s="89">
        <f t="shared" si="287"/>
        <v>3.2599368837403278</v>
      </c>
      <c r="CM127" s="89">
        <f t="shared" si="287"/>
        <v>3.582550788122985</v>
      </c>
      <c r="CN127" s="89">
        <f t="shared" si="287"/>
        <v>0.51434291196678572</v>
      </c>
      <c r="CO127" s="89">
        <f t="shared" si="287"/>
        <v>0.10213203334960208</v>
      </c>
      <c r="CP127" s="89">
        <f t="shared" si="287"/>
        <v>2.0848055049968117E-2</v>
      </c>
      <c r="CQ127" s="89">
        <f t="shared" si="287"/>
        <v>5.1684973427885028E-2</v>
      </c>
      <c r="CR127" s="89">
        <f t="shared" si="287"/>
        <v>0.92687711855854049</v>
      </c>
      <c r="CS127" s="89">
        <f t="shared" si="287"/>
        <v>1.2465977362957252</v>
      </c>
      <c r="CT127" s="89">
        <f t="shared" si="287"/>
        <v>1.2608409030430296</v>
      </c>
      <c r="CU127" s="89">
        <f t="shared" si="287"/>
        <v>1.2248006112916912</v>
      </c>
      <c r="CV127" s="89">
        <f t="shared" si="287"/>
        <v>0.38972278450564635</v>
      </c>
      <c r="CW127" s="89">
        <f t="shared" si="287"/>
        <v>1.9716856146892336E-2</v>
      </c>
      <c r="CX127" s="89">
        <f t="shared" si="287"/>
        <v>3.1999791021205759E-2</v>
      </c>
      <c r="CY127" s="89">
        <f t="shared" si="308"/>
        <v>-8.5381677537465839E-2</v>
      </c>
      <c r="CZ127" s="89">
        <f t="shared" si="308"/>
        <v>-0.11544035334098612</v>
      </c>
      <c r="DA127" s="89">
        <f t="shared" si="308"/>
        <v>-4.3753204573656168E-2</v>
      </c>
      <c r="DB127" s="89">
        <f t="shared" si="308"/>
        <v>2.2917150797696628E-4</v>
      </c>
      <c r="DC127" s="89">
        <f t="shared" si="308"/>
        <v>-3.6484230030192633E-3</v>
      </c>
      <c r="DD127" s="89">
        <f t="shared" si="308"/>
        <v>5.9517750385963852E-2</v>
      </c>
      <c r="DE127" s="89">
        <f t="shared" si="308"/>
        <v>5.2618130191180557E-2</v>
      </c>
      <c r="DF127" s="89">
        <f t="shared" si="308"/>
        <v>-0.17931353216325618</v>
      </c>
      <c r="DG127" s="89">
        <f t="shared" si="308"/>
        <v>-0.15197680651918821</v>
      </c>
      <c r="DH127" s="89">
        <f t="shared" si="308"/>
        <v>-0.20410197759970661</v>
      </c>
      <c r="DI127" s="89">
        <f t="shared" si="308"/>
        <v>-0.5431382168877632</v>
      </c>
      <c r="DJ127" s="89">
        <f t="shared" si="308"/>
        <v>-7.7791453175429903E-2</v>
      </c>
      <c r="DK127" s="89">
        <f t="shared" si="308"/>
        <v>4.1655617469936068E-2</v>
      </c>
      <c r="DL127" s="89">
        <f t="shared" si="308"/>
        <v>0.27047923665107709</v>
      </c>
      <c r="DM127" s="89">
        <f t="shared" si="308"/>
        <v>1.1145785803157127</v>
      </c>
      <c r="DN127" s="89">
        <f t="shared" si="308"/>
        <v>-0.59991439399126278</v>
      </c>
    </row>
    <row r="128" spans="1:118" ht="52" x14ac:dyDescent="0.35">
      <c r="A128" s="175" t="s">
        <v>519</v>
      </c>
    </row>
    <row r="129" spans="1:1" ht="53.5" x14ac:dyDescent="0.35">
      <c r="A129" s="175" t="s">
        <v>560</v>
      </c>
    </row>
    <row r="130" spans="1:1" ht="53.5" x14ac:dyDescent="0.35">
      <c r="A130" s="175" t="s">
        <v>626</v>
      </c>
    </row>
  </sheetData>
  <sheetProtection formatCells="0" formatColumns="0" formatRows="0" insertColumns="0" insertRows="0" insertHyperlinks="0" deleteColumns="0" deleteRows="0" autoFilter="0" pivotTables="0"/>
  <sortState xmlns:xlrd2="http://schemas.microsoft.com/office/spreadsheetml/2017/richdata2" columnSort="1" ref="B3:GQ15">
    <sortCondition ref="B3:GQ3"/>
  </sortState>
  <phoneticPr fontId="20" type="noConversion"/>
  <conditionalFormatting sqref="B3:BS47">
    <cfRule type="expression" dxfId="39" priority="366">
      <formula>B$1="*"</formula>
    </cfRule>
  </conditionalFormatting>
  <conditionalFormatting sqref="B50:DM87">
    <cfRule type="expression" dxfId="38" priority="6">
      <formula>B$1="*"</formula>
    </cfRule>
  </conditionalFormatting>
  <conditionalFormatting sqref="B90:DM127">
    <cfRule type="expression" dxfId="37" priority="5">
      <formula>B$1="*"</formula>
    </cfRule>
  </conditionalFormatting>
  <conditionalFormatting sqref="BQ4:BU5">
    <cfRule type="expression" dxfId="36" priority="382">
      <formula>BQ$1="*"</formula>
    </cfRule>
  </conditionalFormatting>
  <conditionalFormatting sqref="BQ11:BU47">
    <cfRule type="expression" dxfId="35" priority="367">
      <formula>BQ$1="*"</formula>
    </cfRule>
  </conditionalFormatting>
  <conditionalFormatting sqref="BQ6:BY10">
    <cfRule type="expression" dxfId="34" priority="859">
      <formula>BQ$1="*"</formula>
    </cfRule>
  </conditionalFormatting>
  <conditionalFormatting sqref="BQ3:DN3">
    <cfRule type="expression" dxfId="33" priority="100">
      <formula>BQ$1="*"</formula>
    </cfRule>
  </conditionalFormatting>
  <conditionalFormatting sqref="BV3:BY47">
    <cfRule type="expression" dxfId="32" priority="362">
      <formula>BV$1="*"</formula>
    </cfRule>
  </conditionalFormatting>
  <conditionalFormatting sqref="BZ12:CO47">
    <cfRule type="expression" dxfId="31" priority="75">
      <formula>BZ$1="*"</formula>
    </cfRule>
  </conditionalFormatting>
  <conditionalFormatting sqref="BZ4:DM11 CZ12:DM47">
    <cfRule type="expression" dxfId="30" priority="4">
      <formula>BZ$1="*"</formula>
    </cfRule>
  </conditionalFormatting>
  <conditionalFormatting sqref="CP22:CX23">
    <cfRule type="expression" dxfId="29" priority="65">
      <formula>CP$1="*"</formula>
    </cfRule>
  </conditionalFormatting>
  <conditionalFormatting sqref="CP25:CX29">
    <cfRule type="expression" dxfId="28" priority="39">
      <formula>CP$1="*"</formula>
    </cfRule>
  </conditionalFormatting>
  <conditionalFormatting sqref="CP41:CX43 CP45:CX47">
    <cfRule type="expression" dxfId="27" priority="67">
      <formula>CP$1="*"</formula>
    </cfRule>
  </conditionalFormatting>
  <conditionalFormatting sqref="CP12:CY21 CY22:CY29 CP24:CY24 CP30:CY40 CY41:CY47 CP44:CY44">
    <cfRule type="expression" dxfId="26" priority="995">
      <formula>CP$1="*"</formula>
    </cfRule>
  </conditionalFormatting>
  <conditionalFormatting sqref="DN50:DN87">
    <cfRule type="expression" dxfId="4" priority="3">
      <formula>DN$1="*"</formula>
    </cfRule>
  </conditionalFormatting>
  <conditionalFormatting sqref="DN90:DN127">
    <cfRule type="expression" dxfId="3" priority="2">
      <formula>DN$1="*"</formula>
    </cfRule>
  </conditionalFormatting>
  <conditionalFormatting sqref="DN4:DN47">
    <cfRule type="expression" dxfId="2" priority="1">
      <formula>DN$1="*"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BE36:BN36 BO36 CO8 CP12:CS12 CP46:CS46 CP47:CS47 CP6:CS6 CP7:CS7 CP8:CS8 CP9:CS9 CP10:CS10 CP15:CT15 CP13:CS13 CP14:CS14 CP18:CT20 CP16:CS16 CP17:CS17 CP29:CS29 CP22:CS22 CP23:CS23 CP24:CS24 CP25:CS25 CP26:CS26 CP27:CS27 CP28:CS28 CP39:CS39 CP40:CS40 CP41:CS41 CP42:CS42 CP43:CS43 CP44:CS44 CP45:CS45 CP21:CR2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4"/>
  <dimension ref="A1:BQ89"/>
  <sheetViews>
    <sheetView showGridLines="0" zoomScale="85" zoomScaleNormal="85" workbookViewId="0">
      <pane xSplit="1" ySplit="2" topLeftCell="X35" activePane="bottomRight" state="frozen"/>
      <selection activeCell="JX2" sqref="JX2"/>
      <selection pane="topRight" activeCell="JX2" sqref="JX2"/>
      <selection pane="bottomLeft" activeCell="JX2" sqref="JX2"/>
      <selection pane="bottomRight" activeCell="AE24" sqref="AE24"/>
    </sheetView>
  </sheetViews>
  <sheetFormatPr defaultColWidth="12.7265625" defaultRowHeight="13" x14ac:dyDescent="0.35"/>
  <cols>
    <col min="1" max="1" width="65.7265625" style="3" bestFit="1" customWidth="1"/>
    <col min="2" max="21" width="12.7265625" style="3" customWidth="1"/>
    <col min="22" max="16384" width="12.7265625" style="3"/>
  </cols>
  <sheetData>
    <row r="1" spans="1:69" s="59" customFormat="1" ht="75.75" customHeight="1" x14ac:dyDescent="0.35">
      <c r="R1" s="64"/>
      <c r="S1" s="64"/>
      <c r="T1" s="64"/>
      <c r="U1" s="64"/>
      <c r="V1" s="64"/>
      <c r="W1" s="64"/>
      <c r="X1" s="64"/>
      <c r="Y1" s="64"/>
      <c r="AD1" s="202">
        <f>YEAR(AD2)</f>
        <v>2025</v>
      </c>
      <c r="AE1" s="202">
        <f>YEAR(AE2)</f>
        <v>2026</v>
      </c>
    </row>
    <row r="2" spans="1:69" s="2" customFormat="1" x14ac:dyDescent="0.35">
      <c r="A2" s="1" t="str">
        <f>Month!$A$2</f>
        <v>Empresa</v>
      </c>
      <c r="B2" s="48">
        <v>35431</v>
      </c>
      <c r="C2" s="48">
        <f>EDATE(B2,12)</f>
        <v>35796</v>
      </c>
      <c r="D2" s="48">
        <f>EDATE(C2,12)</f>
        <v>36161</v>
      </c>
      <c r="E2" s="48">
        <f t="shared" ref="E2:S2" si="0">EDATE(D2,12)</f>
        <v>36526</v>
      </c>
      <c r="F2" s="48">
        <f t="shared" si="0"/>
        <v>36892</v>
      </c>
      <c r="G2" s="48">
        <f t="shared" si="0"/>
        <v>37257</v>
      </c>
      <c r="H2" s="48">
        <f t="shared" si="0"/>
        <v>37622</v>
      </c>
      <c r="I2" s="48">
        <f t="shared" si="0"/>
        <v>37987</v>
      </c>
      <c r="J2" s="48">
        <f t="shared" si="0"/>
        <v>38353</v>
      </c>
      <c r="K2" s="48">
        <f t="shared" si="0"/>
        <v>38718</v>
      </c>
      <c r="L2" s="48">
        <f t="shared" si="0"/>
        <v>39083</v>
      </c>
      <c r="M2" s="48">
        <f t="shared" si="0"/>
        <v>39448</v>
      </c>
      <c r="N2" s="48">
        <f t="shared" si="0"/>
        <v>39814</v>
      </c>
      <c r="O2" s="48">
        <f t="shared" si="0"/>
        <v>40179</v>
      </c>
      <c r="P2" s="48">
        <f t="shared" si="0"/>
        <v>40544</v>
      </c>
      <c r="Q2" s="48">
        <f t="shared" si="0"/>
        <v>40909</v>
      </c>
      <c r="R2" s="48">
        <f t="shared" si="0"/>
        <v>41275</v>
      </c>
      <c r="S2" s="48">
        <f t="shared" si="0"/>
        <v>41640</v>
      </c>
      <c r="T2" s="48">
        <f t="shared" ref="T2:AB2" si="1">EDATE(S2,12)</f>
        <v>42005</v>
      </c>
      <c r="U2" s="48">
        <f t="shared" si="1"/>
        <v>42370</v>
      </c>
      <c r="V2" s="48">
        <f t="shared" si="1"/>
        <v>42736</v>
      </c>
      <c r="W2" s="48">
        <f t="shared" si="1"/>
        <v>43101</v>
      </c>
      <c r="X2" s="48">
        <f t="shared" si="1"/>
        <v>43466</v>
      </c>
      <c r="Y2" s="48">
        <f t="shared" si="1"/>
        <v>43831</v>
      </c>
      <c r="Z2" s="48">
        <f t="shared" si="1"/>
        <v>44197</v>
      </c>
      <c r="AA2" s="48">
        <f t="shared" si="1"/>
        <v>44562</v>
      </c>
      <c r="AB2" s="48">
        <f t="shared" si="1"/>
        <v>44927</v>
      </c>
      <c r="AC2" s="48">
        <f>EDATE(AB2,12)</f>
        <v>45292</v>
      </c>
      <c r="AD2" s="48">
        <f>EDATE(AC2,12)</f>
        <v>45658</v>
      </c>
      <c r="AE2" s="48">
        <f>EDATE(AD2,12)</f>
        <v>46023</v>
      </c>
    </row>
    <row r="3" spans="1:69" s="143" customFormat="1" ht="14.5" x14ac:dyDescent="0.35">
      <c r="A3" s="203" t="s">
        <v>624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>
        <f>U4-U6-U7-U5</f>
        <v>107601.04599999997</v>
      </c>
      <c r="V3" s="184">
        <f t="shared" ref="V3:AC3" si="2">V4-V6-V7-V5</f>
        <v>107234.96299999999</v>
      </c>
      <c r="W3" s="184">
        <f t="shared" si="2"/>
        <v>105500.72206739002</v>
      </c>
      <c r="X3" s="184">
        <f t="shared" si="2"/>
        <v>109512.54008243451</v>
      </c>
      <c r="Y3" s="184">
        <f t="shared" si="2"/>
        <v>108579.03738755742</v>
      </c>
      <c r="Z3" s="184">
        <f t="shared" si="2"/>
        <v>104667.227987013</v>
      </c>
      <c r="AA3" s="184">
        <f t="shared" si="2"/>
        <v>115907.33840779221</v>
      </c>
      <c r="AB3" s="184">
        <f t="shared" si="2"/>
        <v>118478.3993</v>
      </c>
      <c r="AC3" s="184">
        <f t="shared" si="2"/>
        <v>120541.21060000002</v>
      </c>
      <c r="AD3" s="184">
        <f>AD4-AD6-AD7-AD5</f>
        <v>102528.6663</v>
      </c>
      <c r="AE3" s="184">
        <f>AE4-AE6-AE7-AE5</f>
        <v>7635.8315000000002</v>
      </c>
      <c r="BN3" s="144"/>
      <c r="BO3" s="144"/>
      <c r="BP3" s="144"/>
      <c r="BQ3" s="144"/>
    </row>
    <row r="4" spans="1:69" s="143" customFormat="1" x14ac:dyDescent="0.35">
      <c r="A4" s="181" t="str">
        <f>Month!A4</f>
        <v>Rodovias (veículos equivalentes pagantes)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>
        <f>SUMIF(Month!$129:$129,Year!S$2,Month!4:4)</f>
        <v>111773.77921257763</v>
      </c>
      <c r="T4" s="182">
        <f>SUMIF(Month!$129:$129,Year!T$2,Month!4:4)</f>
        <v>147670.71816229273</v>
      </c>
      <c r="U4" s="182">
        <f>SUMIF(Month!$129:$129,Year!U$2,Month!4:4)</f>
        <v>180834.3065847953</v>
      </c>
      <c r="V4" s="182">
        <f>SUM(Quarter!CD5:CG5)</f>
        <v>181201.24600000001</v>
      </c>
      <c r="W4" s="182">
        <f>SUM(Quarter!CH5:CK5)</f>
        <v>160660.94566739001</v>
      </c>
      <c r="X4" s="182">
        <f>SUM(Quarter!CL5:CO5)</f>
        <v>143117.09408243452</v>
      </c>
      <c r="Y4" s="182">
        <f>SUM(Quarter!CP5:CS5)</f>
        <v>141823.63338755741</v>
      </c>
      <c r="Z4" s="182">
        <f>SUM(Quarter!CT5:CW5)</f>
        <v>139388.656237013</v>
      </c>
      <c r="AA4" s="182">
        <f>SUM(Quarter!CX5:DA5)</f>
        <v>139672.28187748021</v>
      </c>
      <c r="AB4" s="182">
        <f>SUM(Quarter!DB5:DE5)</f>
        <v>143646.2206215873</v>
      </c>
      <c r="AC4" s="182">
        <f>SUM(Quarter!DF5:DI5)</f>
        <v>146448.05560000002</v>
      </c>
      <c r="AD4" s="182">
        <f>SUM(Quarter!DJ5:DM5)</f>
        <v>124336.6228</v>
      </c>
      <c r="AE4" s="182">
        <f>SUM(Quarter!DN5:DQ5)</f>
        <v>7635.8315000000002</v>
      </c>
      <c r="BN4" s="144"/>
      <c r="BO4" s="144"/>
      <c r="BP4" s="144"/>
      <c r="BQ4" s="144"/>
    </row>
    <row r="5" spans="1:69" s="90" customFormat="1" x14ac:dyDescent="0.35">
      <c r="A5" s="18" t="str">
        <f>Month!A5</f>
        <v>Concer</v>
      </c>
      <c r="B5" s="31"/>
      <c r="C5" s="31"/>
      <c r="D5" s="32"/>
      <c r="E5" s="31"/>
      <c r="F5" s="32"/>
      <c r="G5" s="33"/>
      <c r="H5" s="18"/>
      <c r="I5" s="31"/>
      <c r="J5" s="31"/>
      <c r="K5" s="32"/>
      <c r="L5" s="33"/>
      <c r="M5" s="33"/>
      <c r="N5" s="33"/>
      <c r="O5" s="33"/>
      <c r="P5" s="33"/>
      <c r="Q5" s="33"/>
      <c r="R5" s="33"/>
      <c r="S5" s="33">
        <f>SUMIF(Month!$129:$129,Year!S$2,Month!5:5)</f>
        <v>29881.301724999994</v>
      </c>
      <c r="T5" s="33">
        <f>SUMIF(Month!$129:$129,Year!T$2,Month!5:5)</f>
        <v>26236.686499999996</v>
      </c>
      <c r="U5" s="33">
        <f>SUMIF(Month!$129:$129,Year!U$2,Month!5:5)</f>
        <v>23753.119500000001</v>
      </c>
      <c r="V5" s="33">
        <f>SUM(Quarter!CD6:CG6)</f>
        <v>22943.610500000003</v>
      </c>
      <c r="W5" s="33">
        <f>SUM(Quarter!CH6:CK6)</f>
        <v>22794.1355</v>
      </c>
      <c r="X5" s="33">
        <f>SUM(Quarter!CL6:CO6)</f>
        <v>23767.553999999996</v>
      </c>
      <c r="Y5" s="33">
        <f>SUM(Quarter!CP6:CS6)</f>
        <v>20872.595999999998</v>
      </c>
      <c r="Z5" s="33">
        <f>SUM(Quarter!CT6:CW6)</f>
        <v>23189.428249999997</v>
      </c>
      <c r="AA5" s="33">
        <f>SUM(Quarter!CX6:DA6)</f>
        <v>23764.943469688013</v>
      </c>
      <c r="AB5" s="33">
        <f>SUM(Quarter!DB6:DE6)</f>
        <v>25167.8213215873</v>
      </c>
      <c r="AC5" s="33">
        <f>SUM(Quarter!DF6:DI6)</f>
        <v>25906.844999999994</v>
      </c>
      <c r="AD5" s="33">
        <f>SUMIF(Quarter!$1:$1,Year!AD1,Quarter!6:6)</f>
        <v>21807.9565</v>
      </c>
      <c r="AE5" s="33">
        <f>SUMIF(Quarter!$1:$1,Year!AE1,Quarter!6:6)</f>
        <v>0</v>
      </c>
    </row>
    <row r="6" spans="1:69" s="90" customFormat="1" x14ac:dyDescent="0.35">
      <c r="A6" s="18" t="str">
        <f>Month!A6</f>
        <v>Concepa</v>
      </c>
      <c r="B6" s="31"/>
      <c r="C6" s="31"/>
      <c r="D6" s="32"/>
      <c r="E6" s="31"/>
      <c r="F6" s="32"/>
      <c r="G6" s="33"/>
      <c r="H6" s="18"/>
      <c r="I6" s="31"/>
      <c r="J6" s="31"/>
      <c r="K6" s="32"/>
      <c r="L6" s="33"/>
      <c r="M6" s="33"/>
      <c r="N6" s="33"/>
      <c r="O6" s="33"/>
      <c r="P6" s="33"/>
      <c r="Q6" s="33"/>
      <c r="R6" s="33"/>
      <c r="S6" s="33">
        <f>SUMIF(Month!$129:$129,Year!S$2,Month!6:6)</f>
        <v>39689.885999999999</v>
      </c>
      <c r="T6" s="33">
        <f>SUMIF(Month!$129:$129,Year!T$2,Month!6:6)</f>
        <v>37765.466999999997</v>
      </c>
      <c r="U6" s="33">
        <f>SUMIF(Month!$129:$129,Year!U$2,Month!6:6)</f>
        <v>36192.565999999999</v>
      </c>
      <c r="V6" s="33">
        <f>SUM(Quarter!CD7:CG7)</f>
        <v>38375.672500000001</v>
      </c>
      <c r="W6" s="33">
        <f>SUM(Quarter!CH7:CK7)</f>
        <v>20723.088099999997</v>
      </c>
      <c r="X6" s="33"/>
      <c r="Y6" s="33"/>
      <c r="Z6" s="33"/>
      <c r="AA6" s="33"/>
      <c r="AB6" s="33"/>
      <c r="AC6" s="33">
        <f>SUM(Quarter!DF7:DI7)</f>
        <v>0</v>
      </c>
      <c r="AD6" s="33">
        <f>SUMIF(Quarter!$1:$1,Year!AD1,Quarter!7:7)</f>
        <v>0</v>
      </c>
      <c r="AE6" s="33">
        <f>SUMIF(Quarter!$1:$1,Year!AE1,Quarter!7:7)</f>
        <v>0</v>
      </c>
    </row>
    <row r="7" spans="1:69" s="90" customFormat="1" x14ac:dyDescent="0.35">
      <c r="A7" s="18" t="str">
        <f>Month!A7</f>
        <v>Econorte</v>
      </c>
      <c r="B7" s="31"/>
      <c r="C7" s="31"/>
      <c r="D7" s="32"/>
      <c r="E7" s="31"/>
      <c r="F7" s="32"/>
      <c r="G7" s="33"/>
      <c r="H7" s="18"/>
      <c r="I7" s="31"/>
      <c r="J7" s="31"/>
      <c r="K7" s="32"/>
      <c r="L7" s="33"/>
      <c r="M7" s="33"/>
      <c r="N7" s="33"/>
      <c r="O7" s="33"/>
      <c r="P7" s="33"/>
      <c r="Q7" s="33"/>
      <c r="R7" s="33"/>
      <c r="S7" s="33">
        <f>SUMIF(Month!$129:$129,Year!S$2,Month!7:7)</f>
        <v>14644.855487577639</v>
      </c>
      <c r="T7" s="33">
        <f>SUMIF(Month!$129:$129,Year!T$2,Month!7:7)</f>
        <v>14073.210635265699</v>
      </c>
      <c r="U7" s="33">
        <f>SUMIF(Month!$129:$129,Year!U$2,Month!7:7)</f>
        <v>13287.57508479532</v>
      </c>
      <c r="V7" s="33">
        <f>SUM(Quarter!CD8:CG8)</f>
        <v>12647</v>
      </c>
      <c r="W7" s="33">
        <f>SUM(Quarter!CH8:CK8)</f>
        <v>11643</v>
      </c>
      <c r="X7" s="33">
        <f>SUM(Quarter!CL8:CO8)</f>
        <v>9837</v>
      </c>
      <c r="Y7" s="33">
        <f>SUM(Quarter!CP8:CS8)</f>
        <v>12372</v>
      </c>
      <c r="Z7" s="33">
        <f>SUM(Quarter!CT8:CW8)</f>
        <v>11532</v>
      </c>
      <c r="AA7" s="33">
        <f>SUM(Quarter!CX8:DA8)</f>
        <v>0</v>
      </c>
      <c r="AB7" s="33">
        <f>SUM(Quarter!DB8:DE8)</f>
        <v>0</v>
      </c>
      <c r="AC7" s="33">
        <f>SUM(Quarter!DF8:DI8)</f>
        <v>0</v>
      </c>
      <c r="AD7" s="33">
        <f>SUMIF(Quarter!$1:$1,Year!AD1,Quarter!8:8)</f>
        <v>0</v>
      </c>
      <c r="AE7" s="33">
        <f>SUMIF(Quarter!$1:$1,Year!AE1,Quarter!8:8)</f>
        <v>0</v>
      </c>
    </row>
    <row r="8" spans="1:69" s="90" customFormat="1" x14ac:dyDescent="0.35">
      <c r="A8" s="18" t="str">
        <f>Month!A8</f>
        <v>Transbrasiliana</v>
      </c>
      <c r="B8" s="31"/>
      <c r="C8" s="31"/>
      <c r="D8" s="32"/>
      <c r="E8" s="31"/>
      <c r="F8" s="32"/>
      <c r="G8" s="33"/>
      <c r="H8" s="18"/>
      <c r="I8" s="31"/>
      <c r="J8" s="31"/>
      <c r="K8" s="32"/>
      <c r="L8" s="33"/>
      <c r="M8" s="33"/>
      <c r="N8" s="33"/>
      <c r="O8" s="33"/>
      <c r="P8" s="33"/>
      <c r="Q8" s="33"/>
      <c r="R8" s="33"/>
      <c r="S8" s="33">
        <f>SUMIF(Month!$129:$129,Year!S$2,Month!8:8)</f>
        <v>27557.736000000001</v>
      </c>
      <c r="T8" s="33">
        <f>SUMIF(Month!$129:$129,Year!T$2,Month!8:8)</f>
        <v>25070.884027027023</v>
      </c>
      <c r="U8" s="33">
        <f>SUMIF(Month!$129:$129,Year!U$2,Month!8:8)</f>
        <v>24013.157999999996</v>
      </c>
      <c r="V8" s="33">
        <f>SUM(Quarter!CD9:CG9)</f>
        <v>23279.033000000003</v>
      </c>
      <c r="W8" s="33">
        <f>SUM(Quarter!CH9:CK9)</f>
        <v>22701.751000000004</v>
      </c>
      <c r="X8" s="33">
        <f>SUM(Quarter!CL9:CO9)</f>
        <v>23651.451000000001</v>
      </c>
      <c r="Y8" s="33">
        <f>SUM(Quarter!CP9:CS9)</f>
        <v>23556.056</v>
      </c>
      <c r="Z8" s="33">
        <f>SUM(Quarter!CT9:CW9)</f>
        <v>24003.508987012989</v>
      </c>
      <c r="AA8" s="33">
        <f>SUM(Quarter!CX9:DA9)</f>
        <v>24976.938007792211</v>
      </c>
      <c r="AB8" s="33">
        <f>SUM(Quarter!DB9:DE9)</f>
        <v>24815.443500000001</v>
      </c>
      <c r="AC8" s="33">
        <f>SUM(Quarter!DF9:DI9)</f>
        <v>24653.135499999997</v>
      </c>
      <c r="AD8" s="33">
        <f>SUMIF(Quarter!$1:$1,Year!AD1,Quarter!9:9)</f>
        <v>24777.804499999998</v>
      </c>
      <c r="AE8" s="33">
        <f>SUMIF(Quarter!$1:$1,Year!AE1,Quarter!9:9)</f>
        <v>1969.2340000000002</v>
      </c>
    </row>
    <row r="9" spans="1:69" s="90" customFormat="1" x14ac:dyDescent="0.35">
      <c r="A9" s="18" t="str">
        <f>Month!A9</f>
        <v>Concebra</v>
      </c>
      <c r="B9" s="31"/>
      <c r="C9" s="31"/>
      <c r="D9" s="32"/>
      <c r="E9" s="31"/>
      <c r="F9" s="32"/>
      <c r="G9" s="33"/>
      <c r="H9" s="18"/>
      <c r="I9" s="31"/>
      <c r="J9" s="31"/>
      <c r="K9" s="32"/>
      <c r="L9" s="33"/>
      <c r="M9" s="33"/>
      <c r="N9" s="33"/>
      <c r="O9" s="33"/>
      <c r="P9" s="33"/>
      <c r="Q9" s="33"/>
      <c r="R9" s="33"/>
      <c r="S9" s="33">
        <f>SUMIF(Month!$129:$129,Year!S$2,Month!9:9)</f>
        <v>0</v>
      </c>
      <c r="T9" s="33">
        <f>SUMIF(Month!$129:$129,Year!T$2,Month!9:9)</f>
        <v>44524.47</v>
      </c>
      <c r="U9" s="33">
        <f>SUMIF(Month!$129:$129,Year!U$2,Month!9:9)</f>
        <v>83587.887999999992</v>
      </c>
      <c r="V9" s="33">
        <f>SUM(Quarter!CD10:CG10)</f>
        <v>83955.93</v>
      </c>
      <c r="W9" s="33">
        <f>SUM(Quarter!CH10:CK10)</f>
        <v>82798.971067390012</v>
      </c>
      <c r="X9" s="33">
        <f>SUM(Quarter!CL10:CO10)</f>
        <v>85861.089082434512</v>
      </c>
      <c r="Y9" s="33">
        <f>SUM(Quarter!CP10:CS10)</f>
        <v>85528.257228110364</v>
      </c>
      <c r="Z9" s="33">
        <f>SUM(Quarter!CT10:CW10)</f>
        <v>92513.222400000013</v>
      </c>
      <c r="AA9" s="33">
        <f>SUM(Quarter!CX10:DA10)</f>
        <v>90930.400399999999</v>
      </c>
      <c r="AB9" s="33">
        <f>SUM(Quarter!DB10:DE10)</f>
        <v>93662.955799999996</v>
      </c>
      <c r="AC9" s="33">
        <f>SUM(Quarter!DI10:FB10)</f>
        <v>107823.3753</v>
      </c>
      <c r="AD9" s="33">
        <f>SUMIF(Quarter!$1:$1,Year!AD1,Quarter!10:10)</f>
        <v>77750.861799999999</v>
      </c>
      <c r="AE9" s="33">
        <f>SUMIF(Quarter!$1:$1,Year!AE1,Quarter!10:10)</f>
        <v>5666.5974999999999</v>
      </c>
    </row>
    <row r="10" spans="1:69" s="143" customFormat="1" ht="14.5" x14ac:dyDescent="0.35">
      <c r="A10" s="203" t="s">
        <v>625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84">
        <f>SUMIF(Month!$129:$129,Year!U$2,Month!10:10)</f>
        <v>109351.3135</v>
      </c>
      <c r="V10" s="184">
        <f>SUM(Quarter!CD11:CG11)</f>
        <v>108952.25650000002</v>
      </c>
      <c r="W10" s="184">
        <f>SUM(Quarter!CH11:CK11)</f>
        <v>107281.27256739003</v>
      </c>
      <c r="X10" s="184">
        <f>SUM(Quarter!CL11:CO11)</f>
        <v>110972.83808243451</v>
      </c>
      <c r="Y10" s="184">
        <f>SUM(Quarter!CP11:CS11)</f>
        <v>110162.71030503346</v>
      </c>
      <c r="Z10" s="184">
        <f>SUM(Quarter!CT11:CW11)</f>
        <v>117989.10522827735</v>
      </c>
      <c r="AA10" s="184">
        <f>SUM(Quarter!CX11:DA11)</f>
        <v>117780.5349077922</v>
      </c>
      <c r="AB10" s="184">
        <f>SUM(Quarter!DB11:DE11)</f>
        <v>120871.93180000001</v>
      </c>
      <c r="AC10" s="184">
        <f>SUM(Quarter!DF11:DI11)</f>
        <v>123566.63309999999</v>
      </c>
      <c r="AD10" s="184">
        <f>SUMIF(Quarter!$1:$1,Year!AD1,Quarter!11:11)</f>
        <v>104991.58780000001</v>
      </c>
      <c r="AE10" s="184">
        <f>SUMIF(Quarter!$1:$1,Year!AE1,Quarter!11:11)</f>
        <v>7788.7750000000005</v>
      </c>
    </row>
    <row r="11" spans="1:69" s="143" customFormat="1" x14ac:dyDescent="0.35">
      <c r="A11" s="176" t="str">
        <f>Month!$A$11</f>
        <v>Rodovias (veículos equivalentes passantes)</v>
      </c>
      <c r="B11" s="184">
        <f>SUMIF(Month!$129:$129,Year!B$2,Month!11:11)</f>
        <v>22952</v>
      </c>
      <c r="C11" s="184">
        <f>SUMIF(Month!$129:$129,Year!C$2,Month!11:11)</f>
        <v>47909</v>
      </c>
      <c r="D11" s="184">
        <f>SUMIF(Month!$129:$129,Year!D$2,Month!11:11)</f>
        <v>52129</v>
      </c>
      <c r="E11" s="184">
        <f>SUMIF(Month!$129:$129,Year!E$2,Month!11:11)</f>
        <v>50772</v>
      </c>
      <c r="F11" s="184">
        <f>SUMIF(Month!$129:$129,Year!F$2,Month!11:11)</f>
        <v>49845</v>
      </c>
      <c r="G11" s="184">
        <f>SUMIF(Month!$129:$129,Year!G$2,Month!11:11)</f>
        <v>49071.173999999999</v>
      </c>
      <c r="H11" s="184">
        <f>SUMIF(Month!$129:$129,Year!H$2,Month!11:11)</f>
        <v>51100.72</v>
      </c>
      <c r="I11" s="184">
        <f>SUMIF(Month!$129:$129,Year!I$2,Month!11:11)</f>
        <v>52888.05</v>
      </c>
      <c r="J11" s="184">
        <f>SUMIF(Month!$129:$129,Year!J$2,Month!11:11)</f>
        <v>53249.1515</v>
      </c>
      <c r="K11" s="184">
        <f>SUMIF(Month!$129:$129,Year!K$2,Month!11:11)</f>
        <v>54282.394500000009</v>
      </c>
      <c r="L11" s="184">
        <f>SUMIF(Month!$129:$129,Year!L$2,Month!11:11)</f>
        <v>58729.125000000007</v>
      </c>
      <c r="M11" s="184">
        <f>SUMIF(Month!$129:$129,Year!M$2,Month!11:11)</f>
        <v>62946.335500000008</v>
      </c>
      <c r="N11" s="184">
        <f>SUMIF(Month!$129:$129,Year!N$2,Month!11:11)</f>
        <v>64085.766499999998</v>
      </c>
      <c r="O11" s="184">
        <f>SUMIF(Month!$129:$129,Year!O$2,Month!11:11)</f>
        <v>70984</v>
      </c>
      <c r="P11" s="184">
        <f>SUMIF(Month!$129:$129,Year!P$2,Month!11:11)</f>
        <v>76940</v>
      </c>
      <c r="Q11" s="184">
        <f>SUMIF(Month!$129:$129,Year!Q$2,Month!11:11)</f>
        <v>81996.861999999994</v>
      </c>
      <c r="R11" s="184">
        <f>SUMIF(Month!$129:$129,Year!R$2,Month!11:11)</f>
        <v>86027.646000000008</v>
      </c>
      <c r="S11" s="184">
        <f>SUMIF(Month!$129:$129,Year!S$2,Month!11:11)</f>
        <v>87090</v>
      </c>
      <c r="T11" s="184">
        <f>SUMIF(Month!$129:$129,Year!T$2,Month!11:11)</f>
        <v>150998.8152226792</v>
      </c>
      <c r="U11" s="184">
        <f>SUMIF(Month!$129:$129,Year!U$2,Month!11:11)</f>
        <v>184990.31650000002</v>
      </c>
      <c r="V11" s="184">
        <f>SUM(Quarter!CD12:CG12)</f>
        <v>185939.77850000001</v>
      </c>
      <c r="W11" s="184">
        <f>SUM(Quarter!CH12:CK12)</f>
        <v>165512.37216739001</v>
      </c>
      <c r="X11" s="184">
        <f>SUM(Quarter!CL12:CO12)</f>
        <v>146594.63258243451</v>
      </c>
      <c r="Y11" s="184">
        <f>SUM(Quarter!CP12:CS12)</f>
        <v>146623.44030503344</v>
      </c>
      <c r="Z11" s="184">
        <f>SUM(Quarter!CT12:CW12)</f>
        <v>155940.53347827736</v>
      </c>
      <c r="AA11" s="184">
        <f>SUM(Quarter!CX12:DA12)</f>
        <v>141545.47837748023</v>
      </c>
      <c r="AB11" s="184">
        <f>SUM(Quarter!DB12:DE12)</f>
        <v>146039.7531215873</v>
      </c>
      <c r="AC11" s="184">
        <f>SUM(Quarter!DF12:DI12)</f>
        <v>149473.47810000001</v>
      </c>
      <c r="AD11" s="184">
        <f>SUMIF(Quarter!$1:$1,Year!$AD$1,Quarter!12:12)</f>
        <v>126799.54429999999</v>
      </c>
      <c r="AE11" s="184">
        <f>SUMIF(Quarter!$1:$1,$AE$1,Quarter!12:12)</f>
        <v>7788.7750000000005</v>
      </c>
    </row>
    <row r="12" spans="1:69" x14ac:dyDescent="0.35">
      <c r="A12" s="16" t="str">
        <f>Month!$A$12</f>
        <v>Veículo Pesado</v>
      </c>
      <c r="B12" s="13">
        <f>SUMIF(Month!$129:$129,Year!B$2,Month!12:12)</f>
        <v>10718</v>
      </c>
      <c r="C12" s="13">
        <f>SUMIF(Month!$129:$129,Year!C$2,Month!12:12)</f>
        <v>21207</v>
      </c>
      <c r="D12" s="13">
        <f>SUMIF(Month!$129:$129,Year!D$2,Month!12:12)</f>
        <v>23605</v>
      </c>
      <c r="E12" s="13">
        <f>SUMIF(Month!$129:$129,Year!E$2,Month!12:12)</f>
        <v>23503</v>
      </c>
      <c r="F12" s="13">
        <f>SUMIF(Month!$129:$129,Year!F$2,Month!12:12)</f>
        <v>23618</v>
      </c>
      <c r="G12" s="13">
        <f>SUMIF(Month!$129:$129,Year!G$2,Month!12:12)</f>
        <v>23607.524999999998</v>
      </c>
      <c r="H12" s="13">
        <f>SUMIF(Month!$129:$129,Year!H$2,Month!12:12)</f>
        <v>26063.109</v>
      </c>
      <c r="I12" s="13">
        <f>SUMIF(Month!$129:$129,Year!I$2,Month!12:12)</f>
        <v>27160.045000000006</v>
      </c>
      <c r="J12" s="13">
        <f>SUMIF(Month!$129:$129,Year!J$2,Month!12:12)</f>
        <v>27598.837</v>
      </c>
      <c r="K12" s="13">
        <f>SUMIF(Month!$129:$129,Year!K$2,Month!12:12)</f>
        <v>28150.016000000003</v>
      </c>
      <c r="L12" s="13">
        <f>SUMIF(Month!$129:$129,Year!L$2,Month!12:12)</f>
        <v>30793.331000000002</v>
      </c>
      <c r="M12" s="13">
        <f>SUMIF(Month!$129:$129,Year!M$2,Month!12:12)</f>
        <v>32617.318500000001</v>
      </c>
      <c r="N12" s="13">
        <f>SUMIF(Month!$129:$129,Year!N$2,Month!12:12)</f>
        <v>32194.260999999999</v>
      </c>
      <c r="O12" s="13">
        <f>SUMIF(Month!$129:$129,Year!O$2,Month!12:12)</f>
        <v>36943</v>
      </c>
      <c r="P12" s="13">
        <f>SUMIF(Month!$129:$129,Year!P$2,Month!12:12)</f>
        <v>40079</v>
      </c>
      <c r="Q12" s="13">
        <f>SUMIF(Month!$129:$129,Year!Q$2,Month!12:12)</f>
        <v>42352.51</v>
      </c>
      <c r="R12" s="13">
        <f>SUMIF(Month!$129:$129,Year!R$2,Month!12:12)</f>
        <v>44670.690999999992</v>
      </c>
      <c r="S12" s="13">
        <f>SUMIF(Month!$129:$129,Year!S$2,Month!12:12)</f>
        <v>44419</v>
      </c>
      <c r="T12" s="13">
        <f>SUMIF(Month!$129:$129,Year!T$2,Month!12:12)</f>
        <v>69423.08202702702</v>
      </c>
      <c r="U12" s="13">
        <f>SUMIF(Month!$129:$129,Year!U$2,Month!12:12)</f>
        <v>102862.912</v>
      </c>
      <c r="V12" s="13">
        <f>SUM(Quarter!CD13:CG13)</f>
        <v>101287.026</v>
      </c>
      <c r="W12" s="13">
        <f>SUM(Quarter!CH13:CK13)</f>
        <v>91875.635167390006</v>
      </c>
      <c r="X12" s="13">
        <f>SUM(Quarter!CL13:CO13)</f>
        <v>84927.897582434511</v>
      </c>
      <c r="Y12" s="13">
        <f>SUM(Quarter!CP13:CS13)</f>
        <v>92384.959805033446</v>
      </c>
      <c r="Z12" s="13">
        <f>SUM(Quarter!CT13:CW13)</f>
        <v>105246.34847827733</v>
      </c>
      <c r="AA12" s="13">
        <f>SUM(Quarter!CX13:DA13)</f>
        <v>94606.072877480212</v>
      </c>
      <c r="AB12" s="13">
        <f>SUM(Quarter!DB13:DE13)</f>
        <v>95827.454621587298</v>
      </c>
      <c r="AC12" s="13">
        <f>SUM(Quarter!DF13:DI13)</f>
        <v>98593.777100000007</v>
      </c>
      <c r="AD12" s="13">
        <f>SUMIF(Quarter!$1:$1,Year!AD1,Quarter!13:13)</f>
        <v>81730.050300000003</v>
      </c>
      <c r="AE12" s="13">
        <f>SUMIF(Quarter!$1:$1,Year!AE1,Quarter!13:13)</f>
        <v>4950.3094999999994</v>
      </c>
    </row>
    <row r="13" spans="1:69" x14ac:dyDescent="0.35">
      <c r="A13" s="17" t="str">
        <f>Month!$A$13</f>
        <v>Veículo Leve</v>
      </c>
      <c r="B13" s="14">
        <f>SUMIF(Month!$129:$129,Year!B$2,Month!13:13)</f>
        <v>12234</v>
      </c>
      <c r="C13" s="14">
        <f>SUMIF(Month!$129:$129,Year!C$2,Month!13:13)</f>
        <v>26702</v>
      </c>
      <c r="D13" s="14">
        <f>SUMIF(Month!$129:$129,Year!D$2,Month!13:13)</f>
        <v>28524</v>
      </c>
      <c r="E13" s="14">
        <f>SUMIF(Month!$129:$129,Year!E$2,Month!13:13)</f>
        <v>27269</v>
      </c>
      <c r="F13" s="14">
        <f>SUMIF(Month!$129:$129,Year!F$2,Month!13:13)</f>
        <v>26227</v>
      </c>
      <c r="G13" s="14">
        <f>SUMIF(Month!$129:$129,Year!G$2,Month!13:13)</f>
        <v>25463.649000000001</v>
      </c>
      <c r="H13" s="14">
        <f>SUMIF(Month!$129:$129,Year!H$2,Month!13:13)</f>
        <v>25037.611000000004</v>
      </c>
      <c r="I13" s="14">
        <f>SUMIF(Month!$129:$129,Year!I$2,Month!13:13)</f>
        <v>25728.005000000005</v>
      </c>
      <c r="J13" s="14">
        <f>SUMIF(Month!$129:$129,Year!J$2,Month!13:13)</f>
        <v>25650.314500000004</v>
      </c>
      <c r="K13" s="14">
        <f>SUMIF(Month!$129:$129,Year!K$2,Month!13:13)</f>
        <v>26132.378500000003</v>
      </c>
      <c r="L13" s="14">
        <f>SUMIF(Month!$129:$129,Year!L$2,Month!13:13)</f>
        <v>27935.793999999998</v>
      </c>
      <c r="M13" s="14">
        <f>SUMIF(Month!$129:$129,Year!M$2,Month!13:13)</f>
        <v>30329.017000000003</v>
      </c>
      <c r="N13" s="14">
        <f>SUMIF(Month!$129:$129,Year!N$2,Month!13:13)</f>
        <v>31891.505499999999</v>
      </c>
      <c r="O13" s="14">
        <f>SUMIF(Month!$129:$129,Year!O$2,Month!13:13)</f>
        <v>34041</v>
      </c>
      <c r="P13" s="14">
        <f>SUMIF(Month!$129:$129,Year!P$2,Month!13:13)</f>
        <v>36861</v>
      </c>
      <c r="Q13" s="14">
        <f>SUMIF(Month!$129:$129,Year!Q$2,Month!13:13)</f>
        <v>39644.351999999999</v>
      </c>
      <c r="R13" s="14">
        <f>SUMIF(Month!$129:$129,Year!R$2,Month!13:13)</f>
        <v>41357.384500000007</v>
      </c>
      <c r="S13" s="14">
        <f>SUMIF(Month!$129:$129,Year!S$2,Month!13:13)</f>
        <v>42671</v>
      </c>
      <c r="T13" s="14">
        <f>SUMIF(Month!$129:$129,Year!T$2,Month!13:13)</f>
        <v>58354.912767080743</v>
      </c>
      <c r="U13" s="14">
        <f>SUMIF(Month!$129:$129,Year!U$2,Month!13:13)</f>
        <v>82127.404500000004</v>
      </c>
      <c r="V13" s="14">
        <f>SUM(Quarter!CD14:CG14)</f>
        <v>84652.752500000002</v>
      </c>
      <c r="W13" s="14">
        <f>SUM(Quarter!CH14:CK14)</f>
        <v>73636.736999999994</v>
      </c>
      <c r="X13" s="14">
        <f>SUM(Quarter!CL14:CO14)</f>
        <v>61666.735000000001</v>
      </c>
      <c r="Y13" s="14">
        <f>SUM(Quarter!CP14:CS14)</f>
        <v>54238.480499999991</v>
      </c>
      <c r="Z13" s="14">
        <f>SUM(Quarter!CT14:CW14)</f>
        <v>50694.184999999998</v>
      </c>
      <c r="AA13" s="14">
        <f>SUM(Quarter!CX14:DA14)</f>
        <v>46939.405500000001</v>
      </c>
      <c r="AB13" s="14">
        <f>SUM(Quarter!DB14:DE14)</f>
        <v>50212.298500000004</v>
      </c>
      <c r="AC13" s="14">
        <f>SUM(Quarter!DF14:DI14)</f>
        <v>50879.701000000001</v>
      </c>
      <c r="AD13" s="14">
        <f>SUMIF(Quarter!$1:$1,Year!AD1,Quarter!14:14)</f>
        <v>45069.494000000006</v>
      </c>
      <c r="AE13" s="14">
        <f>SUMIF(Quarter!$1:$1,Year!AE1,Quarter!14:14)</f>
        <v>2838.4655000000002</v>
      </c>
    </row>
    <row r="14" spans="1:69" s="143" customFormat="1" x14ac:dyDescent="0.35">
      <c r="A14" s="20" t="str">
        <f>Month!$A$14</f>
        <v>Concer</v>
      </c>
      <c r="B14" s="8">
        <f>SUMIF(Month!$129:$129,Year!B$2,Month!14:14)</f>
        <v>20838</v>
      </c>
      <c r="C14" s="8">
        <f>SUMIF(Month!$129:$129,Year!C$2,Month!14:14)</f>
        <v>20716</v>
      </c>
      <c r="D14" s="8">
        <f>SUMIF(Month!$129:$129,Year!D$2,Month!14:14)</f>
        <v>21273</v>
      </c>
      <c r="E14" s="8">
        <f>SUMIF(Month!$129:$129,Year!E$2,Month!14:14)</f>
        <v>20544</v>
      </c>
      <c r="F14" s="8">
        <f>SUMIF(Month!$129:$129,Year!F$2,Month!14:14)</f>
        <v>20038</v>
      </c>
      <c r="G14" s="8">
        <f>SUMIF(Month!$129:$129,Year!G$2,Month!14:14)</f>
        <v>20143.173999999999</v>
      </c>
      <c r="H14" s="8">
        <f>SUMIF(Month!$129:$129,Year!H$2,Month!14:14)</f>
        <v>19529.920000000002</v>
      </c>
      <c r="I14" s="8">
        <f>SUMIF(Month!$129:$129,Year!I$2,Month!14:14)</f>
        <v>19929.43</v>
      </c>
      <c r="J14" s="8">
        <f>SUMIF(Month!$129:$129,Year!J$2,Month!14:14)</f>
        <v>20810.1515</v>
      </c>
      <c r="K14" s="8">
        <f>SUMIF(Month!$129:$129,Year!K$2,Month!14:14)</f>
        <v>20853.394500000002</v>
      </c>
      <c r="L14" s="8">
        <f>SUMIF(Month!$129:$129,Year!L$2,Month!14:14)</f>
        <v>22829.404999999999</v>
      </c>
      <c r="M14" s="8">
        <f>SUMIF(Month!$129:$129,Year!M$2,Month!14:14)</f>
        <v>23895.335499999997</v>
      </c>
      <c r="N14" s="8">
        <f>SUMIF(Month!$129:$129,Year!N$2,Month!14:14)</f>
        <v>24475.609499999999</v>
      </c>
      <c r="O14" s="8">
        <f>SUMIF(Month!$129:$129,Year!O$2,Month!14:14)</f>
        <v>26629</v>
      </c>
      <c r="P14" s="8">
        <f>SUMIF(Month!$129:$129,Year!P$2,Month!14:14)</f>
        <v>29460</v>
      </c>
      <c r="Q14" s="8">
        <f>SUMIF(Month!$129:$129,Year!Q$2,Month!14:14)</f>
        <v>31241.011999999999</v>
      </c>
      <c r="R14" s="8">
        <f>SUMIF(Month!$129:$129,Year!R$2,Month!14:14)</f>
        <v>32272.137500000001</v>
      </c>
      <c r="S14" s="8">
        <f>SUMIF(Month!$129:$129,Year!S$2,Month!14:14)</f>
        <v>31248</v>
      </c>
      <c r="T14" s="8">
        <f>T15+T16</f>
        <v>27030.917999999998</v>
      </c>
      <c r="U14" s="8">
        <f>SUMIF(Month!$129:$129,Year!U$2,Month!14:14)</f>
        <v>24541.753499999999</v>
      </c>
      <c r="V14" s="8">
        <f>SUM(Quarter!CD15:CG15)</f>
        <v>23747.7045</v>
      </c>
      <c r="W14" s="8">
        <f>SUM(Quarter!CH15:CK15)</f>
        <v>23596.972500000003</v>
      </c>
      <c r="X14" s="8">
        <f>SUM(Quarter!CL15:CO15)</f>
        <v>24552.982</v>
      </c>
      <c r="Y14" s="8">
        <f>SUM(Quarter!CP15:CS15)</f>
        <v>21439.542999999998</v>
      </c>
      <c r="Z14" s="8">
        <f>SUM(Quarter!CT15:CW15)</f>
        <v>23189.428249999997</v>
      </c>
      <c r="AA14" s="8">
        <f>SUM(Quarter!CX15:DA15)</f>
        <v>23764.943469688013</v>
      </c>
      <c r="AB14" s="8">
        <f>SUM(Quarter!DB15:DE15)</f>
        <v>25167.821321587304</v>
      </c>
      <c r="AC14" s="8">
        <f>SUM(Quarter!DF15:DI15)</f>
        <v>25906.845000000001</v>
      </c>
      <c r="AD14" s="33">
        <f>SUMIF(Quarter!$1:$1,Year!AD1,Quarter!15:15)</f>
        <v>21807.9565</v>
      </c>
      <c r="AE14" s="33">
        <f>SUMIF(Quarter!$1:$1,Year!AE1,Quarter!15:15)</f>
        <v>0</v>
      </c>
    </row>
    <row r="15" spans="1:69" s="84" customFormat="1" x14ac:dyDescent="0.35">
      <c r="A15" s="18" t="str">
        <f>Month!$A$15</f>
        <v>Veículo Pesado</v>
      </c>
      <c r="B15" s="9">
        <f>SUMIF(Month!$129:$129,Year!B$2,Month!15:15)</f>
        <v>9788</v>
      </c>
      <c r="C15" s="9">
        <f>SUMIF(Month!$129:$129,Year!C$2,Month!15:15)</f>
        <v>9295</v>
      </c>
      <c r="D15" s="9">
        <f>SUMIF(Month!$129:$129,Year!D$2,Month!15:15)</f>
        <v>9700</v>
      </c>
      <c r="E15" s="9">
        <f>SUMIF(Month!$129:$129,Year!E$2,Month!15:15)</f>
        <v>9559</v>
      </c>
      <c r="F15" s="9">
        <f>SUMIF(Month!$129:$129,Year!F$2,Month!15:15)</f>
        <v>9450</v>
      </c>
      <c r="G15" s="9">
        <f>SUMIF(Month!$129:$129,Year!G$2,Month!15:15)</f>
        <v>9598.5249999999996</v>
      </c>
      <c r="H15" s="9">
        <f>SUMIF(Month!$129:$129,Year!H$2,Month!15:15)</f>
        <v>9403.3090000000011</v>
      </c>
      <c r="I15" s="9">
        <f>SUMIF(Month!$129:$129,Year!I$2,Month!15:15)</f>
        <v>9581.0449999999983</v>
      </c>
      <c r="J15" s="9">
        <f>SUMIF(Month!$129:$129,Year!J$2,Month!15:15)</f>
        <v>10255.837</v>
      </c>
      <c r="K15" s="9">
        <f>SUMIF(Month!$129:$129,Year!K$2,Month!15:15)</f>
        <v>10305.016</v>
      </c>
      <c r="L15" s="9">
        <f>SUMIF(Month!$129:$129,Year!L$2,Month!15:15)</f>
        <v>11671.331</v>
      </c>
      <c r="M15" s="9">
        <f>SUMIF(Month!$129:$129,Year!M$2,Month!15:15)</f>
        <v>11850.318500000001</v>
      </c>
      <c r="N15" s="9">
        <f>SUMIF(Month!$129:$129,Year!N$2,Month!15:15)</f>
        <v>11740.732</v>
      </c>
      <c r="O15" s="9">
        <f>SUMIF(Month!$129:$129,Year!O$2,Month!15:15)</f>
        <v>13440</v>
      </c>
      <c r="P15" s="9">
        <f>SUMIF(Month!$129:$129,Year!P$2,Month!15:15)</f>
        <v>15223</v>
      </c>
      <c r="Q15" s="9">
        <f>SUMIF(Month!$129:$129,Year!Q$2,Month!15:15)</f>
        <v>16118.826999999999</v>
      </c>
      <c r="R15" s="9">
        <f>SUMIF(Month!$129:$129,Year!R$2,Month!15:15)</f>
        <v>16456</v>
      </c>
      <c r="S15" s="9">
        <f>SUMIF(Month!$129:$129,Year!S$2,Month!15:15)</f>
        <v>15688</v>
      </c>
      <c r="T15" s="9">
        <f>SUMIF(Month!$129:$129,Year!T$2,Month!15:15)</f>
        <v>12846.96</v>
      </c>
      <c r="U15" s="9">
        <f>SUMIF(Month!$129:$129,Year!U$2,Month!15:15)</f>
        <v>11267.785</v>
      </c>
      <c r="V15" s="9">
        <f>SUM(Quarter!CD16:CG16)</f>
        <v>10526.041000000001</v>
      </c>
      <c r="W15" s="9">
        <f>SUM(Quarter!CH16:CK16)</f>
        <v>10858.518</v>
      </c>
      <c r="X15" s="9">
        <f>SUM(Quarter!CL16:CO16)</f>
        <v>11393.475999999999</v>
      </c>
      <c r="Y15" s="9">
        <f>SUM(Quarter!CP16:CS16)</f>
        <v>10913.717999999999</v>
      </c>
      <c r="Z15" s="9">
        <f>SUM(Quarter!CT16:CW16)</f>
        <v>11383.78875</v>
      </c>
      <c r="AA15" s="9">
        <f>SUM(Quarter!CX16:DA16)</f>
        <v>11241.686969688015</v>
      </c>
      <c r="AB15" s="9">
        <f>SUM(Quarter!DB16:DE16)</f>
        <v>11684.533821587302</v>
      </c>
      <c r="AC15" s="9">
        <f>SUM(Quarter!DF16:DI16)</f>
        <v>12418.765000000001</v>
      </c>
      <c r="AD15" s="33">
        <f>SUMIF(Quarter!$1:$1,Year!AD1,Quarter!16:16)</f>
        <v>10407.175999999999</v>
      </c>
      <c r="AE15" s="33">
        <f>SUMIF(Quarter!$1:$1,Year!AE1,Quarter!16:16)</f>
        <v>0</v>
      </c>
    </row>
    <row r="16" spans="1:69" s="84" customFormat="1" x14ac:dyDescent="0.35">
      <c r="A16" s="19" t="str">
        <f>Month!$A$16</f>
        <v>Veículo Leve</v>
      </c>
      <c r="B16" s="10">
        <f>SUMIF(Month!$129:$129,Year!B$2,Month!16:16)</f>
        <v>11050</v>
      </c>
      <c r="C16" s="10">
        <f>SUMIF(Month!$129:$129,Year!C$2,Month!16:16)</f>
        <v>11421</v>
      </c>
      <c r="D16" s="10">
        <f>SUMIF(Month!$129:$129,Year!D$2,Month!16:16)</f>
        <v>11573</v>
      </c>
      <c r="E16" s="10">
        <f>SUMIF(Month!$129:$129,Year!E$2,Month!16:16)</f>
        <v>10985</v>
      </c>
      <c r="F16" s="10">
        <f>SUMIF(Month!$129:$129,Year!F$2,Month!16:16)</f>
        <v>10588</v>
      </c>
      <c r="G16" s="10">
        <f>SUMIF(Month!$129:$129,Year!G$2,Month!16:16)</f>
        <v>10544.648999999999</v>
      </c>
      <c r="H16" s="10">
        <f>SUMIF(Month!$129:$129,Year!H$2,Month!16:16)</f>
        <v>10126.610999999999</v>
      </c>
      <c r="I16" s="10">
        <f>SUMIF(Month!$129:$129,Year!I$2,Month!16:16)</f>
        <v>10348.385</v>
      </c>
      <c r="J16" s="10">
        <f>SUMIF(Month!$129:$129,Year!J$2,Month!16:16)</f>
        <v>10554.314499999999</v>
      </c>
      <c r="K16" s="10">
        <f>SUMIF(Month!$129:$129,Year!K$2,Month!16:16)</f>
        <v>10548.378499999997</v>
      </c>
      <c r="L16" s="10">
        <f>SUMIF(Month!$129:$129,Year!L$2,Month!16:16)</f>
        <v>11158.073999999999</v>
      </c>
      <c r="M16" s="10">
        <f>SUMIF(Month!$129:$129,Year!M$2,Month!16:16)</f>
        <v>12045.017</v>
      </c>
      <c r="N16" s="10">
        <f>SUMIF(Month!$129:$129,Year!N$2,Month!16:16)</f>
        <v>12734.877500000001</v>
      </c>
      <c r="O16" s="10">
        <f>SUMIF(Month!$129:$129,Year!O$2,Month!16:16)</f>
        <v>13189</v>
      </c>
      <c r="P16" s="10">
        <f>SUMIF(Month!$129:$129,Year!P$2,Month!16:16)</f>
        <v>14237</v>
      </c>
      <c r="Q16" s="10">
        <f>SUMIF(Month!$129:$129,Year!Q$2,Month!16:16)</f>
        <v>15122.184999999999</v>
      </c>
      <c r="R16" s="10">
        <f>SUMIF(Month!$129:$129,Year!R$2,Month!16:16)</f>
        <v>15816</v>
      </c>
      <c r="S16" s="10">
        <f>SUMIF(Month!$129:$129,Year!S$2,Month!16:16)</f>
        <v>15560</v>
      </c>
      <c r="T16" s="10">
        <f>SUMIF(Month!$129:$129,Year!T$2,Month!16:16)</f>
        <v>14183.958000000001</v>
      </c>
      <c r="U16" s="10">
        <f>SUMIF(Month!$129:$129,Year!U$2,Month!16:16)</f>
        <v>13273.968499999999</v>
      </c>
      <c r="V16" s="10">
        <f>SUM(Quarter!CD17:CG17)</f>
        <v>13221.663499999999</v>
      </c>
      <c r="W16" s="10">
        <f>SUM(Quarter!CH17:CK17)</f>
        <v>12738.4545</v>
      </c>
      <c r="X16" s="10">
        <f>SUM(Quarter!CL17:CO17)</f>
        <v>13159.506000000001</v>
      </c>
      <c r="Y16" s="10">
        <f>SUM(Quarter!CP17:CS17)</f>
        <v>10525.825000000001</v>
      </c>
      <c r="Z16" s="10">
        <f>SUM(Quarter!CT17:CW17)</f>
        <v>11805.639500000001</v>
      </c>
      <c r="AA16" s="10">
        <f>SUM(Quarter!CX17:DA17)</f>
        <v>12523.2565</v>
      </c>
      <c r="AB16" s="10">
        <f>SUM(Quarter!DB17:DE17)</f>
        <v>13483.2875</v>
      </c>
      <c r="AC16" s="10">
        <f>SUM(Quarter!DF17:DI17)</f>
        <v>13488.08</v>
      </c>
      <c r="AD16" s="33">
        <f>SUMIF(Quarter!$1:$1,Year!AD1,Quarter!17:17)</f>
        <v>11400.780499999999</v>
      </c>
      <c r="AE16" s="33">
        <f>SUMIF(Quarter!$1:$1,Year!AE1,Quarter!17:17)</f>
        <v>0</v>
      </c>
    </row>
    <row r="17" spans="1:31" s="143" customFormat="1" x14ac:dyDescent="0.35">
      <c r="A17" s="20" t="str">
        <f>Month!$A$17</f>
        <v>Concepa</v>
      </c>
      <c r="B17" s="8">
        <f>SUMIF(Month!$129:$129,Year!B$2,Month!17:17)</f>
        <v>2114</v>
      </c>
      <c r="C17" s="8">
        <f>SUMIF(Month!$129:$129,Year!C$2,Month!17:17)</f>
        <v>22158</v>
      </c>
      <c r="D17" s="8">
        <f>SUMIF(Month!$129:$129,Year!D$2,Month!17:17)</f>
        <v>21721</v>
      </c>
      <c r="E17" s="8">
        <f>SUMIF(Month!$129:$129,Year!E$2,Month!17:17)</f>
        <v>21810</v>
      </c>
      <c r="F17" s="8">
        <f>SUMIF(Month!$129:$129,Year!F$2,Month!17:17)</f>
        <v>21999</v>
      </c>
      <c r="G17" s="8">
        <f>SUMIF(Month!$129:$129,Year!G$2,Month!17:17)</f>
        <v>20708</v>
      </c>
      <c r="H17" s="8">
        <f>SUMIF(Month!$129:$129,Year!H$2,Month!17:17)</f>
        <v>20729</v>
      </c>
      <c r="I17" s="8">
        <f>SUMIF(Month!$129:$129,Year!I$2,Month!17:17)</f>
        <v>21880</v>
      </c>
      <c r="J17" s="8">
        <f>SUMIF(Month!$129:$129,Year!J$2,Month!17:17)</f>
        <v>21699</v>
      </c>
      <c r="K17" s="8">
        <f>SUMIF(Month!$129:$129,Year!K$2,Month!17:17)</f>
        <v>22712</v>
      </c>
      <c r="L17" s="8">
        <f>SUMIF(Month!$129:$129,Year!L$2,Month!17:17)</f>
        <v>24597</v>
      </c>
      <c r="M17" s="8">
        <f>SUMIF(Month!$129:$129,Year!M$2,Month!17:17)</f>
        <v>26860</v>
      </c>
      <c r="N17" s="8">
        <f>SUMIF(Month!$129:$129,Year!N$2,Month!17:17)</f>
        <v>27200.156999999999</v>
      </c>
      <c r="O17" s="8">
        <f>SUMIF(Month!$129:$129,Year!O$2,Month!17:17)</f>
        <v>30415</v>
      </c>
      <c r="P17" s="8">
        <f>SUMIF(Month!$129:$129,Year!P$2,Month!17:17)</f>
        <v>32901</v>
      </c>
      <c r="Q17" s="8">
        <f>SUMIF(Month!$129:$129,Year!Q$2,Month!17:17)</f>
        <v>35555.85</v>
      </c>
      <c r="R17" s="8">
        <f>SUMIF(Month!$129:$129,Year!R$2,Month!17:17)</f>
        <v>37946.938000000002</v>
      </c>
      <c r="S17" s="8">
        <f>SUMIF(Month!$129:$129,Year!S$2,Month!17:17)</f>
        <v>40247</v>
      </c>
      <c r="T17" s="8">
        <f>SUMIF(Month!$129:$129,Year!T$2,Month!17:17)</f>
        <v>38263.804499999998</v>
      </c>
      <c r="U17" s="8">
        <f>SUMIF(Month!$129:$129,Year!U$2,Month!17:17)</f>
        <v>36704.249499999998</v>
      </c>
      <c r="V17" s="8">
        <f>SUM(Quarter!CD18:CG18)</f>
        <v>38889.817500000005</v>
      </c>
      <c r="W17" s="8">
        <f>SUM(Quarter!CH18:CK18)</f>
        <v>20965.127099999998</v>
      </c>
      <c r="X17" s="8"/>
      <c r="Y17" s="8"/>
      <c r="Z17" s="8"/>
      <c r="AA17" s="8"/>
      <c r="AB17" s="8"/>
      <c r="AC17" s="8"/>
      <c r="AD17" s="8"/>
      <c r="AE17" s="8"/>
    </row>
    <row r="18" spans="1:31" s="84" customFormat="1" x14ac:dyDescent="0.35">
      <c r="A18" s="18" t="str">
        <f>Month!$A$18</f>
        <v>Veículo Pesado</v>
      </c>
      <c r="B18" s="9">
        <f>SUMIF(Month!$129:$129,Year!B$2,Month!18:18)</f>
        <v>930</v>
      </c>
      <c r="C18" s="9">
        <f>SUMIF(Month!$129:$129,Year!C$2,Month!18:18)</f>
        <v>9010</v>
      </c>
      <c r="D18" s="9">
        <f>SUMIF(Month!$129:$129,Year!D$2,Month!18:18)</f>
        <v>8747</v>
      </c>
      <c r="E18" s="9">
        <f>SUMIF(Month!$129:$129,Year!E$2,Month!18:18)</f>
        <v>9121</v>
      </c>
      <c r="F18" s="9">
        <f>SUMIF(Month!$129:$129,Year!F$2,Month!18:18)</f>
        <v>9631</v>
      </c>
      <c r="G18" s="9">
        <f>SUMIF(Month!$129:$129,Year!G$2,Month!18:18)</f>
        <v>9113</v>
      </c>
      <c r="H18" s="9">
        <f>SUMIF(Month!$129:$129,Year!H$2,Month!18:18)</f>
        <v>9411</v>
      </c>
      <c r="I18" s="9">
        <f>SUMIF(Month!$129:$129,Year!I$2,Month!18:18)</f>
        <v>10260</v>
      </c>
      <c r="J18" s="9">
        <f>SUMIF(Month!$129:$129,Year!J$2,Month!18:18)</f>
        <v>10224</v>
      </c>
      <c r="K18" s="9">
        <f>SUMIF(Month!$129:$129,Year!K$2,Month!18:18)</f>
        <v>10976</v>
      </c>
      <c r="L18" s="9">
        <f>SUMIF(Month!$129:$129,Year!L$2,Month!18:18)</f>
        <v>11980</v>
      </c>
      <c r="M18" s="9">
        <f>SUMIF(Month!$129:$129,Year!M$2,Month!18:18)</f>
        <v>13073</v>
      </c>
      <c r="N18" s="9">
        <f>SUMIF(Month!$129:$129,Year!N$2,Month!18:18)</f>
        <v>12676.529</v>
      </c>
      <c r="O18" s="9">
        <f>SUMIF(Month!$129:$129,Year!O$2,Month!18:18)</f>
        <v>14518</v>
      </c>
      <c r="P18" s="9">
        <f>SUMIF(Month!$129:$129,Year!P$2,Month!18:18)</f>
        <v>15286</v>
      </c>
      <c r="Q18" s="9">
        <f>SUMIF(Month!$129:$129,Year!Q$2,Month!18:18)</f>
        <v>16277.683000000001</v>
      </c>
      <c r="R18" s="9">
        <f>SUMIF(Month!$129:$129,Year!R$2,Month!18:18)</f>
        <v>17814.187999999998</v>
      </c>
      <c r="S18" s="9">
        <f>SUMIF(Month!$129:$129,Year!S$2,Month!18:18)</f>
        <v>18600</v>
      </c>
      <c r="T18" s="9">
        <f>SUMIF(Month!$129:$129,Year!T$2,Month!18:18)</f>
        <v>17187.771000000001</v>
      </c>
      <c r="U18" s="9">
        <f>SUMIF(Month!$129:$129,Year!U$2,Month!18:18)</f>
        <v>16651.039000000001</v>
      </c>
      <c r="V18" s="9">
        <f>SUM(Quarter!CD19:CG19)</f>
        <v>16953.195</v>
      </c>
      <c r="W18" s="9">
        <f>SUM(Quarter!CH19:CK19)</f>
        <v>8376.035100000001</v>
      </c>
      <c r="X18" s="9"/>
      <c r="Y18" s="9"/>
      <c r="Z18" s="9"/>
      <c r="AA18" s="9"/>
      <c r="AB18" s="9"/>
      <c r="AC18" s="9"/>
      <c r="AD18" s="9"/>
      <c r="AE18" s="9"/>
    </row>
    <row r="19" spans="1:31" s="84" customFormat="1" x14ac:dyDescent="0.35">
      <c r="A19" s="19" t="str">
        <f>Month!$A$19</f>
        <v>Veículo Leve</v>
      </c>
      <c r="B19" s="10">
        <f>SUMIF(Month!$129:$129,Year!B$2,Month!19:19)</f>
        <v>1184</v>
      </c>
      <c r="C19" s="10">
        <f>SUMIF(Month!$129:$129,Year!C$2,Month!19:19)</f>
        <v>13148</v>
      </c>
      <c r="D19" s="10">
        <f>SUMIF(Month!$129:$129,Year!D$2,Month!19:19)</f>
        <v>12974</v>
      </c>
      <c r="E19" s="10">
        <f>SUMIF(Month!$129:$129,Year!E$2,Month!19:19)</f>
        <v>12689</v>
      </c>
      <c r="F19" s="10">
        <f>SUMIF(Month!$129:$129,Year!F$2,Month!19:19)</f>
        <v>12368</v>
      </c>
      <c r="G19" s="10">
        <f>SUMIF(Month!$129:$129,Year!G$2,Month!19:19)</f>
        <v>11595</v>
      </c>
      <c r="H19" s="10">
        <f>SUMIF(Month!$129:$129,Year!H$2,Month!19:19)</f>
        <v>11318</v>
      </c>
      <c r="I19" s="10">
        <f>SUMIF(Month!$129:$129,Year!I$2,Month!19:19)</f>
        <v>11620</v>
      </c>
      <c r="J19" s="10">
        <f>SUMIF(Month!$129:$129,Year!J$2,Month!19:19)</f>
        <v>11475</v>
      </c>
      <c r="K19" s="10">
        <f>SUMIF(Month!$129:$129,Year!K$2,Month!19:19)</f>
        <v>11736</v>
      </c>
      <c r="L19" s="10">
        <f>SUMIF(Month!$129:$129,Year!L$2,Month!19:19)</f>
        <v>12617</v>
      </c>
      <c r="M19" s="10">
        <f>SUMIF(Month!$129:$129,Year!M$2,Month!19:19)</f>
        <v>13787</v>
      </c>
      <c r="N19" s="10">
        <f>SUMIF(Month!$129:$129,Year!N$2,Month!19:19)</f>
        <v>14523.628000000001</v>
      </c>
      <c r="O19" s="10">
        <f>SUMIF(Month!$129:$129,Year!O$2,Month!19:19)</f>
        <v>15897</v>
      </c>
      <c r="P19" s="10">
        <f>SUMIF(Month!$129:$129,Year!P$2,Month!19:19)</f>
        <v>17615</v>
      </c>
      <c r="Q19" s="10">
        <f>SUMIF(Month!$129:$129,Year!Q$2,Month!19:19)</f>
        <v>19278.167000000001</v>
      </c>
      <c r="R19" s="10">
        <f>SUMIF(Month!$129:$129,Year!R$2,Month!19:19)</f>
        <v>20132.457999999999</v>
      </c>
      <c r="S19" s="10">
        <f>SUMIF(Month!$129:$129,Year!S$2,Month!19:19)</f>
        <v>21647</v>
      </c>
      <c r="T19" s="10">
        <f>SUMIF(Month!$129:$129,Year!T$2,Month!19:19)</f>
        <v>21076.033499999998</v>
      </c>
      <c r="U19" s="10">
        <f>SUMIF(Month!$129:$129,Year!U$2,Month!19:19)</f>
        <v>20053.210500000001</v>
      </c>
      <c r="V19" s="10">
        <f>SUM(Quarter!CD20:CG20)</f>
        <v>21936.622499999998</v>
      </c>
      <c r="W19" s="10">
        <f>SUM(Quarter!CH20:CK20)</f>
        <v>12589.091999999999</v>
      </c>
      <c r="X19" s="10"/>
      <c r="Y19" s="10"/>
      <c r="Z19" s="10"/>
      <c r="AA19" s="10"/>
      <c r="AB19" s="10"/>
      <c r="AC19" s="10"/>
      <c r="AD19" s="10"/>
      <c r="AE19" s="10"/>
    </row>
    <row r="20" spans="1:31" s="143" customFormat="1" x14ac:dyDescent="0.35">
      <c r="A20" s="20" t="str">
        <f>Month!$A$20</f>
        <v>Econorte</v>
      </c>
      <c r="B20" s="8">
        <f>SUMIF(Month!$129:$129,Year!B$2,Month!20:20)</f>
        <v>0</v>
      </c>
      <c r="C20" s="8">
        <f>SUMIF(Month!$129:$129,Year!C$2,Month!20:20)</f>
        <v>5035</v>
      </c>
      <c r="D20" s="8">
        <f>SUMIF(Month!$129:$129,Year!D$2,Month!20:20)</f>
        <v>9135</v>
      </c>
      <c r="E20" s="8">
        <f>SUMIF(Month!$129:$129,Year!E$2,Month!20:20)</f>
        <v>8418</v>
      </c>
      <c r="F20" s="8">
        <f>SUMIF(Month!$129:$129,Year!F$2,Month!20:20)</f>
        <v>7808</v>
      </c>
      <c r="G20" s="8">
        <f>SUMIF(Month!$129:$129,Year!G$2,Month!20:20)</f>
        <v>8220</v>
      </c>
      <c r="H20" s="8">
        <f>SUMIF(Month!$129:$129,Year!H$2,Month!20:20)</f>
        <v>10841.8</v>
      </c>
      <c r="I20" s="8">
        <f>SUMIF(Month!$129:$129,Year!I$2,Month!20:20)</f>
        <v>11078.619999999999</v>
      </c>
      <c r="J20" s="8">
        <f>SUMIF(Month!$129:$129,Year!J$2,Month!20:20)</f>
        <v>10740</v>
      </c>
      <c r="K20" s="8">
        <f>SUMIF(Month!$129:$129,Year!K$2,Month!20:20)</f>
        <v>10717</v>
      </c>
      <c r="L20" s="8">
        <f>SUMIF(Month!$129:$129,Year!L$2,Month!20:20)</f>
        <v>11302.720000000001</v>
      </c>
      <c r="M20" s="8">
        <f>SUMIF(Month!$129:$129,Year!M$2,Month!20:20)</f>
        <v>12191</v>
      </c>
      <c r="N20" s="8">
        <f>SUMIF(Month!$129:$129,Year!N$2,Month!20:20)</f>
        <v>12410</v>
      </c>
      <c r="O20" s="8">
        <f>SUMIF(Month!$129:$129,Year!O$2,Month!20:20)</f>
        <v>13940</v>
      </c>
      <c r="P20" s="8">
        <f>SUMIF(Month!$129:$129,Year!P$2,Month!20:20)</f>
        <v>14579</v>
      </c>
      <c r="Q20" s="8">
        <f>SUMIF(Month!$129:$129,Year!Q$2,Month!20:20)</f>
        <v>15200</v>
      </c>
      <c r="R20" s="8">
        <f>SUMIF(Month!$129:$129,Year!R$2,Month!20:20)</f>
        <v>15809</v>
      </c>
      <c r="S20" s="8">
        <f>SUMIF(Month!$129:$129,Year!S$2,Month!20:20)</f>
        <v>15595</v>
      </c>
      <c r="T20" s="8">
        <f>SUMIF(Month!$129:$129,Year!T$2,Month!20:20)</f>
        <v>14974.727767080745</v>
      </c>
      <c r="U20" s="8">
        <f>SUMIF(Month!$129:$129,Year!U$2,Month!20:20)</f>
        <v>14393</v>
      </c>
      <c r="V20" s="8">
        <f>SUM(Quarter!CD21:CG21)</f>
        <v>14350</v>
      </c>
      <c r="W20" s="8">
        <f>SUM(Quarter!CH21:CK21)</f>
        <v>13669</v>
      </c>
      <c r="X20" s="8">
        <f>SUM(Quarter!CL21:CO21)</f>
        <v>11068.8125</v>
      </c>
      <c r="Y20" s="8">
        <f>SUM(Quarter!CP21:CS21)</f>
        <v>15021.187</v>
      </c>
      <c r="Z20" s="8">
        <f>SUM(Quarter!CT21:CW21)</f>
        <v>14762</v>
      </c>
      <c r="AA20" s="8">
        <f>SUM(Quarter!CX21:DA21)</f>
        <v>0</v>
      </c>
      <c r="AB20" s="8">
        <f>SUM(Quarter!DB21:DE21)</f>
        <v>0</v>
      </c>
      <c r="AC20" s="8">
        <f>SUM(Quarter!DF21:DI21)</f>
        <v>0</v>
      </c>
      <c r="AD20" s="8">
        <f>SUM(Quarter!DJ21:DM21)</f>
        <v>0</v>
      </c>
      <c r="AE20" s="8">
        <f>SUM(Quarter!DK21:DN21)</f>
        <v>0</v>
      </c>
    </row>
    <row r="21" spans="1:31" s="84" customFormat="1" x14ac:dyDescent="0.35">
      <c r="A21" s="18" t="str">
        <f>Month!$A$21</f>
        <v>Veículo Pesado</v>
      </c>
      <c r="B21" s="9">
        <f>SUMIF(Month!$129:$129,Year!B$2,Month!21:21)</f>
        <v>0</v>
      </c>
      <c r="C21" s="9">
        <f>SUMIF(Month!$129:$129,Year!C$2,Month!21:21)</f>
        <v>2902</v>
      </c>
      <c r="D21" s="9">
        <f>SUMIF(Month!$129:$129,Year!D$2,Month!21:21)</f>
        <v>5158</v>
      </c>
      <c r="E21" s="9">
        <f>SUMIF(Month!$129:$129,Year!E$2,Month!21:21)</f>
        <v>4823</v>
      </c>
      <c r="F21" s="9">
        <f>SUMIF(Month!$129:$129,Year!F$2,Month!21:21)</f>
        <v>4537</v>
      </c>
      <c r="G21" s="9">
        <f>SUMIF(Month!$129:$129,Year!G$2,Month!21:21)</f>
        <v>4896</v>
      </c>
      <c r="H21" s="9">
        <f>SUMIF(Month!$129:$129,Year!H$2,Month!21:21)</f>
        <v>7248.8</v>
      </c>
      <c r="I21" s="9">
        <f>SUMIF(Month!$129:$129,Year!I$2,Month!21:21)</f>
        <v>7319</v>
      </c>
      <c r="J21" s="9">
        <f>SUMIF(Month!$129:$129,Year!J$2,Month!21:21)</f>
        <v>7119</v>
      </c>
      <c r="K21" s="9">
        <f>SUMIF(Month!$129:$129,Year!K$2,Month!21:21)</f>
        <v>6869</v>
      </c>
      <c r="L21" s="9">
        <f>SUMIF(Month!$129:$129,Year!L$2,Month!21:21)</f>
        <v>7142</v>
      </c>
      <c r="M21" s="9">
        <f>SUMIF(Month!$129:$129,Year!M$2,Month!21:21)</f>
        <v>7694</v>
      </c>
      <c r="N21" s="9">
        <f>SUMIF(Month!$129:$129,Year!N$2,Month!21:21)</f>
        <v>7777</v>
      </c>
      <c r="O21" s="9">
        <f>SUMIF(Month!$129:$129,Year!O$2,Month!21:21)</f>
        <v>8985</v>
      </c>
      <c r="P21" s="9">
        <f>SUMIF(Month!$129:$129,Year!P$2,Month!21:21)</f>
        <v>9570</v>
      </c>
      <c r="Q21" s="9">
        <f>SUMIF(Month!$129:$129,Year!Q$2,Month!21:21)</f>
        <v>9956</v>
      </c>
      <c r="R21" s="9">
        <f>SUMIF(Month!$129:$129,Year!R$2,Month!21:21)</f>
        <v>10400</v>
      </c>
      <c r="S21" s="9">
        <f>SUMIF(Month!$129:$129,Year!S$2,Month!21:21)</f>
        <v>10131</v>
      </c>
      <c r="T21" s="9">
        <f>SUMIF(Month!$129:$129,Year!T$2,Month!21:21)</f>
        <v>9304.7009999999991</v>
      </c>
      <c r="U21" s="9">
        <f>SUMIF(Month!$129:$129,Year!U$2,Month!21:21)</f>
        <v>8557</v>
      </c>
      <c r="V21" s="9">
        <f>SUM(Quarter!CD22:CG22)</f>
        <v>8256</v>
      </c>
      <c r="W21" s="9">
        <f>SUM(Quarter!CH22:CK22)</f>
        <v>7791</v>
      </c>
      <c r="X21" s="9">
        <f>SUM(Quarter!CL22:CO22)</f>
        <v>6090.08</v>
      </c>
      <c r="Y21" s="9">
        <f>SUM(Quarter!CP22:CS22)</f>
        <v>9588.2610000000004</v>
      </c>
      <c r="Z21" s="9">
        <f>SUM(Quarter!CT22:CW22)</f>
        <v>9513</v>
      </c>
      <c r="AA21" s="9">
        <f ca="1">SUM(Quarter!CX22:DA22)</f>
        <v>0</v>
      </c>
      <c r="AB21" s="9">
        <f ca="1">SUM(Quarter!DB22:DE22)</f>
        <v>0</v>
      </c>
      <c r="AC21" s="9">
        <f ca="1">SUM(Quarter!DF22:DI22)</f>
        <v>0</v>
      </c>
      <c r="AD21" s="9">
        <f ca="1">SUM(Quarter!DJ22:DM22)</f>
        <v>0</v>
      </c>
      <c r="AE21" s="9">
        <f ca="1">SUM(Quarter!DK22:DN22)</f>
        <v>0</v>
      </c>
    </row>
    <row r="22" spans="1:31" s="84" customFormat="1" x14ac:dyDescent="0.35">
      <c r="A22" s="19" t="str">
        <f>Month!$A$22</f>
        <v>Veículo Leve</v>
      </c>
      <c r="B22" s="10">
        <f>SUMIF(Month!$129:$129,Year!B$2,Month!22:22)</f>
        <v>0</v>
      </c>
      <c r="C22" s="10">
        <f>SUMIF(Month!$129:$129,Year!C$2,Month!22:22)</f>
        <v>2133</v>
      </c>
      <c r="D22" s="10">
        <f>SUMIF(Month!$129:$129,Year!D$2,Month!22:22)</f>
        <v>3977</v>
      </c>
      <c r="E22" s="10">
        <f>SUMIF(Month!$129:$129,Year!E$2,Month!22:22)</f>
        <v>3595</v>
      </c>
      <c r="F22" s="10">
        <f>SUMIF(Month!$129:$129,Year!F$2,Month!22:22)</f>
        <v>3271</v>
      </c>
      <c r="G22" s="10">
        <f>SUMIF(Month!$129:$129,Year!G$2,Month!22:22)</f>
        <v>3324</v>
      </c>
      <c r="H22" s="10">
        <f>SUMIF(Month!$129:$129,Year!H$2,Month!22:22)</f>
        <v>3593</v>
      </c>
      <c r="I22" s="10">
        <f>SUMIF(Month!$129:$129,Year!I$2,Month!22:22)</f>
        <v>3759.62</v>
      </c>
      <c r="J22" s="10">
        <f>SUMIF(Month!$129:$129,Year!J$2,Month!22:22)</f>
        <v>3621</v>
      </c>
      <c r="K22" s="10">
        <f>SUMIF(Month!$129:$129,Year!K$2,Month!22:22)</f>
        <v>3848</v>
      </c>
      <c r="L22" s="10">
        <f>SUMIF(Month!$129:$129,Year!L$2,Month!22:22)</f>
        <v>4160.72</v>
      </c>
      <c r="M22" s="10">
        <f>SUMIF(Month!$129:$129,Year!M$2,Month!22:22)</f>
        <v>4497</v>
      </c>
      <c r="N22" s="10">
        <f>SUMIF(Month!$129:$129,Year!N$2,Month!22:22)</f>
        <v>4633</v>
      </c>
      <c r="O22" s="10">
        <f>SUMIF(Month!$129:$129,Year!O$2,Month!22:22)</f>
        <v>4955</v>
      </c>
      <c r="P22" s="10">
        <f>SUMIF(Month!$129:$129,Year!P$2,Month!22:22)</f>
        <v>5009</v>
      </c>
      <c r="Q22" s="10">
        <f>SUMIF(Month!$129:$129,Year!Q$2,Month!22:22)</f>
        <v>5244</v>
      </c>
      <c r="R22" s="10">
        <f>SUMIF(Month!$129:$129,Year!R$2,Month!22:22)</f>
        <v>5409</v>
      </c>
      <c r="S22" s="10">
        <f>SUMIF(Month!$129:$129,Year!S$2,Month!22:22)</f>
        <v>5464</v>
      </c>
      <c r="T22" s="10">
        <f>SUMIF(Month!$129:$129,Year!T$2,Month!22:22)</f>
        <v>5670.0267670807452</v>
      </c>
      <c r="U22" s="10">
        <f>SUMIF(Month!$129:$129,Year!U$2,Month!22:22)</f>
        <v>5836</v>
      </c>
      <c r="V22" s="10">
        <f>SUM(Quarter!CD23:CG23)</f>
        <v>6094</v>
      </c>
      <c r="W22" s="10">
        <f>SUM(Quarter!CH23:CK23)</f>
        <v>5878</v>
      </c>
      <c r="X22" s="10">
        <f>SUM(Quarter!CL23:CO23)</f>
        <v>4978.7325000000001</v>
      </c>
      <c r="Y22" s="10">
        <f>SUM(Quarter!CP23:CS23)</f>
        <v>5432.9259999999995</v>
      </c>
      <c r="Z22" s="10">
        <f>SUM(Quarter!CT23:CW23)</f>
        <v>5249</v>
      </c>
      <c r="AA22" s="10">
        <f>SUM(Quarter!CX23:DA23)</f>
        <v>0</v>
      </c>
      <c r="AB22" s="10">
        <f>SUM(Quarter!DB23:DE23)</f>
        <v>0</v>
      </c>
      <c r="AC22" s="10">
        <f>SUM(Quarter!DF23:DI23)</f>
        <v>0</v>
      </c>
      <c r="AD22" s="10">
        <f>SUM(Quarter!DJ23:DM23)</f>
        <v>0</v>
      </c>
      <c r="AE22" s="10">
        <f>SUM(Quarter!DK23:DN23)</f>
        <v>0</v>
      </c>
    </row>
    <row r="23" spans="1:31" s="84" customFormat="1" x14ac:dyDescent="0.35">
      <c r="A23" s="20" t="str">
        <f>Month!$A$23</f>
        <v>Transbrasiliana</v>
      </c>
      <c r="B23" s="8">
        <f>SUMIF(Month!$129:$129,Year!B$2,Month!23:23)</f>
        <v>0</v>
      </c>
      <c r="C23" s="8">
        <f>SUMIF(Month!$129:$129,Year!C$2,Month!23:23)</f>
        <v>0</v>
      </c>
      <c r="D23" s="8">
        <f>SUMIF(Month!$129:$129,Year!D$2,Month!23:23)</f>
        <v>0</v>
      </c>
      <c r="E23" s="8">
        <f>SUMIF(Month!$129:$129,Year!E$2,Month!23:23)</f>
        <v>0</v>
      </c>
      <c r="F23" s="8">
        <f>SUMIF(Month!$129:$129,Year!F$2,Month!23:23)</f>
        <v>0</v>
      </c>
      <c r="G23" s="8">
        <f>SUMIF(Month!$129:$129,Year!G$2,Month!23:23)</f>
        <v>0</v>
      </c>
      <c r="H23" s="8">
        <f>SUMIF(Month!$129:$129,Year!H$2,Month!23:23)</f>
        <v>0</v>
      </c>
      <c r="I23" s="8">
        <f>SUMIF(Month!$129:$129,Year!I$2,Month!23:23)</f>
        <v>0</v>
      </c>
      <c r="J23" s="8">
        <f>SUMIF(Month!$129:$129,Year!J$2,Month!23:23)</f>
        <v>0</v>
      </c>
      <c r="K23" s="8">
        <f>SUMIF(Month!$129:$129,Year!K$2,Month!23:23)</f>
        <v>0</v>
      </c>
      <c r="L23" s="8">
        <f>SUMIF(Month!$129:$129,Year!L$2,Month!23:23)</f>
        <v>0</v>
      </c>
      <c r="M23" s="8">
        <f>SUMIF(Month!$129:$129,Year!M$2,Month!23:23)</f>
        <v>0</v>
      </c>
      <c r="N23" s="8">
        <f>SUMIF(Month!$129:$129,Year!N$2,Month!23:23)</f>
        <v>0</v>
      </c>
      <c r="O23" s="8">
        <f>SUMIF(Month!$129:$129,Year!O$2,Month!23:23)</f>
        <v>0</v>
      </c>
      <c r="P23" s="8">
        <f>SUMIF(Month!$129:$129,Year!P$2,Month!23:23)</f>
        <v>0</v>
      </c>
      <c r="Q23" s="8">
        <f>SUMIF(Month!$129:$129,Year!Q$2,Month!23:23)</f>
        <v>0</v>
      </c>
      <c r="R23" s="8">
        <f>SUMIF(Month!$129:$129,Year!R$2,Month!23:23)</f>
        <v>0</v>
      </c>
      <c r="S23" s="8">
        <f>SUMIF(Month!$129:$129,Year!S$2,Month!23:23)</f>
        <v>27557</v>
      </c>
      <c r="T23" s="8">
        <f>SUMIF(Month!$129:$129,Year!T$2,Month!23:23)</f>
        <v>25495.31952702703</v>
      </c>
      <c r="U23" s="8">
        <f>SUMIF(Month!$129:$129,Year!U$2,Month!23:23)</f>
        <v>24461.698</v>
      </c>
      <c r="V23" s="8">
        <f t="shared" ref="V23:AD23" si="3">SUM(V24:V25)</f>
        <v>23733.870999999999</v>
      </c>
      <c r="W23" s="8">
        <f t="shared" si="3"/>
        <v>23172.809000000001</v>
      </c>
      <c r="X23" s="8">
        <f t="shared" si="3"/>
        <v>24139.081000000002</v>
      </c>
      <c r="Y23" s="8">
        <f t="shared" si="3"/>
        <v>23918.160576923077</v>
      </c>
      <c r="Z23" s="8">
        <f t="shared" si="3"/>
        <v>24392.209328277357</v>
      </c>
      <c r="AA23" s="8">
        <f t="shared" si="3"/>
        <v>25489.937507792209</v>
      </c>
      <c r="AB23" s="8">
        <f t="shared" si="3"/>
        <v>25308.519500000002</v>
      </c>
      <c r="AC23" s="8">
        <f t="shared" si="3"/>
        <v>25111.762999999999</v>
      </c>
      <c r="AD23" s="8">
        <f t="shared" si="3"/>
        <v>25425.904000000002</v>
      </c>
      <c r="AE23" s="8">
        <f t="shared" ref="AE23" si="4">SUM(AE24:AE25)</f>
        <v>2014.8685000000003</v>
      </c>
    </row>
    <row r="24" spans="1:31" s="84" customFormat="1" x14ac:dyDescent="0.35">
      <c r="A24" s="103" t="str">
        <f>Month!$A$24</f>
        <v>Veículo Pesado</v>
      </c>
      <c r="B24" s="9">
        <f>SUMIF(Month!$129:$129,Year!B$2,Month!24:24)</f>
        <v>0</v>
      </c>
      <c r="C24" s="9">
        <f>SUMIF(Month!$129:$129,Year!C$2,Month!24:24)</f>
        <v>0</v>
      </c>
      <c r="D24" s="9">
        <f>SUMIF(Month!$129:$129,Year!D$2,Month!24:24)</f>
        <v>0</v>
      </c>
      <c r="E24" s="9">
        <f>SUMIF(Month!$129:$129,Year!E$2,Month!24:24)</f>
        <v>0</v>
      </c>
      <c r="F24" s="9">
        <f>SUMIF(Month!$129:$129,Year!F$2,Month!24:24)</f>
        <v>0</v>
      </c>
      <c r="G24" s="9">
        <f>SUMIF(Month!$129:$129,Year!G$2,Month!24:24)</f>
        <v>0</v>
      </c>
      <c r="H24" s="9">
        <f>SUMIF(Month!$129:$129,Year!H$2,Month!24:24)</f>
        <v>0</v>
      </c>
      <c r="I24" s="9">
        <f>SUMIF(Month!$129:$129,Year!I$2,Month!24:24)</f>
        <v>0</v>
      </c>
      <c r="J24" s="9">
        <f>SUMIF(Month!$129:$129,Year!J$2,Month!24:24)</f>
        <v>0</v>
      </c>
      <c r="K24" s="9">
        <f>SUMIF(Month!$129:$129,Year!K$2,Month!24:24)</f>
        <v>0</v>
      </c>
      <c r="L24" s="9">
        <f>SUMIF(Month!$129:$129,Year!L$2,Month!24:24)</f>
        <v>0</v>
      </c>
      <c r="M24" s="9">
        <f>SUMIF(Month!$129:$129,Year!M$2,Month!24:24)</f>
        <v>0</v>
      </c>
      <c r="N24" s="9">
        <f>SUMIF(Month!$129:$129,Year!N$2,Month!24:24)</f>
        <v>0</v>
      </c>
      <c r="O24" s="9">
        <f>SUMIF(Month!$129:$129,Year!O$2,Month!24:24)</f>
        <v>0</v>
      </c>
      <c r="P24" s="9">
        <f>SUMIF(Month!$129:$129,Year!P$2,Month!24:24)</f>
        <v>0</v>
      </c>
      <c r="Q24" s="9">
        <f>SUMIF(Month!$129:$129,Year!Q$2,Month!24:24)</f>
        <v>0</v>
      </c>
      <c r="R24" s="9">
        <f>SUMIF(Month!$129:$129,Year!R$2,Month!24:24)</f>
        <v>0</v>
      </c>
      <c r="S24" s="9">
        <f>SUMIF(Month!$129:$129,Year!S$2,Month!24:24)</f>
        <v>19582</v>
      </c>
      <c r="T24" s="9">
        <f>SUMIF(Month!$129:$129,Year!T$2,Month!24:24)</f>
        <v>17338.705027027027</v>
      </c>
      <c r="U24" s="9">
        <f>SUMIF(Month!$129:$129,Year!U$2,Month!24:24)</f>
        <v>16543.260000000002</v>
      </c>
      <c r="V24" s="9">
        <f>SUM(Quarter!CD25:CG25)</f>
        <v>15762.633</v>
      </c>
      <c r="W24" s="9">
        <f>SUM(Quarter!CH25:CK25)</f>
        <v>15398.05</v>
      </c>
      <c r="X24" s="9">
        <f>SUM(Quarter!CL25:CO25)</f>
        <v>16174.326000000001</v>
      </c>
      <c r="Y24" s="9">
        <f>SUM(Quarter!CP25:CS25)</f>
        <v>16880.206076923077</v>
      </c>
      <c r="Z24" s="9">
        <f>SUM(Quarter!CT25:CW25)</f>
        <v>17426.192328277357</v>
      </c>
      <c r="AA24" s="9">
        <f>SUM(Quarter!CX25:DA25)</f>
        <v>18314.569007792208</v>
      </c>
      <c r="AB24" s="9">
        <f>SUM(Quarter!DB25:DE25)</f>
        <v>17827.197</v>
      </c>
      <c r="AC24" s="9">
        <f>SUM(Quarter!DF25:DI25)</f>
        <v>17556.056</v>
      </c>
      <c r="AD24" s="33">
        <f>SUMIF(Quarter!$1:$1,Year!AD1,Quarter!25:25)</f>
        <v>17607.433000000001</v>
      </c>
      <c r="AE24" s="33">
        <f>SUMIF(Quarter!$1:$1,Year!AE1,Quarter!25:25)</f>
        <v>1316.4760000000001</v>
      </c>
    </row>
    <row r="25" spans="1:31" s="84" customFormat="1" x14ac:dyDescent="0.35">
      <c r="A25" s="105" t="str">
        <f>Month!$A$25</f>
        <v>Veículo Leve</v>
      </c>
      <c r="B25" s="10">
        <f>SUMIF(Month!$129:$129,Year!B$2,Month!25:25)</f>
        <v>0</v>
      </c>
      <c r="C25" s="10">
        <f>SUMIF(Month!$129:$129,Year!C$2,Month!25:25)</f>
        <v>0</v>
      </c>
      <c r="D25" s="10">
        <f>SUMIF(Month!$129:$129,Year!D$2,Month!25:25)</f>
        <v>0</v>
      </c>
      <c r="E25" s="10">
        <f>SUMIF(Month!$129:$129,Year!E$2,Month!25:25)</f>
        <v>0</v>
      </c>
      <c r="F25" s="10">
        <f>SUMIF(Month!$129:$129,Year!F$2,Month!25:25)</f>
        <v>0</v>
      </c>
      <c r="G25" s="10">
        <f>SUMIF(Month!$129:$129,Year!G$2,Month!25:25)</f>
        <v>0</v>
      </c>
      <c r="H25" s="10">
        <f>SUMIF(Month!$129:$129,Year!H$2,Month!25:25)</f>
        <v>0</v>
      </c>
      <c r="I25" s="10">
        <f>SUMIF(Month!$129:$129,Year!I$2,Month!25:25)</f>
        <v>0</v>
      </c>
      <c r="J25" s="10">
        <f>SUMIF(Month!$129:$129,Year!J$2,Month!25:25)</f>
        <v>0</v>
      </c>
      <c r="K25" s="10">
        <f>SUMIF(Month!$129:$129,Year!K$2,Month!25:25)</f>
        <v>0</v>
      </c>
      <c r="L25" s="10">
        <f>SUMIF(Month!$129:$129,Year!L$2,Month!25:25)</f>
        <v>0</v>
      </c>
      <c r="M25" s="10">
        <f>SUMIF(Month!$129:$129,Year!M$2,Month!25:25)</f>
        <v>0</v>
      </c>
      <c r="N25" s="10">
        <f>SUMIF(Month!$129:$129,Year!N$2,Month!25:25)</f>
        <v>0</v>
      </c>
      <c r="O25" s="10">
        <f>SUMIF(Month!$129:$129,Year!O$2,Month!25:25)</f>
        <v>0</v>
      </c>
      <c r="P25" s="10">
        <f>SUMIF(Month!$129:$129,Year!P$2,Month!25:25)</f>
        <v>0</v>
      </c>
      <c r="Q25" s="10">
        <f>SUMIF(Month!$129:$129,Year!Q$2,Month!25:25)</f>
        <v>0</v>
      </c>
      <c r="R25" s="10">
        <f>SUMIF(Month!$129:$129,Year!R$2,Month!25:25)</f>
        <v>0</v>
      </c>
      <c r="S25" s="10">
        <f>SUMIF(Month!$129:$129,Year!S$2,Month!25:25)</f>
        <v>7975</v>
      </c>
      <c r="T25" s="10">
        <f>SUMIF(Month!$129:$129,Year!T$2,Month!25:25)</f>
        <v>8156.6144999999997</v>
      </c>
      <c r="U25" s="10">
        <f>SUMIF(Month!$129:$129,Year!U$2,Month!25:25)</f>
        <v>7918.4380000000001</v>
      </c>
      <c r="V25" s="10">
        <f>SUM(Quarter!CD26:CG26)</f>
        <v>7971.2379999999994</v>
      </c>
      <c r="W25" s="10">
        <f>SUM(Quarter!CH26:CK26)</f>
        <v>7774.759</v>
      </c>
      <c r="X25" s="10">
        <f>SUM(Quarter!CL26:CO26)</f>
        <v>7964.7550000000001</v>
      </c>
      <c r="Y25" s="10">
        <f>SUM(Quarter!CP26:CS26)</f>
        <v>7037.9544999999998</v>
      </c>
      <c r="Z25" s="10">
        <f>SUM(Quarter!CT26:CW26)</f>
        <v>6966.0169999999998</v>
      </c>
      <c r="AA25" s="10">
        <f>SUM(Quarter!CX26:DA26)</f>
        <v>7175.3684999999996</v>
      </c>
      <c r="AB25" s="10">
        <f>SUM(Quarter!DB26:DE26)</f>
        <v>7481.3225000000002</v>
      </c>
      <c r="AC25" s="10">
        <f>SUM(Quarter!DF26:DI26)</f>
        <v>7555.7070000000003</v>
      </c>
      <c r="AD25" s="33">
        <f>SUMIF(Quarter!$1:$1,Year!AD1,Quarter!26:26)</f>
        <v>7818.4709999999995</v>
      </c>
      <c r="AE25" s="33">
        <f>SUMIF(Quarter!$1:$1,Year!AE1,Quarter!26:26)</f>
        <v>698.39250000000015</v>
      </c>
    </row>
    <row r="26" spans="1:31" s="84" customFormat="1" x14ac:dyDescent="0.35">
      <c r="A26" s="20" t="str">
        <f>Month!$A$26</f>
        <v>Concebra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8">
        <f t="shared" ref="T26:AD26" si="5">SUM(T27:T28)</f>
        <v>45235.045428571422</v>
      </c>
      <c r="U26" s="8">
        <f t="shared" si="5"/>
        <v>84889.6155</v>
      </c>
      <c r="V26" s="8">
        <f t="shared" si="5"/>
        <v>85218.385500000004</v>
      </c>
      <c r="W26" s="8">
        <f t="shared" si="5"/>
        <v>84108.463567390019</v>
      </c>
      <c r="X26" s="8">
        <f t="shared" si="5"/>
        <v>86833.757082434517</v>
      </c>
      <c r="Y26" s="8">
        <f t="shared" si="5"/>
        <v>86244.54972811036</v>
      </c>
      <c r="Z26" s="8">
        <f t="shared" si="5"/>
        <v>93596.895900000003</v>
      </c>
      <c r="AA26" s="8">
        <f t="shared" si="5"/>
        <v>92290.597399999984</v>
      </c>
      <c r="AB26" s="8">
        <f t="shared" si="5"/>
        <v>95563.412299999996</v>
      </c>
      <c r="AC26" s="8">
        <f t="shared" si="5"/>
        <v>98454.870100000015</v>
      </c>
      <c r="AD26" s="8">
        <f t="shared" si="5"/>
        <v>79565.683799999999</v>
      </c>
      <c r="AE26" s="8">
        <f t="shared" ref="AE26" si="6">SUM(AE27:AE28)</f>
        <v>5773.9065000000001</v>
      </c>
    </row>
    <row r="27" spans="1:31" s="84" customFormat="1" x14ac:dyDescent="0.35">
      <c r="A27" s="103" t="str">
        <f>Month!$A$27</f>
        <v>Veículo Pesado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>
        <f>SUMIF(Month!$129:$129,Year!T$2,Month!27:27)</f>
        <v>26447.077857142856</v>
      </c>
      <c r="U27" s="9">
        <f>SUMIF(Month!$129:$129,Year!U$2,Month!27:27)</f>
        <v>49843.828000000001</v>
      </c>
      <c r="V27" s="9">
        <f>SUM(Quarter!CD28:CG28)</f>
        <v>49789.157000000007</v>
      </c>
      <c r="W27" s="9">
        <f>SUM(Quarter!CH28:CK28)</f>
        <v>49452.032067390013</v>
      </c>
      <c r="X27" s="9">
        <f>SUM(Quarter!CL28:CO28)</f>
        <v>51270.015582434513</v>
      </c>
      <c r="Y27" s="9">
        <f>SUM(Quarter!CP28:CS28)</f>
        <v>55002.774728110366</v>
      </c>
      <c r="Z27" s="9">
        <f>SUM(Quarter!CT28:CW28)</f>
        <v>66923.367400000003</v>
      </c>
      <c r="AA27" s="9">
        <f>SUM(Quarter!CX28:DA28)</f>
        <v>65049.816899999991</v>
      </c>
      <c r="AB27" s="9">
        <f>SUM(Quarter!DB28:DE28)</f>
        <v>66315.723800000007</v>
      </c>
      <c r="AC27" s="9">
        <f>SUM(Quarter!DF28:DI28)</f>
        <v>68618.95610000001</v>
      </c>
      <c r="AD27" s="33">
        <f>SUMIF(Quarter!$1:$1,Year!AD1,Quarter!28:28)</f>
        <v>53715.441299999999</v>
      </c>
      <c r="AE27" s="33">
        <f>SUMIF(Quarter!$1:$1,Year!AE1,Quarter!28:28)</f>
        <v>3633.8334999999997</v>
      </c>
    </row>
    <row r="28" spans="1:31" s="84" customFormat="1" x14ac:dyDescent="0.35">
      <c r="A28" s="105" t="str">
        <f>Month!$A$28</f>
        <v>Veículo Leve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10">
        <f>SUMIF(Month!$129:$129,Year!T$2,Month!28:28)</f>
        <v>18787.967571428569</v>
      </c>
      <c r="U28" s="10">
        <f>SUMIF(Month!$129:$129,Year!U$2,Month!28:28)</f>
        <v>35045.787499999999</v>
      </c>
      <c r="V28" s="10">
        <f>SUM(Quarter!CD29:CG29)</f>
        <v>35429.228499999997</v>
      </c>
      <c r="W28" s="10">
        <f>SUM(Quarter!CH29:CK29)</f>
        <v>34656.431500000006</v>
      </c>
      <c r="X28" s="10">
        <f>SUM(Quarter!CL29:CO29)</f>
        <v>35563.741500000004</v>
      </c>
      <c r="Y28" s="10">
        <f>SUM(Quarter!CP29:CS29)</f>
        <v>31241.774999999998</v>
      </c>
      <c r="Z28" s="10">
        <f>SUM(Quarter!CT29:CW29)</f>
        <v>26673.528500000004</v>
      </c>
      <c r="AA28" s="10">
        <f>SUM(Quarter!CX29:DA29)</f>
        <v>27240.780499999997</v>
      </c>
      <c r="AB28" s="10">
        <f>SUM(Quarter!DB29:DE29)</f>
        <v>29247.688499999997</v>
      </c>
      <c r="AC28" s="10">
        <f>SUM(Quarter!DF29:DI29)</f>
        <v>29835.914000000004</v>
      </c>
      <c r="AD28" s="33">
        <f>SUMIF(Quarter!$1:$1,Year!AD1,Quarter!29:29)</f>
        <v>25850.2425</v>
      </c>
      <c r="AE28" s="33">
        <f>SUMIF(Quarter!$1:$1,Year!AE1,Quarter!29:29)</f>
        <v>2140.0730000000003</v>
      </c>
    </row>
    <row r="29" spans="1:31" s="143" customFormat="1" hidden="1" x14ac:dyDescent="0.35">
      <c r="A29" s="11" t="str">
        <f>Month!$A$29</f>
        <v>Energia Elétrica (MWh)</v>
      </c>
      <c r="B29" s="12">
        <f>SUMIF(Month!$129:$129,Year!B$2,Month!29:29)</f>
        <v>0</v>
      </c>
      <c r="C29" s="12">
        <f>SUMIF(Month!$129:$129,Year!C$2,Month!29:29)</f>
        <v>0</v>
      </c>
      <c r="D29" s="12">
        <f>SUMIF(Month!$129:$129,Year!D$2,Month!29:29)</f>
        <v>0</v>
      </c>
      <c r="E29" s="12">
        <f>SUMIF(Month!$129:$129,Year!E$2,Month!29:29)</f>
        <v>0</v>
      </c>
      <c r="F29" s="12">
        <f>SUMIF(Month!$129:$129,Year!F$2,Month!29:29)</f>
        <v>0</v>
      </c>
      <c r="G29" s="12">
        <f>SUMIF(Month!$129:$129,Year!G$2,Month!29:29)</f>
        <v>0</v>
      </c>
      <c r="H29" s="12">
        <f>SUMIF(Month!$129:$129,Year!H$2,Month!29:29)</f>
        <v>0</v>
      </c>
      <c r="I29" s="12">
        <f>SUMIF(Month!$129:$129,Year!I$2,Month!29:29)</f>
        <v>0</v>
      </c>
      <c r="J29" s="12">
        <f>SUMIF(Month!$129:$129,Year!J$2,Month!29:29)</f>
        <v>0</v>
      </c>
      <c r="K29" s="12">
        <f>SUMIF(Month!$129:$129,Year!K$2,Month!29:29)</f>
        <v>0</v>
      </c>
      <c r="L29" s="12">
        <f>SUMIF(Month!$129:$129,Year!L$2,Month!29:29)</f>
        <v>0</v>
      </c>
      <c r="M29" s="12">
        <f>SUMIF(Month!$129:$129,Year!M$2,Month!29:29)</f>
        <v>0</v>
      </c>
      <c r="N29" s="12">
        <f>SUMIF(Month!$129:$129,Year!N$2,Month!29:29)</f>
        <v>0</v>
      </c>
      <c r="O29" s="12">
        <f>SUMIF(Month!$129:$129,Year!O$2,Month!29:29)</f>
        <v>291383.64</v>
      </c>
      <c r="P29" s="12">
        <f>SUMIF(Month!$129:$129,Year!P$2,Month!29:29)</f>
        <v>570596</v>
      </c>
      <c r="Q29" s="12">
        <f>SUMIF(Month!$129:$129,Year!Q$2,Month!29:29)</f>
        <v>595555.19999999995</v>
      </c>
      <c r="R29" s="12">
        <f>SUMIF(Month!$129:$129,Year!R$2,Month!29:29)</f>
        <v>754017.2</v>
      </c>
      <c r="S29" s="12">
        <f>SUMIF(Month!$129:$129,Year!S$2,Month!29:29)</f>
        <v>1262330.8551977931</v>
      </c>
      <c r="T29" s="12">
        <f>SUMIF(Month!$129:$129,Year!T$2,Month!29:29)</f>
        <v>1125461.5</v>
      </c>
      <c r="U29" s="12">
        <f>SUMIF(Month!$129:$129,Year!U$2,Month!29:29)</f>
        <v>0</v>
      </c>
      <c r="V29" s="12">
        <f>SUM(Quarter!CD30:CG30)</f>
        <v>0</v>
      </c>
      <c r="W29" s="12">
        <f>SUM(Quarter!CH30:CK30)</f>
        <v>0</v>
      </c>
      <c r="X29" s="12">
        <f>SUM(Quarter!CL30:CO30)</f>
        <v>0</v>
      </c>
      <c r="Y29" s="12">
        <f>SUM(Quarter!CP30:CS30)</f>
        <v>0</v>
      </c>
      <c r="Z29" s="12">
        <f>SUM(Quarter!CQ30:CT30)</f>
        <v>0</v>
      </c>
      <c r="AA29" s="12">
        <f>SUM(Quarter!CR30:CU30)</f>
        <v>0</v>
      </c>
      <c r="AB29" s="12">
        <f>SUM(Quarter!CS30:CV30)</f>
        <v>0</v>
      </c>
      <c r="AC29" s="12">
        <f>SUM(Quarter!CT30:CW30)</f>
        <v>0</v>
      </c>
      <c r="AD29" s="12">
        <f>SUM(Quarter!CU30:CX30)</f>
        <v>0</v>
      </c>
      <c r="AE29" s="12">
        <f>SUM(Quarter!CV30:CY30)</f>
        <v>0</v>
      </c>
    </row>
    <row r="30" spans="1:31" s="84" customFormat="1" hidden="1" x14ac:dyDescent="0.35">
      <c r="A30" s="18" t="str">
        <f>Month!$A$30</f>
        <v>Rio Verde</v>
      </c>
      <c r="B30" s="84">
        <f>SUMIF(Month!$129:$129,Year!B$2,Month!30:30)</f>
        <v>0</v>
      </c>
      <c r="C30" s="84">
        <f>SUMIF(Month!$129:$129,Year!C$2,Month!30:30)</f>
        <v>0</v>
      </c>
      <c r="D30" s="84">
        <f>SUMIF(Month!$129:$129,Year!D$2,Month!30:30)</f>
        <v>0</v>
      </c>
      <c r="E30" s="84">
        <f>SUMIF(Month!$129:$129,Year!E$2,Month!30:30)</f>
        <v>0</v>
      </c>
      <c r="F30" s="84">
        <f>SUMIF(Month!$129:$129,Year!F$2,Month!30:30)</f>
        <v>0</v>
      </c>
      <c r="G30" s="84">
        <f>SUMIF(Month!$129:$129,Year!G$2,Month!30:30)</f>
        <v>0</v>
      </c>
      <c r="H30" s="84">
        <f>SUMIF(Month!$129:$129,Year!H$2,Month!30:30)</f>
        <v>0</v>
      </c>
      <c r="I30" s="84">
        <f>SUMIF(Month!$129:$129,Year!I$2,Month!30:30)</f>
        <v>0</v>
      </c>
      <c r="J30" s="84">
        <f>SUMIF(Month!$129:$129,Year!J$2,Month!30:30)</f>
        <v>0</v>
      </c>
      <c r="K30" s="84">
        <f>SUMIF(Month!$129:$129,Year!K$2,Month!30:30)</f>
        <v>0</v>
      </c>
      <c r="L30" s="84">
        <f>SUMIF(Month!$129:$129,Year!L$2,Month!30:30)</f>
        <v>0</v>
      </c>
      <c r="M30" s="84">
        <f>SUMIF(Month!$129:$129,Year!M$2,Month!30:30)</f>
        <v>0</v>
      </c>
      <c r="N30" s="84">
        <f>SUMIF(Month!$129:$129,Year!N$2,Month!30:30)</f>
        <v>0</v>
      </c>
      <c r="O30" s="84">
        <f>SUMIF(Month!$129:$129,Year!O$2,Month!30:30)</f>
        <v>291383.64</v>
      </c>
      <c r="P30" s="84">
        <f>SUMIF(Month!$129:$129,Year!P$2,Month!30:30)</f>
        <v>570596</v>
      </c>
      <c r="Q30" s="84">
        <f>SUMIF(Month!$129:$129,Year!Q$2,Month!30:30)</f>
        <v>595555.19999999995</v>
      </c>
      <c r="R30" s="84">
        <f>SUMIF(Month!$129:$129,Year!R$2,Month!30:30)</f>
        <v>593927.19999999995</v>
      </c>
      <c r="S30" s="84">
        <f>SUMIF(Month!$129:$129,Year!S$2,Month!30:30)</f>
        <v>593927.20019779308</v>
      </c>
      <c r="T30" s="84">
        <f>SUMIF(Month!$129:$129,Year!T$2,Month!30:30)</f>
        <v>494666.2</v>
      </c>
      <c r="U30" s="84">
        <f>SUMIF(Month!$129:$129,Year!U$2,Month!30:30)</f>
        <v>0</v>
      </c>
      <c r="V30" s="84">
        <f>SUM(Quarter!CD31:CG31)</f>
        <v>0</v>
      </c>
      <c r="W30" s="84">
        <f>SUM(Quarter!CH31:CK31)</f>
        <v>0</v>
      </c>
      <c r="X30" s="84">
        <f>SUM(Quarter!CL31:CO31)</f>
        <v>0</v>
      </c>
      <c r="Y30" s="84">
        <f>SUM(Quarter!CP31:CS31)</f>
        <v>0</v>
      </c>
      <c r="Z30" s="84">
        <f>SUM(Quarter!CQ31:CT31)</f>
        <v>0</v>
      </c>
      <c r="AA30" s="84">
        <f>SUM(Quarter!CR31:CU31)</f>
        <v>0</v>
      </c>
      <c r="AB30" s="84">
        <f>SUM(Quarter!CS31:CV31)</f>
        <v>0</v>
      </c>
      <c r="AC30" s="84">
        <f>SUM(Quarter!CT31:CW31)</f>
        <v>0</v>
      </c>
      <c r="AD30" s="84">
        <f>SUM(Quarter!CU31:CX31)</f>
        <v>0</v>
      </c>
      <c r="AE30" s="84">
        <f>SUM(Quarter!CV31:CY31)</f>
        <v>0</v>
      </c>
    </row>
    <row r="31" spans="1:31" s="84" customFormat="1" hidden="1" x14ac:dyDescent="0.35">
      <c r="A31" s="18" t="str">
        <f>Month!$A$31</f>
        <v>Rio Canoas</v>
      </c>
      <c r="B31" s="84">
        <f>SUMIF(Month!$129:$129,Year!B$2,Month!31:31)</f>
        <v>0</v>
      </c>
      <c r="C31" s="84">
        <f>SUMIF(Month!$129:$129,Year!C$2,Month!31:31)</f>
        <v>0</v>
      </c>
      <c r="D31" s="84">
        <f>SUMIF(Month!$129:$129,Year!D$2,Month!31:31)</f>
        <v>0</v>
      </c>
      <c r="E31" s="84">
        <f>SUMIF(Month!$129:$129,Year!E$2,Month!31:31)</f>
        <v>0</v>
      </c>
      <c r="F31" s="84">
        <f>SUMIF(Month!$129:$129,Year!F$2,Month!31:31)</f>
        <v>0</v>
      </c>
      <c r="G31" s="84">
        <f>SUMIF(Month!$129:$129,Year!G$2,Month!31:31)</f>
        <v>0</v>
      </c>
      <c r="H31" s="84">
        <f>SUMIF(Month!$129:$129,Year!H$2,Month!31:31)</f>
        <v>0</v>
      </c>
      <c r="I31" s="84">
        <f>SUMIF(Month!$129:$129,Year!I$2,Month!31:31)</f>
        <v>0</v>
      </c>
      <c r="J31" s="84">
        <f>SUMIF(Month!$129:$129,Year!J$2,Month!31:31)</f>
        <v>0</v>
      </c>
      <c r="K31" s="84">
        <f>SUMIF(Month!$129:$129,Year!K$2,Month!31:31)</f>
        <v>0</v>
      </c>
      <c r="L31" s="84">
        <f>SUMIF(Month!$129:$129,Year!L$2,Month!31:31)</f>
        <v>0</v>
      </c>
      <c r="M31" s="84">
        <f>SUMIF(Month!$129:$129,Year!M$2,Month!31:31)</f>
        <v>0</v>
      </c>
      <c r="N31" s="84">
        <f>SUMIF(Month!$129:$129,Year!N$2,Month!31:31)</f>
        <v>0</v>
      </c>
      <c r="O31" s="84">
        <f>SUMIF(Month!$129:$129,Year!O$2,Month!31:31)</f>
        <v>0</v>
      </c>
      <c r="P31" s="84">
        <f>SUMIF(Month!$129:$129,Year!P$2,Month!31:31)</f>
        <v>0</v>
      </c>
      <c r="Q31" s="84">
        <f>SUMIF(Month!$129:$129,Year!Q$2,Month!31:31)</f>
        <v>0</v>
      </c>
      <c r="R31" s="84">
        <f>SUMIF(Month!$129:$129,Year!R$2,Month!31:31)</f>
        <v>160090</v>
      </c>
      <c r="S31" s="84">
        <f>SUMIF(Month!$129:$129,Year!S$2,Month!31:31)</f>
        <v>413248.65500000003</v>
      </c>
      <c r="T31" s="84">
        <f>SUMIF(Month!$129:$129,Year!T$2,Month!31:31)</f>
        <v>481887.30000000005</v>
      </c>
      <c r="U31" s="84">
        <f>SUMIF(Month!$129:$129,Year!U$2,Month!31:31)</f>
        <v>0</v>
      </c>
      <c r="V31" s="84">
        <f>SUM(Quarter!CD32:CG32)</f>
        <v>0</v>
      </c>
      <c r="W31" s="84">
        <f>SUM(Quarter!CH32:CK32)</f>
        <v>0</v>
      </c>
      <c r="X31" s="84">
        <f>SUM(Quarter!CL32:CO32)</f>
        <v>0</v>
      </c>
      <c r="Y31" s="84">
        <f>SUM(Quarter!CP32:CS32)</f>
        <v>0</v>
      </c>
      <c r="Z31" s="84">
        <f>SUM(Quarter!CQ32:CT32)</f>
        <v>0</v>
      </c>
      <c r="AA31" s="84">
        <f>SUM(Quarter!CR32:CU32)</f>
        <v>0</v>
      </c>
      <c r="AB31" s="84">
        <f>SUM(Quarter!CS32:CV32)</f>
        <v>0</v>
      </c>
      <c r="AC31" s="84">
        <f>SUM(Quarter!CT32:CW32)</f>
        <v>0</v>
      </c>
      <c r="AD31" s="84">
        <f>SUM(Quarter!CU32:CX32)</f>
        <v>0</v>
      </c>
      <c r="AE31" s="84">
        <f>SUM(Quarter!CV32:CY32)</f>
        <v>0</v>
      </c>
    </row>
    <row r="32" spans="1:31" s="131" customFormat="1" hidden="1" x14ac:dyDescent="0.35">
      <c r="A32" s="74" t="str">
        <f>Month!$A$32</f>
        <v>Mercado Regulado</v>
      </c>
      <c r="B32" s="131">
        <f>SUMIF(Month!$129:$129,Year!B$2,Month!32:32)</f>
        <v>0</v>
      </c>
      <c r="C32" s="131">
        <f>SUMIF(Month!$129:$129,Year!C$2,Month!32:32)</f>
        <v>0</v>
      </c>
      <c r="D32" s="131">
        <f>SUMIF(Month!$129:$129,Year!D$2,Month!32:32)</f>
        <v>0</v>
      </c>
      <c r="E32" s="131">
        <f>SUMIF(Month!$129:$129,Year!E$2,Month!32:32)</f>
        <v>0</v>
      </c>
      <c r="F32" s="131">
        <f>SUMIF(Month!$129:$129,Year!F$2,Month!32:32)</f>
        <v>0</v>
      </c>
      <c r="G32" s="131">
        <f>SUMIF(Month!$129:$129,Year!G$2,Month!32:32)</f>
        <v>0</v>
      </c>
      <c r="H32" s="131">
        <f>SUMIF(Month!$129:$129,Year!H$2,Month!32:32)</f>
        <v>0</v>
      </c>
      <c r="I32" s="131">
        <f>SUMIF(Month!$129:$129,Year!I$2,Month!32:32)</f>
        <v>0</v>
      </c>
      <c r="J32" s="131">
        <f>SUMIF(Month!$129:$129,Year!J$2,Month!32:32)</f>
        <v>0</v>
      </c>
      <c r="K32" s="131">
        <f>SUMIF(Month!$129:$129,Year!K$2,Month!32:32)</f>
        <v>0</v>
      </c>
      <c r="L32" s="131">
        <f>SUMIF(Month!$129:$129,Year!L$2,Month!32:32)</f>
        <v>0</v>
      </c>
      <c r="M32" s="131">
        <f>SUMIF(Month!$129:$129,Year!M$2,Month!32:32)</f>
        <v>0</v>
      </c>
      <c r="N32" s="131">
        <f>SUMIF(Month!$129:$129,Year!N$2,Month!32:32)</f>
        <v>0</v>
      </c>
      <c r="O32" s="131">
        <f>SUMIF(Month!$129:$129,Year!O$2,Month!32:32)</f>
        <v>0</v>
      </c>
      <c r="P32" s="131">
        <f>SUMIF(Month!$129:$129,Year!P$2,Month!32:32)</f>
        <v>0</v>
      </c>
      <c r="Q32" s="131">
        <f>SUMIF(Month!$129:$129,Year!Q$2,Month!32:32)</f>
        <v>0</v>
      </c>
      <c r="R32" s="131">
        <f>SUMIF(Month!$129:$129,Year!R$2,Month!32:32)</f>
        <v>0</v>
      </c>
      <c r="S32" s="131">
        <f>SUMIF(Month!$129:$129,Year!S$2,Month!32:32)</f>
        <v>0</v>
      </c>
      <c r="T32" s="131">
        <f>SUMIF(Month!$129:$129,Year!T$2,Month!32:32)</f>
        <v>423482.3</v>
      </c>
      <c r="U32" s="131">
        <f>SUMIF(Month!$129:$129,Year!U$2,Month!32:32)</f>
        <v>0</v>
      </c>
      <c r="V32" s="131">
        <f>SUM(Quarter!CD33:CG33)</f>
        <v>0</v>
      </c>
      <c r="W32" s="131">
        <f>SUM(Quarter!CH33:CK33)</f>
        <v>0</v>
      </c>
      <c r="X32" s="131">
        <f>SUM(Quarter!CL33:CO33)</f>
        <v>0</v>
      </c>
      <c r="Y32" s="131">
        <f>SUM(Quarter!CP33:CS33)</f>
        <v>0</v>
      </c>
      <c r="Z32" s="131">
        <f>SUM(Quarter!CQ33:CT33)</f>
        <v>0</v>
      </c>
      <c r="AA32" s="131">
        <f>SUM(Quarter!CR33:CU33)</f>
        <v>0</v>
      </c>
      <c r="AB32" s="131">
        <f>SUM(Quarter!CS33:CV33)</f>
        <v>0</v>
      </c>
      <c r="AC32" s="131">
        <f>SUM(Quarter!CT33:CW33)</f>
        <v>0</v>
      </c>
      <c r="AD32" s="131">
        <f>SUM(Quarter!CU33:CX33)</f>
        <v>0</v>
      </c>
      <c r="AE32" s="131">
        <f>SUM(Quarter!CV33:CY33)</f>
        <v>0</v>
      </c>
    </row>
    <row r="33" spans="1:31" s="131" customFormat="1" hidden="1" x14ac:dyDescent="0.35">
      <c r="A33" s="74" t="str">
        <f>Month!$A$33</f>
        <v>Mercado Livre</v>
      </c>
      <c r="B33" s="131">
        <f>SUMIF(Month!$129:$129,Year!B$2,Month!33:33)</f>
        <v>0</v>
      </c>
      <c r="C33" s="131">
        <f>SUMIF(Month!$129:$129,Year!C$2,Month!33:33)</f>
        <v>0</v>
      </c>
      <c r="D33" s="131">
        <f>SUMIF(Month!$129:$129,Year!D$2,Month!33:33)</f>
        <v>0</v>
      </c>
      <c r="E33" s="131">
        <f>SUMIF(Month!$129:$129,Year!E$2,Month!33:33)</f>
        <v>0</v>
      </c>
      <c r="F33" s="131">
        <f>SUMIF(Month!$129:$129,Year!F$2,Month!33:33)</f>
        <v>0</v>
      </c>
      <c r="G33" s="131">
        <f>SUMIF(Month!$129:$129,Year!G$2,Month!33:33)</f>
        <v>0</v>
      </c>
      <c r="H33" s="131">
        <f>SUMIF(Month!$129:$129,Year!H$2,Month!33:33)</f>
        <v>0</v>
      </c>
      <c r="I33" s="131">
        <f>SUMIF(Month!$129:$129,Year!I$2,Month!33:33)</f>
        <v>0</v>
      </c>
      <c r="J33" s="131">
        <f>SUMIF(Month!$129:$129,Year!J$2,Month!33:33)</f>
        <v>0</v>
      </c>
      <c r="K33" s="131">
        <f>SUMIF(Month!$129:$129,Year!K$2,Month!33:33)</f>
        <v>0</v>
      </c>
      <c r="L33" s="131">
        <f>SUMIF(Month!$129:$129,Year!L$2,Month!33:33)</f>
        <v>0</v>
      </c>
      <c r="M33" s="131">
        <f>SUMIF(Month!$129:$129,Year!M$2,Month!33:33)</f>
        <v>0</v>
      </c>
      <c r="N33" s="131">
        <f>SUMIF(Month!$129:$129,Year!N$2,Month!33:33)</f>
        <v>0</v>
      </c>
      <c r="O33" s="131">
        <f>SUMIF(Month!$129:$129,Year!O$2,Month!33:33)</f>
        <v>0</v>
      </c>
      <c r="P33" s="131">
        <f>SUMIF(Month!$129:$129,Year!P$2,Month!33:33)</f>
        <v>0</v>
      </c>
      <c r="Q33" s="131">
        <f>SUMIF(Month!$129:$129,Year!Q$2,Month!33:33)</f>
        <v>0</v>
      </c>
      <c r="R33" s="131">
        <f>SUMIF(Month!$129:$129,Year!R$2,Month!33:33)</f>
        <v>160090</v>
      </c>
      <c r="S33" s="131">
        <f>SUMIF(Month!$129:$129,Year!S$2,Month!33:33)</f>
        <v>413248.65500000003</v>
      </c>
      <c r="T33" s="131">
        <f>SUMIF(Month!$129:$129,Year!T$2,Month!33:33)</f>
        <v>58405</v>
      </c>
      <c r="U33" s="131">
        <f>SUMIF(Month!$129:$129,Year!U$2,Month!33:33)</f>
        <v>0</v>
      </c>
      <c r="V33" s="131">
        <f>SUM(Quarter!CD34:CG34)</f>
        <v>0</v>
      </c>
      <c r="W33" s="131">
        <f>SUM(Quarter!CH34:CK34)</f>
        <v>0</v>
      </c>
      <c r="X33" s="131">
        <f>SUM(Quarter!CL34:CO34)</f>
        <v>0</v>
      </c>
      <c r="Y33" s="131">
        <f>SUM(Quarter!CP34:CS34)</f>
        <v>0</v>
      </c>
      <c r="Z33" s="131">
        <f>SUM(Quarter!CQ34:CT34)</f>
        <v>0</v>
      </c>
      <c r="AA33" s="131">
        <f>SUM(Quarter!CR34:CU34)</f>
        <v>0</v>
      </c>
      <c r="AB33" s="131">
        <f>SUM(Quarter!CS34:CV34)</f>
        <v>0</v>
      </c>
      <c r="AC33" s="131">
        <f>SUM(Quarter!CT34:CW34)</f>
        <v>0</v>
      </c>
      <c r="AD33" s="131">
        <f>SUM(Quarter!CU34:CX34)</f>
        <v>0</v>
      </c>
      <c r="AE33" s="131">
        <f>SUM(Quarter!CV34:CY34)</f>
        <v>0</v>
      </c>
    </row>
    <row r="34" spans="1:31" s="84" customFormat="1" hidden="1" x14ac:dyDescent="0.35">
      <c r="A34" s="18" t="str">
        <f>Month!$A$34</f>
        <v>Adicionais / Mercado Livre</v>
      </c>
      <c r="B34" s="84">
        <f>SUMIF(Month!$129:$129,Year!B$2,Month!34:34)</f>
        <v>0</v>
      </c>
      <c r="C34" s="84">
        <f>SUMIF(Month!$129:$129,Year!C$2,Month!34:34)</f>
        <v>0</v>
      </c>
      <c r="D34" s="84">
        <f>SUMIF(Month!$129:$129,Year!D$2,Month!34:34)</f>
        <v>0</v>
      </c>
      <c r="E34" s="84">
        <f>SUMIF(Month!$129:$129,Year!E$2,Month!34:34)</f>
        <v>0</v>
      </c>
      <c r="F34" s="84">
        <f>SUMIF(Month!$129:$129,Year!F$2,Month!34:34)</f>
        <v>0</v>
      </c>
      <c r="G34" s="84">
        <f>SUMIF(Month!$129:$129,Year!G$2,Month!34:34)</f>
        <v>0</v>
      </c>
      <c r="H34" s="84">
        <f>SUMIF(Month!$129:$129,Year!H$2,Month!34:34)</f>
        <v>0</v>
      </c>
      <c r="I34" s="84">
        <f>SUMIF(Month!$129:$129,Year!I$2,Month!34:34)</f>
        <v>0</v>
      </c>
      <c r="J34" s="84">
        <f>SUMIF(Month!$129:$129,Year!J$2,Month!34:34)</f>
        <v>0</v>
      </c>
      <c r="K34" s="84">
        <f>SUMIF(Month!$129:$129,Year!K$2,Month!34:34)</f>
        <v>0</v>
      </c>
      <c r="L34" s="84">
        <f>SUMIF(Month!$129:$129,Year!L$2,Month!34:34)</f>
        <v>0</v>
      </c>
      <c r="M34" s="84">
        <f>SUMIF(Month!$129:$129,Year!M$2,Month!34:34)</f>
        <v>0</v>
      </c>
      <c r="N34" s="84">
        <f>SUMIF(Month!$129:$129,Year!N$2,Month!34:34)</f>
        <v>0</v>
      </c>
      <c r="O34" s="84">
        <f>SUMIF(Month!$129:$129,Year!O$2,Month!34:34)</f>
        <v>0</v>
      </c>
      <c r="P34" s="84">
        <f>SUMIF(Month!$129:$129,Year!P$2,Month!34:34)</f>
        <v>0</v>
      </c>
      <c r="Q34" s="84">
        <f>SUMIF(Month!$129:$129,Year!Q$2,Month!34:34)</f>
        <v>0</v>
      </c>
      <c r="R34" s="84">
        <f>SUMIF(Month!$129:$129,Year!R$2,Month!34:34)</f>
        <v>0</v>
      </c>
      <c r="S34" s="84">
        <f>SUMIF(Month!$129:$129,Year!S$2,Month!34:34)</f>
        <v>255155</v>
      </c>
      <c r="T34" s="84">
        <f>SUMIF(Month!$129:$129,Year!T$2,Month!34:34)</f>
        <v>148908</v>
      </c>
      <c r="U34" s="84">
        <f>SUMIF(Month!$129:$129,Year!U$2,Month!34:34)</f>
        <v>0</v>
      </c>
      <c r="V34" s="84">
        <f>SUM(Quarter!CD35:CG35)</f>
        <v>0</v>
      </c>
      <c r="W34" s="84">
        <f>SUM(Quarter!CH35:CK35)</f>
        <v>0</v>
      </c>
      <c r="X34" s="84">
        <f>SUM(Quarter!CL35:CO35)</f>
        <v>0</v>
      </c>
      <c r="Y34" s="84">
        <f>SUM(Quarter!CP35:CS35)</f>
        <v>0</v>
      </c>
      <c r="Z34" s="84">
        <f>SUM(Quarter!CQ35:CT35)</f>
        <v>0</v>
      </c>
      <c r="AA34" s="84">
        <f>SUM(Quarter!CR35:CU35)</f>
        <v>0</v>
      </c>
      <c r="AB34" s="84">
        <f>SUM(Quarter!CS35:CV35)</f>
        <v>0</v>
      </c>
      <c r="AC34" s="84">
        <f>SUM(Quarter!CT35:CW35)</f>
        <v>0</v>
      </c>
      <c r="AD34" s="84">
        <f>SUM(Quarter!CU35:CX35)</f>
        <v>0</v>
      </c>
      <c r="AE34" s="84">
        <f>SUM(Quarter!CV35:CY35)</f>
        <v>0</v>
      </c>
    </row>
    <row r="35" spans="1:31" s="143" customFormat="1" x14ac:dyDescent="0.35">
      <c r="A35" s="11" t="str">
        <f>Month!$A$35</f>
        <v>Portos (TEUs)</v>
      </c>
      <c r="B35" s="12">
        <f>SUMIF(Month!$129:$129,Year!B$2,Month!35:35)</f>
        <v>0</v>
      </c>
      <c r="C35" s="12">
        <f>SUMIF(Month!$129:$129,Year!C$2,Month!35:35)</f>
        <v>0</v>
      </c>
      <c r="D35" s="12">
        <f>SUMIF(Month!$129:$129,Year!D$2,Month!35:35)</f>
        <v>0</v>
      </c>
      <c r="E35" s="12">
        <f>SUMIF(Month!$129:$129,Year!E$2,Month!35:35)</f>
        <v>0</v>
      </c>
      <c r="F35" s="12">
        <f>SUMIF(Month!$129:$129,Year!F$2,Month!35:35)</f>
        <v>0</v>
      </c>
      <c r="G35" s="12">
        <f>SUMIF(Month!$129:$129,Year!G$2,Month!35:35)</f>
        <v>0</v>
      </c>
      <c r="H35" s="12">
        <f>SUMIF(Month!$129:$129,Year!H$2,Month!35:35)</f>
        <v>0</v>
      </c>
      <c r="I35" s="12">
        <f>SUMIF(Month!$129:$129,Year!I$2,Month!35:35)</f>
        <v>0</v>
      </c>
      <c r="J35" s="12">
        <f>SUMIF(Month!$129:$129,Year!J$2,Month!35:35)</f>
        <v>0</v>
      </c>
      <c r="K35" s="12">
        <f>SUMIF(Month!$129:$129,Year!K$2,Month!35:35)</f>
        <v>0</v>
      </c>
      <c r="L35" s="12">
        <f>SUMIF(Month!$129:$129,Year!L$2,Month!35:35)</f>
        <v>0</v>
      </c>
      <c r="M35" s="12">
        <f>SUMIF(Month!$129:$129,Year!M$2,Month!35:35)</f>
        <v>0</v>
      </c>
      <c r="N35" s="12">
        <f>SUMIF(Month!$129:$129,Year!N$2,Month!35:35)</f>
        <v>0</v>
      </c>
      <c r="O35" s="12">
        <f>SUMIF(Month!$129:$129,Year!O$2,Month!35:35)</f>
        <v>0</v>
      </c>
      <c r="P35" s="12">
        <f>SUMIF(Month!$129:$129,Year!P$2,Month!35:35)</f>
        <v>0</v>
      </c>
      <c r="Q35" s="12">
        <f>SUMIF(Month!$129:$129,Year!Q$2,Month!35:35)</f>
        <v>0</v>
      </c>
      <c r="R35" s="12">
        <f>SUMIF(Month!$129:$129,Year!R$2,Month!35:35)</f>
        <v>0</v>
      </c>
      <c r="S35" s="12">
        <f>SUMIF(Month!$129:$129,Year!S$2,Month!35:35)</f>
        <v>0</v>
      </c>
      <c r="T35" s="12">
        <f>SUMIF(Month!$129:$129,Year!T$2,Month!35:35)</f>
        <v>0</v>
      </c>
      <c r="U35" s="12">
        <f>SUMIF(Month!$129:$129,Year!U$2,Month!35:35)</f>
        <v>0</v>
      </c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s="84" customFormat="1" x14ac:dyDescent="0.35">
      <c r="A36" s="16" t="str">
        <f>Month!$A$36</f>
        <v>Portonave</v>
      </c>
      <c r="B36" s="13">
        <f>SUMIF(Month!$129:$129,Year!B$2,Month!36:36)</f>
        <v>0</v>
      </c>
      <c r="C36" s="13">
        <f>SUMIF(Month!$129:$129,Year!C$2,Month!36:36)</f>
        <v>0</v>
      </c>
      <c r="D36" s="13">
        <f>SUMIF(Month!$129:$129,Year!D$2,Month!36:36)</f>
        <v>0</v>
      </c>
      <c r="E36" s="13">
        <f>SUMIF(Month!$129:$129,Year!E$2,Month!36:36)</f>
        <v>0</v>
      </c>
      <c r="F36" s="13">
        <f>SUMIF(Month!$129:$129,Year!F$2,Month!36:36)</f>
        <v>0</v>
      </c>
      <c r="G36" s="13">
        <f>SUMIF(Month!$129:$129,Year!G$2,Month!36:36)</f>
        <v>0</v>
      </c>
      <c r="H36" s="13">
        <f>SUMIF(Month!$129:$129,Year!H$2,Month!36:36)</f>
        <v>0</v>
      </c>
      <c r="I36" s="13">
        <f>SUMIF(Month!$129:$129,Year!I$2,Month!36:36)</f>
        <v>0</v>
      </c>
      <c r="J36" s="13">
        <f>SUMIF(Month!$129:$129,Year!J$2,Month!36:36)</f>
        <v>0</v>
      </c>
      <c r="K36" s="13">
        <f>SUMIF(Month!$129:$129,Year!K$2,Month!36:36)</f>
        <v>0</v>
      </c>
      <c r="L36" s="13">
        <f>SUMIF(Month!$129:$129,Year!L$2,Month!36:36)</f>
        <v>12215</v>
      </c>
      <c r="M36" s="13">
        <f>SUMIF(Month!$129:$129,Year!M$2,Month!36:36)</f>
        <v>239312</v>
      </c>
      <c r="N36" s="13">
        <f>SUMIF(Month!$129:$129,Year!N$2,Month!36:36)</f>
        <v>413968</v>
      </c>
      <c r="O36" s="13">
        <f>SUMIF(Month!$129:$129,Year!O$2,Month!36:36)</f>
        <v>582139</v>
      </c>
      <c r="P36" s="13">
        <f>SUMIF(Month!$129:$129,Year!P$2,Month!36:36)</f>
        <v>545158</v>
      </c>
      <c r="Q36" s="13">
        <f>SUMIF(Month!$129:$129,Year!Q$2,Month!36:36)</f>
        <v>620026</v>
      </c>
      <c r="R36" s="13">
        <f>SUMIF(Month!$129:$129,Year!R$2,Month!36:36)</f>
        <v>705790</v>
      </c>
      <c r="S36" s="13">
        <f>SUMIF(Month!$129:$129,Year!S$2,Month!36:36)</f>
        <v>699824</v>
      </c>
      <c r="T36" s="13">
        <f>SUMIF(Month!$129:$129,Year!T$2,Month!36:36)</f>
        <v>679789</v>
      </c>
      <c r="U36" s="13">
        <f>SUMIF(Month!$129:$129,Year!U$2,Month!36:36)</f>
        <v>910870</v>
      </c>
      <c r="V36" s="13">
        <f>SUM(Quarter!CD37:CG37)</f>
        <v>761643</v>
      </c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s="143" customFormat="1" x14ac:dyDescent="0.35">
      <c r="A37" s="11" t="str">
        <f>Month!$A$37</f>
        <v>Viracopos (WLU)</v>
      </c>
      <c r="B37" s="12">
        <f>SUMIF(Month!$129:$129,Year!B$2,Month!37:37)</f>
        <v>0</v>
      </c>
      <c r="C37" s="12">
        <f>SUMIF(Month!$129:$129,Year!C$2,Month!37:37)</f>
        <v>0</v>
      </c>
      <c r="D37" s="12">
        <f>SUMIF(Month!$129:$129,Year!D$2,Month!37:37)</f>
        <v>0</v>
      </c>
      <c r="E37" s="12">
        <f>SUMIF(Month!$129:$129,Year!E$2,Month!37:37)</f>
        <v>0</v>
      </c>
      <c r="F37" s="12">
        <f>SUMIF(Month!$129:$129,Year!F$2,Month!37:37)</f>
        <v>0</v>
      </c>
      <c r="G37" s="12">
        <f>SUMIF(Month!$129:$129,Year!G$2,Month!37:37)</f>
        <v>0</v>
      </c>
      <c r="H37" s="12">
        <f>SUMIF(Month!$129:$129,Year!H$2,Month!37:37)</f>
        <v>0</v>
      </c>
      <c r="I37" s="12">
        <f>SUMIF(Month!$129:$129,Year!I$2,Month!37:37)</f>
        <v>0</v>
      </c>
      <c r="J37" s="12">
        <f>SUMIF(Month!$129:$129,Year!J$2,Month!37:37)</f>
        <v>0</v>
      </c>
      <c r="K37" s="12">
        <f>SUMIF(Month!$129:$129,Year!K$2,Month!37:37)</f>
        <v>0</v>
      </c>
      <c r="L37" s="12">
        <f>SUMIF(Month!$129:$129,Year!L$2,Month!37:37)</f>
        <v>0</v>
      </c>
      <c r="M37" s="12">
        <f>SUMIF(Month!$129:$129,Year!M$2,Month!37:37)</f>
        <v>0</v>
      </c>
      <c r="N37" s="12">
        <f>SUMIF(Month!$129:$129,Year!N$2,Month!37:37)</f>
        <v>0</v>
      </c>
      <c r="O37" s="12">
        <f>SUMIF(Month!$129:$129,Year!O$2,Month!37:37)</f>
        <v>0</v>
      </c>
      <c r="P37" s="12">
        <f>SUMIF(Month!$129:$129,Year!P$2,Month!37:37)</f>
        <v>10558048.299999999</v>
      </c>
      <c r="Q37" s="12">
        <f>SUMIF(Month!$129:$129,Year!Q$2,Month!37:37)</f>
        <v>11427773.704470001</v>
      </c>
      <c r="R37" s="12">
        <f>SUMIF(Month!$129:$129,Year!R$2,Month!37:37)</f>
        <v>11708308.547449999</v>
      </c>
      <c r="S37" s="12">
        <f>SUMIF(Month!$129:$129,Year!S$2,Month!37:37)</f>
        <v>12079645</v>
      </c>
      <c r="T37" s="12">
        <f>SUMIF(Month!$129:$129,Year!T$2,Month!37:37)</f>
        <v>12145757.103399999</v>
      </c>
      <c r="U37" s="12">
        <f>SUMIF(Month!$129:$129,Year!U$2,Month!37:37)</f>
        <v>11018871.028363168</v>
      </c>
      <c r="V37" s="12">
        <f>SUM(Quarter!CD38:CG38)</f>
        <v>11375740.520000001</v>
      </c>
      <c r="W37" s="12">
        <f>SUM(Quarter!CH38:CK38)</f>
        <v>11636258.550000001</v>
      </c>
      <c r="X37" s="12">
        <f>SUM(Quarter!CL38:CO38)</f>
        <v>12796426.810000001</v>
      </c>
      <c r="Y37" s="12">
        <f>SUM(Quarter!CP38:CS38)</f>
        <v>9330137.2899999991</v>
      </c>
      <c r="Z37" s="12">
        <f>SUM(Quarter!CT38:CW38)</f>
        <v>15797507.25</v>
      </c>
      <c r="AA37" s="12">
        <f>SUM(Quarter!CX38:DA38)</f>
        <v>15411889.646666668</v>
      </c>
      <c r="AB37" s="12">
        <f>SUM(Quarter!DB38:DE38)</f>
        <v>15549428.17</v>
      </c>
      <c r="AC37" s="12">
        <f>SUM(Quarter!DF38:DI38)</f>
        <v>15181807.630000001</v>
      </c>
      <c r="AD37" s="12">
        <f>SUMIF(Quarter!$1:$1,Year!AD1,Quarter!38:38)</f>
        <v>15544646.5</v>
      </c>
      <c r="AE37" s="12">
        <f>SUMIF(Quarter!$1:$1,Year!AE1,Quarter!38:38)</f>
        <v>1369703.66</v>
      </c>
    </row>
    <row r="38" spans="1:31" s="84" customFormat="1" x14ac:dyDescent="0.35">
      <c r="A38" s="16" t="str">
        <f>Month!$A$38</f>
        <v>Aeronaves (unid)</v>
      </c>
      <c r="B38" s="13">
        <f>SUMIF(Month!$129:$129,Year!B$2,Month!38:38)</f>
        <v>0</v>
      </c>
      <c r="C38" s="13">
        <f>SUMIF(Month!$129:$129,Year!C$2,Month!38:38)</f>
        <v>0</v>
      </c>
      <c r="D38" s="13">
        <f>SUMIF(Month!$129:$129,Year!D$2,Month!38:38)</f>
        <v>0</v>
      </c>
      <c r="E38" s="13">
        <f>SUMIF(Month!$129:$129,Year!E$2,Month!38:38)</f>
        <v>0</v>
      </c>
      <c r="F38" s="13">
        <f>SUMIF(Month!$129:$129,Year!F$2,Month!38:38)</f>
        <v>0</v>
      </c>
      <c r="G38" s="13">
        <f>SUMIF(Month!$129:$129,Year!G$2,Month!38:38)</f>
        <v>0</v>
      </c>
      <c r="H38" s="13">
        <f>SUMIF(Month!$129:$129,Year!H$2,Month!38:38)</f>
        <v>0</v>
      </c>
      <c r="I38" s="13">
        <f>SUMIF(Month!$129:$129,Year!I$2,Month!38:38)</f>
        <v>0</v>
      </c>
      <c r="J38" s="13">
        <f>SUMIF(Month!$129:$129,Year!J$2,Month!38:38)</f>
        <v>0</v>
      </c>
      <c r="K38" s="13">
        <f>SUMIF(Month!$129:$129,Year!K$2,Month!38:38)</f>
        <v>0</v>
      </c>
      <c r="L38" s="13">
        <f>SUMIF(Month!$129:$129,Year!L$2,Month!38:38)</f>
        <v>0</v>
      </c>
      <c r="M38" s="13">
        <f>SUMIF(Month!$129:$129,Year!M$2,Month!38:38)</f>
        <v>0</v>
      </c>
      <c r="N38" s="13">
        <f>SUMIF(Month!$129:$129,Year!N$2,Month!38:38)</f>
        <v>0</v>
      </c>
      <c r="O38" s="13">
        <f>SUMIF(Month!$129:$129,Year!O$2,Month!38:38)</f>
        <v>0</v>
      </c>
      <c r="P38" s="13">
        <f>SUMIF(Month!$129:$129,Year!P$2,Month!38:38)</f>
        <v>100002</v>
      </c>
      <c r="Q38" s="13">
        <f>SUMIF(Month!$129:$129,Year!Q$2,Month!38:38)</f>
        <v>115549</v>
      </c>
      <c r="R38" s="13">
        <f>SUMIF(Month!$129:$129,Year!R$2,Month!38:38)</f>
        <v>127314</v>
      </c>
      <c r="S38" s="13">
        <f>SUMIF(Month!$129:$129,Year!S$2,Month!38:38)</f>
        <v>131531</v>
      </c>
      <c r="T38" s="13">
        <f>SUMIF(Month!$129:$129,Year!T$2,Month!38:38)</f>
        <v>127395</v>
      </c>
      <c r="U38" s="13">
        <f>SUMIF(Month!$129:$129,Year!U$2,Month!38:38)</f>
        <v>115276</v>
      </c>
      <c r="V38" s="13">
        <f>SUM(Quarter!CD39:CG39)</f>
        <v>108634</v>
      </c>
      <c r="W38" s="13">
        <f>SUM(Quarter!CH39:CK39)</f>
        <v>107627</v>
      </c>
      <c r="X38" s="13">
        <f>SUM(Quarter!CL39:CO39)</f>
        <v>114459</v>
      </c>
      <c r="Y38" s="13">
        <f>SUM(Quarter!CP39:CS39)</f>
        <v>73698</v>
      </c>
      <c r="Z38" s="13">
        <f>SUM(Quarter!CT39:CW39)</f>
        <v>105320</v>
      </c>
      <c r="AA38" s="13">
        <f>SUM(Quarter!CX39:DA39)</f>
        <v>128340</v>
      </c>
      <c r="AB38" s="13">
        <f>SUM(Quarter!DB39:DE39)</f>
        <v>125857</v>
      </c>
      <c r="AC38" s="13">
        <f>SUM(Quarter!DF39:DI39)</f>
        <v>121934</v>
      </c>
      <c r="AD38" s="13">
        <f>SUMIF(Quarter!$1:$1,Year!AD1,Quarter!39:39)</f>
        <v>124613</v>
      </c>
      <c r="AE38" s="13">
        <f>SUMIF(Quarter!$1:$1,Year!AE1,Quarter!39:39)</f>
        <v>9729</v>
      </c>
    </row>
    <row r="39" spans="1:31" s="84" customFormat="1" x14ac:dyDescent="0.35">
      <c r="A39" s="71" t="str">
        <f>Month!$A$39</f>
        <v>Passageiros (unid)</v>
      </c>
      <c r="B39" s="72">
        <f>SUMIF(Month!$129:$129,Year!B$2,Month!39:39)</f>
        <v>0</v>
      </c>
      <c r="C39" s="72">
        <f>SUMIF(Month!$129:$129,Year!C$2,Month!39:39)</f>
        <v>0</v>
      </c>
      <c r="D39" s="72">
        <f>SUMIF(Month!$129:$129,Year!D$2,Month!39:39)</f>
        <v>0</v>
      </c>
      <c r="E39" s="72">
        <f>SUMIF(Month!$129:$129,Year!E$2,Month!39:39)</f>
        <v>0</v>
      </c>
      <c r="F39" s="72">
        <f>SUMIF(Month!$129:$129,Year!F$2,Month!39:39)</f>
        <v>0</v>
      </c>
      <c r="G39" s="72">
        <f>SUMIF(Month!$129:$129,Year!G$2,Month!39:39)</f>
        <v>0</v>
      </c>
      <c r="H39" s="72">
        <f>SUMIF(Month!$129:$129,Year!H$2,Month!39:39)</f>
        <v>0</v>
      </c>
      <c r="I39" s="72">
        <f>SUMIF(Month!$129:$129,Year!I$2,Month!39:39)</f>
        <v>0</v>
      </c>
      <c r="J39" s="72">
        <f>SUMIF(Month!$129:$129,Year!J$2,Month!39:39)</f>
        <v>0</v>
      </c>
      <c r="K39" s="72">
        <f>SUMIF(Month!$129:$129,Year!K$2,Month!39:39)</f>
        <v>0</v>
      </c>
      <c r="L39" s="72">
        <f>SUMIF(Month!$129:$129,Year!L$2,Month!39:39)</f>
        <v>0</v>
      </c>
      <c r="M39" s="72">
        <f>SUMIF(Month!$129:$129,Year!M$2,Month!39:39)</f>
        <v>0</v>
      </c>
      <c r="N39" s="72">
        <f>SUMIF(Month!$129:$129,Year!N$2,Month!39:39)</f>
        <v>0</v>
      </c>
      <c r="O39" s="72">
        <f>SUMIF(Month!$129:$129,Year!O$2,Month!39:39)</f>
        <v>0</v>
      </c>
      <c r="P39" s="72">
        <f>SUMIF(Month!$129:$129,Year!P$2,Month!39:39)</f>
        <v>7560858</v>
      </c>
      <c r="Q39" s="72">
        <f>SUMIF(Month!$129:$129,Year!Q$2,Month!39:39)</f>
        <v>8858596</v>
      </c>
      <c r="R39" s="72">
        <f>SUMIF(Month!$129:$129,Year!R$2,Month!39:39)</f>
        <v>9295451</v>
      </c>
      <c r="S39" s="72">
        <f>SUMIF(Month!$129:$129,Year!S$2,Month!39:39)</f>
        <v>9846845</v>
      </c>
      <c r="T39" s="72">
        <f>SUMIF(Month!$129:$129,Year!T$2,Month!39:39)</f>
        <v>10324039</v>
      </c>
      <c r="U39" s="72">
        <f>SUMIF(Month!$129:$129,Year!U$2,Month!39:39)</f>
        <v>9324738</v>
      </c>
      <c r="V39" s="72">
        <f>SUM(Quarter!CD40:CG40)</f>
        <v>9332631</v>
      </c>
      <c r="W39" s="72">
        <f>SUM(Quarter!CH40:CK40)</f>
        <v>9223001</v>
      </c>
      <c r="X39" s="72">
        <f>SUM(Quarter!CL40:CO40)</f>
        <v>10580969</v>
      </c>
      <c r="Y39" s="72">
        <f>SUM(Quarter!CP40:CS40)</f>
        <v>6707993</v>
      </c>
      <c r="Z39" s="72">
        <f>SUM(Quarter!CT40:CW40)</f>
        <v>10049911</v>
      </c>
      <c r="AA39" s="72">
        <f>SUM(Quarter!CX40:DA40)</f>
        <v>11844548</v>
      </c>
      <c r="AB39" s="72">
        <f>SUM(Quarter!DB40:DE40)</f>
        <v>12553129</v>
      </c>
      <c r="AC39" s="72">
        <f>SUM(Quarter!DF40:DI40)</f>
        <v>12393704</v>
      </c>
      <c r="AD39" s="72">
        <f>SUMIF(Quarter!$1:$1,Year!AD1,Quarter!40:40)</f>
        <v>12827543</v>
      </c>
      <c r="AE39" s="72">
        <f>SUMIF(Quarter!$1:$1,Year!AE1,Quarter!40:40)</f>
        <v>1160942</v>
      </c>
    </row>
    <row r="40" spans="1:31" s="84" customFormat="1" x14ac:dyDescent="0.35">
      <c r="A40" s="79" t="str">
        <f>Month!$A$40</f>
        <v>Doméstico</v>
      </c>
      <c r="B40" s="84">
        <f>SUMIF(Month!$129:$129,Year!B$2,Month!40:40)</f>
        <v>0</v>
      </c>
      <c r="C40" s="84">
        <f>SUMIF(Month!$129:$129,Year!C$2,Month!40:40)</f>
        <v>0</v>
      </c>
      <c r="D40" s="84">
        <f>SUMIF(Month!$129:$129,Year!D$2,Month!40:40)</f>
        <v>0</v>
      </c>
      <c r="E40" s="84">
        <f>SUMIF(Month!$129:$129,Year!E$2,Month!40:40)</f>
        <v>0</v>
      </c>
      <c r="F40" s="84">
        <f>SUMIF(Month!$129:$129,Year!F$2,Month!40:40)</f>
        <v>0</v>
      </c>
      <c r="G40" s="84">
        <f>SUMIF(Month!$129:$129,Year!G$2,Month!40:40)</f>
        <v>0</v>
      </c>
      <c r="H40" s="84">
        <f>SUMIF(Month!$129:$129,Year!H$2,Month!40:40)</f>
        <v>0</v>
      </c>
      <c r="I40" s="84">
        <f>SUMIF(Month!$129:$129,Year!I$2,Month!40:40)</f>
        <v>0</v>
      </c>
      <c r="J40" s="84">
        <f>SUMIF(Month!$129:$129,Year!J$2,Month!40:40)</f>
        <v>0</v>
      </c>
      <c r="K40" s="84">
        <f>SUMIF(Month!$129:$129,Year!K$2,Month!40:40)</f>
        <v>0</v>
      </c>
      <c r="L40" s="84">
        <f>SUMIF(Month!$129:$129,Year!L$2,Month!40:40)</f>
        <v>0</v>
      </c>
      <c r="M40" s="84">
        <f>SUMIF(Month!$129:$129,Year!M$2,Month!40:40)</f>
        <v>0</v>
      </c>
      <c r="N40" s="84">
        <f>SUMIF(Month!$129:$129,Year!N$2,Month!40:40)</f>
        <v>0</v>
      </c>
      <c r="O40" s="84">
        <f>SUMIF(Month!$129:$129,Year!O$2,Month!40:40)</f>
        <v>0</v>
      </c>
      <c r="P40" s="84">
        <f>SUMIF(Month!$129:$129,Year!P$2,Month!40:40)</f>
        <v>5155688</v>
      </c>
      <c r="Q40" s="84">
        <f>SUMIF(Month!$129:$129,Year!Q$2,Month!40:40)</f>
        <v>5478258</v>
      </c>
      <c r="R40" s="84">
        <f>SUMIF(Month!$129:$129,Year!R$2,Month!40:40)</f>
        <v>5399932</v>
      </c>
      <c r="S40" s="84">
        <f>SUMIF(Month!$129:$129,Year!S$2,Month!40:40)</f>
        <v>5464779</v>
      </c>
      <c r="T40" s="84">
        <f>SUMIF(Month!$129:$129,Year!T$2,Month!40:40)</f>
        <v>5318339</v>
      </c>
      <c r="U40" s="84">
        <f>SUMIF(Month!$129:$129,Year!U$2,Month!40:40)</f>
        <v>4510244</v>
      </c>
      <c r="V40" s="84">
        <f>SUM(Quarter!CD41:CG41)</f>
        <v>4322288</v>
      </c>
      <c r="W40" s="84">
        <f>SUM(Quarter!CH41:CK41)</f>
        <v>4130760</v>
      </c>
      <c r="X40" s="84">
        <f>SUM(Quarter!CL41:CO41)</f>
        <v>4384105</v>
      </c>
      <c r="Y40" s="84">
        <f>SUM(Quarter!CP41:CS41)</f>
        <v>2087153</v>
      </c>
      <c r="Z40" s="84">
        <f>SUM(Quarter!CT41:CW41)</f>
        <v>2428775</v>
      </c>
      <c r="AA40" s="84">
        <f>SUM(Quarter!CX41:DA41)</f>
        <v>3763375</v>
      </c>
      <c r="AB40" s="84">
        <f>SUM(Quarter!DB41:DE41)</f>
        <v>4374447</v>
      </c>
      <c r="AC40" s="84">
        <f>SUM(Quarter!DF41:DI41)</f>
        <v>5131155</v>
      </c>
      <c r="AD40" s="84">
        <f>SUMIF(Quarter!$1:$1,Year!AD1,Quarter!41:41)</f>
        <v>5530982</v>
      </c>
      <c r="AE40" s="84">
        <f>SUMIF(Quarter!$1:$1,Year!AE1,Quarter!41:41)</f>
        <v>480105</v>
      </c>
    </row>
    <row r="41" spans="1:31" s="84" customFormat="1" x14ac:dyDescent="0.35">
      <c r="A41" s="79" t="str">
        <f>Month!$A$41</f>
        <v>International</v>
      </c>
      <c r="B41" s="84">
        <f>SUMIF(Month!$129:$129,Year!B$2,Month!41:41)</f>
        <v>0</v>
      </c>
      <c r="C41" s="84">
        <f>SUMIF(Month!$129:$129,Year!C$2,Month!41:41)</f>
        <v>0</v>
      </c>
      <c r="D41" s="84">
        <f>SUMIF(Month!$129:$129,Year!D$2,Month!41:41)</f>
        <v>0</v>
      </c>
      <c r="E41" s="84">
        <f>SUMIF(Month!$129:$129,Year!E$2,Month!41:41)</f>
        <v>0</v>
      </c>
      <c r="F41" s="84">
        <f>SUMIF(Month!$129:$129,Year!F$2,Month!41:41)</f>
        <v>0</v>
      </c>
      <c r="G41" s="84">
        <f>SUMIF(Month!$129:$129,Year!G$2,Month!41:41)</f>
        <v>0</v>
      </c>
      <c r="H41" s="84">
        <f>SUMIF(Month!$129:$129,Year!H$2,Month!41:41)</f>
        <v>0</v>
      </c>
      <c r="I41" s="84">
        <f>SUMIF(Month!$129:$129,Year!I$2,Month!41:41)</f>
        <v>0</v>
      </c>
      <c r="J41" s="84">
        <f>SUMIF(Month!$129:$129,Year!J$2,Month!41:41)</f>
        <v>0</v>
      </c>
      <c r="K41" s="84">
        <f>SUMIF(Month!$129:$129,Year!K$2,Month!41:41)</f>
        <v>0</v>
      </c>
      <c r="L41" s="84">
        <f>SUMIF(Month!$129:$129,Year!L$2,Month!41:41)</f>
        <v>0</v>
      </c>
      <c r="M41" s="84">
        <f>SUMIF(Month!$129:$129,Year!M$2,Month!41:41)</f>
        <v>0</v>
      </c>
      <c r="N41" s="84">
        <f>SUMIF(Month!$129:$129,Year!N$2,Month!41:41)</f>
        <v>0</v>
      </c>
      <c r="O41" s="84">
        <f>SUMIF(Month!$129:$129,Year!O$2,Month!41:41)</f>
        <v>0</v>
      </c>
      <c r="P41" s="84">
        <f>SUMIF(Month!$129:$129,Year!P$2,Month!41:41)</f>
        <v>112251</v>
      </c>
      <c r="Q41" s="84">
        <f>SUMIF(Month!$129:$129,Year!Q$2,Month!41:41)</f>
        <v>77457</v>
      </c>
      <c r="R41" s="84">
        <f>SUMIF(Month!$129:$129,Year!R$2,Month!41:41)</f>
        <v>48738</v>
      </c>
      <c r="S41" s="84">
        <f>SUMIF(Month!$129:$129,Year!S$2,Month!41:41)</f>
        <v>98699</v>
      </c>
      <c r="T41" s="84">
        <f>SUMIF(Month!$129:$129,Year!T$2,Month!41:41)</f>
        <v>575118</v>
      </c>
      <c r="U41" s="84">
        <f>SUMIF(Month!$129:$129,Year!U$2,Month!41:41)</f>
        <v>462009</v>
      </c>
      <c r="V41" s="84">
        <f>SUM(Quarter!CD42:CG42)</f>
        <v>545323</v>
      </c>
      <c r="W41" s="84">
        <f>SUM(Quarter!CH42:CK42)</f>
        <v>673874</v>
      </c>
      <c r="X41" s="84">
        <f>SUM(Quarter!CL42:CO42)</f>
        <v>976351</v>
      </c>
      <c r="Y41" s="84">
        <f>SUM(Quarter!CP42:CS42)</f>
        <v>306453</v>
      </c>
      <c r="Z41" s="84">
        <f>SUM(Quarter!CT42:CW42)</f>
        <v>126402</v>
      </c>
      <c r="AA41" s="84">
        <f>SUM(Quarter!CX42:DA42)</f>
        <v>470162</v>
      </c>
      <c r="AB41" s="84">
        <f>SUM(Quarter!DB42:DE42)</f>
        <v>1097487</v>
      </c>
      <c r="AC41" s="84">
        <f>SUM(Quarter!DF42:DI42)</f>
        <v>858097</v>
      </c>
      <c r="AD41" s="84">
        <f>SUMIF(Quarter!$1:$1,Year!AD1,Quarter!42:42)</f>
        <v>1108752</v>
      </c>
      <c r="AE41" s="84">
        <f>SUMIF(Quarter!$1:$1,Year!AE1,Quarter!42:42)</f>
        <v>108262</v>
      </c>
    </row>
    <row r="42" spans="1:31" s="84" customFormat="1" x14ac:dyDescent="0.35">
      <c r="A42" s="81" t="str">
        <f>Month!$A$42</f>
        <v>Conexão</v>
      </c>
      <c r="B42" s="86">
        <f>SUMIF(Month!$129:$129,Year!B$2,Month!42:42)</f>
        <v>0</v>
      </c>
      <c r="C42" s="86">
        <f>SUMIF(Month!$129:$129,Year!C$2,Month!42:42)</f>
        <v>0</v>
      </c>
      <c r="D42" s="86">
        <f>SUMIF(Month!$129:$129,Year!D$2,Month!42:42)</f>
        <v>0</v>
      </c>
      <c r="E42" s="86">
        <f>SUMIF(Month!$129:$129,Year!E$2,Month!42:42)</f>
        <v>0</v>
      </c>
      <c r="F42" s="86">
        <f>SUMIF(Month!$129:$129,Year!F$2,Month!42:42)</f>
        <v>0</v>
      </c>
      <c r="G42" s="86">
        <f>SUMIF(Month!$129:$129,Year!G$2,Month!42:42)</f>
        <v>0</v>
      </c>
      <c r="H42" s="86">
        <f>SUMIF(Month!$129:$129,Year!H$2,Month!42:42)</f>
        <v>0</v>
      </c>
      <c r="I42" s="86">
        <f>SUMIF(Month!$129:$129,Year!I$2,Month!42:42)</f>
        <v>0</v>
      </c>
      <c r="J42" s="86">
        <f>SUMIF(Month!$129:$129,Year!J$2,Month!42:42)</f>
        <v>0</v>
      </c>
      <c r="K42" s="86">
        <f>SUMIF(Month!$129:$129,Year!K$2,Month!42:42)</f>
        <v>0</v>
      </c>
      <c r="L42" s="86">
        <f>SUMIF(Month!$129:$129,Year!L$2,Month!42:42)</f>
        <v>0</v>
      </c>
      <c r="M42" s="86">
        <f>SUMIF(Month!$129:$129,Year!M$2,Month!42:42)</f>
        <v>0</v>
      </c>
      <c r="N42" s="86">
        <f>SUMIF(Month!$129:$129,Year!N$2,Month!42:42)</f>
        <v>0</v>
      </c>
      <c r="O42" s="86">
        <f>SUMIF(Month!$129:$129,Year!O$2,Month!42:42)</f>
        <v>0</v>
      </c>
      <c r="P42" s="86">
        <f>SUMIF(Month!$129:$129,Year!P$2,Month!42:42)</f>
        <v>2292919</v>
      </c>
      <c r="Q42" s="86">
        <f>SUMIF(Month!$129:$129,Year!Q$2,Month!42:42)</f>
        <v>3302881</v>
      </c>
      <c r="R42" s="86">
        <f>SUMIF(Month!$129:$129,Year!R$2,Month!42:42)</f>
        <v>3846781</v>
      </c>
      <c r="S42" s="86">
        <f>SUMIF(Month!$129:$129,Year!S$2,Month!42:42)</f>
        <v>4283367</v>
      </c>
      <c r="T42" s="86">
        <f>SUMIF(Month!$129:$129,Year!T$2,Month!42:42)</f>
        <v>4430582</v>
      </c>
      <c r="U42" s="86">
        <f>SUMIF(Month!$129:$129,Year!U$2,Month!42:42)</f>
        <v>4352485</v>
      </c>
      <c r="V42" s="86">
        <f>SUM(Quarter!CD43:CG43)</f>
        <v>4465020</v>
      </c>
      <c r="W42" s="86">
        <f>SUM(Quarter!CH43:CK43)</f>
        <v>4418367</v>
      </c>
      <c r="X42" s="86">
        <f>SUM(Quarter!CL43:CO43)</f>
        <v>5220513</v>
      </c>
      <c r="Y42" s="86">
        <f>SUM(Quarter!CP43:CS43)</f>
        <v>4314387</v>
      </c>
      <c r="Z42" s="86">
        <f>SUM(Quarter!CT43:CW43)</f>
        <v>7494734</v>
      </c>
      <c r="AA42" s="86">
        <f>SUM(Quarter!CX43:DA43)</f>
        <v>7611011</v>
      </c>
      <c r="AB42" s="86">
        <f>SUM(Quarter!DB43:DE43)</f>
        <v>7081195</v>
      </c>
      <c r="AC42" s="86">
        <f>SUM(Quarter!DF43:DI43)</f>
        <v>6404452</v>
      </c>
      <c r="AD42" s="86">
        <f>SUMIF(Quarter!$1:$1,Year!AD1,Quarter!43:43)</f>
        <v>6187809</v>
      </c>
      <c r="AE42" s="86">
        <f>SUMIF(Quarter!$1:$1,Year!AE1,Quarter!43:43)</f>
        <v>572575</v>
      </c>
    </row>
    <row r="43" spans="1:31" s="84" customFormat="1" x14ac:dyDescent="0.35">
      <c r="A43" s="71" t="str">
        <f>Month!$A$43</f>
        <v>Carga (ton)</v>
      </c>
      <c r="B43" s="72">
        <f>SUMIF(Month!$129:$129,Year!B$2,Month!43:43)</f>
        <v>0</v>
      </c>
      <c r="C43" s="72">
        <f>SUMIF(Month!$129:$129,Year!C$2,Month!43:43)</f>
        <v>0</v>
      </c>
      <c r="D43" s="72">
        <f>SUMIF(Month!$129:$129,Year!D$2,Month!43:43)</f>
        <v>0</v>
      </c>
      <c r="E43" s="72">
        <f>SUMIF(Month!$129:$129,Year!E$2,Month!43:43)</f>
        <v>0</v>
      </c>
      <c r="F43" s="72">
        <f>SUMIF(Month!$129:$129,Year!F$2,Month!43:43)</f>
        <v>0</v>
      </c>
      <c r="G43" s="72">
        <f>SUMIF(Month!$129:$129,Year!G$2,Month!43:43)</f>
        <v>0</v>
      </c>
      <c r="H43" s="72">
        <f>SUMIF(Month!$129:$129,Year!H$2,Month!43:43)</f>
        <v>0</v>
      </c>
      <c r="I43" s="72">
        <f>SUMIF(Month!$129:$129,Year!I$2,Month!43:43)</f>
        <v>0</v>
      </c>
      <c r="J43" s="72">
        <f>SUMIF(Month!$129:$129,Year!J$2,Month!43:43)</f>
        <v>0</v>
      </c>
      <c r="K43" s="72">
        <f>SUMIF(Month!$129:$129,Year!K$2,Month!43:43)</f>
        <v>0</v>
      </c>
      <c r="L43" s="72">
        <f>SUMIF(Month!$129:$129,Year!L$2,Month!43:43)</f>
        <v>0</v>
      </c>
      <c r="M43" s="72">
        <f>SUMIF(Month!$129:$129,Year!M$2,Month!43:43)</f>
        <v>0</v>
      </c>
      <c r="N43" s="72">
        <f>SUMIF(Month!$129:$129,Year!N$2,Month!43:43)</f>
        <v>0</v>
      </c>
      <c r="O43" s="72">
        <f>SUMIF(Month!$129:$129,Year!O$2,Month!43:43)</f>
        <v>0</v>
      </c>
      <c r="P43" s="72">
        <f>SUMIF(Month!$129:$129,Year!P$2,Month!43:43)</f>
        <v>299719.03000000003</v>
      </c>
      <c r="Q43" s="72">
        <f>SUMIF(Month!$129:$129,Year!Q$2,Month!43:43)</f>
        <v>256917.77044699999</v>
      </c>
      <c r="R43" s="72">
        <f>SUMIF(Month!$129:$129,Year!R$2,Month!43:43)</f>
        <v>241285.75474499998</v>
      </c>
      <c r="S43" s="72">
        <f>SUMIF(Month!$129:$129,Year!S$2,Month!43:43)</f>
        <v>223280</v>
      </c>
      <c r="T43" s="72">
        <f>SUMIF(Month!$129:$129,Year!T$2,Month!43:43)</f>
        <v>182171.81034</v>
      </c>
      <c r="U43" s="72">
        <f>SUMIF(Month!$129:$129,Year!U$2,Month!43:43)</f>
        <v>169413.30283631684</v>
      </c>
      <c r="V43" s="72">
        <f>SUM(Quarter!CD44:CG44)</f>
        <v>204310.95199999999</v>
      </c>
      <c r="W43" s="72">
        <f>SUM(Quarter!CH44:CK44)</f>
        <v>241325.755</v>
      </c>
      <c r="X43" s="72">
        <f>SUM(Quarter!CL44:CO44)</f>
        <v>221545.78100000002</v>
      </c>
      <c r="Y43" s="72">
        <f>SUM(Quarter!CP44:CS44)</f>
        <v>262214.429</v>
      </c>
      <c r="Z43" s="72">
        <f>SUM(Quarter!CT44:CW44)</f>
        <v>364365.277</v>
      </c>
      <c r="AA43" s="72">
        <f>SUM(Quarter!CX44:DA44)</f>
        <v>356734.16466666665</v>
      </c>
      <c r="AB43" s="72">
        <f>SUM(Quarter!DB44:DE44)</f>
        <v>299629.91700000002</v>
      </c>
      <c r="AC43" s="72">
        <f>SUM(Quarter!DF44:DI44)</f>
        <v>278810.36300000001</v>
      </c>
      <c r="AD43" s="72">
        <f>SUMIF(Quarter!$1:$1,Year!AD1,Quarter!44:44)</f>
        <v>271710.34999999998</v>
      </c>
      <c r="AE43" s="72">
        <f>SUMIF(Quarter!$1:$1,Year!$AD$1,Quarter!44:44)</f>
        <v>271710.34999999998</v>
      </c>
    </row>
    <row r="44" spans="1:31" s="84" customFormat="1" x14ac:dyDescent="0.35">
      <c r="A44" s="79" t="str">
        <f>Month!$A$44</f>
        <v>Importação (ton)</v>
      </c>
      <c r="B44" s="84">
        <f>SUMIF(Month!$129:$129,Year!B$2,Month!44:44)</f>
        <v>0</v>
      </c>
      <c r="C44" s="84">
        <f>SUMIF(Month!$129:$129,Year!C$2,Month!44:44)</f>
        <v>0</v>
      </c>
      <c r="D44" s="84">
        <f>SUMIF(Month!$129:$129,Year!D$2,Month!44:44)</f>
        <v>0</v>
      </c>
      <c r="E44" s="84">
        <f>SUMIF(Month!$129:$129,Year!E$2,Month!44:44)</f>
        <v>0</v>
      </c>
      <c r="F44" s="84">
        <f>SUMIF(Month!$129:$129,Year!F$2,Month!44:44)</f>
        <v>0</v>
      </c>
      <c r="G44" s="84">
        <f>SUMIF(Month!$129:$129,Year!G$2,Month!44:44)</f>
        <v>0</v>
      </c>
      <c r="H44" s="84">
        <f>SUMIF(Month!$129:$129,Year!H$2,Month!44:44)</f>
        <v>0</v>
      </c>
      <c r="I44" s="84">
        <f>SUMIF(Month!$129:$129,Year!I$2,Month!44:44)</f>
        <v>0</v>
      </c>
      <c r="J44" s="84">
        <f>SUMIF(Month!$129:$129,Year!J$2,Month!44:44)</f>
        <v>0</v>
      </c>
      <c r="K44" s="84">
        <f>SUMIF(Month!$129:$129,Year!K$2,Month!44:44)</f>
        <v>0</v>
      </c>
      <c r="L44" s="84">
        <f>SUMIF(Month!$129:$129,Year!L$2,Month!44:44)</f>
        <v>0</v>
      </c>
      <c r="M44" s="84">
        <f>SUMIF(Month!$129:$129,Year!M$2,Month!44:44)</f>
        <v>0</v>
      </c>
      <c r="N44" s="84">
        <f>SUMIF(Month!$129:$129,Year!N$2,Month!44:44)</f>
        <v>0</v>
      </c>
      <c r="O44" s="84">
        <f>SUMIF(Month!$129:$129,Year!O$2,Month!44:44)</f>
        <v>0</v>
      </c>
      <c r="P44" s="84">
        <f>SUMIF(Month!$129:$129,Year!P$2,Month!44:44)</f>
        <v>183164.14799999996</v>
      </c>
      <c r="Q44" s="84">
        <f>SUMIF(Month!$129:$129,Year!Q$2,Month!44:44)</f>
        <v>163221.28399599998</v>
      </c>
      <c r="R44" s="84">
        <f>SUMIF(Month!$129:$129,Year!R$2,Month!44:44)</f>
        <v>163016.01887500001</v>
      </c>
      <c r="S44" s="84">
        <f>SUMIF(Month!$129:$129,Year!S$2,Month!44:44)</f>
        <v>155739</v>
      </c>
      <c r="T44" s="84">
        <f>SUMIF(Month!$129:$129,Year!T$2,Month!44:44)</f>
        <v>124041.9</v>
      </c>
      <c r="U44" s="84">
        <f>SUMIF(Month!$129:$129,Year!U$2,Month!44:44)</f>
        <v>103391</v>
      </c>
      <c r="V44" s="84">
        <f>SUM(Quarter!CD45:CG45)</f>
        <v>130285</v>
      </c>
      <c r="W44" s="84">
        <f>SUM(Quarter!CH45:CK45)</f>
        <v>136242</v>
      </c>
      <c r="X44" s="84">
        <f>SUM(Quarter!CL45:CO45)</f>
        <v>117605</v>
      </c>
      <c r="Y44" s="84">
        <f>SUM(Quarter!CP45:CS45)</f>
        <v>120485</v>
      </c>
      <c r="Z44" s="84">
        <f>SUM(Quarter!CT45:CW45)</f>
        <v>153404</v>
      </c>
      <c r="AA44" s="84">
        <f>SUM(Quarter!CX45:DA45)</f>
        <v>150851</v>
      </c>
      <c r="AB44" s="84">
        <f>SUM(Quarter!DB45:DE45)</f>
        <v>115005</v>
      </c>
      <c r="AC44" s="84">
        <f>SUM(Quarter!DF45:DI45)</f>
        <v>115738</v>
      </c>
      <c r="AD44" s="84">
        <f>SUMIF(Quarter!$1:$1,Year!AD1,Quarter!45:45)</f>
        <v>98877</v>
      </c>
      <c r="AE44" s="84">
        <f>SUMIF(Quarter!$1:$1,Year!AE1,Quarter!45:45)</f>
        <v>6458</v>
      </c>
    </row>
    <row r="45" spans="1:31" s="84" customFormat="1" x14ac:dyDescent="0.35">
      <c r="A45" s="79" t="str">
        <f>Month!$A$45</f>
        <v>Exportação (ton)</v>
      </c>
      <c r="B45" s="84">
        <f>SUMIF(Month!$129:$129,Year!B$2,Month!45:45)</f>
        <v>0</v>
      </c>
      <c r="C45" s="84">
        <f>SUMIF(Month!$129:$129,Year!C$2,Month!45:45)</f>
        <v>0</v>
      </c>
      <c r="D45" s="84">
        <f>SUMIF(Month!$129:$129,Year!D$2,Month!45:45)</f>
        <v>0</v>
      </c>
      <c r="E45" s="84">
        <f>SUMIF(Month!$129:$129,Year!E$2,Month!45:45)</f>
        <v>0</v>
      </c>
      <c r="F45" s="84">
        <f>SUMIF(Month!$129:$129,Year!F$2,Month!45:45)</f>
        <v>0</v>
      </c>
      <c r="G45" s="84">
        <f>SUMIF(Month!$129:$129,Year!G$2,Month!45:45)</f>
        <v>0</v>
      </c>
      <c r="H45" s="84">
        <f>SUMIF(Month!$129:$129,Year!H$2,Month!45:45)</f>
        <v>0</v>
      </c>
      <c r="I45" s="84">
        <f>SUMIF(Month!$129:$129,Year!I$2,Month!45:45)</f>
        <v>0</v>
      </c>
      <c r="J45" s="84">
        <f>SUMIF(Month!$129:$129,Year!J$2,Month!45:45)</f>
        <v>0</v>
      </c>
      <c r="K45" s="84">
        <f>SUMIF(Month!$129:$129,Year!K$2,Month!45:45)</f>
        <v>0</v>
      </c>
      <c r="L45" s="84">
        <f>SUMIF(Month!$129:$129,Year!L$2,Month!45:45)</f>
        <v>0</v>
      </c>
      <c r="M45" s="84">
        <f>SUMIF(Month!$129:$129,Year!M$2,Month!45:45)</f>
        <v>0</v>
      </c>
      <c r="N45" s="84">
        <f>SUMIF(Month!$129:$129,Year!N$2,Month!45:45)</f>
        <v>0</v>
      </c>
      <c r="O45" s="84">
        <f>SUMIF(Month!$129:$129,Year!O$2,Month!45:45)</f>
        <v>0</v>
      </c>
      <c r="P45" s="84">
        <f>SUMIF(Month!$129:$129,Year!P$2,Month!45:45)</f>
        <v>109228.88200000001</v>
      </c>
      <c r="Q45" s="84">
        <f>SUMIF(Month!$129:$129,Year!Q$2,Month!45:45)</f>
        <v>84832.782501000009</v>
      </c>
      <c r="R45" s="84">
        <f>SUMIF(Month!$129:$129,Year!R$2,Month!45:45)</f>
        <v>71527.73586999999</v>
      </c>
      <c r="S45" s="84">
        <f>SUMIF(Month!$129:$129,Year!S$2,Month!45:45)</f>
        <v>61469</v>
      </c>
      <c r="T45" s="84">
        <f>SUMIF(Month!$129:$129,Year!T$2,Month!45:45)</f>
        <v>52227.363500000007</v>
      </c>
      <c r="U45" s="84">
        <f>SUMIF(Month!$129:$129,Year!U$2,Month!45:45)</f>
        <v>58570</v>
      </c>
      <c r="V45" s="84">
        <f>SUM(Quarter!CD46:CG46)</f>
        <v>65112</v>
      </c>
      <c r="W45" s="84">
        <f>SUM(Quarter!CH46:CK46)</f>
        <v>84159</v>
      </c>
      <c r="X45" s="84">
        <f>SUM(Quarter!CL46:CO46)</f>
        <v>62543</v>
      </c>
      <c r="Y45" s="84">
        <f>SUM(Quarter!CP46:CS46)</f>
        <v>77156</v>
      </c>
      <c r="Z45" s="84">
        <f>SUM(Quarter!CT46:CW46)</f>
        <v>111808</v>
      </c>
      <c r="AA45" s="84">
        <f>SUM(Quarter!CX46:DA46)</f>
        <v>112189</v>
      </c>
      <c r="AB45" s="84">
        <f>SUM(Quarter!DB46:DE46)</f>
        <v>88426</v>
      </c>
      <c r="AC45" s="84">
        <f>SUM(Quarter!DF46:DI46)</f>
        <v>93320.002999999997</v>
      </c>
      <c r="AD45" s="84">
        <f>SUMIF(Quarter!$1:$1,Year!AD1,Quarter!46:46)</f>
        <v>85770</v>
      </c>
      <c r="AE45" s="84">
        <f>SUMIF(Quarter!$1:$1,Year!AE1,Quarter!46:46)</f>
        <v>7219</v>
      </c>
    </row>
    <row r="46" spans="1:31" s="84" customFormat="1" x14ac:dyDescent="0.35">
      <c r="A46" s="81" t="str">
        <f>Month!$A$46</f>
        <v>Outros (ton)</v>
      </c>
      <c r="B46" s="86">
        <f>SUMIF(Month!$129:$129,Year!B$2,Month!46:46)</f>
        <v>0</v>
      </c>
      <c r="C46" s="86">
        <f>SUMIF(Month!$129:$129,Year!C$2,Month!46:46)</f>
        <v>0</v>
      </c>
      <c r="D46" s="86">
        <f>SUMIF(Month!$129:$129,Year!D$2,Month!46:46)</f>
        <v>0</v>
      </c>
      <c r="E46" s="86">
        <f>SUMIF(Month!$129:$129,Year!E$2,Month!46:46)</f>
        <v>0</v>
      </c>
      <c r="F46" s="86">
        <f>SUMIF(Month!$129:$129,Year!F$2,Month!46:46)</f>
        <v>0</v>
      </c>
      <c r="G46" s="86">
        <f>SUMIF(Month!$129:$129,Year!G$2,Month!46:46)</f>
        <v>0</v>
      </c>
      <c r="H46" s="86">
        <f>SUMIF(Month!$129:$129,Year!H$2,Month!46:46)</f>
        <v>0</v>
      </c>
      <c r="I46" s="86">
        <f>SUMIF(Month!$129:$129,Year!I$2,Month!46:46)</f>
        <v>0</v>
      </c>
      <c r="J46" s="86">
        <f>SUMIF(Month!$129:$129,Year!J$2,Month!46:46)</f>
        <v>0</v>
      </c>
      <c r="K46" s="86">
        <f>SUMIF(Month!$129:$129,Year!K$2,Month!46:46)</f>
        <v>0</v>
      </c>
      <c r="L46" s="86">
        <f>SUMIF(Month!$129:$129,Year!L$2,Month!46:46)</f>
        <v>0</v>
      </c>
      <c r="M46" s="86">
        <f>SUMIF(Month!$129:$129,Year!M$2,Month!46:46)</f>
        <v>0</v>
      </c>
      <c r="N46" s="86">
        <f>SUMIF(Month!$129:$129,Year!N$2,Month!46:46)</f>
        <v>0</v>
      </c>
      <c r="O46" s="86">
        <f>SUMIF(Month!$129:$129,Year!O$2,Month!46:46)</f>
        <v>0</v>
      </c>
      <c r="P46" s="86">
        <f>SUMIF(Month!$129:$129,Year!P$2,Month!46:46)</f>
        <v>7326</v>
      </c>
      <c r="Q46" s="86">
        <f>SUMIF(Month!$129:$129,Year!Q$2,Month!46:46)</f>
        <v>8863.7039499999992</v>
      </c>
      <c r="R46" s="86">
        <f>SUMIF(Month!$129:$129,Year!R$2,Month!46:46)</f>
        <v>6742</v>
      </c>
      <c r="S46" s="86">
        <f>SUMIF(Month!$129:$129,Year!S$2,Month!46:46)</f>
        <v>6072</v>
      </c>
      <c r="T46" s="86">
        <f>SUMIF(Month!$129:$129,Year!T$2,Month!46:46)</f>
        <v>5902.5468399999991</v>
      </c>
      <c r="U46" s="86">
        <f>SUMIF(Month!$129:$129,Year!U$2,Month!46:46)</f>
        <v>7451.9948363168169</v>
      </c>
      <c r="V46" s="86">
        <f>SUM(Quarter!CD47:CG47)</f>
        <v>8913.9519999999993</v>
      </c>
      <c r="W46" s="86">
        <f>SUM(Quarter!CH47:CK47)</f>
        <v>20924.754999999997</v>
      </c>
      <c r="X46" s="86">
        <f>SUM(Quarter!CL47:CO47)</f>
        <v>41397.780999999995</v>
      </c>
      <c r="Y46" s="86">
        <f>SUM(Quarter!CP47:CS47)</f>
        <v>64573.429000000004</v>
      </c>
      <c r="Z46" s="86">
        <f>SUM(Quarter!CT47:CW47)</f>
        <v>99153.277000000002</v>
      </c>
      <c r="AA46" s="86">
        <f>SUM(Quarter!CX47:DA47)</f>
        <v>93694.164666666664</v>
      </c>
      <c r="AB46" s="86">
        <f>SUM(Quarter!DB47:DE47)</f>
        <v>96198.917000000001</v>
      </c>
      <c r="AC46" s="86">
        <f>SUM(Quarter!DF47:DI47)</f>
        <v>69752.359999999986</v>
      </c>
      <c r="AD46" s="86">
        <f>SUMIF(Quarter!$1:$1,Year!AD1,Quarter!47:47)</f>
        <v>87063.35</v>
      </c>
      <c r="AE46" s="86">
        <f>SUMIF(Quarter!$1:$1,Year!AE1,Quarter!47:47)</f>
        <v>7199.1660000000002</v>
      </c>
    </row>
    <row r="49" spans="1:31" s="2" customFormat="1" x14ac:dyDescent="0.35">
      <c r="A49" s="1" t="str">
        <f>Month!$A$89</f>
        <v>Variação YoY</v>
      </c>
      <c r="B49" s="48">
        <f>B$2</f>
        <v>35431</v>
      </c>
      <c r="C49" s="48">
        <f t="shared" ref="C49:R49" si="7">C$2</f>
        <v>35796</v>
      </c>
      <c r="D49" s="48">
        <f t="shared" si="7"/>
        <v>36161</v>
      </c>
      <c r="E49" s="48">
        <f t="shared" si="7"/>
        <v>36526</v>
      </c>
      <c r="F49" s="48">
        <f t="shared" si="7"/>
        <v>36892</v>
      </c>
      <c r="G49" s="48">
        <f t="shared" si="7"/>
        <v>37257</v>
      </c>
      <c r="H49" s="48">
        <f t="shared" si="7"/>
        <v>37622</v>
      </c>
      <c r="I49" s="48">
        <f t="shared" si="7"/>
        <v>37987</v>
      </c>
      <c r="J49" s="48">
        <f t="shared" si="7"/>
        <v>38353</v>
      </c>
      <c r="K49" s="48">
        <f t="shared" si="7"/>
        <v>38718</v>
      </c>
      <c r="L49" s="48">
        <f t="shared" si="7"/>
        <v>39083</v>
      </c>
      <c r="M49" s="48">
        <f t="shared" si="7"/>
        <v>39448</v>
      </c>
      <c r="N49" s="48">
        <f t="shared" si="7"/>
        <v>39814</v>
      </c>
      <c r="O49" s="48">
        <f t="shared" si="7"/>
        <v>40179</v>
      </c>
      <c r="P49" s="48">
        <f t="shared" si="7"/>
        <v>40544</v>
      </c>
      <c r="Q49" s="48">
        <f t="shared" si="7"/>
        <v>40909</v>
      </c>
      <c r="R49" s="48">
        <f t="shared" si="7"/>
        <v>41275</v>
      </c>
      <c r="S49" s="48">
        <f t="shared" ref="S49:AB49" si="8">S$2</f>
        <v>41640</v>
      </c>
      <c r="T49" s="48">
        <f t="shared" si="8"/>
        <v>42005</v>
      </c>
      <c r="U49" s="48">
        <f t="shared" si="8"/>
        <v>42370</v>
      </c>
      <c r="V49" s="48">
        <f t="shared" si="8"/>
        <v>42736</v>
      </c>
      <c r="W49" s="48">
        <f t="shared" si="8"/>
        <v>43101</v>
      </c>
      <c r="X49" s="48">
        <f t="shared" si="8"/>
        <v>43466</v>
      </c>
      <c r="Y49" s="48">
        <f t="shared" si="8"/>
        <v>43831</v>
      </c>
      <c r="Z49" s="48">
        <f t="shared" si="8"/>
        <v>44197</v>
      </c>
      <c r="AA49" s="48">
        <f t="shared" si="8"/>
        <v>44562</v>
      </c>
      <c r="AB49" s="48">
        <f t="shared" si="8"/>
        <v>44927</v>
      </c>
      <c r="AC49" s="48">
        <f>AC$2</f>
        <v>45292</v>
      </c>
      <c r="AD49" s="48">
        <f>AD$2</f>
        <v>45658</v>
      </c>
      <c r="AE49" s="48">
        <f>AE$2</f>
        <v>46023</v>
      </c>
    </row>
    <row r="50" spans="1:31" s="145" customFormat="1" ht="14.5" x14ac:dyDescent="0.35">
      <c r="A50" s="203" t="s">
        <v>625</v>
      </c>
      <c r="B50" s="186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>
        <f t="shared" ref="V50" si="9">V10/U10-1</f>
        <v>-3.6493114460850462E-3</v>
      </c>
      <c r="W50" s="186">
        <f t="shared" ref="W50:AE50" si="10">W10/V10-1</f>
        <v>-1.5336845571527813E-2</v>
      </c>
      <c r="X50" s="186">
        <f t="shared" si="10"/>
        <v>3.4410157772183148E-2</v>
      </c>
      <c r="Y50" s="186">
        <f t="shared" si="10"/>
        <v>-7.3002348268255135E-3</v>
      </c>
      <c r="Z50" s="186">
        <f t="shared" si="10"/>
        <v>7.1043957629338461E-2</v>
      </c>
      <c r="AA50" s="186">
        <f t="shared" si="10"/>
        <v>-1.76770829884354E-3</v>
      </c>
      <c r="AB50" s="186">
        <f t="shared" si="10"/>
        <v>2.6247095028291367E-2</v>
      </c>
      <c r="AC50" s="186">
        <f t="shared" si="10"/>
        <v>2.2293854825277126E-2</v>
      </c>
      <c r="AD50" s="186">
        <f t="shared" si="10"/>
        <v>-0.15032411933541612</v>
      </c>
      <c r="AE50" s="186">
        <f t="shared" si="10"/>
        <v>-0.92581524707639484</v>
      </c>
    </row>
    <row r="51" spans="1:31" s="145" customFormat="1" x14ac:dyDescent="0.35">
      <c r="A51" s="176" t="str">
        <f>Month!$A$11</f>
        <v>Rodovias (veículos equivalentes passantes)</v>
      </c>
      <c r="B51" s="186"/>
      <c r="C51" s="186">
        <f t="shared" ref="C51:U51" si="11">IF(B11="","",IF(C11="","",IF(B11&lt;=0,"",IF(C11&lt;=0,"",(C11/B11-1)))))</f>
        <v>1.0873562216800279</v>
      </c>
      <c r="D51" s="186">
        <f t="shared" si="11"/>
        <v>8.8083658602767789E-2</v>
      </c>
      <c r="E51" s="186">
        <f t="shared" si="11"/>
        <v>-2.6031575514588789E-2</v>
      </c>
      <c r="F51" s="186">
        <f t="shared" si="11"/>
        <v>-1.8258095012999243E-2</v>
      </c>
      <c r="G51" s="186">
        <f t="shared" si="11"/>
        <v>-1.5524646403851983E-2</v>
      </c>
      <c r="H51" s="186">
        <f t="shared" si="11"/>
        <v>4.1359230573941419E-2</v>
      </c>
      <c r="I51" s="186">
        <f t="shared" si="11"/>
        <v>3.4976610897067717E-2</v>
      </c>
      <c r="J51" s="186">
        <f t="shared" si="11"/>
        <v>6.8276576655783572E-3</v>
      </c>
      <c r="K51" s="186">
        <f t="shared" si="11"/>
        <v>1.9403933600707468E-2</v>
      </c>
      <c r="L51" s="186">
        <f t="shared" si="11"/>
        <v>8.1918466216518881E-2</v>
      </c>
      <c r="M51" s="186">
        <f t="shared" si="11"/>
        <v>7.1807821076850686E-2</v>
      </c>
      <c r="N51" s="186">
        <f t="shared" si="11"/>
        <v>1.8101625629977969E-2</v>
      </c>
      <c r="O51" s="186">
        <f t="shared" si="11"/>
        <v>0.10764064903553905</v>
      </c>
      <c r="P51" s="186">
        <f t="shared" si="11"/>
        <v>8.390623239039785E-2</v>
      </c>
      <c r="Q51" s="186">
        <f t="shared" si="11"/>
        <v>6.5724746555757552E-2</v>
      </c>
      <c r="R51" s="186">
        <f t="shared" si="11"/>
        <v>4.9157783623476003E-2</v>
      </c>
      <c r="S51" s="186">
        <f t="shared" si="11"/>
        <v>1.2348983720884332E-2</v>
      </c>
      <c r="T51" s="186">
        <f t="shared" si="11"/>
        <v>0.73382495375679424</v>
      </c>
      <c r="U51" s="186">
        <f t="shared" si="11"/>
        <v>0.22511104625021905</v>
      </c>
      <c r="V51" s="186">
        <f t="shared" ref="V51:AE66" si="12">V11/U11-1</f>
        <v>5.132495678496829E-3</v>
      </c>
      <c r="W51" s="186">
        <f t="shared" si="12"/>
        <v>-0.10986033487508973</v>
      </c>
      <c r="X51" s="186">
        <f t="shared" si="12"/>
        <v>-0.11429803909657676</v>
      </c>
      <c r="Y51" s="186">
        <f t="shared" si="12"/>
        <v>1.9651280603838472E-4</v>
      </c>
      <c r="Z51" s="186">
        <f t="shared" si="12"/>
        <v>6.3544363396880854E-2</v>
      </c>
      <c r="AA51" s="186">
        <f t="shared" si="12"/>
        <v>-9.231118285742157E-2</v>
      </c>
      <c r="AB51" s="186">
        <f t="shared" si="12"/>
        <v>3.1751453989377953E-2</v>
      </c>
      <c r="AC51" s="186">
        <f t="shared" si="12"/>
        <v>2.3512262278024387E-2</v>
      </c>
      <c r="AD51" s="186">
        <f t="shared" si="12"/>
        <v>-0.1516920198032109</v>
      </c>
      <c r="AE51" s="186">
        <f t="shared" si="12"/>
        <v>-0.93857410889764525</v>
      </c>
    </row>
    <row r="52" spans="1:31" s="80" customFormat="1" x14ac:dyDescent="0.35">
      <c r="A52" s="16" t="str">
        <f>Month!$A$12</f>
        <v>Veículo Pesado</v>
      </c>
      <c r="B52" s="50"/>
      <c r="C52" s="50">
        <f t="shared" ref="C52:U52" si="13">IF(B12="","",IF(C12="","",IF(B12&lt;=0,"",IF(C12&lt;=0,"",(C12/B12-1)))))</f>
        <v>0.97863407352117937</v>
      </c>
      <c r="D52" s="50">
        <f t="shared" si="13"/>
        <v>0.11307587117461226</v>
      </c>
      <c r="E52" s="50">
        <f t="shared" si="13"/>
        <v>-4.3211184071171305E-3</v>
      </c>
      <c r="F52" s="50">
        <f t="shared" si="13"/>
        <v>4.8929923839509115E-3</v>
      </c>
      <c r="G52" s="50">
        <f t="shared" si="13"/>
        <v>-4.4351765602512749E-4</v>
      </c>
      <c r="H52" s="50">
        <f t="shared" si="13"/>
        <v>0.10401700305305206</v>
      </c>
      <c r="I52" s="50">
        <f t="shared" si="13"/>
        <v>4.2087688003760615E-2</v>
      </c>
      <c r="J52" s="50">
        <f t="shared" si="13"/>
        <v>1.6155790610803189E-2</v>
      </c>
      <c r="K52" s="50">
        <f t="shared" si="13"/>
        <v>1.9971095158828778E-2</v>
      </c>
      <c r="L52" s="50">
        <f t="shared" si="13"/>
        <v>9.3901012347559432E-2</v>
      </c>
      <c r="M52" s="50">
        <f t="shared" si="13"/>
        <v>5.9233198902710393E-2</v>
      </c>
      <c r="N52" s="50">
        <f t="shared" si="13"/>
        <v>-1.2970333536155065E-2</v>
      </c>
      <c r="O52" s="50">
        <f t="shared" si="13"/>
        <v>0.14750265583049105</v>
      </c>
      <c r="P52" s="50">
        <f t="shared" si="13"/>
        <v>8.4887529437241094E-2</v>
      </c>
      <c r="Q52" s="50">
        <f t="shared" si="13"/>
        <v>5.6725716709498775E-2</v>
      </c>
      <c r="R52" s="50">
        <f t="shared" si="13"/>
        <v>5.4735386403308661E-2</v>
      </c>
      <c r="S52" s="50">
        <f t="shared" si="13"/>
        <v>-5.634365494816107E-3</v>
      </c>
      <c r="T52" s="50">
        <f t="shared" si="13"/>
        <v>0.56291411393833757</v>
      </c>
      <c r="U52" s="50">
        <f t="shared" si="13"/>
        <v>0.48168172597054326</v>
      </c>
      <c r="V52" s="50">
        <f t="shared" si="12"/>
        <v>-1.5320254592831262E-2</v>
      </c>
      <c r="W52" s="50">
        <f t="shared" si="12"/>
        <v>-9.2918029132477375E-2</v>
      </c>
      <c r="X52" s="50">
        <f t="shared" si="12"/>
        <v>-7.5621110779776179E-2</v>
      </c>
      <c r="Y52" s="50">
        <f t="shared" si="12"/>
        <v>8.780462527476085E-2</v>
      </c>
      <c r="Z52" s="50">
        <f t="shared" si="12"/>
        <v>0.13921517853540433</v>
      </c>
      <c r="AA52" s="50">
        <f t="shared" si="12"/>
        <v>-0.10109876261401363</v>
      </c>
      <c r="AB52" s="50">
        <f t="shared" si="12"/>
        <v>1.2910183320777202E-2</v>
      </c>
      <c r="AC52" s="50">
        <f t="shared" si="12"/>
        <v>2.8867744524120331E-2</v>
      </c>
      <c r="AD52" s="50">
        <f t="shared" si="12"/>
        <v>-0.17104250690077283</v>
      </c>
      <c r="AE52" s="50">
        <f t="shared" si="12"/>
        <v>-0.93943097450901725</v>
      </c>
    </row>
    <row r="53" spans="1:31" s="80" customFormat="1" x14ac:dyDescent="0.35">
      <c r="A53" s="17" t="str">
        <f>Month!$A$13</f>
        <v>Veículo Leve</v>
      </c>
      <c r="B53" s="51"/>
      <c r="C53" s="51">
        <f t="shared" ref="C53:U53" si="14">IF(B13="","",IF(C13="","",IF(B13&lt;=0,"",IF(C13&lt;=0,"",(C13/B13-1)))))</f>
        <v>1.1826058525420957</v>
      </c>
      <c r="D53" s="51">
        <f t="shared" si="14"/>
        <v>6.8234589169350546E-2</v>
      </c>
      <c r="E53" s="51">
        <f t="shared" si="14"/>
        <v>-4.399803674099001E-2</v>
      </c>
      <c r="F53" s="51">
        <f t="shared" si="14"/>
        <v>-3.8211888958157636E-2</v>
      </c>
      <c r="G53" s="51">
        <f t="shared" si="14"/>
        <v>-2.9105540092271287E-2</v>
      </c>
      <c r="H53" s="51">
        <f t="shared" si="14"/>
        <v>-1.6731223400071049E-2</v>
      </c>
      <c r="I53" s="51">
        <f t="shared" si="14"/>
        <v>2.7574276155979849E-2</v>
      </c>
      <c r="J53" s="51">
        <f t="shared" si="14"/>
        <v>-3.019686135788624E-3</v>
      </c>
      <c r="K53" s="51">
        <f t="shared" si="14"/>
        <v>1.8793687695330075E-2</v>
      </c>
      <c r="L53" s="51">
        <f t="shared" si="14"/>
        <v>6.9010767619181568E-2</v>
      </c>
      <c r="M53" s="51">
        <f t="shared" si="14"/>
        <v>8.5668694435533377E-2</v>
      </c>
      <c r="N53" s="51">
        <f t="shared" si="14"/>
        <v>5.1517940723235345E-2</v>
      </c>
      <c r="O53" s="51">
        <f t="shared" si="14"/>
        <v>6.7400220412924705E-2</v>
      </c>
      <c r="P53" s="51">
        <f t="shared" si="14"/>
        <v>8.284127963338328E-2</v>
      </c>
      <c r="Q53" s="51">
        <f t="shared" si="14"/>
        <v>7.5509400179051056E-2</v>
      </c>
      <c r="R53" s="51">
        <f t="shared" si="14"/>
        <v>4.3210001263231934E-2</v>
      </c>
      <c r="S53" s="51">
        <f t="shared" si="14"/>
        <v>3.1762538078296432E-2</v>
      </c>
      <c r="T53" s="51">
        <f t="shared" si="14"/>
        <v>0.36755437573716909</v>
      </c>
      <c r="U53" s="51">
        <f t="shared" si="14"/>
        <v>0.40737772718134946</v>
      </c>
      <c r="V53" s="51">
        <f t="shared" si="12"/>
        <v>3.074915146015611E-2</v>
      </c>
      <c r="W53" s="51">
        <f t="shared" si="12"/>
        <v>-0.13013180522393542</v>
      </c>
      <c r="X53" s="51">
        <f t="shared" si="12"/>
        <v>-0.16255475850321821</v>
      </c>
      <c r="Y53" s="51">
        <f t="shared" si="12"/>
        <v>-0.12045804760054202</v>
      </c>
      <c r="Z53" s="51">
        <f t="shared" si="12"/>
        <v>-6.5346511689242326E-2</v>
      </c>
      <c r="AA53" s="51">
        <f t="shared" si="12"/>
        <v>-7.4067262349715168E-2</v>
      </c>
      <c r="AB53" s="51">
        <f t="shared" si="12"/>
        <v>6.9725915041680686E-2</v>
      </c>
      <c r="AC53" s="51">
        <f t="shared" si="12"/>
        <v>1.3291614204834712E-2</v>
      </c>
      <c r="AD53" s="51">
        <f t="shared" si="12"/>
        <v>-0.11419499104367759</v>
      </c>
      <c r="AE53" s="51">
        <f t="shared" si="12"/>
        <v>-0.93702024921779681</v>
      </c>
    </row>
    <row r="54" spans="1:31" s="145" customFormat="1" x14ac:dyDescent="0.35">
      <c r="A54" s="20" t="str">
        <f>Month!$A$14</f>
        <v>Concer</v>
      </c>
      <c r="B54" s="52"/>
      <c r="C54" s="52">
        <f t="shared" ref="C54:U54" si="15">IF(B14="","",IF(C14="","",IF(B14&lt;=0,"",IF(C14&lt;=0,"",(C14/B14-1)))))</f>
        <v>-5.8546885497648971E-3</v>
      </c>
      <c r="D54" s="52">
        <f t="shared" si="15"/>
        <v>2.6887430005792634E-2</v>
      </c>
      <c r="E54" s="52">
        <f t="shared" si="15"/>
        <v>-3.42687914257509E-2</v>
      </c>
      <c r="F54" s="52">
        <f t="shared" si="15"/>
        <v>-2.4630062305295963E-2</v>
      </c>
      <c r="G54" s="52">
        <f t="shared" si="15"/>
        <v>5.2487274179058296E-3</v>
      </c>
      <c r="H54" s="52">
        <f t="shared" si="15"/>
        <v>-3.0444755131440404E-2</v>
      </c>
      <c r="I54" s="52">
        <f t="shared" si="15"/>
        <v>2.0456304992544583E-2</v>
      </c>
      <c r="J54" s="52">
        <f t="shared" si="15"/>
        <v>4.419200649491728E-2</v>
      </c>
      <c r="K54" s="52">
        <f t="shared" si="15"/>
        <v>2.0779762223259723E-3</v>
      </c>
      <c r="L54" s="52">
        <f t="shared" si="15"/>
        <v>9.4757258824216706E-2</v>
      </c>
      <c r="M54" s="52">
        <f t="shared" si="15"/>
        <v>4.6691120508834949E-2</v>
      </c>
      <c r="N54" s="52">
        <f t="shared" si="15"/>
        <v>2.4283986303519356E-2</v>
      </c>
      <c r="O54" s="52">
        <f t="shared" si="15"/>
        <v>8.7981077652019346E-2</v>
      </c>
      <c r="P54" s="52">
        <f t="shared" si="15"/>
        <v>0.10631266664163141</v>
      </c>
      <c r="Q54" s="52">
        <f t="shared" si="15"/>
        <v>6.0455261371350932E-2</v>
      </c>
      <c r="R54" s="52">
        <f t="shared" si="15"/>
        <v>3.3005508912451464E-2</v>
      </c>
      <c r="S54" s="52">
        <f t="shared" si="15"/>
        <v>-3.1734417963483197E-2</v>
      </c>
      <c r="T54" s="52">
        <f t="shared" si="15"/>
        <v>-0.13495526113671286</v>
      </c>
      <c r="U54" s="52">
        <f t="shared" si="15"/>
        <v>-9.2085829271503106E-2</v>
      </c>
      <c r="V54" s="52">
        <f t="shared" ref="V54:AD86" si="16">V14/U14-1</f>
        <v>-3.2355023042668907E-2</v>
      </c>
      <c r="W54" s="52">
        <f t="shared" si="16"/>
        <v>-6.3472240022186543E-3</v>
      </c>
      <c r="X54" s="52">
        <f t="shared" si="16"/>
        <v>4.0514074422046908E-2</v>
      </c>
      <c r="Y54" s="52">
        <f t="shared" si="16"/>
        <v>-0.12680492332866133</v>
      </c>
      <c r="Z54" s="52">
        <f t="shared" si="16"/>
        <v>8.1619521927309702E-2</v>
      </c>
      <c r="AA54" s="52">
        <f t="shared" si="16"/>
        <v>2.4817999542011693E-2</v>
      </c>
      <c r="AB54" s="52">
        <f t="shared" si="16"/>
        <v>5.9031398651911315E-2</v>
      </c>
      <c r="AC54" s="52">
        <f t="shared" si="16"/>
        <v>2.9363832052431649E-2</v>
      </c>
      <c r="AD54" s="52">
        <f t="shared" si="16"/>
        <v>-0.15821642890131937</v>
      </c>
      <c r="AE54" s="52">
        <f t="shared" si="12"/>
        <v>-1</v>
      </c>
    </row>
    <row r="55" spans="1:31" s="80" customFormat="1" x14ac:dyDescent="0.35">
      <c r="A55" s="18" t="str">
        <f>Month!$A$15</f>
        <v>Veículo Pesado</v>
      </c>
      <c r="B55" s="53"/>
      <c r="C55" s="53">
        <f t="shared" ref="C55:U55" si="17">IF(B15="","",IF(C15="","",IF(B15&lt;=0,"",IF(C15&lt;=0,"",(C15/B15-1)))))</f>
        <v>-5.0367797302819817E-2</v>
      </c>
      <c r="D55" s="53">
        <f t="shared" si="17"/>
        <v>4.3571812802581933E-2</v>
      </c>
      <c r="E55" s="53">
        <f t="shared" si="17"/>
        <v>-1.4536082474226775E-2</v>
      </c>
      <c r="F55" s="53">
        <f t="shared" si="17"/>
        <v>-1.1402866408620094E-2</v>
      </c>
      <c r="G55" s="53">
        <f t="shared" si="17"/>
        <v>1.5716931216931185E-2</v>
      </c>
      <c r="H55" s="53">
        <f t="shared" si="17"/>
        <v>-2.0338124868143681E-2</v>
      </c>
      <c r="I55" s="53">
        <f t="shared" si="17"/>
        <v>1.8901431400371704E-2</v>
      </c>
      <c r="J55" s="53">
        <f t="shared" si="17"/>
        <v>7.0429895695093947E-2</v>
      </c>
      <c r="K55" s="53">
        <f t="shared" si="17"/>
        <v>4.7952205168626527E-3</v>
      </c>
      <c r="L55" s="53">
        <f t="shared" si="17"/>
        <v>0.13258737298418555</v>
      </c>
      <c r="M55" s="53">
        <f t="shared" si="17"/>
        <v>1.5335654519608832E-2</v>
      </c>
      <c r="N55" s="53">
        <f t="shared" si="17"/>
        <v>-9.2475573546821899E-3</v>
      </c>
      <c r="O55" s="53">
        <f t="shared" si="17"/>
        <v>0.14473271342877081</v>
      </c>
      <c r="P55" s="53">
        <f t="shared" si="17"/>
        <v>0.13266369047619042</v>
      </c>
      <c r="Q55" s="53">
        <f t="shared" si="17"/>
        <v>5.8846942127044555E-2</v>
      </c>
      <c r="R55" s="53">
        <f t="shared" si="17"/>
        <v>2.0917961338005497E-2</v>
      </c>
      <c r="S55" s="53">
        <f t="shared" si="17"/>
        <v>-4.6669907632474472E-2</v>
      </c>
      <c r="T55" s="53">
        <f t="shared" si="17"/>
        <v>-0.18109637939826628</v>
      </c>
      <c r="U55" s="53">
        <f t="shared" si="17"/>
        <v>-0.12292207650681553</v>
      </c>
      <c r="V55" s="53">
        <f t="shared" si="16"/>
        <v>-6.5828732088870967E-2</v>
      </c>
      <c r="W55" s="53">
        <f t="shared" si="16"/>
        <v>3.1586139556172954E-2</v>
      </c>
      <c r="X55" s="53">
        <f t="shared" si="16"/>
        <v>4.9266207414308205E-2</v>
      </c>
      <c r="Y55" s="53">
        <f t="shared" si="16"/>
        <v>-4.210813275948444E-2</v>
      </c>
      <c r="Z55" s="53">
        <f t="shared" si="16"/>
        <v>4.3071549952087951E-2</v>
      </c>
      <c r="AA55" s="53">
        <f t="shared" si="16"/>
        <v>-1.248281951050656E-2</v>
      </c>
      <c r="AB55" s="53">
        <f t="shared" si="16"/>
        <v>3.9393273722473809E-2</v>
      </c>
      <c r="AC55" s="53">
        <f t="shared" si="16"/>
        <v>6.2837866672626586E-2</v>
      </c>
      <c r="AD55" s="53">
        <f t="shared" si="16"/>
        <v>-0.16197979428711318</v>
      </c>
      <c r="AE55" s="53">
        <f t="shared" si="12"/>
        <v>-1</v>
      </c>
    </row>
    <row r="56" spans="1:31" s="80" customFormat="1" x14ac:dyDescent="0.35">
      <c r="A56" s="19" t="str">
        <f>Month!$A$16</f>
        <v>Veículo Leve</v>
      </c>
      <c r="B56" s="54"/>
      <c r="C56" s="54">
        <f t="shared" ref="C56:U56" si="18">IF(B16="","",IF(C16="","",IF(B16&lt;=0,"",IF(C16&lt;=0,"",(C16/B16-1)))))</f>
        <v>3.3574660633484132E-2</v>
      </c>
      <c r="D56" s="54">
        <f t="shared" si="18"/>
        <v>1.3308817091322922E-2</v>
      </c>
      <c r="E56" s="54">
        <f t="shared" si="18"/>
        <v>-5.0807914974509649E-2</v>
      </c>
      <c r="F56" s="54">
        <f t="shared" si="18"/>
        <v>-3.6140191169776958E-2</v>
      </c>
      <c r="G56" s="54">
        <f t="shared" si="18"/>
        <v>-4.0943520967132718E-3</v>
      </c>
      <c r="H56" s="54">
        <f t="shared" si="18"/>
        <v>-3.9644562848891507E-2</v>
      </c>
      <c r="I56" s="54">
        <f t="shared" si="18"/>
        <v>2.1900120385783595E-2</v>
      </c>
      <c r="J56" s="54">
        <f t="shared" si="18"/>
        <v>1.9899675166704656E-2</v>
      </c>
      <c r="K56" s="54">
        <f t="shared" si="18"/>
        <v>-5.624240210012621E-4</v>
      </c>
      <c r="L56" s="54">
        <f t="shared" si="18"/>
        <v>5.7799926310949212E-2</v>
      </c>
      <c r="M56" s="54">
        <f t="shared" si="18"/>
        <v>7.9488897456675867E-2</v>
      </c>
      <c r="N56" s="54">
        <f t="shared" si="18"/>
        <v>5.7273518169380866E-2</v>
      </c>
      <c r="O56" s="54">
        <f t="shared" si="18"/>
        <v>3.5659746236271106E-2</v>
      </c>
      <c r="P56" s="54">
        <f t="shared" si="18"/>
        <v>7.9460156190765074E-2</v>
      </c>
      <c r="Q56" s="54">
        <f t="shared" si="18"/>
        <v>6.2174966636229456E-2</v>
      </c>
      <c r="R56" s="54">
        <f t="shared" si="18"/>
        <v>4.5880605216772619E-2</v>
      </c>
      <c r="S56" s="54">
        <f t="shared" si="18"/>
        <v>-1.6186140617096556E-2</v>
      </c>
      <c r="T56" s="54">
        <f t="shared" si="18"/>
        <v>-8.8434575835475537E-2</v>
      </c>
      <c r="U56" s="54">
        <f t="shared" si="18"/>
        <v>-6.4156246091535363E-2</v>
      </c>
      <c r="V56" s="54">
        <f t="shared" si="16"/>
        <v>-3.9404191745671113E-3</v>
      </c>
      <c r="W56" s="54">
        <f t="shared" si="16"/>
        <v>-3.6546762818460699E-2</v>
      </c>
      <c r="X56" s="54">
        <f t="shared" si="16"/>
        <v>3.305357804590825E-2</v>
      </c>
      <c r="Y56" s="54">
        <f t="shared" si="16"/>
        <v>-0.20013524823804174</v>
      </c>
      <c r="Z56" s="54">
        <f t="shared" si="16"/>
        <v>0.12158804654267019</v>
      </c>
      <c r="AA56" s="54">
        <f t="shared" si="16"/>
        <v>6.0785948952617019E-2</v>
      </c>
      <c r="AB56" s="54">
        <f t="shared" si="16"/>
        <v>7.6659852810648799E-2</v>
      </c>
      <c r="AC56" s="54">
        <f t="shared" si="16"/>
        <v>3.5544002158216514E-4</v>
      </c>
      <c r="AD56" s="54">
        <f t="shared" si="16"/>
        <v>-0.15475141754793875</v>
      </c>
      <c r="AE56" s="54">
        <f t="shared" si="12"/>
        <v>-1</v>
      </c>
    </row>
    <row r="57" spans="1:31" s="145" customFormat="1" x14ac:dyDescent="0.35">
      <c r="A57" s="20" t="str">
        <f>Month!$A$17</f>
        <v>Concepa</v>
      </c>
      <c r="B57" s="52"/>
      <c r="C57" s="52">
        <f t="shared" ref="C57:U57" si="19">IF(B17="","",IF(C17="","",IF(B17&lt;=0,"",IF(C17&lt;=0,"",(C17/B17-1)))))</f>
        <v>9.4815515610217602</v>
      </c>
      <c r="D57" s="52">
        <f t="shared" si="19"/>
        <v>-1.9721996570087552E-2</v>
      </c>
      <c r="E57" s="52">
        <f t="shared" si="19"/>
        <v>4.0974172459831149E-3</v>
      </c>
      <c r="F57" s="52">
        <f t="shared" si="19"/>
        <v>8.6657496561211023E-3</v>
      </c>
      <c r="G57" s="52">
        <f t="shared" si="19"/>
        <v>-5.8684485658438978E-2</v>
      </c>
      <c r="H57" s="52">
        <f t="shared" si="19"/>
        <v>1.0141008305968313E-3</v>
      </c>
      <c r="I57" s="52">
        <f t="shared" si="19"/>
        <v>5.552607458150427E-2</v>
      </c>
      <c r="J57" s="52">
        <f t="shared" si="19"/>
        <v>-8.2723948811700421E-3</v>
      </c>
      <c r="K57" s="52">
        <f t="shared" si="19"/>
        <v>4.6684178994423675E-2</v>
      </c>
      <c r="L57" s="52">
        <f t="shared" si="19"/>
        <v>8.2995773159563191E-2</v>
      </c>
      <c r="M57" s="52">
        <f t="shared" si="19"/>
        <v>9.2003089807700222E-2</v>
      </c>
      <c r="N57" s="52">
        <f t="shared" si="19"/>
        <v>1.2664072970960616E-2</v>
      </c>
      <c r="O57" s="52">
        <f t="shared" si="19"/>
        <v>0.11819207514133101</v>
      </c>
      <c r="P57" s="52">
        <f t="shared" si="19"/>
        <v>8.1735985533453848E-2</v>
      </c>
      <c r="Q57" s="52">
        <f t="shared" si="19"/>
        <v>8.0692076228686016E-2</v>
      </c>
      <c r="R57" s="52">
        <f t="shared" si="19"/>
        <v>6.7248793095932236E-2</v>
      </c>
      <c r="S57" s="52">
        <f t="shared" si="19"/>
        <v>6.0612584867848929E-2</v>
      </c>
      <c r="T57" s="52">
        <f t="shared" si="19"/>
        <v>-4.9275610604517128E-2</v>
      </c>
      <c r="U57" s="52">
        <f t="shared" si="19"/>
        <v>-4.075797010723281E-2</v>
      </c>
      <c r="V57" s="52">
        <f t="shared" si="16"/>
        <v>5.9545366811001088E-2</v>
      </c>
      <c r="W57" s="52"/>
      <c r="X57" s="52"/>
      <c r="Y57" s="52"/>
      <c r="Z57" s="52"/>
      <c r="AA57" s="52"/>
      <c r="AB57" s="52"/>
      <c r="AC57" s="52"/>
      <c r="AD57" s="52"/>
      <c r="AE57" s="52"/>
    </row>
    <row r="58" spans="1:31" s="80" customFormat="1" x14ac:dyDescent="0.35">
      <c r="A58" s="18" t="str">
        <f>Month!$A$18</f>
        <v>Veículo Pesado</v>
      </c>
      <c r="B58" s="53"/>
      <c r="C58" s="53">
        <f t="shared" ref="C58:U58" si="20">IF(B18="","",IF(C18="","",IF(B18&lt;=0,"",IF(C18&lt;=0,"",(C18/B18-1)))))</f>
        <v>8.6881720430107521</v>
      </c>
      <c r="D58" s="53">
        <f t="shared" si="20"/>
        <v>-2.9189789123196475E-2</v>
      </c>
      <c r="E58" s="53">
        <f t="shared" si="20"/>
        <v>4.2757516862924394E-2</v>
      </c>
      <c r="F58" s="53">
        <f t="shared" si="20"/>
        <v>5.5914921609472756E-2</v>
      </c>
      <c r="G58" s="53">
        <f t="shared" si="20"/>
        <v>-5.3784653722354858E-2</v>
      </c>
      <c r="H58" s="53">
        <f t="shared" si="20"/>
        <v>3.2700537693405085E-2</v>
      </c>
      <c r="I58" s="53">
        <f t="shared" si="20"/>
        <v>9.021357985336298E-2</v>
      </c>
      <c r="J58" s="53">
        <f t="shared" si="20"/>
        <v>-3.5087719298245723E-3</v>
      </c>
      <c r="K58" s="53">
        <f t="shared" si="20"/>
        <v>7.3552425665101673E-2</v>
      </c>
      <c r="L58" s="53">
        <f t="shared" si="20"/>
        <v>9.1472303206997063E-2</v>
      </c>
      <c r="M58" s="53">
        <f t="shared" si="20"/>
        <v>9.1235392320534237E-2</v>
      </c>
      <c r="N58" s="53">
        <f t="shared" si="20"/>
        <v>-3.032746882888393E-2</v>
      </c>
      <c r="O58" s="53">
        <f t="shared" si="20"/>
        <v>0.1452661844579064</v>
      </c>
      <c r="P58" s="53">
        <f t="shared" si="20"/>
        <v>5.2899848463975774E-2</v>
      </c>
      <c r="Q58" s="53">
        <f t="shared" si="20"/>
        <v>6.4875245322517427E-2</v>
      </c>
      <c r="R58" s="53">
        <f t="shared" si="20"/>
        <v>9.4393348242498565E-2</v>
      </c>
      <c r="S58" s="53">
        <f t="shared" si="20"/>
        <v>4.4111581173388315E-2</v>
      </c>
      <c r="T58" s="53">
        <f t="shared" si="20"/>
        <v>-7.5926290322580581E-2</v>
      </c>
      <c r="U58" s="53">
        <f t="shared" si="20"/>
        <v>-3.1227551263046216E-2</v>
      </c>
      <c r="V58" s="53">
        <f t="shared" si="16"/>
        <v>1.8146375130104531E-2</v>
      </c>
      <c r="W58" s="189"/>
      <c r="X58" s="189"/>
      <c r="Y58" s="189"/>
      <c r="Z58" s="189"/>
      <c r="AA58" s="189"/>
      <c r="AB58" s="189"/>
      <c r="AC58" s="189"/>
      <c r="AD58" s="189"/>
      <c r="AE58" s="189"/>
    </row>
    <row r="59" spans="1:31" s="80" customFormat="1" x14ac:dyDescent="0.35">
      <c r="A59" s="19" t="str">
        <f>Month!$A$19</f>
        <v>Veículo Leve</v>
      </c>
      <c r="B59" s="54"/>
      <c r="C59" s="54">
        <f t="shared" ref="C59:U59" si="21">IF(B19="","",IF(C19="","",IF(B19&lt;=0,"",IF(C19&lt;=0,"",(C19/B19-1)))))</f>
        <v>10.10472972972973</v>
      </c>
      <c r="D59" s="54">
        <f t="shared" si="21"/>
        <v>-1.3233951931852728E-2</v>
      </c>
      <c r="E59" s="54">
        <f t="shared" si="21"/>
        <v>-2.1967010944966892E-2</v>
      </c>
      <c r="F59" s="54">
        <f t="shared" si="21"/>
        <v>-2.5297501773189346E-2</v>
      </c>
      <c r="G59" s="54">
        <f t="shared" si="21"/>
        <v>-6.25E-2</v>
      </c>
      <c r="H59" s="54">
        <f t="shared" si="21"/>
        <v>-2.3889607589478223E-2</v>
      </c>
      <c r="I59" s="54">
        <f t="shared" si="21"/>
        <v>2.6683159568828385E-2</v>
      </c>
      <c r="J59" s="54">
        <f t="shared" si="21"/>
        <v>-1.2478485370051584E-2</v>
      </c>
      <c r="K59" s="54">
        <f t="shared" si="21"/>
        <v>2.274509803921565E-2</v>
      </c>
      <c r="L59" s="54">
        <f t="shared" si="21"/>
        <v>7.5068166325835017E-2</v>
      </c>
      <c r="M59" s="54">
        <f t="shared" si="21"/>
        <v>9.2732028215899209E-2</v>
      </c>
      <c r="N59" s="54">
        <f t="shared" si="21"/>
        <v>5.342917240879097E-2</v>
      </c>
      <c r="O59" s="54">
        <f t="shared" si="21"/>
        <v>9.4561221204508827E-2</v>
      </c>
      <c r="P59" s="54">
        <f t="shared" si="21"/>
        <v>0.10807070516449646</v>
      </c>
      <c r="Q59" s="54">
        <f t="shared" si="21"/>
        <v>9.4417655407323275E-2</v>
      </c>
      <c r="R59" s="54">
        <f t="shared" si="21"/>
        <v>4.431391220959946E-2</v>
      </c>
      <c r="S59" s="54">
        <f t="shared" si="21"/>
        <v>7.5228866738477729E-2</v>
      </c>
      <c r="T59" s="54">
        <f t="shared" si="21"/>
        <v>-2.6376241511525955E-2</v>
      </c>
      <c r="U59" s="54">
        <f t="shared" si="21"/>
        <v>-4.8530146813440811E-2</v>
      </c>
      <c r="V59" s="54">
        <f t="shared" si="16"/>
        <v>9.3920721572238852E-2</v>
      </c>
      <c r="W59" s="190"/>
      <c r="X59" s="190"/>
      <c r="Y59" s="190"/>
      <c r="Z59" s="190"/>
      <c r="AA59" s="190"/>
      <c r="AB59" s="190"/>
      <c r="AC59" s="190"/>
      <c r="AD59" s="190"/>
      <c r="AE59" s="190"/>
    </row>
    <row r="60" spans="1:31" s="145" customFormat="1" x14ac:dyDescent="0.35">
      <c r="A60" s="20" t="str">
        <f>Month!$A$20</f>
        <v>Econorte</v>
      </c>
      <c r="B60" s="52"/>
      <c r="C60" s="52" t="str">
        <f t="shared" ref="C60:U60" si="22">IF(B20="","",IF(C20="","",IF(B20&lt;=0,"",IF(C20&lt;=0,"",(C20/B20-1)))))</f>
        <v/>
      </c>
      <c r="D60" s="52">
        <f t="shared" si="22"/>
        <v>0.81429990069513414</v>
      </c>
      <c r="E60" s="52">
        <f t="shared" si="22"/>
        <v>-7.8489326765188827E-2</v>
      </c>
      <c r="F60" s="52">
        <f t="shared" si="22"/>
        <v>-7.2463768115942018E-2</v>
      </c>
      <c r="G60" s="52">
        <f t="shared" si="22"/>
        <v>5.2766393442623016E-2</v>
      </c>
      <c r="H60" s="52">
        <f t="shared" si="22"/>
        <v>0.31895377128953761</v>
      </c>
      <c r="I60" s="52">
        <f t="shared" si="22"/>
        <v>2.1843236362965479E-2</v>
      </c>
      <c r="J60" s="52">
        <f t="shared" si="22"/>
        <v>-3.0565178695541428E-2</v>
      </c>
      <c r="K60" s="52">
        <f t="shared" si="22"/>
        <v>-2.141527001862209E-3</v>
      </c>
      <c r="L60" s="52">
        <f t="shared" si="22"/>
        <v>5.4653354483531036E-2</v>
      </c>
      <c r="M60" s="52">
        <f t="shared" si="22"/>
        <v>7.8589932334871548E-2</v>
      </c>
      <c r="N60" s="52">
        <f t="shared" si="22"/>
        <v>1.7964071856287456E-2</v>
      </c>
      <c r="O60" s="52">
        <f t="shared" si="22"/>
        <v>0.12328767123287676</v>
      </c>
      <c r="P60" s="52">
        <f t="shared" si="22"/>
        <v>4.5839311334289867E-2</v>
      </c>
      <c r="Q60" s="52">
        <f t="shared" si="22"/>
        <v>4.2595514095616904E-2</v>
      </c>
      <c r="R60" s="52">
        <f t="shared" si="22"/>
        <v>4.0065789473684221E-2</v>
      </c>
      <c r="S60" s="52">
        <f t="shared" si="22"/>
        <v>-1.353659307989119E-2</v>
      </c>
      <c r="T60" s="52">
        <f t="shared" si="22"/>
        <v>-3.9773788580907632E-2</v>
      </c>
      <c r="U60" s="52">
        <f t="shared" si="22"/>
        <v>-3.8847301675798751E-2</v>
      </c>
      <c r="V60" s="52">
        <f t="shared" si="16"/>
        <v>-2.9875633988744044E-3</v>
      </c>
      <c r="W60" s="52">
        <f t="shared" si="16"/>
        <v>-4.7456445993031338E-2</v>
      </c>
      <c r="X60" s="52">
        <f t="shared" si="16"/>
        <v>-0.19022514448752648</v>
      </c>
      <c r="Y60" s="52">
        <f t="shared" si="16"/>
        <v>0.35707303741932561</v>
      </c>
      <c r="Z60" s="52">
        <f t="shared" si="16"/>
        <v>-1.7254761557791709E-2</v>
      </c>
      <c r="AA60" s="52">
        <f t="shared" si="16"/>
        <v>-1</v>
      </c>
      <c r="AB60" s="52" t="e">
        <f t="shared" si="16"/>
        <v>#DIV/0!</v>
      </c>
      <c r="AC60" s="52" t="e">
        <f t="shared" si="16"/>
        <v>#DIV/0!</v>
      </c>
      <c r="AD60" s="52" t="e">
        <f t="shared" si="16"/>
        <v>#DIV/0!</v>
      </c>
      <c r="AE60" s="52" t="e">
        <f t="shared" si="12"/>
        <v>#DIV/0!</v>
      </c>
    </row>
    <row r="61" spans="1:31" s="80" customFormat="1" x14ac:dyDescent="0.35">
      <c r="A61" s="18" t="str">
        <f>Month!$A$21</f>
        <v>Veículo Pesado</v>
      </c>
      <c r="B61" s="53"/>
      <c r="C61" s="53" t="str">
        <f t="shared" ref="C61:U61" si="23">IF(B21="","",IF(C21="","",IF(B21&lt;=0,"",IF(C21&lt;=0,"",(C21/B21-1)))))</f>
        <v/>
      </c>
      <c r="D61" s="53">
        <f t="shared" si="23"/>
        <v>0.77739490006891798</v>
      </c>
      <c r="E61" s="53">
        <f t="shared" si="23"/>
        <v>-6.4947654129507537E-2</v>
      </c>
      <c r="F61" s="53">
        <f t="shared" si="23"/>
        <v>-5.9299191374663107E-2</v>
      </c>
      <c r="G61" s="53">
        <f t="shared" si="23"/>
        <v>7.9127176548380085E-2</v>
      </c>
      <c r="H61" s="53">
        <f t="shared" si="23"/>
        <v>0.48055555555555562</v>
      </c>
      <c r="I61" s="53">
        <f t="shared" si="23"/>
        <v>9.6843615494979218E-3</v>
      </c>
      <c r="J61" s="53">
        <f t="shared" si="23"/>
        <v>-2.7326137450471411E-2</v>
      </c>
      <c r="K61" s="53">
        <f t="shared" si="23"/>
        <v>-3.5117291754459878E-2</v>
      </c>
      <c r="L61" s="53">
        <f t="shared" si="23"/>
        <v>3.974377638666482E-2</v>
      </c>
      <c r="M61" s="53">
        <f t="shared" si="23"/>
        <v>7.728927471296565E-2</v>
      </c>
      <c r="N61" s="53">
        <f t="shared" si="23"/>
        <v>1.0787626722121191E-2</v>
      </c>
      <c r="O61" s="53">
        <f t="shared" si="23"/>
        <v>0.15532981869615536</v>
      </c>
      <c r="P61" s="53">
        <f t="shared" si="23"/>
        <v>6.5108514190317157E-2</v>
      </c>
      <c r="Q61" s="53">
        <f t="shared" si="23"/>
        <v>4.033437826541264E-2</v>
      </c>
      <c r="R61" s="53">
        <f t="shared" si="23"/>
        <v>4.4596223382884714E-2</v>
      </c>
      <c r="S61" s="53">
        <f t="shared" si="23"/>
        <v>-2.5865384615384568E-2</v>
      </c>
      <c r="T61" s="53">
        <f t="shared" si="23"/>
        <v>-8.1561445069588512E-2</v>
      </c>
      <c r="U61" s="53">
        <f t="shared" si="23"/>
        <v>-8.0357337651150607E-2</v>
      </c>
      <c r="V61" s="53">
        <f t="shared" si="16"/>
        <v>-3.5175879396984966E-2</v>
      </c>
      <c r="W61" s="53">
        <f t="shared" si="16"/>
        <v>-5.6322674418604612E-2</v>
      </c>
      <c r="X61" s="53">
        <f t="shared" si="16"/>
        <v>-0.21831857271210375</v>
      </c>
      <c r="Y61" s="53">
        <f t="shared" si="16"/>
        <v>0.57440641173843376</v>
      </c>
      <c r="Z61" s="53">
        <f t="shared" si="16"/>
        <v>-7.8492857046758013E-3</v>
      </c>
      <c r="AA61" s="53">
        <f t="shared" ca="1" si="16"/>
        <v>-1</v>
      </c>
      <c r="AB61" s="53" t="e">
        <f t="shared" ca="1" si="16"/>
        <v>#DIV/0!</v>
      </c>
      <c r="AC61" s="53" t="e">
        <f t="shared" ca="1" si="16"/>
        <v>#DIV/0!</v>
      </c>
      <c r="AD61" s="53" t="e">
        <f t="shared" ca="1" si="16"/>
        <v>#DIV/0!</v>
      </c>
      <c r="AE61" s="53" t="e">
        <f t="shared" ca="1" si="12"/>
        <v>#DIV/0!</v>
      </c>
    </row>
    <row r="62" spans="1:31" s="80" customFormat="1" x14ac:dyDescent="0.35">
      <c r="A62" s="19" t="str">
        <f>Month!$A$22</f>
        <v>Veículo Leve</v>
      </c>
      <c r="B62" s="54"/>
      <c r="C62" s="54" t="str">
        <f t="shared" ref="C62:U62" si="24">IF(B22="","",IF(C22="","",IF(B22&lt;=0,"",IF(C22&lt;=0,"",(C22/B22-1)))))</f>
        <v/>
      </c>
      <c r="D62" s="54">
        <f t="shared" si="24"/>
        <v>0.86451007969995319</v>
      </c>
      <c r="E62" s="54">
        <f t="shared" si="24"/>
        <v>-9.6052300729192908E-2</v>
      </c>
      <c r="F62" s="54">
        <f t="shared" si="24"/>
        <v>-9.0125173852573015E-2</v>
      </c>
      <c r="G62" s="54">
        <f t="shared" si="24"/>
        <v>1.6202996025680205E-2</v>
      </c>
      <c r="H62" s="54">
        <f t="shared" si="24"/>
        <v>8.0926594464500567E-2</v>
      </c>
      <c r="I62" s="54">
        <f t="shared" si="24"/>
        <v>4.6373504035624791E-2</v>
      </c>
      <c r="J62" s="54">
        <f t="shared" si="24"/>
        <v>-3.6870747575552865E-2</v>
      </c>
      <c r="K62" s="54">
        <f t="shared" si="24"/>
        <v>6.268986467826565E-2</v>
      </c>
      <c r="L62" s="54">
        <f t="shared" si="24"/>
        <v>8.1268191268191403E-2</v>
      </c>
      <c r="M62" s="54">
        <f t="shared" si="24"/>
        <v>8.0822549943279087E-2</v>
      </c>
      <c r="N62" s="54">
        <f t="shared" si="24"/>
        <v>3.0242383811429852E-2</v>
      </c>
      <c r="O62" s="54">
        <f t="shared" si="24"/>
        <v>6.950140297863161E-2</v>
      </c>
      <c r="P62" s="54">
        <f t="shared" si="24"/>
        <v>1.0898082744702275E-2</v>
      </c>
      <c r="Q62" s="54">
        <f t="shared" si="24"/>
        <v>4.6915552006388417E-2</v>
      </c>
      <c r="R62" s="54">
        <f t="shared" si="24"/>
        <v>3.1464530892448606E-2</v>
      </c>
      <c r="S62" s="54">
        <f t="shared" si="24"/>
        <v>1.016823812164902E-2</v>
      </c>
      <c r="T62" s="54">
        <f t="shared" si="24"/>
        <v>3.7706216522830349E-2</v>
      </c>
      <c r="U62" s="54">
        <f t="shared" si="24"/>
        <v>2.9272036929855139E-2</v>
      </c>
      <c r="V62" s="54">
        <f t="shared" si="16"/>
        <v>4.4208361891706627E-2</v>
      </c>
      <c r="W62" s="54">
        <f t="shared" si="16"/>
        <v>-3.5444699704627491E-2</v>
      </c>
      <c r="X62" s="54">
        <f t="shared" si="16"/>
        <v>-0.15298868662810483</v>
      </c>
      <c r="Y62" s="54">
        <f t="shared" si="16"/>
        <v>9.1226732908425978E-2</v>
      </c>
      <c r="Z62" s="54">
        <f t="shared" si="16"/>
        <v>-3.3853949050658749E-2</v>
      </c>
      <c r="AA62" s="54">
        <f t="shared" si="16"/>
        <v>-1</v>
      </c>
      <c r="AB62" s="54" t="e">
        <f t="shared" si="16"/>
        <v>#DIV/0!</v>
      </c>
      <c r="AC62" s="54" t="e">
        <f t="shared" si="16"/>
        <v>#DIV/0!</v>
      </c>
      <c r="AD62" s="54" t="e">
        <f t="shared" si="16"/>
        <v>#DIV/0!</v>
      </c>
      <c r="AE62" s="54" t="e">
        <f t="shared" si="12"/>
        <v>#DIV/0!</v>
      </c>
    </row>
    <row r="63" spans="1:31" s="80" customFormat="1" x14ac:dyDescent="0.35">
      <c r="A63" s="20" t="str">
        <f>Month!$A$23</f>
        <v>Transbrasiliana</v>
      </c>
      <c r="B63" s="52"/>
      <c r="C63" s="52" t="str">
        <f t="shared" ref="C63:U63" si="25">IF(B23="","",IF(C23="","",IF(B23&lt;=0,"",IF(C23&lt;=0,"",(C23/B23-1)))))</f>
        <v/>
      </c>
      <c r="D63" s="52" t="str">
        <f t="shared" si="25"/>
        <v/>
      </c>
      <c r="E63" s="52" t="str">
        <f t="shared" si="25"/>
        <v/>
      </c>
      <c r="F63" s="52" t="str">
        <f t="shared" si="25"/>
        <v/>
      </c>
      <c r="G63" s="52" t="str">
        <f t="shared" si="25"/>
        <v/>
      </c>
      <c r="H63" s="52" t="str">
        <f t="shared" si="25"/>
        <v/>
      </c>
      <c r="I63" s="52" t="str">
        <f t="shared" si="25"/>
        <v/>
      </c>
      <c r="J63" s="52" t="str">
        <f t="shared" si="25"/>
        <v/>
      </c>
      <c r="K63" s="52" t="str">
        <f t="shared" si="25"/>
        <v/>
      </c>
      <c r="L63" s="52" t="str">
        <f t="shared" si="25"/>
        <v/>
      </c>
      <c r="M63" s="52" t="str">
        <f t="shared" si="25"/>
        <v/>
      </c>
      <c r="N63" s="52" t="str">
        <f t="shared" si="25"/>
        <v/>
      </c>
      <c r="O63" s="52" t="str">
        <f t="shared" si="25"/>
        <v/>
      </c>
      <c r="P63" s="52" t="str">
        <f t="shared" si="25"/>
        <v/>
      </c>
      <c r="Q63" s="52" t="str">
        <f t="shared" si="25"/>
        <v/>
      </c>
      <c r="R63" s="52" t="str">
        <f t="shared" si="25"/>
        <v/>
      </c>
      <c r="S63" s="52" t="str">
        <f t="shared" si="25"/>
        <v/>
      </c>
      <c r="T63" s="52">
        <f t="shared" si="25"/>
        <v>-7.4815127661681968E-2</v>
      </c>
      <c r="U63" s="52">
        <f t="shared" si="25"/>
        <v>-4.0541618861897777E-2</v>
      </c>
      <c r="V63" s="52">
        <f t="shared" si="16"/>
        <v>-2.9753739907998233E-2</v>
      </c>
      <c r="W63" s="52">
        <f t="shared" si="16"/>
        <v>-2.3639717263146731E-2</v>
      </c>
      <c r="X63" s="52">
        <f t="shared" si="16"/>
        <v>4.1698526924379475E-2</v>
      </c>
      <c r="Y63" s="52">
        <f t="shared" si="16"/>
        <v>-9.1519815139989857E-3</v>
      </c>
      <c r="Z63" s="52">
        <f t="shared" si="16"/>
        <v>1.9819615719599115E-2</v>
      </c>
      <c r="AA63" s="52">
        <f t="shared" si="16"/>
        <v>4.5003228889245461E-2</v>
      </c>
      <c r="AB63" s="52">
        <f t="shared" si="16"/>
        <v>-7.1172401947532382E-3</v>
      </c>
      <c r="AC63" s="52">
        <f t="shared" si="16"/>
        <v>-7.774318841527017E-3</v>
      </c>
      <c r="AD63" s="52">
        <f t="shared" si="16"/>
        <v>1.2509715068591776E-2</v>
      </c>
      <c r="AE63" s="52">
        <f t="shared" si="12"/>
        <v>-0.92075528563310871</v>
      </c>
    </row>
    <row r="64" spans="1:31" s="80" customFormat="1" x14ac:dyDescent="0.35">
      <c r="A64" s="103" t="str">
        <f>Month!$A$24</f>
        <v>Veículo Pesado</v>
      </c>
      <c r="B64" s="53"/>
      <c r="C64" s="53" t="str">
        <f t="shared" ref="C64:U64" si="26">IF(B24="","",IF(C24="","",IF(B24&lt;=0,"",IF(C24&lt;=0,"",(C24/B24-1)))))</f>
        <v/>
      </c>
      <c r="D64" s="53" t="str">
        <f t="shared" si="26"/>
        <v/>
      </c>
      <c r="E64" s="53" t="str">
        <f t="shared" si="26"/>
        <v/>
      </c>
      <c r="F64" s="53" t="str">
        <f t="shared" si="26"/>
        <v/>
      </c>
      <c r="G64" s="53" t="str">
        <f t="shared" si="26"/>
        <v/>
      </c>
      <c r="H64" s="53" t="str">
        <f t="shared" si="26"/>
        <v/>
      </c>
      <c r="I64" s="53" t="str">
        <f t="shared" si="26"/>
        <v/>
      </c>
      <c r="J64" s="53" t="str">
        <f t="shared" si="26"/>
        <v/>
      </c>
      <c r="K64" s="53" t="str">
        <f t="shared" si="26"/>
        <v/>
      </c>
      <c r="L64" s="53" t="str">
        <f t="shared" si="26"/>
        <v/>
      </c>
      <c r="M64" s="53" t="str">
        <f t="shared" si="26"/>
        <v/>
      </c>
      <c r="N64" s="53" t="str">
        <f t="shared" si="26"/>
        <v/>
      </c>
      <c r="O64" s="53" t="str">
        <f t="shared" si="26"/>
        <v/>
      </c>
      <c r="P64" s="53" t="str">
        <f t="shared" si="26"/>
        <v/>
      </c>
      <c r="Q64" s="53" t="str">
        <f t="shared" si="26"/>
        <v/>
      </c>
      <c r="R64" s="53" t="str">
        <f t="shared" si="26"/>
        <v/>
      </c>
      <c r="S64" s="53" t="str">
        <f t="shared" si="26"/>
        <v/>
      </c>
      <c r="T64" s="53">
        <f t="shared" si="26"/>
        <v>-0.11455903242635956</v>
      </c>
      <c r="U64" s="53">
        <f t="shared" si="26"/>
        <v>-4.5876841770311594E-2</v>
      </c>
      <c r="V64" s="53">
        <f t="shared" si="16"/>
        <v>-4.7187011508010079E-2</v>
      </c>
      <c r="W64" s="53">
        <f t="shared" si="16"/>
        <v>-2.3129574862270852E-2</v>
      </c>
      <c r="X64" s="53">
        <f t="shared" si="16"/>
        <v>5.0413916047811425E-2</v>
      </c>
      <c r="Y64" s="53">
        <f t="shared" si="16"/>
        <v>4.3642008756536566E-2</v>
      </c>
      <c r="Z64" s="53">
        <f t="shared" si="16"/>
        <v>3.2344762194621346E-2</v>
      </c>
      <c r="AA64" s="53">
        <f t="shared" si="16"/>
        <v>5.0979391411472452E-2</v>
      </c>
      <c r="AB64" s="53">
        <f t="shared" si="16"/>
        <v>-2.6611164455185854E-2</v>
      </c>
      <c r="AC64" s="53">
        <f t="shared" si="16"/>
        <v>-1.5209401679916357E-2</v>
      </c>
      <c r="AD64" s="53">
        <f t="shared" si="16"/>
        <v>2.9264545522069696E-3</v>
      </c>
      <c r="AE64" s="53">
        <f t="shared" si="12"/>
        <v>-0.92523180409091998</v>
      </c>
    </row>
    <row r="65" spans="1:31" s="80" customFormat="1" x14ac:dyDescent="0.35">
      <c r="A65" s="105" t="str">
        <f>Month!$A$25</f>
        <v>Veículo Leve</v>
      </c>
      <c r="B65" s="54"/>
      <c r="C65" s="54" t="str">
        <f t="shared" ref="C65:P65" si="27">IF(B25="","",IF(C25="","",IF(B25&lt;=0,"",IF(C25&lt;=0,"",(C25/B25-1)))))</f>
        <v/>
      </c>
      <c r="D65" s="54" t="str">
        <f t="shared" si="27"/>
        <v/>
      </c>
      <c r="E65" s="54" t="str">
        <f t="shared" si="27"/>
        <v/>
      </c>
      <c r="F65" s="54" t="str">
        <f t="shared" si="27"/>
        <v/>
      </c>
      <c r="G65" s="54" t="str">
        <f t="shared" si="27"/>
        <v/>
      </c>
      <c r="H65" s="54" t="str">
        <f t="shared" si="27"/>
        <v/>
      </c>
      <c r="I65" s="54" t="str">
        <f t="shared" si="27"/>
        <v/>
      </c>
      <c r="J65" s="54" t="str">
        <f t="shared" si="27"/>
        <v/>
      </c>
      <c r="K65" s="54" t="str">
        <f t="shared" si="27"/>
        <v/>
      </c>
      <c r="L65" s="54" t="str">
        <f t="shared" si="27"/>
        <v/>
      </c>
      <c r="M65" s="54" t="str">
        <f t="shared" si="27"/>
        <v/>
      </c>
      <c r="N65" s="54" t="str">
        <f t="shared" si="27"/>
        <v/>
      </c>
      <c r="O65" s="54" t="str">
        <f t="shared" si="27"/>
        <v/>
      </c>
      <c r="P65" s="54" t="str">
        <f t="shared" si="27"/>
        <v/>
      </c>
      <c r="Q65" s="54" t="str">
        <f t="shared" ref="Q65:U68" si="28">IF(P25="","",IF(Q25="","",IF(P25&lt;=0,"",IF(Q25&lt;=0,"",(Q25/P25-1)))))</f>
        <v/>
      </c>
      <c r="R65" s="54" t="str">
        <f t="shared" si="28"/>
        <v/>
      </c>
      <c r="S65" s="54" t="str">
        <f t="shared" si="28"/>
        <v/>
      </c>
      <c r="T65" s="54">
        <f t="shared" si="28"/>
        <v>2.2772978056426307E-2</v>
      </c>
      <c r="U65" s="54">
        <f t="shared" si="28"/>
        <v>-2.9200411518774061E-2</v>
      </c>
      <c r="V65" s="54">
        <f t="shared" si="16"/>
        <v>6.6679817408432651E-3</v>
      </c>
      <c r="W65" s="54">
        <f t="shared" si="16"/>
        <v>-2.4648492492634011E-2</v>
      </c>
      <c r="X65" s="54">
        <f t="shared" si="16"/>
        <v>2.443754205114268E-2</v>
      </c>
      <c r="Y65" s="54">
        <f t="shared" si="16"/>
        <v>-0.11636271297736089</v>
      </c>
      <c r="Z65" s="54">
        <f t="shared" si="16"/>
        <v>-1.0221364744543271E-2</v>
      </c>
      <c r="AA65" s="54">
        <f t="shared" si="16"/>
        <v>3.0053257119527554E-2</v>
      </c>
      <c r="AB65" s="54">
        <f t="shared" si="16"/>
        <v>4.2639482557585762E-2</v>
      </c>
      <c r="AC65" s="54">
        <f t="shared" si="16"/>
        <v>9.9426939555138372E-3</v>
      </c>
      <c r="AD65" s="54">
        <f t="shared" si="16"/>
        <v>3.4776891163196044E-2</v>
      </c>
      <c r="AE65" s="54">
        <f t="shared" si="12"/>
        <v>-0.91067403076637365</v>
      </c>
    </row>
    <row r="66" spans="1:31" s="80" customFormat="1" x14ac:dyDescent="0.35">
      <c r="A66" s="20" t="str">
        <f>Month!$A$26</f>
        <v>Concebra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2" t="str">
        <f t="shared" si="28"/>
        <v/>
      </c>
      <c r="T66" s="52" t="str">
        <f t="shared" si="28"/>
        <v/>
      </c>
      <c r="U66" s="52">
        <f t="shared" si="28"/>
        <v>0.87663380672503766</v>
      </c>
      <c r="V66" s="52">
        <f t="shared" si="16"/>
        <v>3.8729118757758751E-3</v>
      </c>
      <c r="W66" s="52">
        <f t="shared" si="16"/>
        <v>-1.3024442156440386E-2</v>
      </c>
      <c r="X66" s="52">
        <f t="shared" si="16"/>
        <v>3.2402131717230942E-2</v>
      </c>
      <c r="Y66" s="52">
        <f t="shared" si="16"/>
        <v>-6.7854642494024064E-3</v>
      </c>
      <c r="Z66" s="52">
        <f t="shared" si="16"/>
        <v>8.5249980376362666E-2</v>
      </c>
      <c r="AA66" s="52">
        <f t="shared" si="16"/>
        <v>-1.3956643406162539E-2</v>
      </c>
      <c r="AB66" s="52">
        <f t="shared" si="16"/>
        <v>3.5462062140688033E-2</v>
      </c>
      <c r="AC66" s="52">
        <f t="shared" si="16"/>
        <v>3.0256954313466089E-2</v>
      </c>
      <c r="AD66" s="52">
        <f t="shared" si="16"/>
        <v>-0.19185629193166764</v>
      </c>
      <c r="AE66" s="52">
        <f t="shared" si="12"/>
        <v>-0.92743220161956308</v>
      </c>
    </row>
    <row r="67" spans="1:31" s="80" customFormat="1" x14ac:dyDescent="0.35">
      <c r="A67" s="103" t="str">
        <f>Month!$A$27</f>
        <v>Veículo Pesado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 t="str">
        <f t="shared" si="28"/>
        <v/>
      </c>
      <c r="T67" s="53" t="str">
        <f t="shared" si="28"/>
        <v/>
      </c>
      <c r="U67" s="53">
        <f t="shared" si="28"/>
        <v>0.88466295857854571</v>
      </c>
      <c r="V67" s="53">
        <f t="shared" si="16"/>
        <v>-1.0968459324591784E-3</v>
      </c>
      <c r="W67" s="53">
        <f t="shared" si="16"/>
        <v>-6.7710512272781687E-3</v>
      </c>
      <c r="X67" s="53">
        <f t="shared" si="16"/>
        <v>3.676256442944692E-2</v>
      </c>
      <c r="Y67" s="53">
        <f t="shared" si="16"/>
        <v>7.280589060235676E-2</v>
      </c>
      <c r="Z67" s="53">
        <f t="shared" si="16"/>
        <v>0.21672711478312667</v>
      </c>
      <c r="AA67" s="53">
        <f t="shared" si="16"/>
        <v>-2.7995460670737438E-2</v>
      </c>
      <c r="AB67" s="53">
        <f t="shared" si="16"/>
        <v>1.9460575914396205E-2</v>
      </c>
      <c r="AC67" s="53">
        <f t="shared" si="16"/>
        <v>3.4731315109313599E-2</v>
      </c>
      <c r="AD67" s="53">
        <f t="shared" si="16"/>
        <v>-0.21719238599725665</v>
      </c>
      <c r="AE67" s="53">
        <f t="shared" ref="AE67:AE85" si="29">AE27/AD27-1</f>
        <v>-0.9323502998010369</v>
      </c>
    </row>
    <row r="68" spans="1:31" s="80" customFormat="1" x14ac:dyDescent="0.35">
      <c r="A68" s="105" t="str">
        <f>Month!$A$28</f>
        <v>Veículo Leve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4" t="str">
        <f t="shared" si="28"/>
        <v/>
      </c>
      <c r="T68" s="54" t="str">
        <f t="shared" si="28"/>
        <v/>
      </c>
      <c r="U68" s="54">
        <f t="shared" si="28"/>
        <v>0.86533148765357604</v>
      </c>
      <c r="V68" s="54">
        <f t="shared" si="16"/>
        <v>1.0941143782259077E-2</v>
      </c>
      <c r="W68" s="54">
        <f t="shared" si="16"/>
        <v>-2.1812414007264969E-2</v>
      </c>
      <c r="X68" s="54">
        <f t="shared" si="16"/>
        <v>2.6180133404675399E-2</v>
      </c>
      <c r="Y68" s="54">
        <f t="shared" si="16"/>
        <v>-0.12152732861361071</v>
      </c>
      <c r="Z68" s="54">
        <f t="shared" si="16"/>
        <v>-0.14622237372876523</v>
      </c>
      <c r="AA68" s="54">
        <f t="shared" si="16"/>
        <v>2.1266477736531675E-2</v>
      </c>
      <c r="AB68" s="54">
        <f t="shared" si="16"/>
        <v>7.3672925781256504E-2</v>
      </c>
      <c r="AC68" s="54">
        <f t="shared" si="16"/>
        <v>2.0111862857128182E-2</v>
      </c>
      <c r="AD68" s="54">
        <f t="shared" si="16"/>
        <v>-0.13358637177999655</v>
      </c>
      <c r="AE68" s="54">
        <f t="shared" si="29"/>
        <v>-0.91721265284068421</v>
      </c>
    </row>
    <row r="69" spans="1:31" s="145" customFormat="1" hidden="1" x14ac:dyDescent="0.35">
      <c r="A69" s="11" t="str">
        <f>Month!$A$29</f>
        <v>Energia Elétrica (MWh)</v>
      </c>
      <c r="B69" s="49"/>
      <c r="C69" s="49" t="str">
        <f t="shared" ref="C69:U69" si="30">IF(B29="","",IF(C29="","",IF(B29&lt;=0,"",IF(C29&lt;=0,"",(C29/B29-1)))))</f>
        <v/>
      </c>
      <c r="D69" s="49" t="str">
        <f t="shared" si="30"/>
        <v/>
      </c>
      <c r="E69" s="49" t="str">
        <f t="shared" si="30"/>
        <v/>
      </c>
      <c r="F69" s="49" t="str">
        <f t="shared" si="30"/>
        <v/>
      </c>
      <c r="G69" s="49" t="str">
        <f t="shared" si="30"/>
        <v/>
      </c>
      <c r="H69" s="49" t="str">
        <f t="shared" si="30"/>
        <v/>
      </c>
      <c r="I69" s="49" t="str">
        <f t="shared" si="30"/>
        <v/>
      </c>
      <c r="J69" s="49" t="str">
        <f t="shared" si="30"/>
        <v/>
      </c>
      <c r="K69" s="49" t="str">
        <f t="shared" si="30"/>
        <v/>
      </c>
      <c r="L69" s="49" t="str">
        <f t="shared" si="30"/>
        <v/>
      </c>
      <c r="M69" s="49" t="str">
        <f t="shared" si="30"/>
        <v/>
      </c>
      <c r="N69" s="49" t="str">
        <f t="shared" si="30"/>
        <v/>
      </c>
      <c r="O69" s="49" t="str">
        <f t="shared" si="30"/>
        <v/>
      </c>
      <c r="P69" s="49">
        <f t="shared" si="30"/>
        <v>0.95822936387231605</v>
      </c>
      <c r="Q69" s="49">
        <f t="shared" si="30"/>
        <v>4.3742332578566856E-2</v>
      </c>
      <c r="R69" s="49">
        <f t="shared" si="30"/>
        <v>0.26607441258173892</v>
      </c>
      <c r="S69" s="49">
        <f t="shared" si="30"/>
        <v>0.67414066310131004</v>
      </c>
      <c r="T69" s="49">
        <f t="shared" si="30"/>
        <v>-0.10842589693044236</v>
      </c>
      <c r="U69" s="49" t="str">
        <f t="shared" si="30"/>
        <v/>
      </c>
      <c r="V69" s="49" t="e">
        <f t="shared" si="16"/>
        <v>#DIV/0!</v>
      </c>
      <c r="W69" s="49" t="e">
        <f t="shared" si="16"/>
        <v>#DIV/0!</v>
      </c>
      <c r="X69" s="49" t="e">
        <f t="shared" si="16"/>
        <v>#DIV/0!</v>
      </c>
      <c r="Y69" s="49" t="e">
        <f t="shared" si="16"/>
        <v>#DIV/0!</v>
      </c>
      <c r="Z69" s="49" t="e">
        <f t="shared" si="16"/>
        <v>#DIV/0!</v>
      </c>
      <c r="AA69" s="49" t="e">
        <f t="shared" si="16"/>
        <v>#DIV/0!</v>
      </c>
      <c r="AB69" s="49" t="e">
        <f t="shared" si="16"/>
        <v>#DIV/0!</v>
      </c>
      <c r="AC69" s="49" t="e">
        <f t="shared" si="16"/>
        <v>#DIV/0!</v>
      </c>
      <c r="AD69" s="49" t="e">
        <f t="shared" si="16"/>
        <v>#DIV/0!</v>
      </c>
      <c r="AE69" s="49" t="e">
        <f t="shared" si="29"/>
        <v>#DIV/0!</v>
      </c>
    </row>
    <row r="70" spans="1:31" s="80" customFormat="1" hidden="1" x14ac:dyDescent="0.35">
      <c r="A70" s="18" t="str">
        <f>Month!$A$30</f>
        <v>Rio Verde</v>
      </c>
      <c r="B70" s="87"/>
      <c r="C70" s="87" t="str">
        <f t="shared" ref="C70:U70" si="31">IF(B30="","",IF(C30="","",IF(B30&lt;=0,"",IF(C30&lt;=0,"",(C30/B30-1)))))</f>
        <v/>
      </c>
      <c r="D70" s="87" t="str">
        <f t="shared" si="31"/>
        <v/>
      </c>
      <c r="E70" s="87" t="str">
        <f t="shared" si="31"/>
        <v/>
      </c>
      <c r="F70" s="87" t="str">
        <f t="shared" si="31"/>
        <v/>
      </c>
      <c r="G70" s="87" t="str">
        <f t="shared" si="31"/>
        <v/>
      </c>
      <c r="H70" s="87" t="str">
        <f t="shared" si="31"/>
        <v/>
      </c>
      <c r="I70" s="87" t="str">
        <f t="shared" si="31"/>
        <v/>
      </c>
      <c r="J70" s="87" t="str">
        <f t="shared" si="31"/>
        <v/>
      </c>
      <c r="K70" s="87" t="str">
        <f t="shared" si="31"/>
        <v/>
      </c>
      <c r="L70" s="87" t="str">
        <f t="shared" si="31"/>
        <v/>
      </c>
      <c r="M70" s="87" t="str">
        <f t="shared" si="31"/>
        <v/>
      </c>
      <c r="N70" s="87" t="str">
        <f t="shared" si="31"/>
        <v/>
      </c>
      <c r="O70" s="87" t="str">
        <f t="shared" si="31"/>
        <v/>
      </c>
      <c r="P70" s="87">
        <f t="shared" si="31"/>
        <v>0.95822936387231605</v>
      </c>
      <c r="Q70" s="87">
        <f t="shared" si="31"/>
        <v>4.3742332578566856E-2</v>
      </c>
      <c r="R70" s="87">
        <f t="shared" si="31"/>
        <v>-2.7335837215425318E-3</v>
      </c>
      <c r="S70" s="87">
        <f t="shared" si="31"/>
        <v>3.3302582913563583E-10</v>
      </c>
      <c r="T70" s="87">
        <f t="shared" si="31"/>
        <v>-0.16712654373252578</v>
      </c>
      <c r="U70" s="87" t="str">
        <f t="shared" si="31"/>
        <v/>
      </c>
      <c r="V70" s="87" t="e">
        <f t="shared" si="16"/>
        <v>#DIV/0!</v>
      </c>
      <c r="W70" s="87" t="e">
        <f t="shared" si="16"/>
        <v>#DIV/0!</v>
      </c>
      <c r="X70" s="87" t="e">
        <f t="shared" si="16"/>
        <v>#DIV/0!</v>
      </c>
      <c r="Y70" s="87" t="e">
        <f t="shared" si="16"/>
        <v>#DIV/0!</v>
      </c>
      <c r="Z70" s="87" t="e">
        <f t="shared" si="16"/>
        <v>#DIV/0!</v>
      </c>
      <c r="AA70" s="87" t="e">
        <f t="shared" si="16"/>
        <v>#DIV/0!</v>
      </c>
      <c r="AB70" s="87" t="e">
        <f t="shared" si="16"/>
        <v>#DIV/0!</v>
      </c>
      <c r="AC70" s="87" t="e">
        <f t="shared" si="16"/>
        <v>#DIV/0!</v>
      </c>
      <c r="AD70" s="87" t="e">
        <f t="shared" si="16"/>
        <v>#DIV/0!</v>
      </c>
      <c r="AE70" s="87" t="e">
        <f t="shared" si="29"/>
        <v>#DIV/0!</v>
      </c>
    </row>
    <row r="71" spans="1:31" s="80" customFormat="1" hidden="1" x14ac:dyDescent="0.35">
      <c r="A71" s="18" t="str">
        <f>Month!$A$31</f>
        <v>Rio Canoas</v>
      </c>
      <c r="B71" s="87"/>
      <c r="C71" s="87" t="str">
        <f t="shared" ref="C71:U71" si="32">IF(B31="","",IF(C31="","",IF(B31&lt;=0,"",IF(C31&lt;=0,"",(C31/B31-1)))))</f>
        <v/>
      </c>
      <c r="D71" s="87" t="str">
        <f t="shared" si="32"/>
        <v/>
      </c>
      <c r="E71" s="87" t="str">
        <f t="shared" si="32"/>
        <v/>
      </c>
      <c r="F71" s="87" t="str">
        <f t="shared" si="32"/>
        <v/>
      </c>
      <c r="G71" s="87" t="str">
        <f t="shared" si="32"/>
        <v/>
      </c>
      <c r="H71" s="87" t="str">
        <f t="shared" si="32"/>
        <v/>
      </c>
      <c r="I71" s="87" t="str">
        <f t="shared" si="32"/>
        <v/>
      </c>
      <c r="J71" s="87" t="str">
        <f t="shared" si="32"/>
        <v/>
      </c>
      <c r="K71" s="87" t="str">
        <f t="shared" si="32"/>
        <v/>
      </c>
      <c r="L71" s="87" t="str">
        <f t="shared" si="32"/>
        <v/>
      </c>
      <c r="M71" s="87" t="str">
        <f t="shared" si="32"/>
        <v/>
      </c>
      <c r="N71" s="87" t="str">
        <f t="shared" si="32"/>
        <v/>
      </c>
      <c r="O71" s="87" t="str">
        <f t="shared" si="32"/>
        <v/>
      </c>
      <c r="P71" s="87" t="str">
        <f t="shared" si="32"/>
        <v/>
      </c>
      <c r="Q71" s="87" t="str">
        <f t="shared" si="32"/>
        <v/>
      </c>
      <c r="R71" s="87" t="str">
        <f t="shared" si="32"/>
        <v/>
      </c>
      <c r="S71" s="87">
        <f t="shared" si="32"/>
        <v>1.5813520832031984</v>
      </c>
      <c r="T71" s="87">
        <f t="shared" si="32"/>
        <v>0.16609526533123264</v>
      </c>
      <c r="U71" s="87" t="str">
        <f t="shared" si="32"/>
        <v/>
      </c>
      <c r="V71" s="87" t="e">
        <f t="shared" si="16"/>
        <v>#DIV/0!</v>
      </c>
      <c r="W71" s="87" t="e">
        <f t="shared" si="16"/>
        <v>#DIV/0!</v>
      </c>
      <c r="X71" s="87" t="e">
        <f t="shared" si="16"/>
        <v>#DIV/0!</v>
      </c>
      <c r="Y71" s="87" t="e">
        <f t="shared" si="16"/>
        <v>#DIV/0!</v>
      </c>
      <c r="Z71" s="87" t="e">
        <f t="shared" si="16"/>
        <v>#DIV/0!</v>
      </c>
      <c r="AA71" s="87" t="e">
        <f t="shared" si="16"/>
        <v>#DIV/0!</v>
      </c>
      <c r="AB71" s="87" t="e">
        <f t="shared" si="16"/>
        <v>#DIV/0!</v>
      </c>
      <c r="AC71" s="87" t="e">
        <f t="shared" si="16"/>
        <v>#DIV/0!</v>
      </c>
      <c r="AD71" s="87" t="e">
        <f t="shared" si="16"/>
        <v>#DIV/0!</v>
      </c>
      <c r="AE71" s="87" t="e">
        <f t="shared" si="29"/>
        <v>#DIV/0!</v>
      </c>
    </row>
    <row r="72" spans="1:31" s="130" customFormat="1" hidden="1" x14ac:dyDescent="0.35">
      <c r="A72" s="74" t="str">
        <f>Month!$A$32</f>
        <v>Mercado Regulado</v>
      </c>
      <c r="B72" s="134"/>
      <c r="C72" s="134" t="str">
        <f t="shared" ref="C72:U72" si="33">IF(B32="","",IF(C32="","",IF(B32&lt;=0,"",IF(C32&lt;=0,"",(C32/B32-1)))))</f>
        <v/>
      </c>
      <c r="D72" s="134" t="str">
        <f t="shared" si="33"/>
        <v/>
      </c>
      <c r="E72" s="134" t="str">
        <f t="shared" si="33"/>
        <v/>
      </c>
      <c r="F72" s="134" t="str">
        <f t="shared" si="33"/>
        <v/>
      </c>
      <c r="G72" s="134" t="str">
        <f t="shared" si="33"/>
        <v/>
      </c>
      <c r="H72" s="134" t="str">
        <f t="shared" si="33"/>
        <v/>
      </c>
      <c r="I72" s="134" t="str">
        <f t="shared" si="33"/>
        <v/>
      </c>
      <c r="J72" s="134" t="str">
        <f t="shared" si="33"/>
        <v/>
      </c>
      <c r="K72" s="134" t="str">
        <f t="shared" si="33"/>
        <v/>
      </c>
      <c r="L72" s="134" t="str">
        <f t="shared" si="33"/>
        <v/>
      </c>
      <c r="M72" s="134" t="str">
        <f t="shared" si="33"/>
        <v/>
      </c>
      <c r="N72" s="134" t="str">
        <f t="shared" si="33"/>
        <v/>
      </c>
      <c r="O72" s="134" t="str">
        <f t="shared" si="33"/>
        <v/>
      </c>
      <c r="P72" s="134" t="str">
        <f t="shared" si="33"/>
        <v/>
      </c>
      <c r="Q72" s="134" t="str">
        <f t="shared" si="33"/>
        <v/>
      </c>
      <c r="R72" s="134" t="str">
        <f t="shared" si="33"/>
        <v/>
      </c>
      <c r="S72" s="134" t="str">
        <f t="shared" si="33"/>
        <v/>
      </c>
      <c r="T72" s="134" t="str">
        <f t="shared" si="33"/>
        <v/>
      </c>
      <c r="U72" s="134" t="str">
        <f t="shared" si="33"/>
        <v/>
      </c>
      <c r="V72" s="134" t="e">
        <f t="shared" si="16"/>
        <v>#DIV/0!</v>
      </c>
      <c r="W72" s="134" t="e">
        <f t="shared" si="16"/>
        <v>#DIV/0!</v>
      </c>
      <c r="X72" s="134" t="e">
        <f t="shared" si="16"/>
        <v>#DIV/0!</v>
      </c>
      <c r="Y72" s="134" t="e">
        <f t="shared" si="16"/>
        <v>#DIV/0!</v>
      </c>
      <c r="Z72" s="134" t="e">
        <f t="shared" si="16"/>
        <v>#DIV/0!</v>
      </c>
      <c r="AA72" s="134" t="e">
        <f t="shared" si="16"/>
        <v>#DIV/0!</v>
      </c>
      <c r="AB72" s="134" t="e">
        <f t="shared" si="16"/>
        <v>#DIV/0!</v>
      </c>
      <c r="AC72" s="134" t="e">
        <f t="shared" si="16"/>
        <v>#DIV/0!</v>
      </c>
      <c r="AD72" s="134" t="e">
        <f t="shared" si="16"/>
        <v>#DIV/0!</v>
      </c>
      <c r="AE72" s="134" t="e">
        <f t="shared" si="29"/>
        <v>#DIV/0!</v>
      </c>
    </row>
    <row r="73" spans="1:31" s="130" customFormat="1" hidden="1" x14ac:dyDescent="0.35">
      <c r="A73" s="74" t="str">
        <f>Month!$A$33</f>
        <v>Mercado Livre</v>
      </c>
      <c r="B73" s="134"/>
      <c r="C73" s="134" t="str">
        <f t="shared" ref="C73:U73" si="34">IF(B33="","",IF(C33="","",IF(B33&lt;=0,"",IF(C33&lt;=0,"",(C33/B33-1)))))</f>
        <v/>
      </c>
      <c r="D73" s="134" t="str">
        <f t="shared" si="34"/>
        <v/>
      </c>
      <c r="E73" s="134" t="str">
        <f t="shared" si="34"/>
        <v/>
      </c>
      <c r="F73" s="134" t="str">
        <f t="shared" si="34"/>
        <v/>
      </c>
      <c r="G73" s="134" t="str">
        <f t="shared" si="34"/>
        <v/>
      </c>
      <c r="H73" s="134" t="str">
        <f t="shared" si="34"/>
        <v/>
      </c>
      <c r="I73" s="134" t="str">
        <f t="shared" si="34"/>
        <v/>
      </c>
      <c r="J73" s="134" t="str">
        <f t="shared" si="34"/>
        <v/>
      </c>
      <c r="K73" s="134" t="str">
        <f t="shared" si="34"/>
        <v/>
      </c>
      <c r="L73" s="134" t="str">
        <f t="shared" si="34"/>
        <v/>
      </c>
      <c r="M73" s="134" t="str">
        <f t="shared" si="34"/>
        <v/>
      </c>
      <c r="N73" s="134" t="str">
        <f t="shared" si="34"/>
        <v/>
      </c>
      <c r="O73" s="134" t="str">
        <f t="shared" si="34"/>
        <v/>
      </c>
      <c r="P73" s="134" t="str">
        <f t="shared" si="34"/>
        <v/>
      </c>
      <c r="Q73" s="134" t="str">
        <f t="shared" si="34"/>
        <v/>
      </c>
      <c r="R73" s="134" t="str">
        <f t="shared" si="34"/>
        <v/>
      </c>
      <c r="S73" s="134">
        <f t="shared" si="34"/>
        <v>1.5813520832031984</v>
      </c>
      <c r="T73" s="134">
        <f t="shared" si="34"/>
        <v>-0.8586686265197887</v>
      </c>
      <c r="U73" s="134" t="str">
        <f t="shared" si="34"/>
        <v/>
      </c>
      <c r="V73" s="134" t="e">
        <f t="shared" si="16"/>
        <v>#DIV/0!</v>
      </c>
      <c r="W73" s="134" t="e">
        <f t="shared" si="16"/>
        <v>#DIV/0!</v>
      </c>
      <c r="X73" s="134" t="e">
        <f t="shared" si="16"/>
        <v>#DIV/0!</v>
      </c>
      <c r="Y73" s="134" t="e">
        <f t="shared" si="16"/>
        <v>#DIV/0!</v>
      </c>
      <c r="Z73" s="134" t="e">
        <f t="shared" si="16"/>
        <v>#DIV/0!</v>
      </c>
      <c r="AA73" s="134" t="e">
        <f t="shared" si="16"/>
        <v>#DIV/0!</v>
      </c>
      <c r="AB73" s="134" t="e">
        <f t="shared" si="16"/>
        <v>#DIV/0!</v>
      </c>
      <c r="AC73" s="134" t="e">
        <f t="shared" si="16"/>
        <v>#DIV/0!</v>
      </c>
      <c r="AD73" s="134" t="e">
        <f t="shared" si="16"/>
        <v>#DIV/0!</v>
      </c>
      <c r="AE73" s="134" t="e">
        <f t="shared" si="29"/>
        <v>#DIV/0!</v>
      </c>
    </row>
    <row r="74" spans="1:31" s="80" customFormat="1" hidden="1" x14ac:dyDescent="0.35">
      <c r="A74" s="18" t="str">
        <f>Month!$A$34</f>
        <v>Adicionais / Mercado Livre</v>
      </c>
      <c r="B74" s="87"/>
      <c r="C74" s="87" t="str">
        <f t="shared" ref="C74:U74" si="35">IF(B34="","",IF(C34="","",IF(B34&lt;=0,"",IF(C34&lt;=0,"",(C34/B34-1)))))</f>
        <v/>
      </c>
      <c r="D74" s="87" t="str">
        <f t="shared" si="35"/>
        <v/>
      </c>
      <c r="E74" s="87" t="str">
        <f t="shared" si="35"/>
        <v/>
      </c>
      <c r="F74" s="87" t="str">
        <f t="shared" si="35"/>
        <v/>
      </c>
      <c r="G74" s="87" t="str">
        <f t="shared" si="35"/>
        <v/>
      </c>
      <c r="H74" s="87" t="str">
        <f t="shared" si="35"/>
        <v/>
      </c>
      <c r="I74" s="87" t="str">
        <f t="shared" si="35"/>
        <v/>
      </c>
      <c r="J74" s="87" t="str">
        <f t="shared" si="35"/>
        <v/>
      </c>
      <c r="K74" s="87" t="str">
        <f t="shared" si="35"/>
        <v/>
      </c>
      <c r="L74" s="87" t="str">
        <f t="shared" si="35"/>
        <v/>
      </c>
      <c r="M74" s="87" t="str">
        <f t="shared" si="35"/>
        <v/>
      </c>
      <c r="N74" s="87" t="str">
        <f t="shared" si="35"/>
        <v/>
      </c>
      <c r="O74" s="87" t="str">
        <f t="shared" si="35"/>
        <v/>
      </c>
      <c r="P74" s="87" t="str">
        <f t="shared" si="35"/>
        <v/>
      </c>
      <c r="Q74" s="87" t="str">
        <f t="shared" si="35"/>
        <v/>
      </c>
      <c r="R74" s="87" t="str">
        <f t="shared" si="35"/>
        <v/>
      </c>
      <c r="S74" s="87" t="str">
        <f t="shared" si="35"/>
        <v/>
      </c>
      <c r="T74" s="87">
        <f t="shared" si="35"/>
        <v>-0.41640179498736063</v>
      </c>
      <c r="U74" s="87" t="str">
        <f t="shared" si="35"/>
        <v/>
      </c>
      <c r="V74" s="87" t="e">
        <f t="shared" si="16"/>
        <v>#DIV/0!</v>
      </c>
      <c r="W74" s="87" t="e">
        <f t="shared" si="16"/>
        <v>#DIV/0!</v>
      </c>
      <c r="X74" s="87" t="e">
        <f t="shared" si="16"/>
        <v>#DIV/0!</v>
      </c>
      <c r="Y74" s="87" t="e">
        <f t="shared" si="16"/>
        <v>#DIV/0!</v>
      </c>
      <c r="Z74" s="87" t="e">
        <f t="shared" si="16"/>
        <v>#DIV/0!</v>
      </c>
      <c r="AA74" s="87" t="e">
        <f t="shared" si="16"/>
        <v>#DIV/0!</v>
      </c>
      <c r="AB74" s="87" t="e">
        <f t="shared" si="16"/>
        <v>#DIV/0!</v>
      </c>
      <c r="AC74" s="87" t="e">
        <f t="shared" si="16"/>
        <v>#DIV/0!</v>
      </c>
      <c r="AD74" s="87" t="e">
        <f t="shared" si="16"/>
        <v>#DIV/0!</v>
      </c>
      <c r="AE74" s="87" t="e">
        <f t="shared" si="29"/>
        <v>#DIV/0!</v>
      </c>
    </row>
    <row r="75" spans="1:31" s="145" customFormat="1" x14ac:dyDescent="0.35">
      <c r="A75" s="11" t="str">
        <f>Month!$A$35</f>
        <v>Portos (TEUs)</v>
      </c>
      <c r="B75" s="49"/>
      <c r="C75" s="49" t="str">
        <f t="shared" ref="C75:U75" si="36">IF(B35="","",IF(C35="","",IF(B35&lt;=0,"",IF(C35&lt;=0,"",(C35/B35-1)))))</f>
        <v/>
      </c>
      <c r="D75" s="49" t="str">
        <f t="shared" si="36"/>
        <v/>
      </c>
      <c r="E75" s="49" t="str">
        <f t="shared" si="36"/>
        <v/>
      </c>
      <c r="F75" s="49" t="str">
        <f t="shared" si="36"/>
        <v/>
      </c>
      <c r="G75" s="49" t="str">
        <f t="shared" si="36"/>
        <v/>
      </c>
      <c r="H75" s="49" t="str">
        <f t="shared" si="36"/>
        <v/>
      </c>
      <c r="I75" s="49" t="str">
        <f t="shared" si="36"/>
        <v/>
      </c>
      <c r="J75" s="49" t="str">
        <f t="shared" si="36"/>
        <v/>
      </c>
      <c r="K75" s="49" t="str">
        <f t="shared" si="36"/>
        <v/>
      </c>
      <c r="L75" s="49" t="str">
        <f t="shared" si="36"/>
        <v/>
      </c>
      <c r="M75" s="49" t="str">
        <f t="shared" si="36"/>
        <v/>
      </c>
      <c r="N75" s="49" t="str">
        <f t="shared" si="36"/>
        <v/>
      </c>
      <c r="O75" s="49" t="str">
        <f t="shared" si="36"/>
        <v/>
      </c>
      <c r="P75" s="49" t="str">
        <f t="shared" si="36"/>
        <v/>
      </c>
      <c r="Q75" s="49" t="str">
        <f t="shared" si="36"/>
        <v/>
      </c>
      <c r="R75" s="49" t="str">
        <f t="shared" si="36"/>
        <v/>
      </c>
      <c r="S75" s="49" t="str">
        <f t="shared" si="36"/>
        <v/>
      </c>
      <c r="T75" s="49" t="str">
        <f t="shared" si="36"/>
        <v/>
      </c>
      <c r="U75" s="49" t="str">
        <f t="shared" si="36"/>
        <v/>
      </c>
      <c r="V75" s="49"/>
      <c r="W75" s="49"/>
      <c r="X75" s="49"/>
      <c r="Y75" s="49"/>
      <c r="Z75" s="49"/>
      <c r="AA75" s="49"/>
      <c r="AB75" s="49"/>
      <c r="AC75" s="49"/>
      <c r="AD75" s="49"/>
      <c r="AE75" s="49"/>
    </row>
    <row r="76" spans="1:31" s="80" customFormat="1" x14ac:dyDescent="0.35">
      <c r="A76" s="16" t="str">
        <f>Month!$A$36</f>
        <v>Portonave</v>
      </c>
      <c r="B76" s="50"/>
      <c r="C76" s="50" t="str">
        <f t="shared" ref="C76:U76" si="37">IF(B36="","",IF(C36="","",IF(B36&lt;=0,"",IF(C36&lt;=0,"",(C36/B36-1)))))</f>
        <v/>
      </c>
      <c r="D76" s="50" t="str">
        <f t="shared" si="37"/>
        <v/>
      </c>
      <c r="E76" s="50" t="str">
        <f t="shared" si="37"/>
        <v/>
      </c>
      <c r="F76" s="50" t="str">
        <f t="shared" si="37"/>
        <v/>
      </c>
      <c r="G76" s="50" t="str">
        <f t="shared" si="37"/>
        <v/>
      </c>
      <c r="H76" s="50" t="str">
        <f t="shared" si="37"/>
        <v/>
      </c>
      <c r="I76" s="50" t="str">
        <f t="shared" si="37"/>
        <v/>
      </c>
      <c r="J76" s="50" t="str">
        <f t="shared" si="37"/>
        <v/>
      </c>
      <c r="K76" s="50" t="str">
        <f t="shared" si="37"/>
        <v/>
      </c>
      <c r="L76" s="50" t="str">
        <f t="shared" si="37"/>
        <v/>
      </c>
      <c r="M76" s="50">
        <f t="shared" si="37"/>
        <v>18.591649611133853</v>
      </c>
      <c r="N76" s="50">
        <f t="shared" si="37"/>
        <v>0.72982549976599587</v>
      </c>
      <c r="O76" s="50">
        <f t="shared" si="37"/>
        <v>0.40624154524021172</v>
      </c>
      <c r="P76" s="50">
        <f t="shared" si="37"/>
        <v>-6.3526065080676597E-2</v>
      </c>
      <c r="Q76" s="50">
        <f t="shared" si="37"/>
        <v>0.13733266319122173</v>
      </c>
      <c r="R76" s="50">
        <f t="shared" si="37"/>
        <v>0.13832323160641646</v>
      </c>
      <c r="S76" s="50">
        <f t="shared" si="37"/>
        <v>-8.4529392595531494E-3</v>
      </c>
      <c r="T76" s="50">
        <f t="shared" si="37"/>
        <v>-2.8628626626123088E-2</v>
      </c>
      <c r="U76" s="50">
        <f t="shared" si="37"/>
        <v>0.33993047842786517</v>
      </c>
      <c r="V76" s="50">
        <f t="shared" si="16"/>
        <v>-0.16382908647776306</v>
      </c>
      <c r="W76" s="50"/>
      <c r="X76" s="50"/>
      <c r="Y76" s="50"/>
      <c r="Z76" s="50"/>
      <c r="AA76" s="50"/>
      <c r="AB76" s="50"/>
      <c r="AC76" s="50"/>
      <c r="AD76" s="50"/>
      <c r="AE76" s="50"/>
    </row>
    <row r="77" spans="1:31" s="145" customFormat="1" x14ac:dyDescent="0.35">
      <c r="A77" s="11" t="str">
        <f>Month!$A$37</f>
        <v>Viracopos (WLU)</v>
      </c>
      <c r="B77" s="49"/>
      <c r="C77" s="49" t="str">
        <f t="shared" ref="C77:U77" si="38">IF(B37="","",IF(C37="","",IF(B37&lt;=0,"",IF(C37&lt;=0,"",(C37/B37-1)))))</f>
        <v/>
      </c>
      <c r="D77" s="49" t="str">
        <f t="shared" si="38"/>
        <v/>
      </c>
      <c r="E77" s="49" t="str">
        <f t="shared" si="38"/>
        <v/>
      </c>
      <c r="F77" s="49" t="str">
        <f t="shared" si="38"/>
        <v/>
      </c>
      <c r="G77" s="49" t="str">
        <f t="shared" si="38"/>
        <v/>
      </c>
      <c r="H77" s="49" t="str">
        <f t="shared" si="38"/>
        <v/>
      </c>
      <c r="I77" s="49" t="str">
        <f t="shared" si="38"/>
        <v/>
      </c>
      <c r="J77" s="49" t="str">
        <f t="shared" si="38"/>
        <v/>
      </c>
      <c r="K77" s="49" t="str">
        <f t="shared" si="38"/>
        <v/>
      </c>
      <c r="L77" s="49" t="str">
        <f t="shared" si="38"/>
        <v/>
      </c>
      <c r="M77" s="49" t="str">
        <f t="shared" si="38"/>
        <v/>
      </c>
      <c r="N77" s="49" t="str">
        <f t="shared" si="38"/>
        <v/>
      </c>
      <c r="O77" s="49" t="str">
        <f t="shared" si="38"/>
        <v/>
      </c>
      <c r="P77" s="49" t="str">
        <f t="shared" si="38"/>
        <v/>
      </c>
      <c r="Q77" s="49">
        <f t="shared" si="38"/>
        <v>8.237558493362851E-2</v>
      </c>
      <c r="R77" s="49">
        <f t="shared" si="38"/>
        <v>2.4548512267990263E-2</v>
      </c>
      <c r="S77" s="49">
        <f t="shared" si="38"/>
        <v>3.1715636041286022E-2</v>
      </c>
      <c r="T77" s="49">
        <f t="shared" si="38"/>
        <v>5.4730170795582733E-3</v>
      </c>
      <c r="U77" s="49">
        <f t="shared" si="38"/>
        <v>-9.2780224850814608E-2</v>
      </c>
      <c r="V77" s="49">
        <f t="shared" si="16"/>
        <v>3.2387119398914033E-2</v>
      </c>
      <c r="W77" s="49">
        <f t="shared" si="16"/>
        <v>2.2901193073275206E-2</v>
      </c>
      <c r="X77" s="49">
        <f t="shared" si="16"/>
        <v>9.9702860246260183E-2</v>
      </c>
      <c r="Y77" s="49">
        <f t="shared" si="16"/>
        <v>-0.27087948623995617</v>
      </c>
      <c r="Z77" s="49">
        <f t="shared" si="16"/>
        <v>0.69316986009752513</v>
      </c>
      <c r="AA77" s="49">
        <f t="shared" si="16"/>
        <v>-2.4410028571648978E-2</v>
      </c>
      <c r="AB77" s="49">
        <f t="shared" si="16"/>
        <v>8.9241829838224707E-3</v>
      </c>
      <c r="AC77" s="49">
        <f t="shared" si="16"/>
        <v>-2.3642061687468408E-2</v>
      </c>
      <c r="AD77" s="49">
        <f t="shared" si="16"/>
        <v>2.3899582898350813E-2</v>
      </c>
      <c r="AE77" s="49">
        <f t="shared" si="29"/>
        <v>-0.91188582770280435</v>
      </c>
    </row>
    <row r="78" spans="1:31" s="80" customFormat="1" x14ac:dyDescent="0.35">
      <c r="A78" s="16" t="str">
        <f>Month!$A$38</f>
        <v>Aeronaves (unid)</v>
      </c>
      <c r="B78" s="50"/>
      <c r="C78" s="50" t="str">
        <f t="shared" ref="C78:U78" si="39">IF(B38="","",IF(C38="","",IF(B38&lt;=0,"",IF(C38&lt;=0,"",(C38/B38-1)))))</f>
        <v/>
      </c>
      <c r="D78" s="50" t="str">
        <f t="shared" si="39"/>
        <v/>
      </c>
      <c r="E78" s="50" t="str">
        <f t="shared" si="39"/>
        <v/>
      </c>
      <c r="F78" s="50" t="str">
        <f t="shared" si="39"/>
        <v/>
      </c>
      <c r="G78" s="50" t="str">
        <f t="shared" si="39"/>
        <v/>
      </c>
      <c r="H78" s="50" t="str">
        <f t="shared" si="39"/>
        <v/>
      </c>
      <c r="I78" s="50" t="str">
        <f t="shared" si="39"/>
        <v/>
      </c>
      <c r="J78" s="50" t="str">
        <f t="shared" si="39"/>
        <v/>
      </c>
      <c r="K78" s="50" t="str">
        <f t="shared" si="39"/>
        <v/>
      </c>
      <c r="L78" s="50" t="str">
        <f t="shared" si="39"/>
        <v/>
      </c>
      <c r="M78" s="50" t="str">
        <f t="shared" si="39"/>
        <v/>
      </c>
      <c r="N78" s="50" t="str">
        <f t="shared" si="39"/>
        <v/>
      </c>
      <c r="O78" s="50" t="str">
        <f t="shared" si="39"/>
        <v/>
      </c>
      <c r="P78" s="50" t="str">
        <f t="shared" si="39"/>
        <v/>
      </c>
      <c r="Q78" s="50">
        <f t="shared" si="39"/>
        <v>0.15546689066218677</v>
      </c>
      <c r="R78" s="50">
        <f t="shared" si="39"/>
        <v>0.1018182762291322</v>
      </c>
      <c r="S78" s="50">
        <f t="shared" si="39"/>
        <v>3.3122830167931161E-2</v>
      </c>
      <c r="T78" s="50">
        <f t="shared" si="39"/>
        <v>-3.1445058579346319E-2</v>
      </c>
      <c r="U78" s="50">
        <f t="shared" si="39"/>
        <v>-9.5129322186899068E-2</v>
      </c>
      <c r="V78" s="50">
        <f t="shared" si="16"/>
        <v>-5.7618237968007247E-2</v>
      </c>
      <c r="W78" s="50">
        <f t="shared" si="16"/>
        <v>-9.2696577498757593E-3</v>
      </c>
      <c r="X78" s="50">
        <f t="shared" si="16"/>
        <v>6.3478495173144189E-2</v>
      </c>
      <c r="Y78" s="50">
        <f t="shared" si="16"/>
        <v>-0.35611878489240689</v>
      </c>
      <c r="Z78" s="50">
        <f t="shared" si="16"/>
        <v>0.42907541588645559</v>
      </c>
      <c r="AA78" s="50">
        <f t="shared" si="16"/>
        <v>0.21857197113558668</v>
      </c>
      <c r="AB78" s="50">
        <f t="shared" si="16"/>
        <v>-1.9347046906654231E-2</v>
      </c>
      <c r="AC78" s="50">
        <f t="shared" si="16"/>
        <v>-3.1170296447555534E-2</v>
      </c>
      <c r="AD78" s="50">
        <f t="shared" si="16"/>
        <v>2.1970902291403638E-2</v>
      </c>
      <c r="AE78" s="50">
        <f t="shared" si="29"/>
        <v>-0.92192628377456609</v>
      </c>
    </row>
    <row r="79" spans="1:31" s="80" customFormat="1" x14ac:dyDescent="0.35">
      <c r="A79" s="71" t="str">
        <f>Month!$A$39</f>
        <v>Passageiros (unid)</v>
      </c>
      <c r="B79" s="88"/>
      <c r="C79" s="88" t="str">
        <f t="shared" ref="C79:U79" si="40">IF(B39="","",IF(C39="","",IF(B39&lt;=0,"",IF(C39&lt;=0,"",(C39/B39-1)))))</f>
        <v/>
      </c>
      <c r="D79" s="88" t="str">
        <f t="shared" si="40"/>
        <v/>
      </c>
      <c r="E79" s="88" t="str">
        <f t="shared" si="40"/>
        <v/>
      </c>
      <c r="F79" s="88" t="str">
        <f t="shared" si="40"/>
        <v/>
      </c>
      <c r="G79" s="88" t="str">
        <f t="shared" si="40"/>
        <v/>
      </c>
      <c r="H79" s="88" t="str">
        <f t="shared" si="40"/>
        <v/>
      </c>
      <c r="I79" s="88" t="str">
        <f t="shared" si="40"/>
        <v/>
      </c>
      <c r="J79" s="88" t="str">
        <f t="shared" si="40"/>
        <v/>
      </c>
      <c r="K79" s="88" t="str">
        <f t="shared" si="40"/>
        <v/>
      </c>
      <c r="L79" s="88" t="str">
        <f t="shared" si="40"/>
        <v/>
      </c>
      <c r="M79" s="88" t="str">
        <f t="shared" si="40"/>
        <v/>
      </c>
      <c r="N79" s="88" t="str">
        <f t="shared" si="40"/>
        <v/>
      </c>
      <c r="O79" s="88" t="str">
        <f t="shared" si="40"/>
        <v/>
      </c>
      <c r="P79" s="88" t="str">
        <f t="shared" si="40"/>
        <v/>
      </c>
      <c r="Q79" s="88">
        <f t="shared" si="40"/>
        <v>0.17163898594577498</v>
      </c>
      <c r="R79" s="88">
        <f t="shared" si="40"/>
        <v>4.931424799144235E-2</v>
      </c>
      <c r="S79" s="88">
        <f t="shared" si="40"/>
        <v>5.9318692551872942E-2</v>
      </c>
      <c r="T79" s="88">
        <f t="shared" si="40"/>
        <v>4.8461613846871865E-2</v>
      </c>
      <c r="U79" s="88">
        <f t="shared" si="40"/>
        <v>-9.6793609555330007E-2</v>
      </c>
      <c r="V79" s="88">
        <f t="shared" si="16"/>
        <v>8.4645809887629042E-4</v>
      </c>
      <c r="W79" s="88">
        <f t="shared" si="16"/>
        <v>-1.1746955386964353E-2</v>
      </c>
      <c r="X79" s="88">
        <f t="shared" si="16"/>
        <v>0.14723710861573158</v>
      </c>
      <c r="Y79" s="88">
        <f t="shared" si="16"/>
        <v>-0.36603226037237235</v>
      </c>
      <c r="Z79" s="88">
        <f t="shared" si="16"/>
        <v>0.49819938691051102</v>
      </c>
      <c r="AA79" s="88">
        <f t="shared" si="16"/>
        <v>0.17857242715880761</v>
      </c>
      <c r="AB79" s="88">
        <f t="shared" si="16"/>
        <v>5.9823388786131915E-2</v>
      </c>
      <c r="AC79" s="88">
        <f t="shared" si="16"/>
        <v>-1.2700020847391968E-2</v>
      </c>
      <c r="AD79" s="88">
        <f t="shared" si="16"/>
        <v>3.500478952861874E-2</v>
      </c>
      <c r="AE79" s="88">
        <f t="shared" si="29"/>
        <v>-0.90949615214698554</v>
      </c>
    </row>
    <row r="80" spans="1:31" s="80" customFormat="1" x14ac:dyDescent="0.35">
      <c r="A80" s="79" t="str">
        <f>Month!$A$40</f>
        <v>Doméstico</v>
      </c>
      <c r="B80" s="87"/>
      <c r="C80" s="87" t="str">
        <f t="shared" ref="C80:C86" si="41">IF(B40="","",IF(C40="","",IF(B40&lt;=0,"",IF(C40&lt;=0,"",(C40/B40-1)))))</f>
        <v/>
      </c>
      <c r="D80" s="87" t="str">
        <f t="shared" ref="D80:D86" si="42">IF(C40="","",IF(D40="","",IF(C40&lt;=0,"",IF(D40&lt;=0,"",(D40/C40-1)))))</f>
        <v/>
      </c>
      <c r="E80" s="87" t="str">
        <f t="shared" ref="E80:E86" si="43">IF(D40="","",IF(E40="","",IF(D40&lt;=0,"",IF(E40&lt;=0,"",(E40/D40-1)))))</f>
        <v/>
      </c>
      <c r="F80" s="87" t="str">
        <f t="shared" ref="F80:F86" si="44">IF(E40="","",IF(F40="","",IF(E40&lt;=0,"",IF(F40&lt;=0,"",(F40/E40-1)))))</f>
        <v/>
      </c>
      <c r="G80" s="87" t="str">
        <f t="shared" ref="G80:G86" si="45">IF(F40="","",IF(G40="","",IF(F40&lt;=0,"",IF(G40&lt;=0,"",(G40/F40-1)))))</f>
        <v/>
      </c>
      <c r="H80" s="87" t="str">
        <f t="shared" ref="H80:H86" si="46">IF(G40="","",IF(H40="","",IF(G40&lt;=0,"",IF(H40&lt;=0,"",(H40/G40-1)))))</f>
        <v/>
      </c>
      <c r="I80" s="87" t="str">
        <f t="shared" ref="I80:I86" si="47">IF(H40="","",IF(I40="","",IF(H40&lt;=0,"",IF(I40&lt;=0,"",(I40/H40-1)))))</f>
        <v/>
      </c>
      <c r="J80" s="87" t="str">
        <f t="shared" ref="J80:J86" si="48">IF(I40="","",IF(J40="","",IF(I40&lt;=0,"",IF(J40&lt;=0,"",(J40/I40-1)))))</f>
        <v/>
      </c>
      <c r="K80" s="87" t="str">
        <f t="shared" ref="K80:K86" si="49">IF(J40="","",IF(K40="","",IF(J40&lt;=0,"",IF(K40&lt;=0,"",(K40/J40-1)))))</f>
        <v/>
      </c>
      <c r="L80" s="87" t="str">
        <f t="shared" ref="L80:L86" si="50">IF(K40="","",IF(L40="","",IF(K40&lt;=0,"",IF(L40&lt;=0,"",(L40/K40-1)))))</f>
        <v/>
      </c>
      <c r="M80" s="87" t="str">
        <f t="shared" ref="M80:M86" si="51">IF(L40="","",IF(M40="","",IF(L40&lt;=0,"",IF(M40&lt;=0,"",(M40/L40-1)))))</f>
        <v/>
      </c>
      <c r="N80" s="87" t="str">
        <f t="shared" ref="N80:N86" si="52">IF(M40="","",IF(N40="","",IF(M40&lt;=0,"",IF(N40&lt;=0,"",(N40/M40-1)))))</f>
        <v/>
      </c>
      <c r="O80" s="87" t="str">
        <f t="shared" ref="O80:O86" si="53">IF(N40="","",IF(O40="","",IF(N40&lt;=0,"",IF(O40&lt;=0,"",(O40/N40-1)))))</f>
        <v/>
      </c>
      <c r="P80" s="87" t="str">
        <f t="shared" ref="P80:P86" si="54">IF(O40="","",IF(P40="","",IF(O40&lt;=0,"",IF(P40&lt;=0,"",(P40/O40-1)))))</f>
        <v/>
      </c>
      <c r="Q80" s="87">
        <f t="shared" ref="Q80:Q86" si="55">IF(P40="","",IF(Q40="","",IF(P40&lt;=0,"",IF(Q40&lt;=0,"",(Q40/P40-1)))))</f>
        <v>6.2565849601449841E-2</v>
      </c>
      <c r="R80" s="87">
        <f t="shared" ref="R80:R86" si="56">IF(Q40="","",IF(R40="","",IF(Q40&lt;=0,"",IF(R40&lt;=0,"",(R40/Q40-1)))))</f>
        <v>-1.4297610663827842E-2</v>
      </c>
      <c r="S80" s="87">
        <f t="shared" ref="S80:U86" si="57">IF(R40="","",IF(S40="","",IF(R40&lt;=0,"",IF(S40&lt;=0,"",(S40/R40-1)))))</f>
        <v>1.2008854926321311E-2</v>
      </c>
      <c r="T80" s="87">
        <f t="shared" si="57"/>
        <v>-2.6797058032904886E-2</v>
      </c>
      <c r="U80" s="87">
        <f t="shared" si="57"/>
        <v>-0.1519449963607058</v>
      </c>
      <c r="V80" s="87">
        <f t="shared" si="16"/>
        <v>-4.1673133426927689E-2</v>
      </c>
      <c r="W80" s="87">
        <f t="shared" si="16"/>
        <v>-4.4311716387246736E-2</v>
      </c>
      <c r="X80" s="87">
        <f t="shared" si="16"/>
        <v>6.1331328859580259E-2</v>
      </c>
      <c r="Y80" s="87">
        <f t="shared" si="16"/>
        <v>-0.52392723258224883</v>
      </c>
      <c r="Z80" s="87">
        <f t="shared" si="16"/>
        <v>0.1636784653544805</v>
      </c>
      <c r="AA80" s="87">
        <f t="shared" si="16"/>
        <v>0.54949511585058319</v>
      </c>
      <c r="AB80" s="87">
        <f t="shared" si="16"/>
        <v>0.16237340153452684</v>
      </c>
      <c r="AC80" s="87">
        <f t="shared" si="16"/>
        <v>0.17298369371031352</v>
      </c>
      <c r="AD80" s="87">
        <f t="shared" si="16"/>
        <v>7.7921442638158478E-2</v>
      </c>
      <c r="AE80" s="87">
        <f t="shared" si="29"/>
        <v>-0.91319715016248471</v>
      </c>
    </row>
    <row r="81" spans="1:31" s="80" customFormat="1" x14ac:dyDescent="0.35">
      <c r="A81" s="79" t="str">
        <f>Month!$A$41</f>
        <v>International</v>
      </c>
      <c r="B81" s="87"/>
      <c r="C81" s="87" t="str">
        <f t="shared" si="41"/>
        <v/>
      </c>
      <c r="D81" s="87" t="str">
        <f t="shared" si="42"/>
        <v/>
      </c>
      <c r="E81" s="87" t="str">
        <f t="shared" si="43"/>
        <v/>
      </c>
      <c r="F81" s="87" t="str">
        <f t="shared" si="44"/>
        <v/>
      </c>
      <c r="G81" s="87" t="str">
        <f t="shared" si="45"/>
        <v/>
      </c>
      <c r="H81" s="87" t="str">
        <f t="shared" si="46"/>
        <v/>
      </c>
      <c r="I81" s="87" t="str">
        <f t="shared" si="47"/>
        <v/>
      </c>
      <c r="J81" s="87" t="str">
        <f t="shared" si="48"/>
        <v/>
      </c>
      <c r="K81" s="87" t="str">
        <f t="shared" si="49"/>
        <v/>
      </c>
      <c r="L81" s="87" t="str">
        <f t="shared" si="50"/>
        <v/>
      </c>
      <c r="M81" s="87" t="str">
        <f t="shared" si="51"/>
        <v/>
      </c>
      <c r="N81" s="87" t="str">
        <f t="shared" si="52"/>
        <v/>
      </c>
      <c r="O81" s="87" t="str">
        <f t="shared" si="53"/>
        <v/>
      </c>
      <c r="P81" s="87" t="str">
        <f t="shared" si="54"/>
        <v/>
      </c>
      <c r="Q81" s="87">
        <f t="shared" si="55"/>
        <v>-0.3099660582088356</v>
      </c>
      <c r="R81" s="87">
        <f t="shared" si="56"/>
        <v>-0.37077346140439216</v>
      </c>
      <c r="S81" s="87">
        <f t="shared" si="57"/>
        <v>1.0250933563133491</v>
      </c>
      <c r="T81" s="87">
        <f t="shared" si="57"/>
        <v>4.826989128562599</v>
      </c>
      <c r="U81" s="87">
        <f t="shared" si="57"/>
        <v>-0.19667094404974284</v>
      </c>
      <c r="V81" s="87">
        <f t="shared" si="16"/>
        <v>0.18032982041475387</v>
      </c>
      <c r="W81" s="87">
        <f t="shared" si="16"/>
        <v>0.23573368444023091</v>
      </c>
      <c r="X81" s="87">
        <f t="shared" si="16"/>
        <v>0.4488628437957245</v>
      </c>
      <c r="Y81" s="87">
        <f t="shared" si="16"/>
        <v>-0.68612415002391558</v>
      </c>
      <c r="Z81" s="87">
        <f t="shared" si="16"/>
        <v>-0.5875321827490676</v>
      </c>
      <c r="AA81" s="87">
        <f t="shared" si="16"/>
        <v>2.7195772218794008</v>
      </c>
      <c r="AB81" s="87">
        <f t="shared" si="16"/>
        <v>1.3342741438057519</v>
      </c>
      <c r="AC81" s="87">
        <f t="shared" si="16"/>
        <v>-0.21812559055369218</v>
      </c>
      <c r="AD81" s="87">
        <f t="shared" si="16"/>
        <v>0.29210567103719054</v>
      </c>
      <c r="AE81" s="87">
        <f t="shared" si="29"/>
        <v>-0.90235688413639836</v>
      </c>
    </row>
    <row r="82" spans="1:31" s="80" customFormat="1" x14ac:dyDescent="0.35">
      <c r="A82" s="81" t="str">
        <f>Month!$A$42</f>
        <v>Conexão</v>
      </c>
      <c r="B82" s="89"/>
      <c r="C82" s="89" t="str">
        <f t="shared" si="41"/>
        <v/>
      </c>
      <c r="D82" s="89" t="str">
        <f t="shared" si="42"/>
        <v/>
      </c>
      <c r="E82" s="89" t="str">
        <f t="shared" si="43"/>
        <v/>
      </c>
      <c r="F82" s="89" t="str">
        <f t="shared" si="44"/>
        <v/>
      </c>
      <c r="G82" s="89" t="str">
        <f t="shared" si="45"/>
        <v/>
      </c>
      <c r="H82" s="89" t="str">
        <f t="shared" si="46"/>
        <v/>
      </c>
      <c r="I82" s="89" t="str">
        <f t="shared" si="47"/>
        <v/>
      </c>
      <c r="J82" s="89" t="str">
        <f t="shared" si="48"/>
        <v/>
      </c>
      <c r="K82" s="89" t="str">
        <f t="shared" si="49"/>
        <v/>
      </c>
      <c r="L82" s="89" t="str">
        <f t="shared" si="50"/>
        <v/>
      </c>
      <c r="M82" s="89" t="str">
        <f t="shared" si="51"/>
        <v/>
      </c>
      <c r="N82" s="89" t="str">
        <f t="shared" si="52"/>
        <v/>
      </c>
      <c r="O82" s="89" t="str">
        <f t="shared" si="53"/>
        <v/>
      </c>
      <c r="P82" s="89" t="str">
        <f t="shared" si="54"/>
        <v/>
      </c>
      <c r="Q82" s="89">
        <f t="shared" si="55"/>
        <v>0.44046998607451893</v>
      </c>
      <c r="R82" s="89">
        <f t="shared" si="56"/>
        <v>0.16467441606282507</v>
      </c>
      <c r="S82" s="89">
        <f t="shared" si="57"/>
        <v>0.11349385369221698</v>
      </c>
      <c r="T82" s="89">
        <f t="shared" si="57"/>
        <v>3.4368990562797963E-2</v>
      </c>
      <c r="U82" s="89">
        <f t="shared" si="57"/>
        <v>-1.7626803882650144E-2</v>
      </c>
      <c r="V82" s="89">
        <f t="shared" si="16"/>
        <v>2.5855344705380867E-2</v>
      </c>
      <c r="W82" s="89">
        <f t="shared" si="16"/>
        <v>-1.0448553421933182E-2</v>
      </c>
      <c r="X82" s="89">
        <f t="shared" si="16"/>
        <v>0.18154806968275827</v>
      </c>
      <c r="Y82" s="89">
        <f t="shared" si="16"/>
        <v>-0.17357029855111938</v>
      </c>
      <c r="Z82" s="89">
        <f t="shared" si="16"/>
        <v>0.7371492172584424</v>
      </c>
      <c r="AA82" s="89">
        <f t="shared" si="16"/>
        <v>1.5514493242855476E-2</v>
      </c>
      <c r="AB82" s="89">
        <f t="shared" si="16"/>
        <v>-6.9611776937387182E-2</v>
      </c>
      <c r="AC82" s="89">
        <f t="shared" si="16"/>
        <v>-9.5569038841607945E-2</v>
      </c>
      <c r="AD82" s="89">
        <f t="shared" si="16"/>
        <v>-3.3826937886332842E-2</v>
      </c>
      <c r="AE82" s="89">
        <f t="shared" si="29"/>
        <v>-0.90746724729221606</v>
      </c>
    </row>
    <row r="83" spans="1:31" s="80" customFormat="1" x14ac:dyDescent="0.35">
      <c r="A83" s="71" t="str">
        <f>Month!$A$43</f>
        <v>Carga (ton)</v>
      </c>
      <c r="B83" s="88"/>
      <c r="C83" s="88" t="str">
        <f t="shared" si="41"/>
        <v/>
      </c>
      <c r="D83" s="88" t="str">
        <f t="shared" si="42"/>
        <v/>
      </c>
      <c r="E83" s="88" t="str">
        <f t="shared" si="43"/>
        <v/>
      </c>
      <c r="F83" s="88" t="str">
        <f t="shared" si="44"/>
        <v/>
      </c>
      <c r="G83" s="88" t="str">
        <f t="shared" si="45"/>
        <v/>
      </c>
      <c r="H83" s="88" t="str">
        <f t="shared" si="46"/>
        <v/>
      </c>
      <c r="I83" s="88" t="str">
        <f t="shared" si="47"/>
        <v/>
      </c>
      <c r="J83" s="88" t="str">
        <f t="shared" si="48"/>
        <v/>
      </c>
      <c r="K83" s="88" t="str">
        <f t="shared" si="49"/>
        <v/>
      </c>
      <c r="L83" s="88" t="str">
        <f t="shared" si="50"/>
        <v/>
      </c>
      <c r="M83" s="88" t="str">
        <f t="shared" si="51"/>
        <v/>
      </c>
      <c r="N83" s="88" t="str">
        <f t="shared" si="52"/>
        <v/>
      </c>
      <c r="O83" s="88" t="str">
        <f t="shared" si="53"/>
        <v/>
      </c>
      <c r="P83" s="88" t="str">
        <f t="shared" si="54"/>
        <v/>
      </c>
      <c r="Q83" s="88">
        <f t="shared" si="55"/>
        <v>-0.14280461121537735</v>
      </c>
      <c r="R83" s="88">
        <f t="shared" si="56"/>
        <v>-6.084443156579844E-2</v>
      </c>
      <c r="S83" s="88">
        <f t="shared" si="57"/>
        <v>-7.4624193061165855E-2</v>
      </c>
      <c r="T83" s="88">
        <f t="shared" si="57"/>
        <v>-0.18411048754926551</v>
      </c>
      <c r="U83" s="88">
        <f t="shared" si="57"/>
        <v>-7.0035575097327385E-2</v>
      </c>
      <c r="V83" s="88">
        <f t="shared" si="16"/>
        <v>0.20599119773610952</v>
      </c>
      <c r="W83" s="88">
        <f t="shared" si="16"/>
        <v>0.1811689615150931</v>
      </c>
      <c r="X83" s="88">
        <f t="shared" si="16"/>
        <v>-8.1963792053608153E-2</v>
      </c>
      <c r="Y83" s="88">
        <f t="shared" si="16"/>
        <v>0.18356769339696877</v>
      </c>
      <c r="Z83" s="88">
        <f t="shared" si="16"/>
        <v>0.38956989662838115</v>
      </c>
      <c r="AA83" s="88">
        <f t="shared" si="16"/>
        <v>-2.0943577269942115E-2</v>
      </c>
      <c r="AB83" s="88">
        <f t="shared" si="16"/>
        <v>-0.16007507360564976</v>
      </c>
      <c r="AC83" s="88">
        <f t="shared" si="16"/>
        <v>-6.9484229774024908E-2</v>
      </c>
      <c r="AD83" s="88">
        <f t="shared" si="16"/>
        <v>-2.5465384154318649E-2</v>
      </c>
      <c r="AE83" s="88">
        <f t="shared" si="29"/>
        <v>0</v>
      </c>
    </row>
    <row r="84" spans="1:31" s="80" customFormat="1" x14ac:dyDescent="0.35">
      <c r="A84" s="79" t="str">
        <f>Month!$A$44</f>
        <v>Importação (ton)</v>
      </c>
      <c r="B84" s="87"/>
      <c r="C84" s="87" t="str">
        <f t="shared" si="41"/>
        <v/>
      </c>
      <c r="D84" s="87" t="str">
        <f t="shared" si="42"/>
        <v/>
      </c>
      <c r="E84" s="87" t="str">
        <f t="shared" si="43"/>
        <v/>
      </c>
      <c r="F84" s="87" t="str">
        <f t="shared" si="44"/>
        <v/>
      </c>
      <c r="G84" s="87" t="str">
        <f t="shared" si="45"/>
        <v/>
      </c>
      <c r="H84" s="87" t="str">
        <f t="shared" si="46"/>
        <v/>
      </c>
      <c r="I84" s="87" t="str">
        <f t="shared" si="47"/>
        <v/>
      </c>
      <c r="J84" s="87" t="str">
        <f t="shared" si="48"/>
        <v/>
      </c>
      <c r="K84" s="87" t="str">
        <f t="shared" si="49"/>
        <v/>
      </c>
      <c r="L84" s="87" t="str">
        <f t="shared" si="50"/>
        <v/>
      </c>
      <c r="M84" s="87" t="str">
        <f t="shared" si="51"/>
        <v/>
      </c>
      <c r="N84" s="87" t="str">
        <f t="shared" si="52"/>
        <v/>
      </c>
      <c r="O84" s="87" t="str">
        <f t="shared" si="53"/>
        <v/>
      </c>
      <c r="P84" s="87" t="str">
        <f t="shared" si="54"/>
        <v/>
      </c>
      <c r="Q84" s="87">
        <f t="shared" si="55"/>
        <v>-0.10887973559105013</v>
      </c>
      <c r="R84" s="87">
        <f t="shared" si="56"/>
        <v>-1.2575879565130954E-3</v>
      </c>
      <c r="S84" s="87">
        <f t="shared" si="57"/>
        <v>-4.4639900576764813E-2</v>
      </c>
      <c r="T84" s="87">
        <f t="shared" si="57"/>
        <v>-0.20352705488028056</v>
      </c>
      <c r="U84" s="87">
        <f t="shared" si="57"/>
        <v>-0.16648326089813192</v>
      </c>
      <c r="V84" s="87">
        <f t="shared" si="16"/>
        <v>0.260119352748305</v>
      </c>
      <c r="W84" s="87">
        <f t="shared" si="16"/>
        <v>4.5722838392754372E-2</v>
      </c>
      <c r="X84" s="87">
        <f t="shared" si="16"/>
        <v>-0.13679335300421314</v>
      </c>
      <c r="Y84" s="87">
        <f t="shared" si="16"/>
        <v>2.448875472981582E-2</v>
      </c>
      <c r="Z84" s="87">
        <f t="shared" si="16"/>
        <v>0.27322073287131188</v>
      </c>
      <c r="AA84" s="87">
        <f t="shared" si="16"/>
        <v>-1.6642330056582666E-2</v>
      </c>
      <c r="AB84" s="87">
        <f t="shared" si="16"/>
        <v>-0.23762520632942441</v>
      </c>
      <c r="AC84" s="87">
        <f t="shared" si="16"/>
        <v>6.3736359288726341E-3</v>
      </c>
      <c r="AD84" s="87">
        <f t="shared" si="16"/>
        <v>-0.14568248976135756</v>
      </c>
      <c r="AE84" s="87">
        <f t="shared" si="29"/>
        <v>-0.93468652972885502</v>
      </c>
    </row>
    <row r="85" spans="1:31" s="80" customFormat="1" x14ac:dyDescent="0.35">
      <c r="A85" s="79" t="str">
        <f>Month!$A$45</f>
        <v>Exportação (ton)</v>
      </c>
      <c r="B85" s="87"/>
      <c r="C85" s="87" t="str">
        <f t="shared" si="41"/>
        <v/>
      </c>
      <c r="D85" s="87" t="str">
        <f t="shared" si="42"/>
        <v/>
      </c>
      <c r="E85" s="87" t="str">
        <f t="shared" si="43"/>
        <v/>
      </c>
      <c r="F85" s="87" t="str">
        <f t="shared" si="44"/>
        <v/>
      </c>
      <c r="G85" s="87" t="str">
        <f t="shared" si="45"/>
        <v/>
      </c>
      <c r="H85" s="87" t="str">
        <f t="shared" si="46"/>
        <v/>
      </c>
      <c r="I85" s="87" t="str">
        <f t="shared" si="47"/>
        <v/>
      </c>
      <c r="J85" s="87" t="str">
        <f t="shared" si="48"/>
        <v/>
      </c>
      <c r="K85" s="87" t="str">
        <f t="shared" si="49"/>
        <v/>
      </c>
      <c r="L85" s="87" t="str">
        <f t="shared" si="50"/>
        <v/>
      </c>
      <c r="M85" s="87" t="str">
        <f t="shared" si="51"/>
        <v/>
      </c>
      <c r="N85" s="87" t="str">
        <f t="shared" si="52"/>
        <v/>
      </c>
      <c r="O85" s="87" t="str">
        <f t="shared" si="53"/>
        <v/>
      </c>
      <c r="P85" s="87" t="str">
        <f t="shared" si="54"/>
        <v/>
      </c>
      <c r="Q85" s="87">
        <f t="shared" si="55"/>
        <v>-0.22334843177283459</v>
      </c>
      <c r="R85" s="87">
        <f t="shared" si="56"/>
        <v>-0.15683850321475878</v>
      </c>
      <c r="S85" s="87">
        <f t="shared" si="57"/>
        <v>-0.14062706931310542</v>
      </c>
      <c r="T85" s="87">
        <f t="shared" si="57"/>
        <v>-0.15034629650718234</v>
      </c>
      <c r="U85" s="87">
        <f t="shared" si="57"/>
        <v>0.12144278544713427</v>
      </c>
      <c r="V85" s="87">
        <f t="shared" si="16"/>
        <v>0.11169540720505378</v>
      </c>
      <c r="W85" s="87">
        <f t="shared" si="16"/>
        <v>0.29252672318466644</v>
      </c>
      <c r="X85" s="87">
        <f t="shared" si="16"/>
        <v>-0.25684715835501848</v>
      </c>
      <c r="Y85" s="87">
        <f t="shared" si="16"/>
        <v>0.23364725069152414</v>
      </c>
      <c r="Z85" s="87">
        <f t="shared" si="16"/>
        <v>0.44911607652029661</v>
      </c>
      <c r="AA85" s="87">
        <f t="shared" si="16"/>
        <v>3.4076273611907126E-3</v>
      </c>
      <c r="AB85" s="87">
        <f t="shared" si="16"/>
        <v>-0.21181220975318438</v>
      </c>
      <c r="AC85" s="87">
        <f t="shared" si="16"/>
        <v>5.5345746726076062E-2</v>
      </c>
      <c r="AD85" s="87">
        <f t="shared" si="16"/>
        <v>-8.0904444462994718E-2</v>
      </c>
      <c r="AE85" s="87">
        <f t="shared" si="29"/>
        <v>-0.91583304185612691</v>
      </c>
    </row>
    <row r="86" spans="1:31" s="80" customFormat="1" x14ac:dyDescent="0.35">
      <c r="A86" s="81" t="str">
        <f>Month!$A$46</f>
        <v>Outros (ton)</v>
      </c>
      <c r="B86" s="89"/>
      <c r="C86" s="89" t="str">
        <f t="shared" si="41"/>
        <v/>
      </c>
      <c r="D86" s="89" t="str">
        <f t="shared" si="42"/>
        <v/>
      </c>
      <c r="E86" s="89" t="str">
        <f t="shared" si="43"/>
        <v/>
      </c>
      <c r="F86" s="89" t="str">
        <f t="shared" si="44"/>
        <v/>
      </c>
      <c r="G86" s="89" t="str">
        <f t="shared" si="45"/>
        <v/>
      </c>
      <c r="H86" s="89" t="str">
        <f t="shared" si="46"/>
        <v/>
      </c>
      <c r="I86" s="89" t="str">
        <f t="shared" si="47"/>
        <v/>
      </c>
      <c r="J86" s="89" t="str">
        <f t="shared" si="48"/>
        <v/>
      </c>
      <c r="K86" s="89" t="str">
        <f t="shared" si="49"/>
        <v/>
      </c>
      <c r="L86" s="89" t="str">
        <f t="shared" si="50"/>
        <v/>
      </c>
      <c r="M86" s="89" t="str">
        <f t="shared" si="51"/>
        <v/>
      </c>
      <c r="N86" s="89" t="str">
        <f t="shared" si="52"/>
        <v/>
      </c>
      <c r="O86" s="89" t="str">
        <f t="shared" si="53"/>
        <v/>
      </c>
      <c r="P86" s="89" t="str">
        <f t="shared" si="54"/>
        <v/>
      </c>
      <c r="Q86" s="89">
        <f t="shared" si="55"/>
        <v>0.20989679907179903</v>
      </c>
      <c r="R86" s="89">
        <f t="shared" si="56"/>
        <v>-0.23936990246611289</v>
      </c>
      <c r="S86" s="89">
        <f t="shared" si="57"/>
        <v>-9.937703945416787E-2</v>
      </c>
      <c r="T86" s="89">
        <f t="shared" si="57"/>
        <v>-2.7907305665349269E-2</v>
      </c>
      <c r="U86" s="89">
        <f t="shared" si="57"/>
        <v>0.26250498951005663</v>
      </c>
      <c r="V86" s="89">
        <f t="shared" si="16"/>
        <v>0.19618333020823209</v>
      </c>
      <c r="W86" s="89">
        <f t="shared" si="16"/>
        <v>1.3474161628871233</v>
      </c>
      <c r="X86" s="89">
        <f t="shared" si="16"/>
        <v>0.97841174245528806</v>
      </c>
      <c r="Y86" s="89">
        <f t="shared" si="16"/>
        <v>0.55982826712378642</v>
      </c>
      <c r="Z86" s="89">
        <f t="shared" si="16"/>
        <v>0.53551202925896968</v>
      </c>
      <c r="AA86" s="89">
        <f t="shared" si="16"/>
        <v>-5.5057306208178503E-2</v>
      </c>
      <c r="AB86" s="89">
        <f t="shared" si="16"/>
        <v>2.6733279945922339E-2</v>
      </c>
      <c r="AC86" s="89">
        <f t="shared" si="16"/>
        <v>-0.27491532986800693</v>
      </c>
      <c r="AD86" s="89">
        <f t="shared" ref="AD86:AE86" si="58">AD46/AC46-1</f>
        <v>0.24817783943080962</v>
      </c>
      <c r="AE86" s="89">
        <f t="shared" si="58"/>
        <v>-0.91731117628715186</v>
      </c>
    </row>
    <row r="87" spans="1:31" ht="39" x14ac:dyDescent="0.35">
      <c r="A87" s="175" t="s">
        <v>519</v>
      </c>
    </row>
    <row r="88" spans="1:31" ht="40.5" x14ac:dyDescent="0.35">
      <c r="A88" s="175" t="s">
        <v>560</v>
      </c>
    </row>
    <row r="89" spans="1:31" ht="40.5" x14ac:dyDescent="0.35">
      <c r="A89" s="175" t="s">
        <v>626</v>
      </c>
    </row>
  </sheetData>
  <sheetProtection formatCells="0" formatColumns="0" formatRows="0" insertColumns="0" insertRows="0" insertHyperlinks="0" deleteColumns="0" deleteRows="0" autoFilter="0" pivotTables="0"/>
  <conditionalFormatting sqref="B2:AD46 AE24:AE25 AE27:AE28 AE44:AE46 AE12:AE16 AE37:AE42 AE5:AE10">
    <cfRule type="expression" dxfId="25" priority="4">
      <formula>B$1="*"</formula>
    </cfRule>
  </conditionalFormatting>
  <conditionalFormatting sqref="B49:AD86">
    <cfRule type="expression" dxfId="24" priority="6">
      <formula>B$1="*"</formula>
    </cfRule>
  </conditionalFormatting>
  <conditionalFormatting sqref="AF3:BQ9">
    <cfRule type="expression" dxfId="23" priority="8">
      <formula>AF$1="*"</formula>
    </cfRule>
  </conditionalFormatting>
  <conditionalFormatting sqref="BO3:BS4">
    <cfRule type="expression" dxfId="22" priority="67">
      <formula>BO$1="*"</formula>
    </cfRule>
  </conditionalFormatting>
  <conditionalFormatting sqref="BO5:BW9">
    <cfRule type="expression" dxfId="21" priority="106">
      <formula>BO$1="*"</formula>
    </cfRule>
  </conditionalFormatting>
  <conditionalFormatting sqref="BT3:BW9">
    <cfRule type="expression" dxfId="20" priority="62">
      <formula>BT$1="*"</formula>
    </cfRule>
  </conditionalFormatting>
  <conditionalFormatting sqref="AE2:AE4 AE26 AE29:AE36 AE43 AE11 AE17:AE23">
    <cfRule type="expression" dxfId="1" priority="1">
      <formula>AE$1="*"</formula>
    </cfRule>
  </conditionalFormatting>
  <conditionalFormatting sqref="AE49:AE86">
    <cfRule type="expression" dxfId="0" priority="2">
      <formula>AE$1="*"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3"/>
  <dimension ref="A1:ML89"/>
  <sheetViews>
    <sheetView showGridLines="0" zoomScale="85" zoomScaleNormal="85" workbookViewId="0">
      <pane xSplit="1" ySplit="2" topLeftCell="MB3" activePane="bottomRight" state="frozen"/>
      <selection activeCell="CH2" sqref="CH2"/>
      <selection pane="topRight" activeCell="CH2" sqref="CH2"/>
      <selection pane="bottomLeft" activeCell="CH2" sqref="CH2"/>
      <selection pane="bottomRight" activeCell="ML4" sqref="ML4"/>
    </sheetView>
  </sheetViews>
  <sheetFormatPr defaultColWidth="12.7265625" defaultRowHeight="13" x14ac:dyDescent="0.35"/>
  <cols>
    <col min="1" max="1" width="55.54296875" style="3" bestFit="1" customWidth="1"/>
    <col min="2" max="241" width="12.7265625" style="3" customWidth="1"/>
    <col min="242" max="16384" width="12.7265625" style="3"/>
  </cols>
  <sheetData>
    <row r="1" spans="1:350" s="59" customFormat="1" ht="75.75" customHeight="1" x14ac:dyDescent="0.35"/>
    <row r="2" spans="1:350" s="2" customFormat="1" x14ac:dyDescent="0.35">
      <c r="A2" s="1" t="str">
        <f>Month!$A$2</f>
        <v>Empresa</v>
      </c>
      <c r="B2" s="15" t="s">
        <v>80</v>
      </c>
      <c r="C2" s="15" t="s">
        <v>81</v>
      </c>
      <c r="D2" s="15" t="s">
        <v>82</v>
      </c>
      <c r="E2" s="15" t="s">
        <v>83</v>
      </c>
      <c r="F2" s="15" t="s">
        <v>84</v>
      </c>
      <c r="G2" s="15" t="s">
        <v>85</v>
      </c>
      <c r="H2" s="15" t="s">
        <v>86</v>
      </c>
      <c r="I2" s="15" t="s">
        <v>87</v>
      </c>
      <c r="J2" s="15" t="s">
        <v>88</v>
      </c>
      <c r="K2" s="15" t="s">
        <v>89</v>
      </c>
      <c r="L2" s="15" t="s">
        <v>90</v>
      </c>
      <c r="M2" s="15" t="s">
        <v>91</v>
      </c>
      <c r="N2" s="15" t="s">
        <v>92</v>
      </c>
      <c r="O2" s="15" t="s">
        <v>93</v>
      </c>
      <c r="P2" s="15" t="s">
        <v>94</v>
      </c>
      <c r="Q2" s="15" t="s">
        <v>95</v>
      </c>
      <c r="R2" s="15" t="s">
        <v>96</v>
      </c>
      <c r="S2" s="15" t="s">
        <v>97</v>
      </c>
      <c r="T2" s="15" t="s">
        <v>98</v>
      </c>
      <c r="U2" s="15" t="s">
        <v>99</v>
      </c>
      <c r="V2" s="15" t="s">
        <v>100</v>
      </c>
      <c r="W2" s="15" t="s">
        <v>101</v>
      </c>
      <c r="X2" s="15" t="s">
        <v>102</v>
      </c>
      <c r="Y2" s="15" t="s">
        <v>103</v>
      </c>
      <c r="Z2" s="15" t="s">
        <v>104</v>
      </c>
      <c r="AA2" s="15" t="s">
        <v>105</v>
      </c>
      <c r="AB2" s="15" t="s">
        <v>106</v>
      </c>
      <c r="AC2" s="15" t="s">
        <v>107</v>
      </c>
      <c r="AD2" s="15" t="s">
        <v>108</v>
      </c>
      <c r="AE2" s="15" t="s">
        <v>109</v>
      </c>
      <c r="AF2" s="15" t="s">
        <v>110</v>
      </c>
      <c r="AG2" s="15" t="s">
        <v>111</v>
      </c>
      <c r="AH2" s="15" t="s">
        <v>112</v>
      </c>
      <c r="AI2" s="15" t="s">
        <v>113</v>
      </c>
      <c r="AJ2" s="15" t="s">
        <v>114</v>
      </c>
      <c r="AK2" s="15" t="s">
        <v>115</v>
      </c>
      <c r="AL2" s="15" t="s">
        <v>116</v>
      </c>
      <c r="AM2" s="15" t="s">
        <v>117</v>
      </c>
      <c r="AN2" s="15" t="s">
        <v>118</v>
      </c>
      <c r="AO2" s="15" t="s">
        <v>119</v>
      </c>
      <c r="AP2" s="15" t="s">
        <v>120</v>
      </c>
      <c r="AQ2" s="15" t="s">
        <v>121</v>
      </c>
      <c r="AR2" s="15" t="s">
        <v>122</v>
      </c>
      <c r="AS2" s="15" t="s">
        <v>123</v>
      </c>
      <c r="AT2" s="15" t="s">
        <v>124</v>
      </c>
      <c r="AU2" s="15" t="s">
        <v>125</v>
      </c>
      <c r="AV2" s="15" t="s">
        <v>126</v>
      </c>
      <c r="AW2" s="15" t="s">
        <v>127</v>
      </c>
      <c r="AX2" s="15" t="s">
        <v>128</v>
      </c>
      <c r="AY2" s="15" t="s">
        <v>129</v>
      </c>
      <c r="AZ2" s="15" t="s">
        <v>130</v>
      </c>
      <c r="BA2" s="15" t="s">
        <v>131</v>
      </c>
      <c r="BB2" s="15" t="s">
        <v>132</v>
      </c>
      <c r="BC2" s="15" t="s">
        <v>133</v>
      </c>
      <c r="BD2" s="15" t="s">
        <v>134</v>
      </c>
      <c r="BE2" s="15" t="s">
        <v>135</v>
      </c>
      <c r="BF2" s="15" t="s">
        <v>136</v>
      </c>
      <c r="BG2" s="15" t="s">
        <v>137</v>
      </c>
      <c r="BH2" s="15" t="s">
        <v>138</v>
      </c>
      <c r="BI2" s="15" t="s">
        <v>139</v>
      </c>
      <c r="BJ2" s="15" t="s">
        <v>140</v>
      </c>
      <c r="BK2" s="15" t="s">
        <v>141</v>
      </c>
      <c r="BL2" s="15" t="s">
        <v>142</v>
      </c>
      <c r="BM2" s="15" t="s">
        <v>143</v>
      </c>
      <c r="BN2" s="15" t="s">
        <v>144</v>
      </c>
      <c r="BO2" s="15" t="s">
        <v>145</v>
      </c>
      <c r="BP2" s="15" t="s">
        <v>146</v>
      </c>
      <c r="BQ2" s="15" t="s">
        <v>147</v>
      </c>
      <c r="BR2" s="15" t="s">
        <v>148</v>
      </c>
      <c r="BS2" s="15" t="s">
        <v>149</v>
      </c>
      <c r="BT2" s="15" t="s">
        <v>150</v>
      </c>
      <c r="BU2" s="15" t="s">
        <v>151</v>
      </c>
      <c r="BV2" s="15" t="s">
        <v>152</v>
      </c>
      <c r="BW2" s="15" t="s">
        <v>153</v>
      </c>
      <c r="BX2" s="15" t="s">
        <v>154</v>
      </c>
      <c r="BY2" s="15" t="s">
        <v>155</v>
      </c>
      <c r="BZ2" s="15" t="s">
        <v>156</v>
      </c>
      <c r="CA2" s="15" t="s">
        <v>157</v>
      </c>
      <c r="CB2" s="15" t="s">
        <v>158</v>
      </c>
      <c r="CC2" s="15" t="s">
        <v>159</v>
      </c>
      <c r="CD2" s="15" t="s">
        <v>160</v>
      </c>
      <c r="CE2" s="15" t="s">
        <v>161</v>
      </c>
      <c r="CF2" s="15" t="s">
        <v>162</v>
      </c>
      <c r="CG2" s="15" t="s">
        <v>163</v>
      </c>
      <c r="CH2" s="15" t="s">
        <v>164</v>
      </c>
      <c r="CI2" s="15" t="s">
        <v>165</v>
      </c>
      <c r="CJ2" s="15" t="s">
        <v>166</v>
      </c>
      <c r="CK2" s="15" t="s">
        <v>167</v>
      </c>
      <c r="CL2" s="15" t="s">
        <v>168</v>
      </c>
      <c r="CM2" s="15" t="s">
        <v>169</v>
      </c>
      <c r="CN2" s="15" t="s">
        <v>170</v>
      </c>
      <c r="CO2" s="15" t="s">
        <v>171</v>
      </c>
      <c r="CP2" s="15" t="s">
        <v>172</v>
      </c>
      <c r="CQ2" s="15" t="s">
        <v>173</v>
      </c>
      <c r="CR2" s="15" t="s">
        <v>174</v>
      </c>
      <c r="CS2" s="15" t="s">
        <v>175</v>
      </c>
      <c r="CT2" s="15" t="s">
        <v>176</v>
      </c>
      <c r="CU2" s="15" t="s">
        <v>177</v>
      </c>
      <c r="CV2" s="15" t="s">
        <v>178</v>
      </c>
      <c r="CW2" s="15" t="s">
        <v>179</v>
      </c>
      <c r="CX2" s="15" t="s">
        <v>180</v>
      </c>
      <c r="CY2" s="15" t="s">
        <v>181</v>
      </c>
      <c r="CZ2" s="15" t="s">
        <v>182</v>
      </c>
      <c r="DA2" s="15" t="s">
        <v>183</v>
      </c>
      <c r="DB2" s="15" t="s">
        <v>184</v>
      </c>
      <c r="DC2" s="15" t="s">
        <v>185</v>
      </c>
      <c r="DD2" s="15" t="s">
        <v>186</v>
      </c>
      <c r="DE2" s="15" t="s">
        <v>187</v>
      </c>
      <c r="DF2" s="15" t="s">
        <v>188</v>
      </c>
      <c r="DG2" s="15" t="s">
        <v>189</v>
      </c>
      <c r="DH2" s="15" t="s">
        <v>190</v>
      </c>
      <c r="DI2" s="15" t="s">
        <v>191</v>
      </c>
      <c r="DJ2" s="15" t="s">
        <v>192</v>
      </c>
      <c r="DK2" s="15" t="s">
        <v>193</v>
      </c>
      <c r="DL2" s="15" t="s">
        <v>194</v>
      </c>
      <c r="DM2" s="15" t="s">
        <v>195</v>
      </c>
      <c r="DN2" s="15" t="s">
        <v>196</v>
      </c>
      <c r="DO2" s="15" t="s">
        <v>197</v>
      </c>
      <c r="DP2" s="15" t="s">
        <v>198</v>
      </c>
      <c r="DQ2" s="15" t="s">
        <v>199</v>
      </c>
      <c r="DR2" s="15" t="s">
        <v>200</v>
      </c>
      <c r="DS2" s="15" t="s">
        <v>201</v>
      </c>
      <c r="DT2" s="15" t="s">
        <v>202</v>
      </c>
      <c r="DU2" s="15" t="s">
        <v>203</v>
      </c>
      <c r="DV2" s="15" t="s">
        <v>204</v>
      </c>
      <c r="DW2" s="15" t="s">
        <v>205</v>
      </c>
      <c r="DX2" s="15" t="s">
        <v>206</v>
      </c>
      <c r="DY2" s="15" t="s">
        <v>207</v>
      </c>
      <c r="DZ2" s="15" t="s">
        <v>208</v>
      </c>
      <c r="EA2" s="15" t="s">
        <v>209</v>
      </c>
      <c r="EB2" s="15" t="s">
        <v>210</v>
      </c>
      <c r="EC2" s="15" t="s">
        <v>211</v>
      </c>
      <c r="ED2" s="15" t="s">
        <v>212</v>
      </c>
      <c r="EE2" s="15" t="s">
        <v>213</v>
      </c>
      <c r="EF2" s="15" t="s">
        <v>214</v>
      </c>
      <c r="EG2" s="15" t="s">
        <v>215</v>
      </c>
      <c r="EH2" s="15" t="s">
        <v>216</v>
      </c>
      <c r="EI2" s="15" t="s">
        <v>217</v>
      </c>
      <c r="EJ2" s="15" t="s">
        <v>218</v>
      </c>
      <c r="EK2" s="15" t="s">
        <v>219</v>
      </c>
      <c r="EL2" s="15" t="s">
        <v>220</v>
      </c>
      <c r="EM2" s="15" t="s">
        <v>221</v>
      </c>
      <c r="EN2" s="15" t="s">
        <v>222</v>
      </c>
      <c r="EO2" s="15" t="s">
        <v>223</v>
      </c>
      <c r="EP2" s="15" t="s">
        <v>224</v>
      </c>
      <c r="EQ2" s="15" t="s">
        <v>225</v>
      </c>
      <c r="ER2" s="15" t="s">
        <v>226</v>
      </c>
      <c r="ES2" s="15" t="s">
        <v>227</v>
      </c>
      <c r="ET2" s="15" t="s">
        <v>228</v>
      </c>
      <c r="EU2" s="15" t="s">
        <v>229</v>
      </c>
      <c r="EV2" s="15" t="s">
        <v>230</v>
      </c>
      <c r="EW2" s="15" t="s">
        <v>231</v>
      </c>
      <c r="EX2" s="15" t="s">
        <v>232</v>
      </c>
      <c r="EY2" s="15" t="s">
        <v>233</v>
      </c>
      <c r="EZ2" s="15" t="s">
        <v>234</v>
      </c>
      <c r="FA2" s="15" t="s">
        <v>235</v>
      </c>
      <c r="FB2" s="15" t="s">
        <v>236</v>
      </c>
      <c r="FC2" s="15" t="s">
        <v>237</v>
      </c>
      <c r="FD2" s="15" t="s">
        <v>238</v>
      </c>
      <c r="FE2" s="15" t="s">
        <v>239</v>
      </c>
      <c r="FF2" s="15" t="s">
        <v>240</v>
      </c>
      <c r="FG2" s="15" t="s">
        <v>241</v>
      </c>
      <c r="FH2" s="15" t="s">
        <v>242</v>
      </c>
      <c r="FI2" s="15" t="s">
        <v>243</v>
      </c>
      <c r="FJ2" s="15" t="s">
        <v>244</v>
      </c>
      <c r="FK2" s="15" t="s">
        <v>245</v>
      </c>
      <c r="FL2" s="15" t="s">
        <v>246</v>
      </c>
      <c r="FM2" s="15" t="s">
        <v>247</v>
      </c>
      <c r="FN2" s="15" t="s">
        <v>248</v>
      </c>
      <c r="FO2" s="15" t="s">
        <v>249</v>
      </c>
      <c r="FP2" s="15" t="s">
        <v>250</v>
      </c>
      <c r="FQ2" s="15" t="s">
        <v>251</v>
      </c>
      <c r="FR2" s="15" t="s">
        <v>252</v>
      </c>
      <c r="FS2" s="15" t="s">
        <v>253</v>
      </c>
      <c r="FT2" s="15" t="s">
        <v>254</v>
      </c>
      <c r="FU2" s="15" t="s">
        <v>255</v>
      </c>
      <c r="FV2" s="15" t="s">
        <v>256</v>
      </c>
      <c r="FW2" s="15" t="s">
        <v>257</v>
      </c>
      <c r="FX2" s="15" t="s">
        <v>258</v>
      </c>
      <c r="FY2" s="15" t="s">
        <v>259</v>
      </c>
      <c r="FZ2" s="15" t="s">
        <v>260</v>
      </c>
      <c r="GA2" s="15" t="s">
        <v>261</v>
      </c>
      <c r="GB2" s="15" t="s">
        <v>262</v>
      </c>
      <c r="GC2" s="15" t="s">
        <v>263</v>
      </c>
      <c r="GD2" s="15" t="s">
        <v>264</v>
      </c>
      <c r="GE2" s="15" t="s">
        <v>265</v>
      </c>
      <c r="GF2" s="15" t="s">
        <v>266</v>
      </c>
      <c r="GG2" s="15" t="s">
        <v>267</v>
      </c>
      <c r="GH2" s="15" t="s">
        <v>268</v>
      </c>
      <c r="GI2" s="15" t="s">
        <v>269</v>
      </c>
      <c r="GJ2" s="15" t="s">
        <v>270</v>
      </c>
      <c r="GK2" s="15" t="s">
        <v>271</v>
      </c>
      <c r="GL2" s="15" t="s">
        <v>272</v>
      </c>
      <c r="GM2" s="15" t="s">
        <v>273</v>
      </c>
      <c r="GN2" s="15" t="s">
        <v>274</v>
      </c>
      <c r="GO2" s="15" t="s">
        <v>275</v>
      </c>
      <c r="GP2" s="15" t="s">
        <v>276</v>
      </c>
      <c r="GQ2" s="15" t="s">
        <v>277</v>
      </c>
      <c r="GR2" s="15" t="s">
        <v>278</v>
      </c>
      <c r="GS2" s="15" t="s">
        <v>279</v>
      </c>
      <c r="GT2" s="15" t="s">
        <v>280</v>
      </c>
      <c r="GU2" s="15" t="s">
        <v>281</v>
      </c>
      <c r="GV2" s="15" t="s">
        <v>282</v>
      </c>
      <c r="GW2" s="15" t="s">
        <v>283</v>
      </c>
      <c r="GX2" s="15" t="s">
        <v>293</v>
      </c>
      <c r="GY2" s="15" t="s">
        <v>294</v>
      </c>
      <c r="GZ2" s="15" t="s">
        <v>295</v>
      </c>
      <c r="HA2" s="15" t="s">
        <v>296</v>
      </c>
      <c r="HB2" s="15" t="s">
        <v>297</v>
      </c>
      <c r="HC2" s="15" t="s">
        <v>298</v>
      </c>
      <c r="HD2" s="15" t="s">
        <v>299</v>
      </c>
      <c r="HE2" s="15" t="s">
        <v>300</v>
      </c>
      <c r="HF2" s="15" t="s">
        <v>301</v>
      </c>
      <c r="HG2" s="15" t="s">
        <v>302</v>
      </c>
      <c r="HH2" s="15" t="s">
        <v>303</v>
      </c>
      <c r="HI2" s="15" t="s">
        <v>304</v>
      </c>
      <c r="HJ2" s="15" t="s">
        <v>435</v>
      </c>
      <c r="HK2" s="15" t="s">
        <v>436</v>
      </c>
      <c r="HL2" s="15" t="s">
        <v>437</v>
      </c>
      <c r="HM2" s="15" t="s">
        <v>438</v>
      </c>
      <c r="HN2" s="15" t="s">
        <v>439</v>
      </c>
      <c r="HO2" s="15" t="s">
        <v>440</v>
      </c>
      <c r="HP2" s="15" t="s">
        <v>441</v>
      </c>
      <c r="HQ2" s="15" t="s">
        <v>442</v>
      </c>
      <c r="HR2" s="15" t="s">
        <v>443</v>
      </c>
      <c r="HS2" s="15" t="s">
        <v>444</v>
      </c>
      <c r="HT2" s="15" t="s">
        <v>445</v>
      </c>
      <c r="HU2" s="15" t="s">
        <v>446</v>
      </c>
      <c r="HV2" s="15" t="s">
        <v>482</v>
      </c>
      <c r="HW2" s="15" t="s">
        <v>483</v>
      </c>
      <c r="HX2" s="15" t="s">
        <v>484</v>
      </c>
      <c r="HY2" s="15" t="s">
        <v>485</v>
      </c>
      <c r="HZ2" s="15" t="s">
        <v>486</v>
      </c>
      <c r="IA2" s="15" t="s">
        <v>487</v>
      </c>
      <c r="IB2" s="15" t="s">
        <v>488</v>
      </c>
      <c r="IC2" s="15" t="s">
        <v>489</v>
      </c>
      <c r="ID2" s="15" t="s">
        <v>490</v>
      </c>
      <c r="IE2" s="15" t="s">
        <v>491</v>
      </c>
      <c r="IF2" s="15" t="s">
        <v>492</v>
      </c>
      <c r="IG2" s="15" t="s">
        <v>493</v>
      </c>
      <c r="IH2" s="15" t="s">
        <v>494</v>
      </c>
      <c r="II2" s="15" t="s">
        <v>495</v>
      </c>
      <c r="IJ2" s="15" t="s">
        <v>505</v>
      </c>
      <c r="IK2" s="15" t="s">
        <v>496</v>
      </c>
      <c r="IL2" s="15" t="s">
        <v>497</v>
      </c>
      <c r="IM2" s="15" t="s">
        <v>498</v>
      </c>
      <c r="IN2" s="15" t="s">
        <v>499</v>
      </c>
      <c r="IO2" s="15" t="s">
        <v>500</v>
      </c>
      <c r="IP2" s="15" t="s">
        <v>501</v>
      </c>
      <c r="IQ2" s="15" t="s">
        <v>502</v>
      </c>
      <c r="IR2" s="15" t="s">
        <v>503</v>
      </c>
      <c r="IS2" s="15" t="s">
        <v>504</v>
      </c>
      <c r="IT2" s="15" t="s">
        <v>510</v>
      </c>
      <c r="IU2" s="15" t="s">
        <v>511</v>
      </c>
      <c r="IV2" s="15" t="s">
        <v>512</v>
      </c>
      <c r="IW2" s="15" t="s">
        <v>513</v>
      </c>
      <c r="IX2" s="15" t="s">
        <v>516</v>
      </c>
      <c r="IY2" s="15" t="s">
        <v>514</v>
      </c>
      <c r="IZ2" s="15" t="s">
        <v>515</v>
      </c>
      <c r="JA2" s="15" t="s">
        <v>517</v>
      </c>
      <c r="JB2" s="15" t="s">
        <v>520</v>
      </c>
      <c r="JC2" s="15" t="s">
        <v>521</v>
      </c>
      <c r="JD2" s="15" t="s">
        <v>522</v>
      </c>
      <c r="JE2" s="15" t="s">
        <v>523</v>
      </c>
      <c r="JF2" s="15" t="s">
        <v>524</v>
      </c>
      <c r="JG2" s="15" t="s">
        <v>525</v>
      </c>
      <c r="JH2" s="15" t="s">
        <v>526</v>
      </c>
      <c r="JI2" s="15" t="s">
        <v>527</v>
      </c>
      <c r="JJ2" s="15" t="s">
        <v>528</v>
      </c>
      <c r="JK2" s="15" t="s">
        <v>529</v>
      </c>
      <c r="JL2" s="15" t="s">
        <v>530</v>
      </c>
      <c r="JM2" s="15" t="s">
        <v>531</v>
      </c>
      <c r="JN2" s="15" t="s">
        <v>532</v>
      </c>
      <c r="JO2" s="15" t="s">
        <v>533</v>
      </c>
      <c r="JP2" s="15" t="s">
        <v>534</v>
      </c>
      <c r="JQ2" s="15" t="s">
        <v>535</v>
      </c>
      <c r="JR2" s="15" t="s">
        <v>536</v>
      </c>
      <c r="JS2" s="15" t="s">
        <v>537</v>
      </c>
      <c r="JT2" s="15" t="s">
        <v>538</v>
      </c>
      <c r="JU2" s="15" t="s">
        <v>539</v>
      </c>
      <c r="JV2" s="15" t="s">
        <v>540</v>
      </c>
      <c r="JW2" s="15" t="s">
        <v>541</v>
      </c>
      <c r="JX2" s="15" t="s">
        <v>542</v>
      </c>
      <c r="JY2" s="15" t="s">
        <v>543</v>
      </c>
      <c r="JZ2" s="15" t="s">
        <v>544</v>
      </c>
      <c r="KA2" s="15" t="s">
        <v>545</v>
      </c>
      <c r="KB2" s="15" t="s">
        <v>546</v>
      </c>
      <c r="KC2" s="15" t="s">
        <v>547</v>
      </c>
      <c r="KD2" s="15" t="s">
        <v>548</v>
      </c>
      <c r="KE2" s="15" t="s">
        <v>549</v>
      </c>
      <c r="KF2" s="15" t="s">
        <v>550</v>
      </c>
      <c r="KG2" s="15" t="s">
        <v>551</v>
      </c>
      <c r="KH2" s="15" t="s">
        <v>552</v>
      </c>
      <c r="KI2" s="15" t="s">
        <v>553</v>
      </c>
      <c r="KJ2" s="15" t="s">
        <v>554</v>
      </c>
      <c r="KK2" s="15" t="s">
        <v>555</v>
      </c>
      <c r="KL2" s="15" t="s">
        <v>556</v>
      </c>
      <c r="KM2" s="15" t="s">
        <v>557</v>
      </c>
      <c r="KN2" s="15" t="s">
        <v>558</v>
      </c>
      <c r="KO2" s="15" t="s">
        <v>559</v>
      </c>
      <c r="KP2" s="15" t="s">
        <v>561</v>
      </c>
      <c r="KQ2" s="15" t="s">
        <v>562</v>
      </c>
      <c r="KR2" s="15" t="s">
        <v>563</v>
      </c>
      <c r="KS2" s="15" t="s">
        <v>565</v>
      </c>
      <c r="KT2" s="15" t="s">
        <v>566</v>
      </c>
      <c r="KU2" s="15" t="s">
        <v>567</v>
      </c>
      <c r="KV2" s="15" t="s">
        <v>569</v>
      </c>
      <c r="KW2" s="15" t="s">
        <v>570</v>
      </c>
      <c r="KX2" s="15" t="s">
        <v>571</v>
      </c>
      <c r="KY2" s="15" t="s">
        <v>573</v>
      </c>
      <c r="KZ2" s="15" t="s">
        <v>574</v>
      </c>
      <c r="LA2" s="15" t="s">
        <v>575</v>
      </c>
      <c r="LB2" s="15" t="s">
        <v>577</v>
      </c>
      <c r="LC2" s="15" t="s">
        <v>578</v>
      </c>
      <c r="LD2" s="15" t="s">
        <v>579</v>
      </c>
      <c r="LE2" s="15" t="s">
        <v>581</v>
      </c>
      <c r="LF2" s="15" t="s">
        <v>582</v>
      </c>
      <c r="LG2" s="15" t="s">
        <v>583</v>
      </c>
      <c r="LH2" s="15" t="s">
        <v>585</v>
      </c>
      <c r="LI2" s="15" t="s">
        <v>586</v>
      </c>
      <c r="LJ2" s="15" t="s">
        <v>587</v>
      </c>
      <c r="LK2" s="15" t="s">
        <v>589</v>
      </c>
      <c r="LL2" s="15" t="s">
        <v>590</v>
      </c>
      <c r="LM2" s="15" t="s">
        <v>591</v>
      </c>
      <c r="LN2" s="15" t="s">
        <v>593</v>
      </c>
      <c r="LO2" s="15" t="s">
        <v>594</v>
      </c>
      <c r="LP2" s="15" t="s">
        <v>595</v>
      </c>
      <c r="LQ2" s="15" t="s">
        <v>597</v>
      </c>
      <c r="LR2" s="15" t="s">
        <v>598</v>
      </c>
      <c r="LS2" s="15" t="s">
        <v>599</v>
      </c>
      <c r="LT2" s="15" t="s">
        <v>601</v>
      </c>
      <c r="LU2" s="15" t="s">
        <v>602</v>
      </c>
      <c r="LV2" s="15" t="s">
        <v>603</v>
      </c>
      <c r="LW2" s="15" t="s">
        <v>605</v>
      </c>
      <c r="LX2" s="15" t="s">
        <v>606</v>
      </c>
      <c r="LY2" s="15" t="s">
        <v>607</v>
      </c>
      <c r="LZ2" s="15" t="s">
        <v>609</v>
      </c>
      <c r="MA2" s="15" t="s">
        <v>610</v>
      </c>
      <c r="MB2" s="15" t="s">
        <v>611</v>
      </c>
      <c r="MC2" s="15" t="s">
        <v>613</v>
      </c>
      <c r="MD2" s="15" t="s">
        <v>614</v>
      </c>
      <c r="ME2" s="15" t="s">
        <v>615</v>
      </c>
      <c r="MF2" s="15" t="s">
        <v>617</v>
      </c>
      <c r="MG2" s="15" t="s">
        <v>618</v>
      </c>
      <c r="MH2" s="15" t="s">
        <v>619</v>
      </c>
      <c r="MI2" s="15" t="s">
        <v>621</v>
      </c>
      <c r="MJ2" s="15" t="s">
        <v>622</v>
      </c>
      <c r="MK2" s="15" t="s">
        <v>623</v>
      </c>
      <c r="ML2" s="15" t="s">
        <v>628</v>
      </c>
    </row>
    <row r="3" spans="1:350" s="146" customFormat="1" ht="29" x14ac:dyDescent="0.35">
      <c r="A3" s="203" t="s">
        <v>624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184"/>
      <c r="BD3" s="184"/>
      <c r="BE3" s="184"/>
      <c r="BF3" s="184"/>
      <c r="BG3" s="184"/>
      <c r="BH3" s="184"/>
      <c r="BI3" s="184"/>
      <c r="BJ3" s="184"/>
      <c r="BK3" s="184"/>
      <c r="BL3" s="184"/>
      <c r="BM3" s="184"/>
      <c r="BN3" s="184"/>
      <c r="BO3" s="184"/>
      <c r="BP3" s="185"/>
      <c r="BQ3" s="185"/>
      <c r="BR3" s="185"/>
      <c r="BS3" s="185"/>
      <c r="BT3" s="184"/>
      <c r="BU3" s="184"/>
      <c r="BV3" s="184"/>
      <c r="BW3" s="184"/>
      <c r="BX3" s="184"/>
      <c r="BY3" s="184"/>
      <c r="BZ3" s="184"/>
      <c r="CA3" s="184"/>
      <c r="CB3" s="184"/>
      <c r="CC3" s="184"/>
      <c r="CD3" s="184"/>
      <c r="CE3" s="184"/>
      <c r="CF3" s="184"/>
      <c r="CG3" s="184"/>
      <c r="CH3" s="184"/>
      <c r="CI3" s="184"/>
      <c r="CJ3" s="184"/>
      <c r="CK3" s="184"/>
      <c r="CL3" s="184"/>
      <c r="CM3" s="184"/>
      <c r="CN3" s="184"/>
      <c r="CO3" s="184"/>
      <c r="CP3" s="184"/>
      <c r="CQ3" s="184"/>
      <c r="CR3" s="184"/>
      <c r="CS3" s="184"/>
      <c r="CT3" s="184"/>
      <c r="CU3" s="184"/>
      <c r="CV3" s="184"/>
      <c r="CW3" s="184"/>
      <c r="CX3" s="184"/>
      <c r="CY3" s="184"/>
      <c r="CZ3" s="184"/>
      <c r="DA3" s="184"/>
      <c r="DB3" s="184"/>
      <c r="DC3" s="184"/>
      <c r="DD3" s="184"/>
      <c r="DE3" s="184"/>
      <c r="DF3" s="184"/>
      <c r="DG3" s="184"/>
      <c r="DH3" s="184"/>
      <c r="DI3" s="184"/>
      <c r="DJ3" s="184"/>
      <c r="DK3" s="184"/>
      <c r="DL3" s="184"/>
      <c r="DM3" s="184"/>
      <c r="DN3" s="184"/>
      <c r="DO3" s="184"/>
      <c r="DP3" s="184"/>
      <c r="DQ3" s="184"/>
      <c r="DR3" s="184"/>
      <c r="DS3" s="184"/>
      <c r="DT3" s="184"/>
      <c r="DU3" s="184"/>
      <c r="DV3" s="184"/>
      <c r="DW3" s="184"/>
      <c r="DX3" s="184"/>
      <c r="DY3" s="184"/>
      <c r="DZ3" s="184"/>
      <c r="EA3" s="184"/>
      <c r="EB3" s="184"/>
      <c r="EC3" s="184"/>
      <c r="ED3" s="184"/>
      <c r="EE3" s="184"/>
      <c r="EF3" s="184"/>
      <c r="EG3" s="184"/>
      <c r="EH3" s="184"/>
      <c r="EI3" s="184"/>
      <c r="EJ3" s="184"/>
      <c r="EK3" s="184"/>
      <c r="EL3" s="184"/>
      <c r="EM3" s="184"/>
      <c r="EN3" s="184"/>
      <c r="EO3" s="184"/>
      <c r="EP3" s="184"/>
      <c r="EQ3" s="184"/>
      <c r="ER3" s="184"/>
      <c r="ES3" s="184"/>
      <c r="ET3" s="184"/>
      <c r="EU3" s="184"/>
      <c r="EV3" s="184"/>
      <c r="EW3" s="184"/>
      <c r="EX3" s="184"/>
      <c r="EY3" s="184"/>
      <c r="EZ3" s="184"/>
      <c r="FA3" s="184"/>
      <c r="FB3" s="184"/>
      <c r="FC3" s="184"/>
      <c r="FD3" s="184"/>
      <c r="FE3" s="184"/>
      <c r="FF3" s="184"/>
      <c r="FG3" s="184"/>
      <c r="FH3" s="184"/>
      <c r="FI3" s="184"/>
      <c r="FJ3" s="184"/>
      <c r="FK3" s="184"/>
      <c r="FL3" s="184"/>
      <c r="FM3" s="184"/>
      <c r="FN3" s="184"/>
      <c r="FO3" s="184"/>
      <c r="FP3" s="184"/>
      <c r="FQ3" s="184"/>
      <c r="FR3" s="184"/>
      <c r="FS3" s="184"/>
      <c r="FT3" s="184"/>
      <c r="FU3" s="184"/>
      <c r="FV3" s="184"/>
      <c r="FW3" s="184"/>
      <c r="FX3" s="184"/>
      <c r="FY3" s="184"/>
      <c r="FZ3" s="184"/>
      <c r="GA3" s="184"/>
      <c r="GB3" s="184"/>
      <c r="GC3" s="184"/>
      <c r="GD3" s="184"/>
      <c r="GE3" s="184"/>
      <c r="GF3" s="184"/>
      <c r="GG3" s="184"/>
      <c r="GH3" s="184"/>
      <c r="GI3" s="184"/>
      <c r="GJ3" s="184"/>
      <c r="GK3" s="184"/>
      <c r="GL3" s="184"/>
      <c r="GM3" s="184"/>
      <c r="GN3" s="184"/>
      <c r="GO3" s="184"/>
      <c r="GP3" s="184"/>
      <c r="GQ3" s="184"/>
      <c r="GR3" s="184"/>
      <c r="GS3" s="184"/>
      <c r="GT3" s="184"/>
      <c r="GU3" s="184"/>
      <c r="GV3" s="184"/>
      <c r="GW3" s="184"/>
      <c r="GX3" s="184"/>
      <c r="GY3" s="184"/>
      <c r="GZ3" s="184"/>
      <c r="HA3" s="184"/>
      <c r="HB3" s="184"/>
      <c r="HC3" s="184"/>
      <c r="HD3" s="184"/>
      <c r="HE3" s="184"/>
      <c r="HF3" s="184"/>
      <c r="HG3" s="184"/>
      <c r="HH3" s="184"/>
      <c r="HI3" s="184"/>
      <c r="HJ3" s="184"/>
      <c r="HK3" s="184"/>
      <c r="HL3" s="184"/>
      <c r="HM3" s="184"/>
      <c r="HN3" s="184"/>
      <c r="HO3" s="184"/>
      <c r="HP3" s="184"/>
      <c r="HQ3" s="184"/>
      <c r="HR3" s="184"/>
      <c r="HS3" s="184"/>
      <c r="HT3" s="184"/>
      <c r="HU3" s="184"/>
      <c r="HV3" s="184">
        <f>Month!HV3</f>
        <v>8633.4660000000003</v>
      </c>
      <c r="HW3" s="184">
        <f>HV3+Month!HW3</f>
        <v>16924.466</v>
      </c>
      <c r="HX3" s="184">
        <f>HW3+Month!HX3</f>
        <v>26074.466</v>
      </c>
      <c r="HY3" s="184">
        <f>HX3+Month!HY3</f>
        <v>34907.466</v>
      </c>
      <c r="HZ3" s="184">
        <f>HY3+Month!HZ3</f>
        <v>43870.154000000002</v>
      </c>
      <c r="IA3" s="184">
        <f>HZ3+Month!IA3</f>
        <v>52709.306500000006</v>
      </c>
      <c r="IB3" s="184">
        <f>IA3+Month!IB3</f>
        <v>62299.335500000008</v>
      </c>
      <c r="IC3" s="184">
        <f>IB3+Month!IC3</f>
        <v>71515.393000000011</v>
      </c>
      <c r="ID3" s="184">
        <f>IC3+Month!ID3</f>
        <v>80452.571000000011</v>
      </c>
      <c r="IE3" s="184">
        <f>ID3+Month!IE3</f>
        <v>89651.507000000012</v>
      </c>
      <c r="IF3" s="184">
        <f>IE3+Month!IF3</f>
        <v>98318.507000000012</v>
      </c>
      <c r="IG3" s="184">
        <f>IF3+Month!IG3</f>
        <v>107601.04600000002</v>
      </c>
      <c r="IH3" s="184">
        <f>Month!IH3</f>
        <v>8618.9765000000007</v>
      </c>
      <c r="II3" s="184">
        <f>IH3+Month!II3</f>
        <v>16568.772499999999</v>
      </c>
      <c r="IJ3" s="184">
        <f>II3+Month!IJ3</f>
        <v>25433.355</v>
      </c>
      <c r="IK3" s="184">
        <f>IJ3+Month!IK3</f>
        <v>33818.239000000001</v>
      </c>
      <c r="IL3" s="184">
        <f>IK3+Month!IL3</f>
        <v>42846.080500000004</v>
      </c>
      <c r="IM3" s="184">
        <f>IL3+Month!IM3</f>
        <v>51708.927000000003</v>
      </c>
      <c r="IN3" s="184">
        <f>IM3+Month!IN3</f>
        <v>61291.916000000005</v>
      </c>
      <c r="IO3" s="184">
        <f>IN3+Month!IO3</f>
        <v>70647.471000000005</v>
      </c>
      <c r="IP3" s="184">
        <f>IO3+Month!IP3</f>
        <v>79727.247000000003</v>
      </c>
      <c r="IQ3" s="184">
        <f>IP3+Month!IQ3</f>
        <v>89124.653000000006</v>
      </c>
      <c r="IR3" s="184">
        <f>IQ3+Month!IR3</f>
        <v>98065.329500000007</v>
      </c>
      <c r="IS3" s="184">
        <f>IR3+Month!IS3</f>
        <v>107234.963</v>
      </c>
      <c r="IT3" s="184">
        <f>Month!IT3</f>
        <v>8787.39</v>
      </c>
      <c r="IU3" s="184">
        <f>IT3+Month!IU3</f>
        <v>16582.184000000001</v>
      </c>
      <c r="IV3" s="184">
        <f>IU3+Month!IV3</f>
        <v>25468.764999999999</v>
      </c>
      <c r="IW3" s="184">
        <f>IV3+Month!IW3</f>
        <v>34184.5</v>
      </c>
      <c r="IX3" s="184">
        <f>IW3+Month!IX3</f>
        <v>41274.563500000004</v>
      </c>
      <c r="IY3" s="184">
        <f>IX3+Month!IY3</f>
        <v>50349.560000000005</v>
      </c>
      <c r="IZ3" s="184">
        <f>IY3+Month!IZ3</f>
        <v>59903.685071428576</v>
      </c>
      <c r="JA3" s="184">
        <f>IZ3+Month!JA3</f>
        <v>69371.393479591847</v>
      </c>
      <c r="JB3" s="184">
        <f>JA3+Month!JB3</f>
        <v>78513.651519770967</v>
      </c>
      <c r="JC3" s="184">
        <f>JB3+Month!JC3</f>
        <v>87809.108067390014</v>
      </c>
      <c r="JD3" s="184">
        <f>JC3+Month!JD3</f>
        <v>96457.736067390011</v>
      </c>
      <c r="JE3" s="184">
        <f>JD3+Month!JE3</f>
        <v>105500.72206739002</v>
      </c>
      <c r="JF3" s="184">
        <f>Month!JF3</f>
        <v>8873.4</v>
      </c>
      <c r="JG3" s="184">
        <f>Month!JG3+JF3</f>
        <v>16912.726999999999</v>
      </c>
      <c r="JH3" s="184">
        <f>Month!JH3+JG3</f>
        <v>25575.905999999995</v>
      </c>
      <c r="JI3" s="184">
        <f>Month!JI3+JH3</f>
        <v>34182.587</v>
      </c>
      <c r="JJ3" s="184">
        <f>Month!JJ3+JI3</f>
        <v>43165.718090909089</v>
      </c>
      <c r="JK3" s="184">
        <f>Month!JK3+JJ3</f>
        <v>51993.716090909089</v>
      </c>
      <c r="JL3" s="184">
        <f>Month!JL3+JK3</f>
        <v>61840.47009090909</v>
      </c>
      <c r="JM3" s="184">
        <f>Month!JM3+JL3</f>
        <v>71590.410590909087</v>
      </c>
      <c r="JN3" s="184">
        <f>Month!JN3+JM3</f>
        <v>81104.57609090909</v>
      </c>
      <c r="JO3" s="184">
        <f>Month!JO3+JN3</f>
        <v>91071.954590909096</v>
      </c>
      <c r="JP3" s="184">
        <f>Month!JP3+JO3</f>
        <v>100260.77608243452</v>
      </c>
      <c r="JQ3" s="184">
        <f>Month!JQ3+JP3</f>
        <v>109512.54008243451</v>
      </c>
      <c r="JR3" s="184">
        <f>Month!JR3</f>
        <v>8923.2095000000008</v>
      </c>
      <c r="JS3" s="184">
        <f>Month!JS3+JR3</f>
        <v>17381.555</v>
      </c>
      <c r="JT3" s="184">
        <f>Month!JT3+JS3</f>
        <v>25856.772499999999</v>
      </c>
      <c r="JU3" s="184">
        <f>Month!JU3+JT3</f>
        <v>32833.462499999994</v>
      </c>
      <c r="JV3" s="184">
        <f>Month!JV3+JU3</f>
        <v>41027.766999999993</v>
      </c>
      <c r="JW3" s="184">
        <f>Month!JW3+JV3</f>
        <v>49585.997319499336</v>
      </c>
      <c r="JX3" s="184">
        <f>Month!JX3+JW3</f>
        <v>59027.458595361401</v>
      </c>
      <c r="JY3" s="184">
        <f>Month!JY3+JX3</f>
        <v>68757.405767775199</v>
      </c>
      <c r="JZ3" s="184">
        <f>Month!JZ3+JY3</f>
        <v>78722.354846722563</v>
      </c>
      <c r="KA3" s="184">
        <f>Month!KA3+JZ3</f>
        <v>89174.419136196244</v>
      </c>
      <c r="KB3" s="184">
        <f>Month!KB3+KA3</f>
        <v>99131.368265825877</v>
      </c>
      <c r="KC3" s="184">
        <f>Month!KC3+KB3</f>
        <v>109084.31322811036</v>
      </c>
      <c r="KD3" s="184">
        <f>Month!KD3</f>
        <v>9556.381000000003</v>
      </c>
      <c r="KE3" s="184">
        <f>Month!KE3+KD3</f>
        <v>18260.258000000002</v>
      </c>
      <c r="KF3" s="184">
        <f>Month!KF3+KE3</f>
        <v>27314.418799999999</v>
      </c>
      <c r="KG3" s="184">
        <f>Month!KG3+KF3</f>
        <v>36392.271299999993</v>
      </c>
      <c r="KH3" s="184">
        <f>Month!KH3+KG3</f>
        <v>46297.583399999996</v>
      </c>
      <c r="KI3" s="184">
        <f>Month!KI3+KH3</f>
        <v>55844.659887012982</v>
      </c>
      <c r="KJ3" s="184">
        <f>Month!KJ3+KI3</f>
        <v>66156.627787012985</v>
      </c>
      <c r="KK3" s="184">
        <f>Month!KK3+KJ3</f>
        <v>76602.97928701299</v>
      </c>
      <c r="KL3" s="184">
        <f>Month!KL3+KK3</f>
        <v>86577.149887012987</v>
      </c>
      <c r="KM3" s="184">
        <f>Month!KM3+KL3</f>
        <v>96906.856887012982</v>
      </c>
      <c r="KN3" s="184">
        <f>Month!KN3+KM3</f>
        <v>106519.12488701298</v>
      </c>
      <c r="KO3" s="184">
        <f>Month!KO3+KN3</f>
        <v>116516.73138701299</v>
      </c>
      <c r="KP3" s="184">
        <f>Month!KP3</f>
        <v>8975.8863000000019</v>
      </c>
      <c r="KQ3" s="184">
        <f>Month!KQ3+KP3</f>
        <v>17582.629607792209</v>
      </c>
      <c r="KR3" s="184">
        <f>Month!KR3+KQ3</f>
        <v>27539.13460779221</v>
      </c>
      <c r="KS3" s="184">
        <f>Month!KS3+KR3</f>
        <v>36868.742607792214</v>
      </c>
      <c r="KT3" s="184">
        <f>Month!KT3+KS3</f>
        <v>46719.531607792211</v>
      </c>
      <c r="KU3" s="184">
        <f>Month!KU3+KT3</f>
        <v>56285.414507792208</v>
      </c>
      <c r="KV3" s="184">
        <f>Month!KV3+KU3</f>
        <v>66642.041107792204</v>
      </c>
      <c r="KW3" s="184">
        <f>Month!KW3+KV3</f>
        <v>76845.5496077922</v>
      </c>
      <c r="KX3" s="184">
        <f>Month!KX3+KW3</f>
        <v>86818.933107792196</v>
      </c>
      <c r="KY3" s="184">
        <f>Month!KY3+KX3</f>
        <v>96766.42010779219</v>
      </c>
      <c r="KZ3" s="184">
        <f>Month!KZ3+KY3</f>
        <v>106187.93010779218</v>
      </c>
      <c r="LA3" s="184">
        <f>Month!LA3+KZ3</f>
        <v>115907.33840779218</v>
      </c>
      <c r="LB3" s="184">
        <f>Month!LB3</f>
        <v>9390.5460000000021</v>
      </c>
      <c r="LC3" s="184">
        <f>Month!LC3+LB3</f>
        <v>18025.437000000002</v>
      </c>
      <c r="LD3" s="184">
        <f>Month!LD3+LC3</f>
        <v>27957.660000000003</v>
      </c>
      <c r="LE3" s="184">
        <f>Month!LE3+LD3</f>
        <v>37197.020600000003</v>
      </c>
      <c r="LF3" s="184">
        <f>Month!LF3+LE3</f>
        <v>47112.374600000003</v>
      </c>
      <c r="LG3" s="184">
        <f>Month!LG3+LF3</f>
        <v>56833.406600000002</v>
      </c>
      <c r="LH3" s="184">
        <f>Month!LH3+LG3</f>
        <v>67495.671600000001</v>
      </c>
      <c r="LI3" s="184">
        <f>Month!LI3+LH3</f>
        <v>78131.962599999999</v>
      </c>
      <c r="LJ3" s="184">
        <f>Month!LJ3+LI3</f>
        <v>88408.296600000001</v>
      </c>
      <c r="LK3" s="184">
        <f>Month!LK3+LJ3</f>
        <v>98834.580400000006</v>
      </c>
      <c r="LL3" s="184">
        <f>Month!LL3+LK3</f>
        <v>108673.3129</v>
      </c>
      <c r="LM3" s="184">
        <f>Month!LM3+LL3</f>
        <v>118478.3993</v>
      </c>
      <c r="LN3" s="184">
        <f>Month!LN3</f>
        <v>9700.1700000000019</v>
      </c>
      <c r="LO3" s="184">
        <f>LN3+Month!LO3</f>
        <v>18767.920700000002</v>
      </c>
      <c r="LP3" s="184">
        <f>LO3+Month!LP3</f>
        <v>28514.118500000004</v>
      </c>
      <c r="LQ3" s="184">
        <f>LP3+Month!LQ3</f>
        <v>38050.096600000004</v>
      </c>
      <c r="LR3" s="184">
        <f>LQ3+Month!LR3</f>
        <v>48103.171100000007</v>
      </c>
      <c r="LS3" s="184">
        <f>LR3+Month!LS3</f>
        <v>58167.771100000013</v>
      </c>
      <c r="LT3" s="184">
        <f>LS3+Month!LT3</f>
        <v>69021.246100000018</v>
      </c>
      <c r="LU3" s="184">
        <f>LT3+Month!LU3</f>
        <v>79664.316100000025</v>
      </c>
      <c r="LV3" s="184">
        <f>LU3+Month!LV3</f>
        <v>90118.653100000025</v>
      </c>
      <c r="LW3" s="184">
        <f>LV3+Month!LW3</f>
        <v>100793.89740000002</v>
      </c>
      <c r="LX3" s="184">
        <f>LW3+Month!LX3</f>
        <v>110541.39610000001</v>
      </c>
      <c r="LY3" s="184">
        <f>LX3+Month!LY3</f>
        <v>120541.21060000002</v>
      </c>
      <c r="LZ3" s="184">
        <f>Month!LZ3</f>
        <v>9853.7306000000008</v>
      </c>
      <c r="MA3" s="184">
        <f>LZ3+Month!MA3</f>
        <v>19128.027600000001</v>
      </c>
      <c r="MB3" s="184">
        <f>MA3+Month!MB3</f>
        <v>28580.518100000001</v>
      </c>
      <c r="MC3" s="184">
        <f>MB3+Month!MC3</f>
        <v>36291.498599999999</v>
      </c>
      <c r="MD3" s="184">
        <f>MC3+Month!MD3</f>
        <v>44413.4902</v>
      </c>
      <c r="ME3" s="184">
        <f>MD3+Month!ME3</f>
        <v>52336.518700000001</v>
      </c>
      <c r="MF3" s="184">
        <f>ME3+Month!MF3</f>
        <v>61146.506699999998</v>
      </c>
      <c r="MG3" s="184">
        <f>MF3+Month!MG3</f>
        <v>69650.742199999993</v>
      </c>
      <c r="MH3" s="184">
        <f>MG3+Month!MH3</f>
        <v>77959.3079</v>
      </c>
      <c r="MI3" s="184">
        <f>MH3+Month!MI3</f>
        <v>86655.3514</v>
      </c>
      <c r="MJ3" s="184">
        <f>MI3+Month!MJ3</f>
        <v>94599.841700000004</v>
      </c>
      <c r="MK3" s="184">
        <f>MJ3+Month!MK3</f>
        <v>102528.66630000001</v>
      </c>
      <c r="ML3" s="184">
        <f>Month!ML3</f>
        <v>7635.8315000000002</v>
      </c>
    </row>
    <row r="4" spans="1:350" s="6" customFormat="1" x14ac:dyDescent="0.35">
      <c r="A4" s="181" t="str">
        <f>Month!A4</f>
        <v>Rodovias (veículos equivalentes pagantes)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2"/>
      <c r="BE4" s="182"/>
      <c r="BF4" s="182"/>
      <c r="BG4" s="182"/>
      <c r="BH4" s="182"/>
      <c r="BI4" s="182"/>
      <c r="BJ4" s="182"/>
      <c r="BK4" s="182"/>
      <c r="BL4" s="182"/>
      <c r="BM4" s="182"/>
      <c r="BN4" s="182"/>
      <c r="BO4" s="182"/>
      <c r="BP4" s="183"/>
      <c r="BQ4" s="183"/>
      <c r="BR4" s="183"/>
      <c r="BS4" s="183"/>
      <c r="BT4" s="182"/>
      <c r="BU4" s="182"/>
      <c r="BV4" s="182"/>
      <c r="BW4" s="182"/>
      <c r="BX4" s="182"/>
      <c r="BY4" s="182"/>
      <c r="BZ4" s="182"/>
      <c r="CA4" s="182"/>
      <c r="CB4" s="182"/>
      <c r="CC4" s="182"/>
      <c r="CD4" s="182"/>
      <c r="CE4" s="182"/>
      <c r="CF4" s="182"/>
      <c r="CG4" s="182"/>
      <c r="CH4" s="182"/>
      <c r="CI4" s="182"/>
      <c r="CJ4" s="182"/>
      <c r="CK4" s="182"/>
      <c r="CL4" s="182"/>
      <c r="CM4" s="182"/>
      <c r="CN4" s="182"/>
      <c r="CO4" s="182"/>
      <c r="CP4" s="182"/>
      <c r="CQ4" s="182"/>
      <c r="CR4" s="182"/>
      <c r="CS4" s="182"/>
      <c r="CT4" s="182"/>
      <c r="CU4" s="182"/>
      <c r="CV4" s="182"/>
      <c r="CW4" s="182"/>
      <c r="CX4" s="182"/>
      <c r="CY4" s="182"/>
      <c r="CZ4" s="182"/>
      <c r="DA4" s="182"/>
      <c r="DB4" s="182"/>
      <c r="DC4" s="182"/>
      <c r="DD4" s="182"/>
      <c r="DE4" s="182"/>
      <c r="DF4" s="182"/>
      <c r="DG4" s="182"/>
      <c r="DH4" s="182"/>
      <c r="DI4" s="182"/>
      <c r="DJ4" s="182"/>
      <c r="DK4" s="182"/>
      <c r="DL4" s="182"/>
      <c r="DM4" s="182"/>
      <c r="DN4" s="182"/>
      <c r="DO4" s="182"/>
      <c r="DP4" s="182"/>
      <c r="DQ4" s="182"/>
      <c r="DR4" s="182"/>
      <c r="DS4" s="182"/>
      <c r="DT4" s="182"/>
      <c r="DU4" s="182"/>
      <c r="DV4" s="182"/>
      <c r="DW4" s="182"/>
      <c r="DX4" s="182"/>
      <c r="DY4" s="182"/>
      <c r="DZ4" s="182"/>
      <c r="EA4" s="182"/>
      <c r="EB4" s="182"/>
      <c r="EC4" s="182"/>
      <c r="ED4" s="182"/>
      <c r="EE4" s="182"/>
      <c r="EF4" s="182"/>
      <c r="EG4" s="182"/>
      <c r="EH4" s="182"/>
      <c r="EI4" s="182"/>
      <c r="EJ4" s="182"/>
      <c r="EK4" s="182"/>
      <c r="EL4" s="182"/>
      <c r="EM4" s="182"/>
      <c r="EN4" s="182"/>
      <c r="EO4" s="182"/>
      <c r="EP4" s="182"/>
      <c r="EQ4" s="182"/>
      <c r="ER4" s="182"/>
      <c r="ES4" s="182"/>
      <c r="ET4" s="182"/>
      <c r="EU4" s="182"/>
      <c r="EV4" s="182"/>
      <c r="EW4" s="182"/>
      <c r="EX4" s="182"/>
      <c r="EY4" s="182"/>
      <c r="EZ4" s="182"/>
      <c r="FA4" s="182"/>
      <c r="FB4" s="182"/>
      <c r="FC4" s="182"/>
      <c r="FD4" s="182"/>
      <c r="FE4" s="182"/>
      <c r="FF4" s="182"/>
      <c r="FG4" s="182"/>
      <c r="FH4" s="182"/>
      <c r="FI4" s="182"/>
      <c r="FJ4" s="182"/>
      <c r="FK4" s="182"/>
      <c r="FL4" s="182"/>
      <c r="FM4" s="182"/>
      <c r="FN4" s="182"/>
      <c r="FO4" s="182"/>
      <c r="FP4" s="182"/>
      <c r="FQ4" s="182"/>
      <c r="FR4" s="182"/>
      <c r="FS4" s="182"/>
      <c r="FT4" s="182"/>
      <c r="FU4" s="182"/>
      <c r="FV4" s="182"/>
      <c r="FW4" s="182"/>
      <c r="FX4" s="182"/>
      <c r="FY4" s="182"/>
      <c r="FZ4" s="182"/>
      <c r="GA4" s="182"/>
      <c r="GB4" s="182"/>
      <c r="GC4" s="182"/>
      <c r="GD4" s="182"/>
      <c r="GE4" s="182"/>
      <c r="GF4" s="182"/>
      <c r="GG4" s="182"/>
      <c r="GH4" s="182"/>
      <c r="GI4" s="182"/>
      <c r="GJ4" s="182"/>
      <c r="GK4" s="182"/>
      <c r="GL4" s="182"/>
      <c r="GM4" s="182"/>
      <c r="GN4" s="182"/>
      <c r="GO4" s="182"/>
      <c r="GP4" s="182"/>
      <c r="GQ4" s="182"/>
      <c r="GR4" s="182"/>
      <c r="GS4" s="182"/>
      <c r="GT4" s="182"/>
      <c r="GU4" s="182"/>
      <c r="GV4" s="182"/>
      <c r="GW4" s="182"/>
      <c r="GX4" s="182">
        <f>IF(LEFT(GX$2,2)="1M",SUMIF(Month!$131:$131,Period!GX$2,Month!4:4),SUMIF(Month!$131:$131,Period!GX$2,Month!4:4)+GW4)</f>
        <v>10445.901698757763</v>
      </c>
      <c r="GY4" s="182">
        <f>IF(LEFT(GY$2,2)="1M",SUMIF(Month!$131:$131,Period!GY$2,Month!4:4),SUMIF(Month!$131:$131,Period!GY$2,Month!4:4)+GX4)</f>
        <v>19804.870242236022</v>
      </c>
      <c r="GZ4" s="182">
        <f>IF(LEFT(GZ$2,2)="1M",SUMIF(Month!$131:$131,Period!GZ$2,Month!4:4),SUMIF(Month!$131:$131,Period!GZ$2,Month!4:4)+GY4)</f>
        <v>29011.889807453412</v>
      </c>
      <c r="HA4" s="182">
        <f>IF(LEFT(HA$2,2)="1M",SUMIF(Month!$131:$131,Period!HA$2,Month!4:4),SUMIF(Month!$131:$131,Period!HA$2,Month!4:4)+GZ4)</f>
        <v>38067.795738198751</v>
      </c>
      <c r="HB4" s="182">
        <f>IF(LEFT(HB$2,2)="1M",SUMIF(Month!$131:$131,Period!HB$2,Month!4:4),SUMIF(Month!$131:$131,Period!HB$2,Month!4:4)+HA4)</f>
        <v>47244.871589130431</v>
      </c>
      <c r="HC4" s="182">
        <f>IF(LEFT(HC$2,2)="1M",SUMIF(Month!$131:$131,Period!HC$2,Month!4:4),SUMIF(Month!$131:$131,Period!HC$2,Month!4:4)+HB4)</f>
        <v>55792.584697826082</v>
      </c>
      <c r="HD4" s="182">
        <f>IF(LEFT(HD$2,2)="1M",SUMIF(Month!$131:$131,Period!HD$2,Month!4:4),SUMIF(Month!$131:$131,Period!HD$2,Month!4:4)+HC4)</f>
        <v>64946.106415217386</v>
      </c>
      <c r="HE4" s="182">
        <f>IF(LEFT(HE$2,2)="1M",SUMIF(Month!$131:$131,Period!HE$2,Month!4:4),SUMIF(Month!$131:$131,Period!HE$2,Month!4:4)+HD4)</f>
        <v>74084.874252950307</v>
      </c>
      <c r="HF4" s="182">
        <f>IF(LEFT(HF$2,2)="1M",SUMIF(Month!$131:$131,Period!HF$2,Month!4:4),SUMIF(Month!$131:$131,Period!HF$2,Month!4:4)+HE4)</f>
        <v>83053.144240527952</v>
      </c>
      <c r="HG4" s="182">
        <f>IF(LEFT(HG$2,2)="1M",SUMIF(Month!$131:$131,Period!HG$2,Month!4:4),SUMIF(Month!$131:$131,Period!HG$2,Month!4:4)+HF4)</f>
        <v>92510.600047981367</v>
      </c>
      <c r="HH4" s="182">
        <f>IF(LEFT(HH$2,2)="1M",SUMIF(Month!$131:$131,Period!HH$2,Month!4:4),SUMIF(Month!$131:$131,Period!HH$2,Month!4:4)+HG4)</f>
        <v>101745.16857282608</v>
      </c>
      <c r="HI4" s="182">
        <f>IF(LEFT(HI$2,2)="1M",SUMIF(Month!$131:$131,Period!HI$2,Month!4:4),SUMIF(Month!$131:$131,Period!HI$2,Month!4:4)+HH4)</f>
        <v>111773.77921257763</v>
      </c>
      <c r="HJ4" s="182">
        <f>IF(LEFT(HJ$2,2)="1M",SUMIF(Month!$131:$131,Period!HJ$2,Month!4:4),SUMIF(Month!$131:$131,Period!HJ$2,Month!4:4)+HI4)</f>
        <v>10110.075701863352</v>
      </c>
      <c r="HK4" s="182">
        <f>IF(LEFT(HK$2,2)="1M",SUMIF(Month!$131:$131,Period!HK$2,Month!4:4),SUMIF(Month!$131:$131,Period!HK$2,Month!4:4)+HJ4)</f>
        <v>18621.784770186332</v>
      </c>
      <c r="HL4" s="182">
        <f>IF(LEFT(HL$2,2)="1M",SUMIF(Month!$131:$131,Period!HL$2,Month!4:4),SUMIF(Month!$131:$131,Period!HL$2,Month!4:4)+HK4)</f>
        <v>27561.455835403722</v>
      </c>
      <c r="HM4" s="182">
        <f>IF(LEFT(HM$2,2)="1M",SUMIF(Month!$131:$131,Period!HM$2,Month!4:4),SUMIF(Month!$131:$131,Period!HM$2,Month!4:4)+HL4)</f>
        <v>36017.890248447198</v>
      </c>
      <c r="HN4" s="182">
        <f>IF(LEFT(HN$2,2)="1M",SUMIF(Month!$131:$131,Period!HN$2,Month!4:4),SUMIF(Month!$131:$131,Period!HN$2,Month!4:4)+HM4)</f>
        <v>44225.361105590055</v>
      </c>
      <c r="HO4" s="182">
        <f>IF(LEFT(HO$2,2)="1M",SUMIF(Month!$131:$131,Period!HO$2,Month!4:4),SUMIF(Month!$131:$131,Period!HO$2,Month!4:4)+HN4)</f>
        <v>53011.257297213357</v>
      </c>
      <c r="HP4" s="182">
        <f>IF(LEFT(HP$2,2)="1M",SUMIF(Month!$131:$131,Period!HP$2,Month!4:4),SUMIF(Month!$131:$131,Period!HP$2,Month!4:4)+HO4)</f>
        <v>69051.769554977334</v>
      </c>
      <c r="HQ4" s="182">
        <f>IF(LEFT(HQ$2,2)="1M",SUMIF(Month!$131:$131,Period!HQ$2,Month!4:4),SUMIF(Month!$131:$131,Period!HQ$2,Month!4:4)+HP4)</f>
        <v>84686.665070505289</v>
      </c>
      <c r="HR4" s="182">
        <f>IF(LEFT(HR$2,2)="1M",SUMIF(Month!$131:$131,Period!HR$2,Month!4:4),SUMIF(Month!$131:$131,Period!HR$2,Month!4:4)+HQ4)</f>
        <v>100057.92794007051</v>
      </c>
      <c r="HS4" s="182">
        <f>IF(LEFT(HS$2,2)="1M",SUMIF(Month!$131:$131,Period!HS$2,Month!4:4),SUMIF(Month!$131:$131,Period!HS$2,Month!4:4)+HR4)</f>
        <v>116165.22994007051</v>
      </c>
      <c r="HT4" s="182">
        <f>IF(LEFT(HT$2,2)="1M",SUMIF(Month!$131:$131,Period!HT$2,Month!4:4),SUMIF(Month!$131:$131,Period!HT$2,Month!4:4)+HS4)</f>
        <v>131222.57066229274</v>
      </c>
      <c r="HU4" s="182">
        <f>IF(LEFT(HU$2,2)="1M",SUMIF(Month!$131:$131,Period!HU$2,Month!4:4),SUMIF(Month!$131:$131,Period!HU$2,Month!4:4)+HT4)</f>
        <v>147670.71816229273</v>
      </c>
      <c r="HV4" s="182">
        <f>IF(LEFT(HV$2,2)="1M",SUMIF(Month!$131:$131,Period!HV$2,Month!4:4),SUMIF(Month!$131:$131,Period!HV$2,Month!4:4)+HU4)</f>
        <v>16009.886500000001</v>
      </c>
      <c r="HW4" s="182">
        <f>IF(LEFT(HW$2,2)="1M",SUMIF(Month!$131:$131,Period!HW$2,Month!4:4),SUMIF(Month!$131:$131,Period!HW$2,Month!4:4)+HV4)</f>
        <v>30886.499584795318</v>
      </c>
      <c r="HX4" s="182">
        <f>IF(LEFT(HX$2,2)="1M",SUMIF(Month!$131:$131,Period!HX$2,Month!4:4),SUMIF(Month!$131:$131,Period!HX$2,Month!4:4)+HW4)</f>
        <v>46247.499584795318</v>
      </c>
      <c r="HY4" s="182">
        <f>IF(LEFT(HY$2,2)="1M",SUMIF(Month!$131:$131,Period!HY$2,Month!4:4),SUMIF(Month!$131:$131,Period!HY$2,Month!4:4)+HX4)</f>
        <v>60843.499584795318</v>
      </c>
      <c r="HZ4" s="182">
        <f>IF(LEFT(HZ$2,2)="1M",SUMIF(Month!$131:$131,Period!HZ$2,Month!4:4),SUMIF(Month!$131:$131,Period!HZ$2,Month!4:4)+HY4)</f>
        <v>75573.479084795312</v>
      </c>
      <c r="IA4" s="182">
        <f>IF(LEFT(IA$2,2)="1M",SUMIF(Month!$131:$131,Period!IA$2,Month!4:4),SUMIF(Month!$131:$131,Period!IA$2,Month!4:4)+HZ4)</f>
        <v>89958.114584795316</v>
      </c>
      <c r="IB4" s="182">
        <f>IF(LEFT(IB$2,2)="1M",SUMIF(Month!$131:$131,Period!IB$2,Month!4:4),SUMIF(Month!$131:$131,Period!IB$2,Month!4:4)+IA4)</f>
        <v>105596.46508479532</v>
      </c>
      <c r="IC4" s="182">
        <f>IF(LEFT(IC$2,2)="1M",SUMIF(Month!$131:$131,Period!IC$2,Month!4:4),SUMIF(Month!$131:$131,Period!IC$2,Month!4:4)+IB4)</f>
        <v>120657.46308479531</v>
      </c>
      <c r="ID4" s="182">
        <f>IF(LEFT(ID$2,2)="1M",SUMIF(Month!$131:$131,Period!ID$2,Month!4:4),SUMIF(Month!$131:$131,Period!ID$2,Month!4:4)+IC4)</f>
        <v>135267.21258479531</v>
      </c>
      <c r="IE4" s="182">
        <f>IF(LEFT(IE$2,2)="1M",SUMIF(Month!$131:$131,Period!IE$2,Month!4:4),SUMIF(Month!$131:$131,Period!IE$2,Month!4:4)+ID4)</f>
        <v>150281.5940847953</v>
      </c>
      <c r="IF4" s="182">
        <f>IF(LEFT(IF$2,2)="1M",SUMIF(Month!$131:$131,Period!IF$2,Month!4:4),SUMIF(Month!$131:$131,Period!IF$2,Month!4:4)+IE4)</f>
        <v>164809.16858479529</v>
      </c>
      <c r="IG4" s="182">
        <f>IF(LEFT(IG$2,2)="1M",SUMIF(Month!$131:$131,Period!IG$2,Month!4:4),SUMIF(Month!$131:$131,Period!IG$2,Month!4:4)+IF4)</f>
        <v>180834.3065847953</v>
      </c>
      <c r="IH4" s="182">
        <f>Month!IH4</f>
        <v>15900.013499999999</v>
      </c>
      <c r="II4" s="182">
        <f>IH4+Month!II4</f>
        <v>30196.491499999996</v>
      </c>
      <c r="IJ4" s="182">
        <f>II4+Month!IJ4</f>
        <v>45019.633000000002</v>
      </c>
      <c r="IK4" s="182">
        <f>IJ4+Month!IK4</f>
        <v>59040.374500000005</v>
      </c>
      <c r="IL4" s="182">
        <f>IK4+Month!IL4</f>
        <v>73572.607500000013</v>
      </c>
      <c r="IM4" s="182">
        <f>IL4+Month!IM4</f>
        <v>87913.65800000001</v>
      </c>
      <c r="IN4" s="182">
        <f>IM4+Month!IN4</f>
        <v>103727.2945</v>
      </c>
      <c r="IO4" s="182">
        <f>IN4+Month!IO4</f>
        <v>119024.17550000001</v>
      </c>
      <c r="IP4" s="182">
        <f>IO4+Month!IP4</f>
        <v>134183.2605</v>
      </c>
      <c r="IQ4" s="182">
        <f>IP4+Month!IQ4</f>
        <v>149783.584</v>
      </c>
      <c r="IR4" s="182">
        <f>IQ4+Month!IR4</f>
        <v>164850.6225</v>
      </c>
      <c r="IS4" s="182">
        <f>IR4+Month!IS4</f>
        <v>181201.24599999998</v>
      </c>
      <c r="IT4" s="182">
        <f>Month!IT4</f>
        <v>16365.0083</v>
      </c>
      <c r="IU4" s="182">
        <f>IT4+Month!IU4</f>
        <v>30673.691800000001</v>
      </c>
      <c r="IV4" s="182">
        <f>IU4+Month!IV4</f>
        <v>45888.752899999999</v>
      </c>
      <c r="IW4" s="182">
        <f>IV4+Month!IW4</f>
        <v>60672.085099999997</v>
      </c>
      <c r="IX4" s="182">
        <f>IW4+Month!IX4</f>
        <v>72616.987599999993</v>
      </c>
      <c r="IY4" s="182">
        <f>IX4+Month!IY4</f>
        <v>87548.679599999989</v>
      </c>
      <c r="IZ4" s="182">
        <f>IY4+Month!IZ4</f>
        <v>100491.71117142856</v>
      </c>
      <c r="JA4" s="182">
        <f>IZ4+Month!JA4</f>
        <v>112896.42307959183</v>
      </c>
      <c r="JB4" s="182">
        <f>JA4+Month!JB4</f>
        <v>124968.84911977095</v>
      </c>
      <c r="JC4" s="182">
        <f>JB4+Month!JC4</f>
        <v>137268.72116739</v>
      </c>
      <c r="JD4" s="182">
        <f>JC4+Month!JD4</f>
        <v>148743.99816739</v>
      </c>
      <c r="JE4" s="182">
        <f>JD4+Month!JE4</f>
        <v>160660.94566739001</v>
      </c>
      <c r="JF4" s="182">
        <f>Month!JF4</f>
        <v>11685.512999999999</v>
      </c>
      <c r="JG4" s="182">
        <f>Month!JG4+JF4</f>
        <v>21972.158499999998</v>
      </c>
      <c r="JH4" s="182">
        <f>Month!JH4+JG4</f>
        <v>33168.2785</v>
      </c>
      <c r="JI4" s="182">
        <f>Month!JI4+JH4</f>
        <v>44247.396000000001</v>
      </c>
      <c r="JJ4" s="182">
        <f>Month!JJ4+JI4</f>
        <v>55709.933590909088</v>
      </c>
      <c r="JK4" s="182">
        <f>Month!JK4+JJ4</f>
        <v>67141.569590909086</v>
      </c>
      <c r="JL4" s="182">
        <f>Month!JL4+JK4</f>
        <v>79857.358090909082</v>
      </c>
      <c r="JM4" s="182">
        <f>Month!JM4+JL4</f>
        <v>92543.55659090908</v>
      </c>
      <c r="JN4" s="182">
        <f>Month!JN4+JM4</f>
        <v>105052.60209090909</v>
      </c>
      <c r="JO4" s="182">
        <f>Month!JO4+JN4</f>
        <v>118262.74059090909</v>
      </c>
      <c r="JP4" s="182">
        <f>Month!JP4+JO4</f>
        <v>130534.54708243451</v>
      </c>
      <c r="JQ4" s="182">
        <f>Month!JQ4+JP4</f>
        <v>143117.09408243452</v>
      </c>
      <c r="JR4" s="182">
        <f>Month!JR4</f>
        <v>12195.9365</v>
      </c>
      <c r="JS4" s="182">
        <f>Month!JS4+JR4</f>
        <v>23482.281999999999</v>
      </c>
      <c r="JT4" s="182">
        <f>Month!JT4+JS4</f>
        <v>34523.491999999998</v>
      </c>
      <c r="JU4" s="182">
        <f>Month!JU4+JT4</f>
        <v>43340.691999999995</v>
      </c>
      <c r="JV4" s="182">
        <f>Month!JV4+JU4</f>
        <v>53718.473999999995</v>
      </c>
      <c r="JW4" s="182">
        <f>Month!JW4+JV4</f>
        <v>64664.311319499335</v>
      </c>
      <c r="JX4" s="182">
        <f>Month!JX4+JW4</f>
        <v>76879.476595361397</v>
      </c>
      <c r="JY4" s="182">
        <f>Month!JY4+JX4</f>
        <v>89494.146767775193</v>
      </c>
      <c r="JZ4" s="182">
        <f>Month!JZ4+JY4</f>
        <v>102501.05784672256</v>
      </c>
      <c r="KA4" s="182">
        <f>Month!KA4+JZ4</f>
        <v>116202.05213619625</v>
      </c>
      <c r="KB4" s="182">
        <f>Month!KB4+KA4</f>
        <v>129205.32626582588</v>
      </c>
      <c r="KC4" s="182">
        <f>Month!KC4+KB4</f>
        <v>142328.90922811037</v>
      </c>
      <c r="KD4" s="182">
        <f>Month!KD4</f>
        <v>12614.463700000002</v>
      </c>
      <c r="KE4" s="184">
        <f>Month!KE4+KD4</f>
        <v>24032.646549999998</v>
      </c>
      <c r="KF4" s="184">
        <f>Month!KF4+KE4</f>
        <v>35882.149949999992</v>
      </c>
      <c r="KG4" s="184">
        <f>Month!KG4+KF4</f>
        <v>47582.748949999994</v>
      </c>
      <c r="KH4" s="184">
        <f>Month!KH4+KG4</f>
        <v>60445.299199999994</v>
      </c>
      <c r="KI4" s="184">
        <f>Month!KI4+KH4</f>
        <v>72917.340237012977</v>
      </c>
      <c r="KJ4" s="184">
        <f>Month!KJ4+KI4</f>
        <v>86416.944337012974</v>
      </c>
      <c r="KK4" s="184">
        <f>Month!KK4+KJ4</f>
        <v>99942.918387012978</v>
      </c>
      <c r="KL4" s="184">
        <f>Month!KL4+KK4</f>
        <v>112993.68638701297</v>
      </c>
      <c r="KM4" s="184">
        <f>Month!KM4+KL4</f>
        <v>126532.05868701298</v>
      </c>
      <c r="KN4" s="184">
        <f>Month!KN4+KM4</f>
        <v>139066.28798701297</v>
      </c>
      <c r="KO4" s="184">
        <f>Month!KO4+KN4</f>
        <v>151238.15963701298</v>
      </c>
      <c r="KP4" s="184">
        <f>Month!KP4</f>
        <v>10998.057850000001</v>
      </c>
      <c r="KQ4" s="184">
        <f>Month!KQ4+KP4</f>
        <v>21322.500857792209</v>
      </c>
      <c r="KR4" s="184">
        <f>Month!KR4+KQ4</f>
        <v>33283.705966412897</v>
      </c>
      <c r="KS4" s="184">
        <f>Month!KS4+KR4</f>
        <v>44606.661613826691</v>
      </c>
      <c r="KT4" s="184">
        <f>Month!KT4+KS4</f>
        <v>56420.594194861173</v>
      </c>
      <c r="KU4" s="184">
        <f>Month!KU4+KT4</f>
        <v>67888.396769940533</v>
      </c>
      <c r="KV4" s="184">
        <f>Month!KV4+KU4</f>
        <v>80327.769219940528</v>
      </c>
      <c r="KW4" s="184">
        <f>Month!KW4+KV4</f>
        <v>92511.239219940529</v>
      </c>
      <c r="KX4" s="184">
        <f>Month!KX4+KW4</f>
        <v>104449.92576994053</v>
      </c>
      <c r="KY4" s="184">
        <f>Month!KY4+KX4</f>
        <v>116435.01750525799</v>
      </c>
      <c r="KZ4" s="184">
        <f>Month!KZ4+KY4</f>
        <v>127808.97422748021</v>
      </c>
      <c r="LA4" s="184">
        <f>Month!LA4+KZ4</f>
        <v>139672.28187748021</v>
      </c>
      <c r="LB4" s="184">
        <f>Month!LB4</f>
        <v>11595.374100000001</v>
      </c>
      <c r="LC4" s="184">
        <f>Month!LC4+LB4</f>
        <v>22053.129250000002</v>
      </c>
      <c r="LD4" s="184">
        <f>Month!LD4+LC4</f>
        <v>34054.114500000003</v>
      </c>
      <c r="LE4" s="184">
        <f>Month!LE4+LD4</f>
        <v>45358.791962698415</v>
      </c>
      <c r="LF4" s="184">
        <f>Month!LF4+LE4</f>
        <v>57291.814162698414</v>
      </c>
      <c r="LG4" s="184">
        <f>Month!LG4+LF4</f>
        <v>69022.540062698419</v>
      </c>
      <c r="LH4" s="184">
        <f>Month!LH4+LG4</f>
        <v>81903.262312698411</v>
      </c>
      <c r="LI4" s="184">
        <f>Month!LI4+LH4</f>
        <v>94613.447662698411</v>
      </c>
      <c r="LJ4" s="184">
        <f>Month!LJ4+LI4</f>
        <v>106968.58066269841</v>
      </c>
      <c r="LK4" s="184">
        <f>Month!LK4+LJ4</f>
        <v>119567.53904515873</v>
      </c>
      <c r="LL4" s="184">
        <f>Month!LL4+LK4</f>
        <v>131551.27784515874</v>
      </c>
      <c r="LM4" s="184">
        <f>Month!LM4+LL4</f>
        <v>143646.2206215873</v>
      </c>
      <c r="LN4" s="184">
        <f>Month!LN4</f>
        <v>11993.529000000002</v>
      </c>
      <c r="LO4" s="184">
        <f>LN4+Month!LO4</f>
        <v>23018.199700000001</v>
      </c>
      <c r="LP4" s="184">
        <f>LO4+Month!LP4</f>
        <v>34796.149000000005</v>
      </c>
      <c r="LQ4" s="184">
        <f>LP4+Month!LQ4</f>
        <v>46392.690600000002</v>
      </c>
      <c r="LR4" s="184">
        <f>LQ4+Month!LR4</f>
        <v>58584.823600000003</v>
      </c>
      <c r="LS4" s="184">
        <f>LR4+Month!LS4</f>
        <v>70769.365600000005</v>
      </c>
      <c r="LT4" s="184">
        <f>LS4+Month!LT4</f>
        <v>83978.272599999997</v>
      </c>
      <c r="LU4" s="184">
        <f>LT4+Month!LU4</f>
        <v>96808.177599999995</v>
      </c>
      <c r="LV4" s="184">
        <f>LU4+Month!LV4</f>
        <v>109384.83409999999</v>
      </c>
      <c r="LW4" s="184">
        <f>LV4+Month!LW4</f>
        <v>122248.0909</v>
      </c>
      <c r="LX4" s="184">
        <f>LW4+Month!LX4</f>
        <v>134134.46710000001</v>
      </c>
      <c r="LY4" s="184">
        <f>LX4+Month!LY4</f>
        <v>146448.05560000002</v>
      </c>
      <c r="LZ4" s="184">
        <f>Month!LZ4</f>
        <v>12198.8796</v>
      </c>
      <c r="MA4" s="184">
        <f>LZ4+Month!MA4</f>
        <v>23419.727600000002</v>
      </c>
      <c r="MB4" s="184">
        <f>MA4+Month!MB4</f>
        <v>34965.761599999998</v>
      </c>
      <c r="MC4" s="184">
        <f>MB4+Month!MC4</f>
        <v>44808.102099999996</v>
      </c>
      <c r="MD4" s="184">
        <f>MC4+Month!MD4</f>
        <v>55069.306700000001</v>
      </c>
      <c r="ME4" s="184">
        <f>MD4+Month!ME4</f>
        <v>65100.056700000001</v>
      </c>
      <c r="MF4" s="184">
        <f>ME4+Month!MF4</f>
        <v>76258.816200000001</v>
      </c>
      <c r="MG4" s="184">
        <f>MF4+Month!MG4</f>
        <v>86995.868199999997</v>
      </c>
      <c r="MH4" s="184">
        <f>MG4+Month!MH4</f>
        <v>97465.809399999998</v>
      </c>
      <c r="MI4" s="184">
        <f>MH4+Month!MI4</f>
        <v>108463.3079</v>
      </c>
      <c r="MJ4" s="184">
        <f>MI4+Month!MJ4</f>
        <v>116407.7982</v>
      </c>
      <c r="MK4" s="184">
        <f>MJ4+Month!MK4</f>
        <v>124336.62280000001</v>
      </c>
      <c r="ML4" s="184">
        <f>Month!ML4</f>
        <v>7635.8315000000002</v>
      </c>
    </row>
    <row r="5" spans="1:350" s="33" customFormat="1" x14ac:dyDescent="0.35">
      <c r="A5" s="18" t="str">
        <f>Month!A5</f>
        <v>Concer</v>
      </c>
      <c r="B5" s="31"/>
      <c r="C5" s="31"/>
      <c r="D5" s="32"/>
      <c r="E5" s="31"/>
      <c r="F5" s="32"/>
      <c r="H5" s="18"/>
      <c r="I5" s="31"/>
      <c r="J5" s="31"/>
      <c r="K5" s="32"/>
      <c r="GX5" s="33">
        <f>IF(LEFT(GX$2,2)="1M",SUMIF(Month!$131:$131,Period!GX$2,Month!5:5),SUMIF(Month!$131:$131,Period!GX$2,Month!5:5)+GW5)</f>
        <v>2754.98</v>
      </c>
      <c r="GY5" s="33">
        <f>IF(LEFT(GY$2,2)="1M",SUMIF(Month!$131:$131,Period!GY$2,Month!5:5),SUMIF(Month!$131:$131,Period!GY$2,Month!5:5)+GX5)</f>
        <v>5174.7294999999995</v>
      </c>
      <c r="GZ5" s="33">
        <f>IF(LEFT(GZ$2,2)="1M",SUMIF(Month!$131:$131,Period!GZ$2,Month!5:5),SUMIF(Month!$131:$131,Period!GZ$2,Month!5:5)+GY5)</f>
        <v>7727.8349999999991</v>
      </c>
      <c r="HA5" s="33">
        <f>IF(LEFT(HA$2,2)="1M",SUMIF(Month!$131:$131,Period!HA$2,Month!5:5),SUMIF(Month!$131:$131,Period!HA$2,Month!5:5)+GZ5)</f>
        <v>10309.929349999999</v>
      </c>
      <c r="HB5" s="33">
        <f>IF(LEFT(HB$2,2)="1M",SUMIF(Month!$131:$131,Period!HB$2,Month!5:5),SUMIF(Month!$131:$131,Period!HB$2,Month!5:5)+HA5)</f>
        <v>12941.342849999999</v>
      </c>
      <c r="HC5" s="33">
        <f>IF(LEFT(HC$2,2)="1M",SUMIF(Month!$131:$131,Period!HC$2,Month!5:5),SUMIF(Month!$131:$131,Period!HC$2,Month!5:5)+HB5)</f>
        <v>15416.610349999999</v>
      </c>
      <c r="HD5" s="33">
        <f>IF(LEFT(HD$2,2)="1M",SUMIF(Month!$131:$131,Period!HD$2,Month!5:5),SUMIF(Month!$131:$131,Period!HD$2,Month!5:5)+HC5)</f>
        <v>17932.298349999997</v>
      </c>
      <c r="HE5" s="33">
        <f>IF(LEFT(HE$2,2)="1M",SUMIF(Month!$131:$131,Period!HE$2,Month!5:5),SUMIF(Month!$131:$131,Period!HE$2,Month!5:5)+HD5)</f>
        <v>20303.844724999995</v>
      </c>
      <c r="HF5" s="33">
        <f>IF(LEFT(HF$2,2)="1M",SUMIF(Month!$131:$131,Period!HF$2,Month!5:5),SUMIF(Month!$131:$131,Period!HF$2,Month!5:5)+HE5)</f>
        <v>22619.276224999994</v>
      </c>
      <c r="HG5" s="33">
        <f>IF(LEFT(HG$2,2)="1M",SUMIF(Month!$131:$131,Period!HG$2,Month!5:5),SUMIF(Month!$131:$131,Period!HG$2,Month!5:5)+HF5)</f>
        <v>25051.948724999995</v>
      </c>
      <c r="HH5" s="33">
        <f>IF(LEFT(HH$2,2)="1M",SUMIF(Month!$131:$131,Period!HH$2,Month!5:5),SUMIF(Month!$131:$131,Period!HH$2,Month!5:5)+HG5)</f>
        <v>27358.827224999994</v>
      </c>
      <c r="HI5" s="33">
        <f>IF(LEFT(HI$2,2)="1M",SUMIF(Month!$131:$131,Period!HI$2,Month!5:5),SUMIF(Month!$131:$131,Period!HI$2,Month!5:5)+HH5)</f>
        <v>29881.301724999994</v>
      </c>
      <c r="HJ5" s="33">
        <f>IF(LEFT(HJ$2,2)="1M",SUMIF(Month!$131:$131,Period!HJ$2,Month!5:5),SUMIF(Month!$131:$131,Period!HJ$2,Month!5:5)+HI5)</f>
        <v>2495.6855</v>
      </c>
      <c r="HK5" s="33">
        <f>IF(LEFT(HK$2,2)="1M",SUMIF(Month!$131:$131,Period!HK$2,Month!5:5),SUMIF(Month!$131:$131,Period!HK$2,Month!5:5)+HJ5)</f>
        <v>4553.3440000000001</v>
      </c>
      <c r="HL5" s="33">
        <f>IF(LEFT(HL$2,2)="1M",SUMIF(Month!$131:$131,Period!HL$2,Month!5:5),SUMIF(Month!$131:$131,Period!HL$2,Month!5:5)+HK5)</f>
        <v>6775.393</v>
      </c>
      <c r="HM5" s="33">
        <f>IF(LEFT(HM$2,2)="1M",SUMIF(Month!$131:$131,Period!HM$2,Month!5:5),SUMIF(Month!$131:$131,Period!HM$2,Month!5:5)+HL5)</f>
        <v>8992.0259999999998</v>
      </c>
      <c r="HN5" s="33">
        <f>IF(LEFT(HN$2,2)="1M",SUMIF(Month!$131:$131,Period!HN$2,Month!5:5),SUMIF(Month!$131:$131,Period!HN$2,Month!5:5)+HM5)</f>
        <v>11191.002500000001</v>
      </c>
      <c r="HO5" s="33">
        <f>IF(LEFT(HO$2,2)="1M",SUMIF(Month!$131:$131,Period!HO$2,Month!5:5),SUMIF(Month!$131:$131,Period!HO$2,Month!5:5)+HN5)</f>
        <v>13292.738000000001</v>
      </c>
      <c r="HP5" s="33">
        <f>IF(LEFT(HP$2,2)="1M",SUMIF(Month!$131:$131,Period!HP$2,Month!5:5),SUMIF(Month!$131:$131,Period!HP$2,Month!5:5)+HO5)</f>
        <v>15617.9845</v>
      </c>
      <c r="HQ5" s="33">
        <f>IF(LEFT(HQ$2,2)="1M",SUMIF(Month!$131:$131,Period!HQ$2,Month!5:5),SUMIF(Month!$131:$131,Period!HQ$2,Month!5:5)+HP5)</f>
        <v>17756.155999999999</v>
      </c>
      <c r="HR5" s="33">
        <f>IF(LEFT(HR$2,2)="1M",SUMIF(Month!$131:$131,Period!HR$2,Month!5:5),SUMIF(Month!$131:$131,Period!HR$2,Month!5:5)+HQ5)</f>
        <v>19815.285499999998</v>
      </c>
      <c r="HS5" s="33">
        <f>IF(LEFT(HS$2,2)="1M",SUMIF(Month!$131:$131,Period!HS$2,Month!5:5),SUMIF(Month!$131:$131,Period!HS$2,Month!5:5)+HR5)</f>
        <v>22020.630499999999</v>
      </c>
      <c r="HT5" s="33">
        <f>IF(LEFT(HT$2,2)="1M",SUMIF(Month!$131:$131,Period!HT$2,Month!5:5),SUMIF(Month!$131:$131,Period!HT$2,Month!5:5)+HS5)</f>
        <v>24028.222999999998</v>
      </c>
      <c r="HU5" s="33">
        <f>IF(LEFT(HU$2,2)="1M",SUMIF(Month!$131:$131,Period!HU$2,Month!5:5),SUMIF(Month!$131:$131,Period!HU$2,Month!5:5)+HT5)</f>
        <v>26236.686499999996</v>
      </c>
      <c r="HV5" s="33">
        <f>IF(LEFT(HV$2,2)="1M",SUMIF(Month!$131:$131,Period!HV$2,Month!5:5),SUMIF(Month!$131:$131,Period!HV$2,Month!5:5)+HU5)</f>
        <v>2110.0115000000001</v>
      </c>
      <c r="HW5" s="33">
        <f>IF(LEFT(HW$2,2)="1M",SUMIF(Month!$131:$131,Period!HW$2,Month!5:5),SUMIF(Month!$131:$131,Period!HW$2,Month!5:5)+HV5)</f>
        <v>4009.5235000000002</v>
      </c>
      <c r="HX5" s="33">
        <f>IF(LEFT(HX$2,2)="1M",SUMIF(Month!$131:$131,Period!HX$2,Month!5:5),SUMIF(Month!$131:$131,Period!HX$2,Month!5:5)+HW5)</f>
        <v>6037.5235000000002</v>
      </c>
      <c r="HY5" s="33">
        <f>IF(LEFT(HY$2,2)="1M",SUMIF(Month!$131:$131,Period!HY$2,Month!5:5),SUMIF(Month!$131:$131,Period!HY$2,Month!5:5)+HX5)</f>
        <v>8015.5235000000002</v>
      </c>
      <c r="HZ5" s="33">
        <f>IF(LEFT(HZ$2,2)="1M",SUMIF(Month!$131:$131,Period!HZ$2,Month!5:5),SUMIF(Month!$131:$131,Period!HZ$2,Month!5:5)+HY5)</f>
        <v>10019.503000000001</v>
      </c>
      <c r="IA5" s="33">
        <f>IF(LEFT(IA$2,2)="1M",SUMIF(Month!$131:$131,Period!IA$2,Month!5:5),SUMIF(Month!$131:$131,Period!IA$2,Month!5:5)+HZ5)</f>
        <v>11934.3945</v>
      </c>
      <c r="IB5" s="33">
        <f>IF(LEFT(IB$2,2)="1M",SUMIF(Month!$131:$131,Period!IB$2,Month!5:5),SUMIF(Month!$131:$131,Period!IB$2,Month!5:5)+IA5)</f>
        <v>14010.251</v>
      </c>
      <c r="IC5" s="33">
        <f>IF(LEFT(IC$2,2)="1M",SUMIF(Month!$131:$131,Period!IC$2,Month!5:5),SUMIF(Month!$131:$131,Period!IC$2,Month!5:5)+IB5)</f>
        <v>15996.395500000001</v>
      </c>
      <c r="ID5" s="33">
        <f>IF(LEFT(ID$2,2)="1M",SUMIF(Month!$131:$131,Period!ID$2,Month!5:5),SUMIF(Month!$131:$131,Period!ID$2,Month!5:5)+IC5)</f>
        <v>17859.845000000001</v>
      </c>
      <c r="IE5" s="33">
        <f>IF(LEFT(IE$2,2)="1M",SUMIF(Month!$131:$131,Period!IE$2,Month!5:5),SUMIF(Month!$131:$131,Period!IE$2,Month!5:5)+ID5)</f>
        <v>19820.737500000003</v>
      </c>
      <c r="IF5" s="33">
        <f>IF(LEFT(IF$2,2)="1M",SUMIF(Month!$131:$131,Period!IF$2,Month!5:5),SUMIF(Month!$131:$131,Period!IF$2,Month!5:5)+IE5)</f>
        <v>21678.312000000002</v>
      </c>
      <c r="IG5" s="33">
        <f>IF(LEFT(IG$2,2)="1M",SUMIF(Month!$131:$131,Period!IG$2,Month!5:5),SUMIF(Month!$131:$131,Period!IG$2,Month!5:5)+IF5)</f>
        <v>23753.119500000001</v>
      </c>
      <c r="IH5" s="33">
        <f>Month!IH5</f>
        <v>2123.2650000000003</v>
      </c>
      <c r="II5" s="33">
        <f>IH5+Month!II5</f>
        <v>3848.3275000000003</v>
      </c>
      <c r="IJ5" s="33">
        <f>II5+Month!IJ5</f>
        <v>5750.3050000000003</v>
      </c>
      <c r="IK5" s="33">
        <f>IJ5+Month!IK5</f>
        <v>7595.9865</v>
      </c>
      <c r="IL5" s="33">
        <f>IK5+Month!IL5</f>
        <v>9447.0110000000004</v>
      </c>
      <c r="IM5" s="33">
        <f>IL5+Month!IM5</f>
        <v>11293.372500000001</v>
      </c>
      <c r="IN5" s="33">
        <f>IM5+Month!IN5</f>
        <v>13289.235500000001</v>
      </c>
      <c r="IO5" s="33">
        <f>IN5+Month!IO5</f>
        <v>15132.113000000001</v>
      </c>
      <c r="IP5" s="33">
        <f>IO5+Month!IP5</f>
        <v>17076.737500000003</v>
      </c>
      <c r="IQ5" s="33">
        <f>IP5+Month!IQ5</f>
        <v>19070.594000000005</v>
      </c>
      <c r="IR5" s="33">
        <f>IQ5+Month!IR5</f>
        <v>20859.337000000003</v>
      </c>
      <c r="IS5" s="33">
        <f>IR5+Month!IS5</f>
        <v>22943.610500000003</v>
      </c>
      <c r="IT5" s="33">
        <f>Month!IT5</f>
        <v>2076.9675000000002</v>
      </c>
      <c r="IU5" s="33">
        <f>IT5+Month!IU5</f>
        <v>3750.6530000000002</v>
      </c>
      <c r="IV5" s="33">
        <f>IU5+Month!IV5</f>
        <v>5589.6550000000007</v>
      </c>
      <c r="IW5" s="33">
        <f>IV5+Month!IW5</f>
        <v>7435.3510000000006</v>
      </c>
      <c r="IX5" s="33">
        <f>IW5+Month!IX5</f>
        <v>8969.6820000000007</v>
      </c>
      <c r="IY5" s="33">
        <f>IX5+Month!IY5</f>
        <v>10844.343000000001</v>
      </c>
      <c r="IZ5" s="33">
        <f>IY5+Month!IZ5</f>
        <v>12889.938</v>
      </c>
      <c r="JA5" s="33">
        <f>IZ5+Month!JA5</f>
        <v>14806.941500000001</v>
      </c>
      <c r="JB5" s="33">
        <f>JA5+Month!JB5</f>
        <v>16728.109500000002</v>
      </c>
      <c r="JC5" s="33">
        <f>JB5+Month!JC5</f>
        <v>18720.525000000001</v>
      </c>
      <c r="JD5" s="33">
        <f>JC5+Month!JD5</f>
        <v>20643.174000000003</v>
      </c>
      <c r="JE5" s="33">
        <f>JD5+Month!JE5</f>
        <v>22794.135500000004</v>
      </c>
      <c r="JF5" s="33">
        <f>Month!JF5</f>
        <v>2192.1129999999998</v>
      </c>
      <c r="JG5" s="33">
        <f>Month!JG5+JF5</f>
        <v>3899.4314999999997</v>
      </c>
      <c r="JH5" s="33">
        <f>Month!JH5+JG5</f>
        <v>5858.3724999999995</v>
      </c>
      <c r="JI5" s="33">
        <f>Month!JI5+JH5</f>
        <v>7767.8089999999993</v>
      </c>
      <c r="JJ5" s="33">
        <f>Month!JJ5+JI5</f>
        <v>9681.2154999999984</v>
      </c>
      <c r="JK5" s="33">
        <f>Month!JK5+JJ5</f>
        <v>11583.853499999997</v>
      </c>
      <c r="JL5" s="33">
        <f>Month!JL5+JK5</f>
        <v>13654.887999999997</v>
      </c>
      <c r="JM5" s="33">
        <f>Month!JM5+JL5</f>
        <v>15591.145999999997</v>
      </c>
      <c r="JN5" s="33">
        <f>Month!JN5+JM5</f>
        <v>17510.025999999998</v>
      </c>
      <c r="JO5" s="33">
        <f>Month!JO5+JN5</f>
        <v>19594.786</v>
      </c>
      <c r="JP5" s="33">
        <f>Month!JP5+JO5</f>
        <v>21584.771000000001</v>
      </c>
      <c r="JQ5" s="33">
        <f>Month!JQ5+JP5</f>
        <v>23767.554</v>
      </c>
      <c r="JR5" s="33">
        <f>Month!JR5</f>
        <v>2152.7269999999999</v>
      </c>
      <c r="JS5" s="33">
        <f>Month!JS5+JR5</f>
        <v>3956.7269999999999</v>
      </c>
      <c r="JT5" s="33">
        <f>Month!JT5+JS5</f>
        <v>5550.7195000000002</v>
      </c>
      <c r="JU5" s="33">
        <f>Month!JU5+JT5</f>
        <v>6626.2295000000004</v>
      </c>
      <c r="JV5" s="33">
        <f>Month!JV5+JU5</f>
        <v>7913.7070000000003</v>
      </c>
      <c r="JW5" s="33">
        <f>Month!JW5+JV5</f>
        <v>9378.3140000000003</v>
      </c>
      <c r="JX5" s="33">
        <f>Month!JX5+JW5</f>
        <v>11108.018</v>
      </c>
      <c r="JY5" s="33">
        <f>Month!JY5+JX5</f>
        <v>12923.741</v>
      </c>
      <c r="JZ5" s="33">
        <f>Month!JZ5+JY5</f>
        <v>14852.703</v>
      </c>
      <c r="KA5" s="33">
        <f>Month!KA5+JZ5</f>
        <v>16931.633000000002</v>
      </c>
      <c r="KB5" s="33">
        <f>Month!KB5+KA5</f>
        <v>18858.958000000002</v>
      </c>
      <c r="KC5" s="33">
        <f>Month!KC5+KB5</f>
        <v>20872.596000000001</v>
      </c>
      <c r="KD5" s="33">
        <f>Month!KD5</f>
        <v>1990.0826999999997</v>
      </c>
      <c r="KE5" s="33">
        <f>Month!KE5+KD5</f>
        <v>3746.3885499999997</v>
      </c>
      <c r="KF5" s="33">
        <f>Month!KF5+KE5</f>
        <v>5537.7311499999996</v>
      </c>
      <c r="KG5" s="33">
        <f>Month!KG5+KF5</f>
        <v>7193.4776499999998</v>
      </c>
      <c r="KH5" s="33">
        <f>Month!KH5+KG5</f>
        <v>9084.7157999999999</v>
      </c>
      <c r="KI5" s="33">
        <f>Month!KI5+KH5</f>
        <v>10992.680349999999</v>
      </c>
      <c r="KJ5" s="33">
        <f>Month!KJ5+KI5</f>
        <v>13069.316549999998</v>
      </c>
      <c r="KK5" s="33">
        <f>Month!KK5+KJ5</f>
        <v>15027.939099999998</v>
      </c>
      <c r="KL5" s="33">
        <f>Month!KL5+KK5</f>
        <v>17011.536499999998</v>
      </c>
      <c r="KM5" s="33">
        <f>Month!KM5+KL5</f>
        <v>19058.201799999999</v>
      </c>
      <c r="KN5" s="33">
        <f>Month!KN5+KM5</f>
        <v>21015.163099999998</v>
      </c>
      <c r="KO5" s="33">
        <f>Month!KO5+KN5</f>
        <v>23189.428249999997</v>
      </c>
      <c r="KP5" s="33">
        <f>Month!KP5</f>
        <v>2022.17155</v>
      </c>
      <c r="KQ5" s="33">
        <f>Month!KQ5+KP5</f>
        <v>3739.8712499999997</v>
      </c>
      <c r="KR5" s="33">
        <f>Month!KR5+KQ5</f>
        <v>5744.5713586206894</v>
      </c>
      <c r="KS5" s="33">
        <f>Month!KS5+KR5</f>
        <v>7737.9190060344827</v>
      </c>
      <c r="KT5" s="33">
        <f>Month!KT5+KS5</f>
        <v>9701.0625870689655</v>
      </c>
      <c r="KU5" s="33">
        <f>Month!KU5+KT5</f>
        <v>11602.982262148331</v>
      </c>
      <c r="KV5" s="33">
        <f>Month!KV5+KU5</f>
        <v>13685.728112148332</v>
      </c>
      <c r="KW5" s="33">
        <f>Month!KW5+KV5</f>
        <v>15665.689612148331</v>
      </c>
      <c r="KX5" s="33">
        <f>Month!KX5+KW5</f>
        <v>17630.992662148332</v>
      </c>
      <c r="KY5" s="33">
        <f>Month!KY5+KX5</f>
        <v>19668.59739746579</v>
      </c>
      <c r="KZ5" s="33">
        <f>Month!KZ5+KY5</f>
        <v>21621.044119688013</v>
      </c>
      <c r="LA5" s="33">
        <f>Month!LA5+KZ5</f>
        <v>23764.943469688013</v>
      </c>
      <c r="LB5" s="33">
        <f>Month!LB5</f>
        <v>2204.8280999999997</v>
      </c>
      <c r="LC5" s="33">
        <f>Month!LC5+LB5</f>
        <v>4027.6922500000001</v>
      </c>
      <c r="LD5" s="33">
        <f>Month!LD5+LC5</f>
        <v>6096.4544999999998</v>
      </c>
      <c r="LE5" s="33">
        <f>Month!LE5+LD5</f>
        <v>8161.7713626984123</v>
      </c>
      <c r="LF5" s="33">
        <f>Month!LF5+LE5</f>
        <v>10179.439562698411</v>
      </c>
      <c r="LG5" s="33">
        <f>Month!LG5+LF5</f>
        <v>12189.133462698412</v>
      </c>
      <c r="LH5" s="33">
        <f>Month!LH5+LG5</f>
        <v>14407.590712698411</v>
      </c>
      <c r="LI5" s="33">
        <f>Month!LI5+LH5</f>
        <v>16481.485062698412</v>
      </c>
      <c r="LJ5" s="33">
        <f>Month!LJ5+LI5</f>
        <v>18560.284062698411</v>
      </c>
      <c r="LK5" s="33">
        <f>Month!LK5+LJ5</f>
        <v>20732.958645158727</v>
      </c>
      <c r="LL5" s="33">
        <f>Month!LL5+LK5</f>
        <v>22877.964945158728</v>
      </c>
      <c r="LM5" s="33">
        <f>Month!LM5+LL5</f>
        <v>25167.8213215873</v>
      </c>
      <c r="LN5" s="33">
        <f>Month!LN5</f>
        <v>2293.3590000000004</v>
      </c>
      <c r="LO5" s="33">
        <f>LN5+Month!LO5</f>
        <v>4250.2790000000005</v>
      </c>
      <c r="LP5" s="33">
        <f>LO5+Month!LP5</f>
        <v>6282.0305000000008</v>
      </c>
      <c r="LQ5" s="33">
        <f>LP5+Month!LQ5</f>
        <v>8342.594000000001</v>
      </c>
      <c r="LR5" s="33">
        <f>LQ5+Month!LR5</f>
        <v>10481.6525</v>
      </c>
      <c r="LS5" s="33">
        <f>LR5+Month!LS5</f>
        <v>12601.594499999999</v>
      </c>
      <c r="LT5" s="33">
        <f>LS5+Month!LT5</f>
        <v>14957.0265</v>
      </c>
      <c r="LU5" s="33">
        <f>LT5+Month!LU5</f>
        <v>17143.861499999999</v>
      </c>
      <c r="LV5" s="33">
        <f>LU5+Month!LV5</f>
        <v>19266.181</v>
      </c>
      <c r="LW5" s="33">
        <f>LV5+Month!LW5</f>
        <v>21454.193500000001</v>
      </c>
      <c r="LX5" s="33">
        <f>LW5+Month!LX5</f>
        <v>23593.071</v>
      </c>
      <c r="LY5" s="33">
        <f>LX5+Month!LY5</f>
        <v>25906.845000000001</v>
      </c>
      <c r="LZ5" s="33">
        <f>Month!LZ5</f>
        <v>2345.1489999999999</v>
      </c>
      <c r="MA5" s="33">
        <f>LZ5+Month!MA5</f>
        <v>4291.7</v>
      </c>
      <c r="MB5" s="33">
        <f>MA5+Month!MB5</f>
        <v>6385.2434999999996</v>
      </c>
      <c r="MC5" s="33">
        <f>MB5+Month!MC5</f>
        <v>8516.6034999999993</v>
      </c>
      <c r="MD5" s="33">
        <f>MC5+Month!MD5</f>
        <v>10655.816499999999</v>
      </c>
      <c r="ME5" s="33">
        <f>MD5+Month!ME5</f>
        <v>12763.537999999999</v>
      </c>
      <c r="MF5" s="33">
        <f>ME5+Month!MF5</f>
        <v>15112.309499999999</v>
      </c>
      <c r="MG5" s="33">
        <f>MF5+Month!MG5</f>
        <v>17345.126</v>
      </c>
      <c r="MH5" s="33">
        <f>MG5+Month!MH5</f>
        <v>19506.501499999998</v>
      </c>
      <c r="MI5" s="33">
        <f>MH5+Month!MI5</f>
        <v>21807.9565</v>
      </c>
      <c r="MJ5" s="33">
        <f>MI5+Month!MJ5</f>
        <v>21807.9565</v>
      </c>
      <c r="MK5" s="33">
        <f>MJ5+Month!MK5</f>
        <v>21807.9565</v>
      </c>
      <c r="ML5" s="204">
        <f>Month!ML5</f>
        <v>0</v>
      </c>
    </row>
    <row r="6" spans="1:350" s="33" customFormat="1" x14ac:dyDescent="0.35">
      <c r="A6" s="18" t="str">
        <f>Month!A6</f>
        <v>Concepa</v>
      </c>
      <c r="B6" s="31"/>
      <c r="C6" s="31"/>
      <c r="D6" s="32"/>
      <c r="E6" s="31"/>
      <c r="F6" s="32"/>
      <c r="H6" s="18"/>
      <c r="I6" s="31"/>
      <c r="J6" s="31"/>
      <c r="K6" s="32"/>
      <c r="GX6" s="33">
        <f>IF(LEFT(GX$2,2)="1M",SUMIF(Month!$131:$131,Period!GX$2,Month!6:6),SUMIF(Month!$131:$131,Period!GX$2,Month!6:6)+GW6)</f>
        <v>4130.8225000000002</v>
      </c>
      <c r="GY6" s="33">
        <f>IF(LEFT(GY$2,2)="1M",SUMIF(Month!$131:$131,Period!GY$2,Month!6:6),SUMIF(Month!$131:$131,Period!GY$2,Month!6:6)+GX6)</f>
        <v>7849.7745000000004</v>
      </c>
      <c r="GZ6" s="33">
        <f>IF(LEFT(GZ$2,2)="1M",SUMIF(Month!$131:$131,Period!GZ$2,Month!6:6),SUMIF(Month!$131:$131,Period!GZ$2,Month!6:6)+GY6)</f>
        <v>11087.084999999999</v>
      </c>
      <c r="HA6" s="33">
        <f>IF(LEFT(HA$2,2)="1M",SUMIF(Month!$131:$131,Period!HA$2,Month!6:6),SUMIF(Month!$131:$131,Period!HA$2,Month!6:6)+GZ6)</f>
        <v>14135.758999999998</v>
      </c>
      <c r="HB6" s="33">
        <f>IF(LEFT(HB$2,2)="1M",SUMIF(Month!$131:$131,Period!HB$2,Month!6:6),SUMIF(Month!$131:$131,Period!HB$2,Month!6:6)+HA6)</f>
        <v>17126.847499999996</v>
      </c>
      <c r="HC6" s="33">
        <f>IF(LEFT(HC$2,2)="1M",SUMIF(Month!$131:$131,Period!HC$2,Month!6:6),SUMIF(Month!$131:$131,Period!HC$2,Month!6:6)+HB6)</f>
        <v>19840.408499999998</v>
      </c>
      <c r="HD6" s="33">
        <f>IF(LEFT(HD$2,2)="1M",SUMIF(Month!$131:$131,Period!HD$2,Month!6:6),SUMIF(Month!$131:$131,Period!HD$2,Month!6:6)+HC6)</f>
        <v>22887.614499999996</v>
      </c>
      <c r="HE6" s="33">
        <f>IF(LEFT(HE$2,2)="1M",SUMIF(Month!$131:$131,Period!HE$2,Month!6:6),SUMIF(Month!$131:$131,Period!HE$2,Month!6:6)+HD6)</f>
        <v>26025.417999999998</v>
      </c>
      <c r="HF6" s="33">
        <f>IF(LEFT(HF$2,2)="1M",SUMIF(Month!$131:$131,Period!HF$2,Month!6:6),SUMIF(Month!$131:$131,Period!HF$2,Month!6:6)+HE6)</f>
        <v>29146.746499999997</v>
      </c>
      <c r="HG6" s="33">
        <f>IF(LEFT(HG$2,2)="1M",SUMIF(Month!$131:$131,Period!HG$2,Month!6:6),SUMIF(Month!$131:$131,Period!HG$2,Month!6:6)+HF6)</f>
        <v>32415.412499999999</v>
      </c>
      <c r="HH6" s="33">
        <f>IF(LEFT(HH$2,2)="1M",SUMIF(Month!$131:$131,Period!HH$2,Month!6:6),SUMIF(Month!$131:$131,Period!HH$2,Month!6:6)+HG6)</f>
        <v>35793.625499999995</v>
      </c>
      <c r="HI6" s="33">
        <f>IF(LEFT(HI$2,2)="1M",SUMIF(Month!$131:$131,Period!HI$2,Month!6:6),SUMIF(Month!$131:$131,Period!HI$2,Month!6:6)+HH6)</f>
        <v>39689.885999999999</v>
      </c>
      <c r="HJ6" s="33">
        <f>IF(LEFT(HJ$2,2)="1M",SUMIF(Month!$131:$131,Period!HJ$2,Month!6:6),SUMIF(Month!$131:$131,Period!HJ$2,Month!6:6)+HI6)</f>
        <v>4213.5864999999994</v>
      </c>
      <c r="HK6" s="33">
        <f>IF(LEFT(HK$2,2)="1M",SUMIF(Month!$131:$131,Period!HK$2,Month!6:6),SUMIF(Month!$131:$131,Period!HK$2,Month!6:6)+HJ6)</f>
        <v>7787.8449999999993</v>
      </c>
      <c r="HL6" s="33">
        <f>IF(LEFT(HL$2,2)="1M",SUMIF(Month!$131:$131,Period!HL$2,Month!6:6),SUMIF(Month!$131:$131,Period!HL$2,Month!6:6)+HK6)</f>
        <v>11052.321</v>
      </c>
      <c r="HM6" s="33">
        <f>IF(LEFT(HM$2,2)="1M",SUMIF(Month!$131:$131,Period!HM$2,Month!6:6),SUMIF(Month!$131:$131,Period!HM$2,Month!6:6)+HL6)</f>
        <v>14060.04</v>
      </c>
      <c r="HN6" s="33">
        <f>IF(LEFT(HN$2,2)="1M",SUMIF(Month!$131:$131,Period!HN$2,Month!6:6),SUMIF(Month!$131:$131,Period!HN$2,Month!6:6)+HM6)</f>
        <v>16858.393</v>
      </c>
      <c r="HO6" s="33">
        <f>IF(LEFT(HO$2,2)="1M",SUMIF(Month!$131:$131,Period!HO$2,Month!6:6),SUMIF(Month!$131:$131,Period!HO$2,Month!6:6)+HN6)</f>
        <v>19559.751</v>
      </c>
      <c r="HP6" s="33">
        <f>IF(LEFT(HP$2,2)="1M",SUMIF(Month!$131:$131,Period!HP$2,Month!6:6),SUMIF(Month!$131:$131,Period!HP$2,Month!6:6)+HO6)</f>
        <v>22408.896000000001</v>
      </c>
      <c r="HQ6" s="33">
        <f>IF(LEFT(HQ$2,2)="1M",SUMIF(Month!$131:$131,Period!HQ$2,Month!6:6),SUMIF(Month!$131:$131,Period!HQ$2,Month!6:6)+HP6)</f>
        <v>25333.2585</v>
      </c>
      <c r="HR6" s="33">
        <f>IF(LEFT(HR$2,2)="1M",SUMIF(Month!$131:$131,Period!HR$2,Month!6:6),SUMIF(Month!$131:$131,Period!HR$2,Month!6:6)+HQ6)</f>
        <v>28163.804499999998</v>
      </c>
      <c r="HS6" s="33">
        <f>IF(LEFT(HS$2,2)="1M",SUMIF(Month!$131:$131,Period!HS$2,Month!6:6),SUMIF(Month!$131:$131,Period!HS$2,Month!6:6)+HR6)</f>
        <v>31182.771499999999</v>
      </c>
      <c r="HT6" s="33">
        <f>IF(LEFT(HT$2,2)="1M",SUMIF(Month!$131:$131,Period!HT$2,Month!6:6),SUMIF(Month!$131:$131,Period!HT$2,Month!6:6)+HS6)</f>
        <v>34123.269499999995</v>
      </c>
      <c r="HU6" s="33">
        <f>IF(LEFT(HU$2,2)="1M",SUMIF(Month!$131:$131,Period!HU$2,Month!6:6),SUMIF(Month!$131:$131,Period!HU$2,Month!6:6)+HT6)</f>
        <v>37765.466999999997</v>
      </c>
      <c r="HV6" s="33">
        <f>IF(LEFT(HV$2,2)="1M",SUMIF(Month!$131:$131,Period!HV$2,Month!6:6),SUMIF(Month!$131:$131,Period!HV$2,Month!6:6)+HU6)</f>
        <v>4130.4089999999997</v>
      </c>
      <c r="HW6" s="33">
        <f>IF(LEFT(HW$2,2)="1M",SUMIF(Month!$131:$131,Period!HW$2,Month!6:6),SUMIF(Month!$131:$131,Period!HW$2,Month!6:6)+HV6)</f>
        <v>7769.9349999999995</v>
      </c>
      <c r="HX6" s="33">
        <f>IF(LEFT(HX$2,2)="1M",SUMIF(Month!$131:$131,Period!HX$2,Month!6:6),SUMIF(Month!$131:$131,Period!HX$2,Month!6:6)+HW6)</f>
        <v>10772.934999999999</v>
      </c>
      <c r="HY6" s="33">
        <f>IF(LEFT(HY$2,2)="1M",SUMIF(Month!$131:$131,Period!HY$2,Month!6:6),SUMIF(Month!$131:$131,Period!HY$2,Month!6:6)+HX6)</f>
        <v>13448.934999999999</v>
      </c>
      <c r="HZ6" s="33">
        <f>IF(LEFT(HZ$2,2)="1M",SUMIF(Month!$131:$131,Period!HZ$2,Month!6:6),SUMIF(Month!$131:$131,Period!HZ$2,Month!6:6)+HY6)</f>
        <v>16105.246999999999</v>
      </c>
      <c r="IA6" s="33">
        <f>IF(LEFT(IA$2,2)="1M",SUMIF(Month!$131:$131,Period!IA$2,Month!6:6),SUMIF(Month!$131:$131,Period!IA$2,Month!6:6)+HZ6)</f>
        <v>18660.838499999998</v>
      </c>
      <c r="IB6" s="33">
        <f>IF(LEFT(IB$2,2)="1M",SUMIF(Month!$131:$131,Period!IB$2,Month!6:6),SUMIF(Month!$131:$131,Period!IB$2,Month!6:6)+IA6)</f>
        <v>21458.303499999998</v>
      </c>
      <c r="IC6" s="33">
        <f>IF(LEFT(IC$2,2)="1M",SUMIF(Month!$131:$131,Period!IC$2,Month!6:6),SUMIF(Month!$131:$131,Period!IC$2,Month!6:6)+IB6)</f>
        <v>24208.099499999997</v>
      </c>
      <c r="ID6" s="33">
        <f>IF(LEFT(ID$2,2)="1M",SUMIF(Month!$131:$131,Period!ID$2,Month!6:6),SUMIF(Month!$131:$131,Period!ID$2,Month!6:6)+IC6)</f>
        <v>26940.221499999996</v>
      </c>
      <c r="IE6" s="33">
        <f>IF(LEFT(IE$2,2)="1M",SUMIF(Month!$131:$131,Period!IE$2,Month!6:6),SUMIF(Month!$131:$131,Period!IE$2,Month!6:6)+ID6)</f>
        <v>29716.774499999996</v>
      </c>
      <c r="IF6" s="33">
        <f>IF(LEFT(IF$2,2)="1M",SUMIF(Month!$131:$131,Period!IF$2,Month!6:6),SUMIF(Month!$131:$131,Period!IF$2,Month!6:6)+IE6)</f>
        <v>32671.774499999996</v>
      </c>
      <c r="IG6" s="33">
        <f>IF(LEFT(IG$2,2)="1M",SUMIF(Month!$131:$131,Period!IG$2,Month!6:6),SUMIF(Month!$131:$131,Period!IG$2,Month!6:6)+IF6)</f>
        <v>36192.565999999999</v>
      </c>
      <c r="IH6" s="33">
        <f>Month!IH6</f>
        <v>4097.7719999999999</v>
      </c>
      <c r="II6" s="33">
        <f>IH6+Month!II6</f>
        <v>7779.3914999999997</v>
      </c>
      <c r="IJ6" s="33">
        <f>II6+Month!IJ6</f>
        <v>10794.973</v>
      </c>
      <c r="IK6" s="33">
        <f>IJ6+Month!IK6</f>
        <v>13583.148999999999</v>
      </c>
      <c r="IL6" s="33">
        <f>IK6+Month!IL6</f>
        <v>16200.516</v>
      </c>
      <c r="IM6" s="33">
        <f>IL6+Month!IM6</f>
        <v>18819.358499999998</v>
      </c>
      <c r="IN6" s="33">
        <f>IM6+Month!IN6</f>
        <v>21896.142999999996</v>
      </c>
      <c r="IO6" s="33">
        <f>IN6+Month!IO6</f>
        <v>24904.591499999995</v>
      </c>
      <c r="IP6" s="33">
        <f>IO6+Month!IP6</f>
        <v>27963.275999999994</v>
      </c>
      <c r="IQ6" s="33">
        <f>IP6+Month!IQ6</f>
        <v>31101.336999999992</v>
      </c>
      <c r="IR6" s="33">
        <f>IQ6+Month!IR6</f>
        <v>34398.955999999991</v>
      </c>
      <c r="IS6" s="33">
        <f>IR6+Month!IS6</f>
        <v>38375.672499999993</v>
      </c>
      <c r="IT6" s="33">
        <f>Month!IT6</f>
        <v>4430.6507999999994</v>
      </c>
      <c r="IU6" s="33">
        <f>IT6+Month!IU6</f>
        <v>8344.8547999999992</v>
      </c>
      <c r="IV6" s="33">
        <f>IU6+Month!IV6</f>
        <v>11815.332899999999</v>
      </c>
      <c r="IW6" s="33">
        <f>IV6+Month!IW6</f>
        <v>15014.2341</v>
      </c>
      <c r="IX6" s="33">
        <f>IW6+Month!IX6</f>
        <v>17530.742099999999</v>
      </c>
      <c r="IY6" s="33">
        <f>IX6+Month!IY6</f>
        <v>20485.776599999997</v>
      </c>
      <c r="IZ6" s="33">
        <f>IY6+Month!IZ6</f>
        <v>20723.088099999997</v>
      </c>
      <c r="JA6" s="33">
        <f>IZ6+Month!JA6</f>
        <v>20723.088099999997</v>
      </c>
      <c r="JB6" s="33">
        <f>JA6+Month!JB6</f>
        <v>20723.088099999997</v>
      </c>
      <c r="JC6" s="33">
        <f>JB6+Month!JC6</f>
        <v>20723.088099999997</v>
      </c>
      <c r="JD6" s="33">
        <f>JC6+Month!JD6</f>
        <v>20723.088099999997</v>
      </c>
      <c r="JE6" s="33">
        <f>JD6+Month!JE6</f>
        <v>20723.088099999997</v>
      </c>
      <c r="KE6" s="33">
        <f>Month!KE6+KD6</f>
        <v>0</v>
      </c>
      <c r="KF6" s="33">
        <f>Month!KF6+KE6</f>
        <v>0</v>
      </c>
      <c r="KG6" s="33">
        <f>Month!KG6+KF6</f>
        <v>0</v>
      </c>
      <c r="KH6" s="33">
        <f>Month!KH6+KG6</f>
        <v>0</v>
      </c>
      <c r="KI6" s="33">
        <f>Month!KI6+KH6</f>
        <v>0</v>
      </c>
      <c r="KJ6" s="33">
        <f>Month!KJ6+KI6</f>
        <v>0</v>
      </c>
      <c r="KK6" s="33">
        <f>Month!KK6+KJ6</f>
        <v>0</v>
      </c>
      <c r="KL6" s="33">
        <f>Month!KL6+KK6</f>
        <v>0</v>
      </c>
      <c r="KM6" s="33">
        <f>Month!KM6+KL6</f>
        <v>0</v>
      </c>
      <c r="KN6" s="33">
        <f>Month!KN6+KM6</f>
        <v>0</v>
      </c>
      <c r="KO6" s="33">
        <f>Month!KO6+KN6</f>
        <v>0</v>
      </c>
      <c r="KP6" s="33">
        <f>Month!KP6</f>
        <v>0</v>
      </c>
      <c r="KQ6" s="33">
        <f>Month!KQ6+KP6</f>
        <v>0</v>
      </c>
      <c r="KR6" s="33">
        <f>Month!KR6+KQ6</f>
        <v>0</v>
      </c>
      <c r="KS6" s="33">
        <f>Month!KS6+KR6</f>
        <v>0</v>
      </c>
      <c r="KT6" s="33">
        <f>Month!KT6+KS6</f>
        <v>0</v>
      </c>
      <c r="KU6" s="33">
        <f>Month!KU6+KT6</f>
        <v>0</v>
      </c>
      <c r="KV6" s="33">
        <f>Month!KV6+KU6</f>
        <v>0</v>
      </c>
      <c r="KW6" s="33">
        <f>Month!KW6+KV6</f>
        <v>0</v>
      </c>
      <c r="KX6" s="33">
        <f>Month!KX6+KW6</f>
        <v>0</v>
      </c>
      <c r="KY6" s="33">
        <f>Month!KY6+KX6</f>
        <v>0</v>
      </c>
      <c r="KZ6" s="33">
        <f>Month!KZ6+KY6</f>
        <v>0</v>
      </c>
      <c r="LA6" s="33">
        <f>Month!LA6+KZ6</f>
        <v>0</v>
      </c>
      <c r="LB6" s="33">
        <f>Month!LB6</f>
        <v>0</v>
      </c>
      <c r="LC6" s="33">
        <f>Month!LC6+LB6</f>
        <v>0</v>
      </c>
      <c r="LD6" s="33">
        <f>Month!LD6+LC6</f>
        <v>0</v>
      </c>
      <c r="LE6" s="33">
        <f>Month!LE6+LD6</f>
        <v>0</v>
      </c>
      <c r="LF6" s="33">
        <f>Month!LF6+LE6</f>
        <v>0</v>
      </c>
      <c r="LG6" s="33">
        <f>Month!LG6+LF6</f>
        <v>0</v>
      </c>
      <c r="LH6" s="33">
        <f>Month!LH6+LG6</f>
        <v>0</v>
      </c>
      <c r="LI6" s="33">
        <f>Month!LI6+LH6</f>
        <v>0</v>
      </c>
      <c r="LJ6" s="33">
        <f>Month!LJ6+LI6</f>
        <v>0</v>
      </c>
      <c r="LK6" s="33">
        <f>Month!LK6+LJ6</f>
        <v>0</v>
      </c>
      <c r="LL6" s="33">
        <f>Month!LL6+LK6</f>
        <v>0</v>
      </c>
      <c r="LM6" s="33">
        <f>Month!LM6+LL6</f>
        <v>0</v>
      </c>
      <c r="LN6" s="33">
        <f>Month!LN6</f>
        <v>0</v>
      </c>
      <c r="LO6" s="33">
        <f>LN6+Month!LO6</f>
        <v>0</v>
      </c>
      <c r="LP6" s="33">
        <f>LO6+Month!LP6</f>
        <v>0</v>
      </c>
      <c r="LQ6" s="33">
        <f>LP6+Month!LQ6</f>
        <v>0</v>
      </c>
      <c r="LR6" s="33">
        <f>LQ6+Month!LR6</f>
        <v>0</v>
      </c>
      <c r="LS6" s="33">
        <f>LR6+Month!LS6</f>
        <v>0</v>
      </c>
      <c r="LT6" s="33">
        <f>LS6+Month!LT6</f>
        <v>0</v>
      </c>
      <c r="LU6" s="33">
        <f>LT6+Month!LU6</f>
        <v>0</v>
      </c>
      <c r="LV6" s="33">
        <f>LU6+Month!LV6</f>
        <v>0</v>
      </c>
      <c r="LW6" s="33">
        <f>LV6+Month!LW6</f>
        <v>0</v>
      </c>
      <c r="LX6" s="33">
        <f>LW6+Month!LX6</f>
        <v>0</v>
      </c>
      <c r="LY6" s="33">
        <f>LX6+Month!LY6</f>
        <v>0</v>
      </c>
      <c r="LZ6" s="33">
        <f>Month!LZ6</f>
        <v>0</v>
      </c>
      <c r="MA6" s="33">
        <f>LZ6+Month!MA6</f>
        <v>0</v>
      </c>
      <c r="MB6" s="33">
        <f>MA6+Month!MB6</f>
        <v>0</v>
      </c>
      <c r="MC6" s="33">
        <f>MB6+Month!MC6</f>
        <v>0</v>
      </c>
      <c r="MD6" s="33">
        <f>MC6+Month!MD6</f>
        <v>0</v>
      </c>
      <c r="ME6" s="33">
        <f>MD6+Month!ME6</f>
        <v>0</v>
      </c>
      <c r="MF6" s="33">
        <f>ME6+Month!MF6</f>
        <v>0</v>
      </c>
      <c r="MG6" s="33">
        <f>MF6+Month!MG6</f>
        <v>0</v>
      </c>
      <c r="MH6" s="33">
        <f>MG6+Month!MH6</f>
        <v>0</v>
      </c>
      <c r="MI6" s="33">
        <f>MH6+Month!MI6</f>
        <v>0</v>
      </c>
      <c r="MJ6" s="33">
        <f>MI6+Month!MJ6</f>
        <v>0</v>
      </c>
      <c r="MK6" s="33">
        <f>MJ6+Month!MK6</f>
        <v>0</v>
      </c>
      <c r="ML6" s="33">
        <f>Month!ML6</f>
        <v>0</v>
      </c>
    </row>
    <row r="7" spans="1:350" s="33" customFormat="1" x14ac:dyDescent="0.35">
      <c r="A7" s="18" t="str">
        <f>Month!A7</f>
        <v>Econorte</v>
      </c>
      <c r="B7" s="31"/>
      <c r="C7" s="31"/>
      <c r="D7" s="32"/>
      <c r="E7" s="31"/>
      <c r="F7" s="32"/>
      <c r="H7" s="18"/>
      <c r="I7" s="31"/>
      <c r="J7" s="31"/>
      <c r="K7" s="32"/>
      <c r="GX7" s="33">
        <f>IF(LEFT(GX$2,2)="1M",SUMIF(Month!$131:$131,Period!GX$2,Month!7:7),SUMIF(Month!$131:$131,Period!GX$2,Month!7:7)+GW7)</f>
        <v>1280.0471987577639</v>
      </c>
      <c r="GY7" s="33">
        <f>IF(LEFT(GY$2,2)="1M",SUMIF(Month!$131:$131,Period!GY$2,Month!7:7),SUMIF(Month!$131:$131,Period!GY$2,Month!7:7)+GX7)</f>
        <v>2418.7767422360248</v>
      </c>
      <c r="GZ7" s="33">
        <f>IF(LEFT(GZ$2,2)="1M",SUMIF(Month!$131:$131,Period!GZ$2,Month!7:7),SUMIF(Month!$131:$131,Period!GZ$2,Month!7:7)+GY7)</f>
        <v>3609.9673074534157</v>
      </c>
      <c r="HA7" s="33">
        <f>IF(LEFT(HA$2,2)="1M",SUMIF(Month!$131:$131,Period!HA$2,Month!7:7),SUMIF(Month!$131:$131,Period!HA$2,Month!7:7)+GZ7)</f>
        <v>4809.3443881987569</v>
      </c>
      <c r="HB7" s="33">
        <f>IF(LEFT(HB$2,2)="1M",SUMIF(Month!$131:$131,Period!HB$2,Month!7:7),SUMIF(Month!$131:$131,Period!HB$2,Month!7:7)+HA7)</f>
        <v>6020.8497391304336</v>
      </c>
      <c r="HC7" s="33">
        <f>IF(LEFT(HC$2,2)="1M",SUMIF(Month!$131:$131,Period!HC$2,Month!7:7),SUMIF(Month!$131:$131,Period!HC$2,Month!7:7)+HB7)</f>
        <v>7182.0083478260858</v>
      </c>
      <c r="HD7" s="33">
        <f>IF(LEFT(HD$2,2)="1M",SUMIF(Month!$131:$131,Period!HD$2,Month!7:7),SUMIF(Month!$131:$131,Period!HD$2,Month!7:7)+HC7)</f>
        <v>8422.2105652173905</v>
      </c>
      <c r="HE7" s="33">
        <f>IF(LEFT(HE$2,2)="1M",SUMIF(Month!$131:$131,Period!HE$2,Month!7:7),SUMIF(Month!$131:$131,Period!HE$2,Month!7:7)+HD7)</f>
        <v>9661.3045279503094</v>
      </c>
      <c r="HF7" s="33">
        <f>IF(LEFT(HF$2,2)="1M",SUMIF(Month!$131:$131,Period!HF$2,Month!7:7),SUMIF(Month!$131:$131,Period!HF$2,Month!7:7)+HE7)</f>
        <v>10865.95151552795</v>
      </c>
      <c r="HG7" s="33">
        <f>IF(LEFT(HG$2,2)="1M",SUMIF(Month!$131:$131,Period!HG$2,Month!7:7),SUMIF(Month!$131:$131,Period!HG$2,Month!7:7)+HF7)</f>
        <v>12127.990322981366</v>
      </c>
      <c r="HH7" s="33">
        <f>IF(LEFT(HH$2,2)="1M",SUMIF(Month!$131:$131,Period!HH$2,Month!7:7),SUMIF(Month!$131:$131,Period!HH$2,Month!7:7)+HG7)</f>
        <v>13344.914847826087</v>
      </c>
      <c r="HI7" s="33">
        <f>IF(LEFT(HI$2,2)="1M",SUMIF(Month!$131:$131,Period!HI$2,Month!7:7),SUMIF(Month!$131:$131,Period!HI$2,Month!7:7)+HH7)</f>
        <v>14644.855487577639</v>
      </c>
      <c r="HJ7" s="33">
        <f>IF(LEFT(HJ$2,2)="1M",SUMIF(Month!$131:$131,Period!HJ$2,Month!7:7),SUMIF(Month!$131:$131,Period!HJ$2,Month!7:7)+HI7)</f>
        <v>1219.1612018633541</v>
      </c>
      <c r="HK7" s="33">
        <f>IF(LEFT(HK$2,2)="1M",SUMIF(Month!$131:$131,Period!HK$2,Month!7:7),SUMIF(Month!$131:$131,Period!HK$2,Month!7:7)+HJ7)</f>
        <v>2231.1982701863353</v>
      </c>
      <c r="HL7" s="33">
        <f>IF(LEFT(HL$2,2)="1M",SUMIF(Month!$131:$131,Period!HL$2,Month!7:7),SUMIF(Month!$131:$131,Period!HL$2,Month!7:7)+HK7)</f>
        <v>3455.3938354037264</v>
      </c>
      <c r="HM7" s="33">
        <f>IF(LEFT(HM$2,2)="1M",SUMIF(Month!$131:$131,Period!HM$2,Month!7:7),SUMIF(Month!$131:$131,Period!HM$2,Month!7:7)+HL7)</f>
        <v>4607.2087484472049</v>
      </c>
      <c r="HN7" s="33">
        <f>IF(LEFT(HN$2,2)="1M",SUMIF(Month!$131:$131,Period!HN$2,Month!7:7),SUMIF(Month!$131:$131,Period!HN$2,Month!7:7)+HM7)</f>
        <v>5734.8871055900618</v>
      </c>
      <c r="HO7" s="33">
        <f>IF(LEFT(HO$2,2)="1M",SUMIF(Month!$131:$131,Period!HO$2,Month!7:7),SUMIF(Month!$131:$131,Period!HO$2,Month!7:7)+HN7)</f>
        <v>6841.8412701863344</v>
      </c>
      <c r="HP7" s="33">
        <f>IF(LEFT(HP$2,2)="1M",SUMIF(Month!$131:$131,Period!HP$2,Month!7:7),SUMIF(Month!$131:$131,Period!HP$2,Month!7:7)+HO7)</f>
        <v>8040.1140279503097</v>
      </c>
      <c r="HQ7" s="33">
        <f>IF(LEFT(HQ$2,2)="1M",SUMIF(Month!$131:$131,Period!HQ$2,Month!7:7),SUMIF(Month!$131:$131,Period!HQ$2,Month!7:7)+HP7)</f>
        <v>9222.3300434782595</v>
      </c>
      <c r="HR7" s="33">
        <f>IF(LEFT(HR$2,2)="1M",SUMIF(Month!$131:$131,Period!HR$2,Month!7:7),SUMIF(Month!$131:$131,Period!HR$2,Month!7:7)+HQ7)</f>
        <v>10427.416413043476</v>
      </c>
      <c r="HS7" s="33">
        <f>IF(LEFT(HS$2,2)="1M",SUMIF(Month!$131:$131,Period!HS$2,Month!7:7),SUMIF(Month!$131:$131,Period!HS$2,Month!7:7)+HR7)</f>
        <v>11658.873413043477</v>
      </c>
      <c r="HT7" s="33">
        <f>IF(LEFT(HT$2,2)="1M",SUMIF(Month!$131:$131,Period!HT$2,Month!7:7),SUMIF(Month!$131:$131,Period!HT$2,Month!7:7)+HS7)</f>
        <v>12807.423135265699</v>
      </c>
      <c r="HU7" s="33">
        <f>IF(LEFT(HU$2,2)="1M",SUMIF(Month!$131:$131,Period!HU$2,Month!7:7),SUMIF(Month!$131:$131,Period!HU$2,Month!7:7)+HT7)</f>
        <v>14073.210635265699</v>
      </c>
      <c r="HV7" s="33">
        <f>IF(LEFT(HV$2,2)="1M",SUMIF(Month!$131:$131,Period!HV$2,Month!7:7),SUMIF(Month!$131:$131,Period!HV$2,Month!7:7)+HU7)</f>
        <v>1136</v>
      </c>
      <c r="HW7" s="33">
        <f>IF(LEFT(HW$2,2)="1M",SUMIF(Month!$131:$131,Period!HW$2,Month!7:7),SUMIF(Month!$131:$131,Period!HW$2,Month!7:7)+HV7)</f>
        <v>2182.57508479532</v>
      </c>
      <c r="HX7" s="33">
        <f>IF(LEFT(HX$2,2)="1M",SUMIF(Month!$131:$131,Period!HX$2,Month!7:7),SUMIF(Month!$131:$131,Period!HX$2,Month!7:7)+HW7)</f>
        <v>3362.57508479532</v>
      </c>
      <c r="HY7" s="33">
        <f>IF(LEFT(HY$2,2)="1M",SUMIF(Month!$131:$131,Period!HY$2,Month!7:7),SUMIF(Month!$131:$131,Period!HY$2,Month!7:7)+HX7)</f>
        <v>4471.5750847953204</v>
      </c>
      <c r="HZ7" s="33">
        <f>IF(LEFT(HZ$2,2)="1M",SUMIF(Month!$131:$131,Period!HZ$2,Month!7:7),SUMIF(Month!$131:$131,Period!HZ$2,Month!7:7)+HY7)</f>
        <v>5578.5750847953204</v>
      </c>
      <c r="IA7" s="33">
        <f>IF(LEFT(IA$2,2)="1M",SUMIF(Month!$131:$131,Period!IA$2,Month!7:7),SUMIF(Month!$131:$131,Period!IA$2,Month!7:7)+HZ7)</f>
        <v>6653.5750847953204</v>
      </c>
      <c r="IB7" s="33">
        <f>IF(LEFT(IB$2,2)="1M",SUMIF(Month!$131:$131,Period!IB$2,Month!7:7),SUMIF(Month!$131:$131,Period!IB$2,Month!7:7)+IA7)</f>
        <v>7828.5750847953204</v>
      </c>
      <c r="IC7" s="33">
        <f>IF(LEFT(IC$2,2)="1M",SUMIF(Month!$131:$131,Period!IC$2,Month!7:7),SUMIF(Month!$131:$131,Period!IC$2,Month!7:7)+IB7)</f>
        <v>8937.5750847953204</v>
      </c>
      <c r="ID7" s="33">
        <f>IF(LEFT(ID$2,2)="1M",SUMIF(Month!$131:$131,Period!ID$2,Month!7:7),SUMIF(Month!$131:$131,Period!ID$2,Month!7:7)+IC7)</f>
        <v>10014.57508479532</v>
      </c>
      <c r="IE7" s="33">
        <f>IF(LEFT(IE$2,2)="1M",SUMIF(Month!$131:$131,Period!IE$2,Month!7:7),SUMIF(Month!$131:$131,Period!IE$2,Month!7:7)+ID7)</f>
        <v>11092.57508479532</v>
      </c>
      <c r="IF7" s="33">
        <f>IF(LEFT(IF$2,2)="1M",SUMIF(Month!$131:$131,Period!IF$2,Month!7:7),SUMIF(Month!$131:$131,Period!IF$2,Month!7:7)+IE7)</f>
        <v>12140.57508479532</v>
      </c>
      <c r="IG7" s="33">
        <f>IF(LEFT(IG$2,2)="1M",SUMIF(Month!$131:$131,Period!IG$2,Month!7:7),SUMIF(Month!$131:$131,Period!IG$2,Month!7:7)+IF7)</f>
        <v>13287.57508479532</v>
      </c>
      <c r="IH7" s="33">
        <f>Month!IH7</f>
        <v>1060</v>
      </c>
      <c r="II7" s="33">
        <f>IH7+Month!II7</f>
        <v>2000</v>
      </c>
      <c r="IJ7" s="33">
        <f>II7+Month!IJ7</f>
        <v>3041</v>
      </c>
      <c r="IK7" s="33">
        <f>IJ7+Month!IK7</f>
        <v>4043</v>
      </c>
      <c r="IL7" s="33">
        <f>IK7+Month!IL7</f>
        <v>5079</v>
      </c>
      <c r="IM7" s="33">
        <f>IL7+Month!IM7</f>
        <v>6092</v>
      </c>
      <c r="IN7" s="33">
        <f>IM7+Month!IN7</f>
        <v>7250</v>
      </c>
      <c r="IO7" s="33">
        <f>IN7+Month!IO7</f>
        <v>8340</v>
      </c>
      <c r="IP7" s="33">
        <f>IO7+Month!IP7</f>
        <v>9416</v>
      </c>
      <c r="IQ7" s="33">
        <f>IP7+Month!IQ7</f>
        <v>10487</v>
      </c>
      <c r="IR7" s="33">
        <f>IQ7+Month!IR7</f>
        <v>11527</v>
      </c>
      <c r="IS7" s="33">
        <f>IR7+Month!IS7</f>
        <v>12647</v>
      </c>
      <c r="IT7" s="33">
        <f>Month!IT7</f>
        <v>1070</v>
      </c>
      <c r="IU7" s="33">
        <f>IT7+Month!IU7</f>
        <v>1996</v>
      </c>
      <c r="IV7" s="33">
        <f>IU7+Month!IV7</f>
        <v>3015</v>
      </c>
      <c r="IW7" s="33">
        <f>IV7+Month!IW7</f>
        <v>4038</v>
      </c>
      <c r="IX7" s="33">
        <f>IW7+Month!IX7</f>
        <v>4842</v>
      </c>
      <c r="IY7" s="33">
        <f>IX7+Month!IY7</f>
        <v>5869</v>
      </c>
      <c r="IZ7" s="33">
        <f>IY7+Month!IZ7</f>
        <v>6975</v>
      </c>
      <c r="JA7" s="33">
        <f>IZ7+Month!JA7</f>
        <v>7995</v>
      </c>
      <c r="JB7" s="33">
        <f>JA7+Month!JB7</f>
        <v>9004</v>
      </c>
      <c r="JC7" s="33">
        <f>JB7+Month!JC7</f>
        <v>10016</v>
      </c>
      <c r="JD7" s="33">
        <f>JC7+Month!JD7</f>
        <v>10920</v>
      </c>
      <c r="JE7" s="33">
        <f>JD7+Month!JE7</f>
        <v>11643</v>
      </c>
      <c r="JF7" s="33">
        <f>Month!JF7</f>
        <v>620</v>
      </c>
      <c r="JG7" s="33">
        <f>Month!JG7+JF7</f>
        <v>1160</v>
      </c>
      <c r="JH7" s="33">
        <f>Month!JH7+JG7</f>
        <v>1734</v>
      </c>
      <c r="JI7" s="33">
        <f>Month!JI7+JH7</f>
        <v>2297</v>
      </c>
      <c r="JJ7" s="33">
        <f>Month!JJ7+JI7</f>
        <v>2863</v>
      </c>
      <c r="JK7" s="33">
        <f>Month!JK7+JJ7</f>
        <v>3564</v>
      </c>
      <c r="JL7" s="33">
        <f>Month!JL7+JK7</f>
        <v>4362</v>
      </c>
      <c r="JM7" s="33">
        <f>Month!JM7+JL7</f>
        <v>5362</v>
      </c>
      <c r="JN7" s="33">
        <f>Month!JN7+JM7</f>
        <v>6438</v>
      </c>
      <c r="JO7" s="33">
        <f>Month!JO7+JN7</f>
        <v>7596</v>
      </c>
      <c r="JP7" s="33">
        <f>Month!JP7+JO7</f>
        <v>8689</v>
      </c>
      <c r="JQ7" s="33">
        <f>Month!JQ7+JP7</f>
        <v>9837</v>
      </c>
      <c r="JR7" s="33">
        <f>Month!JR7</f>
        <v>1120</v>
      </c>
      <c r="JS7" s="33">
        <f>Month!JS7+JR7</f>
        <v>2144</v>
      </c>
      <c r="JT7" s="33">
        <f>Month!JT7+JS7</f>
        <v>3116</v>
      </c>
      <c r="JU7" s="33">
        <f>Month!JU7+JT7</f>
        <v>3881</v>
      </c>
      <c r="JV7" s="33">
        <f>Month!JV7+JU7</f>
        <v>4777</v>
      </c>
      <c r="JW7" s="33">
        <f>Month!JW7+JV7</f>
        <v>5700</v>
      </c>
      <c r="JX7" s="33">
        <f>Month!JX7+JW7</f>
        <v>6744</v>
      </c>
      <c r="JY7" s="33">
        <f>Month!JY7+JX7</f>
        <v>7813</v>
      </c>
      <c r="JZ7" s="33">
        <f>Month!JZ7+JY7</f>
        <v>8926</v>
      </c>
      <c r="KA7" s="33">
        <f>Month!KA7+JZ7</f>
        <v>10096</v>
      </c>
      <c r="KB7" s="33">
        <f>Month!KB7+KA7</f>
        <v>11215</v>
      </c>
      <c r="KC7" s="33">
        <f>Month!KC7+KB7</f>
        <v>12372</v>
      </c>
      <c r="KD7" s="33">
        <f>Month!KD7</f>
        <v>1068</v>
      </c>
      <c r="KE7" s="33">
        <f>Month!KE7+KD7</f>
        <v>2026</v>
      </c>
      <c r="KF7" s="33">
        <f>Month!KF7+KE7</f>
        <v>3030</v>
      </c>
      <c r="KG7" s="33">
        <f>Month!KG7+KF7</f>
        <v>3997</v>
      </c>
      <c r="KH7" s="33">
        <f>Month!KH7+KG7</f>
        <v>5063</v>
      </c>
      <c r="KI7" s="33">
        <f>Month!KI7+KH7</f>
        <v>6080</v>
      </c>
      <c r="KJ7" s="33">
        <f>Month!KJ7+KI7</f>
        <v>7191</v>
      </c>
      <c r="KK7" s="33">
        <f>Month!KK7+KJ7</f>
        <v>8312</v>
      </c>
      <c r="KL7" s="33">
        <f>Month!KL7+KK7</f>
        <v>9405</v>
      </c>
      <c r="KM7" s="33">
        <f>Month!KM7+KL7</f>
        <v>10567</v>
      </c>
      <c r="KN7" s="33">
        <f>Month!KN7+KM7</f>
        <v>11532</v>
      </c>
      <c r="KO7" s="33">
        <f>Month!KO7+KN7</f>
        <v>11532</v>
      </c>
      <c r="KP7" s="33">
        <f>Month!KP7</f>
        <v>0</v>
      </c>
      <c r="KQ7" s="33">
        <f>Month!KQ7+KP7</f>
        <v>0</v>
      </c>
      <c r="KR7" s="33">
        <f>Month!KR7+KQ7</f>
        <v>0</v>
      </c>
      <c r="KS7" s="33">
        <f>Month!KS7+KR7</f>
        <v>0</v>
      </c>
      <c r="KT7" s="33">
        <f>Month!KT7+KS7</f>
        <v>0</v>
      </c>
      <c r="KU7" s="33">
        <f>Month!KU7+KT7</f>
        <v>0</v>
      </c>
      <c r="KV7" s="33">
        <f>Month!KV7+KU7</f>
        <v>0</v>
      </c>
      <c r="KW7" s="33">
        <f>Month!KW7+KV7</f>
        <v>0</v>
      </c>
      <c r="KX7" s="33">
        <f>Month!KX7+KW7</f>
        <v>0</v>
      </c>
      <c r="KY7" s="33">
        <f>Month!KY7+KX7</f>
        <v>0</v>
      </c>
      <c r="KZ7" s="33">
        <f>Month!KZ7+KY7</f>
        <v>0</v>
      </c>
      <c r="LA7" s="33">
        <f>Month!LA7+KZ7</f>
        <v>0</v>
      </c>
      <c r="LB7" s="33">
        <f>Month!LB7</f>
        <v>0</v>
      </c>
      <c r="LC7" s="33">
        <f>Month!LC7+LB7</f>
        <v>0</v>
      </c>
      <c r="LD7" s="33">
        <f>Month!LD7+LC7</f>
        <v>0</v>
      </c>
      <c r="LE7" s="33">
        <f>Month!LE7+LD7</f>
        <v>0</v>
      </c>
      <c r="LF7" s="33">
        <f>Month!LF7+LE7</f>
        <v>0</v>
      </c>
      <c r="LG7" s="33">
        <f>Month!LG7+LF7</f>
        <v>0</v>
      </c>
      <c r="LH7" s="33">
        <f>Month!LH7+LG7</f>
        <v>0</v>
      </c>
      <c r="LI7" s="33">
        <f>Month!LI7+LH7</f>
        <v>0</v>
      </c>
      <c r="LJ7" s="33">
        <f>Month!LJ7+LI7</f>
        <v>0</v>
      </c>
      <c r="LK7" s="33">
        <f>Month!LK7+LJ7</f>
        <v>0</v>
      </c>
      <c r="LL7" s="33">
        <f>Month!LL7+LK7</f>
        <v>0</v>
      </c>
      <c r="LM7" s="33">
        <f>Month!LM7+LL7</f>
        <v>0</v>
      </c>
      <c r="LN7" s="33">
        <f>Month!LN7</f>
        <v>0</v>
      </c>
      <c r="LO7" s="33">
        <f>LN7+Month!LO7</f>
        <v>0</v>
      </c>
      <c r="LP7" s="33">
        <f>LO7+Month!LP7</f>
        <v>0</v>
      </c>
      <c r="LQ7" s="33">
        <f>LP7+Month!LQ7</f>
        <v>0</v>
      </c>
      <c r="LR7" s="33">
        <f>LQ7+Month!LR7</f>
        <v>0</v>
      </c>
      <c r="LS7" s="33">
        <f>LR7+Month!LS7</f>
        <v>0</v>
      </c>
      <c r="LT7" s="33">
        <f>LS7+Month!LT7</f>
        <v>0</v>
      </c>
      <c r="LU7" s="33">
        <f>LT7+Month!LU7</f>
        <v>0</v>
      </c>
      <c r="LV7" s="33">
        <f>LU7+Month!LV7</f>
        <v>0</v>
      </c>
      <c r="LW7" s="33">
        <f>LV7+Month!LW7</f>
        <v>0</v>
      </c>
      <c r="LX7" s="33">
        <f>LW7+Month!LX7</f>
        <v>0</v>
      </c>
      <c r="LY7" s="33">
        <f>LX7+Month!LY7</f>
        <v>0</v>
      </c>
      <c r="LZ7" s="33">
        <f>Month!LZ7</f>
        <v>0</v>
      </c>
      <c r="MA7" s="33">
        <f>LZ7+Month!MA7</f>
        <v>0</v>
      </c>
      <c r="MB7" s="33">
        <f>MA7+Month!MB7</f>
        <v>0</v>
      </c>
      <c r="MC7" s="33">
        <f>MB7+Month!MC7</f>
        <v>0</v>
      </c>
      <c r="MD7" s="33">
        <f>MC7+Month!MD7</f>
        <v>0</v>
      </c>
      <c r="ME7" s="33">
        <f>MD7+Month!ME7</f>
        <v>0</v>
      </c>
      <c r="MF7" s="33">
        <f>ME7+Month!MF7</f>
        <v>0</v>
      </c>
      <c r="MG7" s="33">
        <f>MF7+Month!MG7</f>
        <v>0</v>
      </c>
      <c r="MH7" s="33">
        <f>MG7+Month!MH7</f>
        <v>0</v>
      </c>
      <c r="MI7" s="33">
        <f>MH7+Month!MI7</f>
        <v>0</v>
      </c>
      <c r="MJ7" s="33">
        <f>MI7+Month!MJ7</f>
        <v>0</v>
      </c>
      <c r="MK7" s="33">
        <f>MJ7+Month!MK7</f>
        <v>0</v>
      </c>
      <c r="ML7" s="33">
        <f>Month!ML7</f>
        <v>0</v>
      </c>
    </row>
    <row r="8" spans="1:350" s="33" customFormat="1" x14ac:dyDescent="0.35">
      <c r="A8" s="18" t="str">
        <f>Month!A8</f>
        <v>Transbrasiliana</v>
      </c>
      <c r="B8" s="31"/>
      <c r="C8" s="31"/>
      <c r="D8" s="32"/>
      <c r="E8" s="31"/>
      <c r="F8" s="32"/>
      <c r="H8" s="18"/>
      <c r="I8" s="31"/>
      <c r="J8" s="31"/>
      <c r="K8" s="32"/>
      <c r="GX8" s="33">
        <f>IF(LEFT(GX$2,2)="1M",SUMIF(Month!$131:$131,Period!GX$2,Month!8:8),SUMIF(Month!$131:$131,Period!GX$2,Month!8:8)+GW8)</f>
        <v>2280.0520000000001</v>
      </c>
      <c r="GY8" s="33">
        <f>IF(LEFT(GY$2,2)="1M",SUMIF(Month!$131:$131,Period!GY$2,Month!8:8),SUMIF(Month!$131:$131,Period!GY$2,Month!8:8)+GX8)</f>
        <v>4361.5895</v>
      </c>
      <c r="GZ8" s="33">
        <f>IF(LEFT(GZ$2,2)="1M",SUMIF(Month!$131:$131,Period!GZ$2,Month!8:8),SUMIF(Month!$131:$131,Period!GZ$2,Month!8:8)+GY8)</f>
        <v>6587.0025000000005</v>
      </c>
      <c r="HA8" s="33">
        <f>IF(LEFT(HA$2,2)="1M",SUMIF(Month!$131:$131,Period!HA$2,Month!8:8),SUMIF(Month!$131:$131,Period!HA$2,Month!8:8)+GZ8)</f>
        <v>8812.7630000000008</v>
      </c>
      <c r="HB8" s="33">
        <f>IF(LEFT(HB$2,2)="1M",SUMIF(Month!$131:$131,Period!HB$2,Month!8:8),SUMIF(Month!$131:$131,Period!HB$2,Month!8:8)+HA8)</f>
        <v>11155.8315</v>
      </c>
      <c r="HC8" s="33">
        <f>IF(LEFT(HC$2,2)="1M",SUMIF(Month!$131:$131,Period!HC$2,Month!8:8),SUMIF(Month!$131:$131,Period!HC$2,Month!8:8)+HB8)</f>
        <v>13353.557499999999</v>
      </c>
      <c r="HD8" s="33">
        <f>IF(LEFT(HD$2,2)="1M",SUMIF(Month!$131:$131,Period!HD$2,Month!8:8),SUMIF(Month!$131:$131,Period!HD$2,Month!8:8)+HC8)</f>
        <v>15703.982999999998</v>
      </c>
      <c r="HE8" s="33">
        <f>IF(LEFT(HE$2,2)="1M",SUMIF(Month!$131:$131,Period!HE$2,Month!8:8),SUMIF(Month!$131:$131,Period!HE$2,Month!8:8)+HD8)</f>
        <v>18094.306999999997</v>
      </c>
      <c r="HF8" s="33">
        <f>IF(LEFT(HF$2,2)="1M",SUMIF(Month!$131:$131,Period!HF$2,Month!8:8),SUMIF(Month!$131:$131,Period!HF$2,Month!8:8)+HE8)</f>
        <v>20421.169999999998</v>
      </c>
      <c r="HG8" s="33">
        <f>IF(LEFT(HG$2,2)="1M",SUMIF(Month!$131:$131,Period!HG$2,Month!8:8),SUMIF(Month!$131:$131,Period!HG$2,Month!8:8)+HF8)</f>
        <v>22915.248499999998</v>
      </c>
      <c r="HH8" s="33">
        <f>IF(LEFT(HH$2,2)="1M",SUMIF(Month!$131:$131,Period!HH$2,Month!8:8),SUMIF(Month!$131:$131,Period!HH$2,Month!8:8)+HG8)</f>
        <v>25247.800999999999</v>
      </c>
      <c r="HI8" s="33">
        <f>IF(LEFT(HI$2,2)="1M",SUMIF(Month!$131:$131,Period!HI$2,Month!8:8),SUMIF(Month!$131:$131,Period!HI$2,Month!8:8)+HH8)</f>
        <v>27557.736000000001</v>
      </c>
      <c r="HJ8" s="33">
        <f>IF(LEFT(HJ$2,2)="1M",SUMIF(Month!$131:$131,Period!HJ$2,Month!8:8),SUMIF(Month!$131:$131,Period!HJ$2,Month!8:8)+HI8)</f>
        <v>2181.6424999999999</v>
      </c>
      <c r="HK8" s="33">
        <f>IF(LEFT(HK$2,2)="1M",SUMIF(Month!$131:$131,Period!HK$2,Month!8:8),SUMIF(Month!$131:$131,Period!HK$2,Month!8:8)+HJ8)</f>
        <v>4049.3974999999996</v>
      </c>
      <c r="HL8" s="33">
        <f>IF(LEFT(HL$2,2)="1M",SUMIF(Month!$131:$131,Period!HL$2,Month!8:8),SUMIF(Month!$131:$131,Period!HL$2,Month!8:8)+HK8)</f>
        <v>6278.348</v>
      </c>
      <c r="HM8" s="33">
        <f>IF(LEFT(HM$2,2)="1M",SUMIF(Month!$131:$131,Period!HM$2,Month!8:8),SUMIF(Month!$131:$131,Period!HM$2,Month!8:8)+HL8)</f>
        <v>8358.6154999999999</v>
      </c>
      <c r="HN8" s="33">
        <f>IF(LEFT(HN$2,2)="1M",SUMIF(Month!$131:$131,Period!HN$2,Month!8:8),SUMIF(Month!$131:$131,Period!HN$2,Month!8:8)+HM8)</f>
        <v>10441.0785</v>
      </c>
      <c r="HO8" s="33">
        <f>IF(LEFT(HO$2,2)="1M",SUMIF(Month!$131:$131,Period!HO$2,Month!8:8),SUMIF(Month!$131:$131,Period!HO$2,Month!8:8)+HN8)</f>
        <v>12445.052027027026</v>
      </c>
      <c r="HP8" s="33">
        <f>IF(LEFT(HP$2,2)="1M",SUMIF(Month!$131:$131,Period!HP$2,Month!8:8),SUMIF(Month!$131:$131,Period!HP$2,Month!8:8)+HO8)</f>
        <v>14559.369027027027</v>
      </c>
      <c r="HQ8" s="33">
        <f>IF(LEFT(HQ$2,2)="1M",SUMIF(Month!$131:$131,Period!HQ$2,Month!8:8),SUMIF(Month!$131:$131,Period!HQ$2,Month!8:8)+HP8)</f>
        <v>16676.960527027026</v>
      </c>
      <c r="HR8" s="33">
        <f>IF(LEFT(HR$2,2)="1M",SUMIF(Month!$131:$131,Period!HR$2,Month!8:8),SUMIF(Month!$131:$131,Period!HR$2,Month!8:8)+HQ8)</f>
        <v>18774.846027027026</v>
      </c>
      <c r="HS8" s="33">
        <f>IF(LEFT(HS$2,2)="1M",SUMIF(Month!$131:$131,Period!HS$2,Month!8:8),SUMIF(Month!$131:$131,Period!HS$2,Month!8:8)+HR8)</f>
        <v>20943.959527027026</v>
      </c>
      <c r="HT8" s="33">
        <f>IF(LEFT(HT$2,2)="1M",SUMIF(Month!$131:$131,Period!HT$2,Month!8:8),SUMIF(Month!$131:$131,Period!HT$2,Month!8:8)+HS8)</f>
        <v>22974.515027027024</v>
      </c>
      <c r="HU8" s="33">
        <f>IF(LEFT(HU$2,2)="1M",SUMIF(Month!$131:$131,Period!HU$2,Month!8:8),SUMIF(Month!$131:$131,Period!HU$2,Month!8:8)+HT8)</f>
        <v>25070.884027027023</v>
      </c>
      <c r="HV8" s="33">
        <f>IF(LEFT(HV$2,2)="1M",SUMIF(Month!$131:$131,Period!HV$2,Month!8:8),SUMIF(Month!$131:$131,Period!HV$2,Month!8:8)+HU8)</f>
        <v>1918.1570000000002</v>
      </c>
      <c r="HW8" s="33">
        <f>IF(LEFT(HW$2,2)="1M",SUMIF(Month!$131:$131,Period!HW$2,Month!8:8),SUMIF(Month!$131:$131,Period!HW$2,Month!8:8)+HV8)</f>
        <v>3774.1570000000002</v>
      </c>
      <c r="HX8" s="33">
        <f>IF(LEFT(HX$2,2)="1M",SUMIF(Month!$131:$131,Period!HX$2,Month!8:8),SUMIF(Month!$131:$131,Period!HX$2,Month!8:8)+HW8)</f>
        <v>5882.1570000000002</v>
      </c>
      <c r="HY8" s="33">
        <f>IF(LEFT(HY$2,2)="1M",SUMIF(Month!$131:$131,Period!HY$2,Month!8:8),SUMIF(Month!$131:$131,Period!HY$2,Month!8:8)+HX8)</f>
        <v>7916.1570000000002</v>
      </c>
      <c r="HZ8" s="33">
        <f>IF(LEFT(HZ$2,2)="1M",SUMIF(Month!$131:$131,Period!HZ$2,Month!8:8),SUMIF(Month!$131:$131,Period!HZ$2,Month!8:8)+HY8)</f>
        <v>9953.7749999999996</v>
      </c>
      <c r="IA8" s="33">
        <f>IF(LEFT(IA$2,2)="1M",SUMIF(Month!$131:$131,Period!IA$2,Month!8:8),SUMIF(Month!$131:$131,Period!IA$2,Month!8:8)+HZ8)</f>
        <v>11953.046</v>
      </c>
      <c r="IB8" s="33">
        <f>IF(LEFT(IB$2,2)="1M",SUMIF(Month!$131:$131,Period!IB$2,Month!8:8),SUMIF(Month!$131:$131,Period!IB$2,Month!8:8)+IA8)</f>
        <v>14061.470499999999</v>
      </c>
      <c r="IC8" s="33">
        <f>IF(LEFT(IC$2,2)="1M",SUMIF(Month!$131:$131,Period!IC$2,Month!8:8),SUMIF(Month!$131:$131,Period!IC$2,Month!8:8)+IB8)</f>
        <v>16078.825999999999</v>
      </c>
      <c r="ID8" s="33">
        <f>IF(LEFT(ID$2,2)="1M",SUMIF(Month!$131:$131,Period!ID$2,Month!8:8),SUMIF(Month!$131:$131,Period!ID$2,Month!8:8)+IC8)</f>
        <v>18040.834499999997</v>
      </c>
      <c r="IE8" s="33">
        <f>IF(LEFT(IE$2,2)="1M",SUMIF(Month!$131:$131,Period!IE$2,Month!8:8),SUMIF(Month!$131:$131,Period!IE$2,Month!8:8)+ID8)</f>
        <v>20081.563499999997</v>
      </c>
      <c r="IF8" s="33">
        <f>IF(LEFT(IF$2,2)="1M",SUMIF(Month!$131:$131,Period!IF$2,Month!8:8),SUMIF(Month!$131:$131,Period!IF$2,Month!8:8)+IE8)</f>
        <v>21996.563499999997</v>
      </c>
      <c r="IG8" s="33">
        <f>IF(LEFT(IG$2,2)="1M",SUMIF(Month!$131:$131,Period!IG$2,Month!8:8),SUMIF(Month!$131:$131,Period!IG$2,Month!8:8)+IF8)</f>
        <v>24013.157999999996</v>
      </c>
      <c r="IH8" s="33">
        <f>Month!IH8</f>
        <v>1863.9335000000001</v>
      </c>
      <c r="II8" s="33">
        <f>IH8+Month!II8</f>
        <v>3609.4715000000001</v>
      </c>
      <c r="IJ8" s="33">
        <f>II8+Month!IJ8</f>
        <v>5567.3294999999998</v>
      </c>
      <c r="IK8" s="33">
        <f>IJ8+Month!IK8</f>
        <v>7367.4380000000001</v>
      </c>
      <c r="IL8" s="33">
        <f>IK8+Month!IL8</f>
        <v>9315.237000000001</v>
      </c>
      <c r="IM8" s="33">
        <f>IL8+Month!IM8</f>
        <v>11256.5985</v>
      </c>
      <c r="IN8" s="33">
        <f>IM8+Month!IN8</f>
        <v>13327.777</v>
      </c>
      <c r="IO8" s="33">
        <f>IN8+Month!IO8</f>
        <v>15355.994000000001</v>
      </c>
      <c r="IP8" s="33">
        <f>IO8+Month!IP8</f>
        <v>17351.680500000002</v>
      </c>
      <c r="IQ8" s="33">
        <f>IP8+Month!IQ8</f>
        <v>19397.585500000001</v>
      </c>
      <c r="IR8" s="33">
        <f>IQ8+Month!IR8</f>
        <v>21322.356500000002</v>
      </c>
      <c r="IS8" s="33">
        <f>IR8+Month!IS8</f>
        <v>23279.033000000003</v>
      </c>
      <c r="IT8" s="33">
        <f>Month!IT8</f>
        <v>1871.4859999999999</v>
      </c>
      <c r="IU8" s="33">
        <f>IT8+Month!IU8</f>
        <v>3567.8290000000002</v>
      </c>
      <c r="IV8" s="33">
        <f>IU8+Month!IV8</f>
        <v>5515.2034999999996</v>
      </c>
      <c r="IW8" s="33">
        <f>IV8+Month!IW8</f>
        <v>7422.9794999999995</v>
      </c>
      <c r="IX8" s="33">
        <f>IW8+Month!IX8</f>
        <v>8967.6244999999999</v>
      </c>
      <c r="IY8" s="33">
        <f>IX8+Month!IY8</f>
        <v>10900.612499999999</v>
      </c>
      <c r="IZ8" s="33">
        <f>IY8+Month!IZ8</f>
        <v>12957.9355</v>
      </c>
      <c r="JA8" s="33">
        <f>IZ8+Month!JA8</f>
        <v>15013.133</v>
      </c>
      <c r="JB8" s="33">
        <f>JA8+Month!JB8</f>
        <v>16985.644499999999</v>
      </c>
      <c r="JC8" s="33">
        <f>JB8+Month!JC8</f>
        <v>18977.627999999997</v>
      </c>
      <c r="JD8" s="33">
        <f>JC8+Month!JD8</f>
        <v>20801.499999999996</v>
      </c>
      <c r="JE8" s="33">
        <f>JD8+Month!JE8</f>
        <v>22701.750999999997</v>
      </c>
      <c r="JF8" s="33">
        <f>Month!JF8</f>
        <v>1887.902</v>
      </c>
      <c r="JG8" s="33">
        <f>Month!JG8+JF8</f>
        <v>3620.9960000000001</v>
      </c>
      <c r="JH8" s="33">
        <f>Month!JH8+JG8</f>
        <v>5489.9234999999999</v>
      </c>
      <c r="JI8" s="33">
        <f>Month!JI8+JH8</f>
        <v>7331.7479999999996</v>
      </c>
      <c r="JJ8" s="33">
        <f>Month!JJ8+JI8</f>
        <v>9276.5645000000004</v>
      </c>
      <c r="JK8" s="33">
        <f>Month!JK8+JJ8</f>
        <v>11192.8825</v>
      </c>
      <c r="JL8" s="33">
        <f>Month!JL8+JK8</f>
        <v>13331.8935</v>
      </c>
      <c r="JM8" s="33">
        <f>Month!JM8+JL8</f>
        <v>15484.890500000001</v>
      </c>
      <c r="JN8" s="33">
        <f>Month!JN8+JM8</f>
        <v>17566.195500000002</v>
      </c>
      <c r="JO8" s="33">
        <f>Month!JO8+JN8</f>
        <v>19748.652000000002</v>
      </c>
      <c r="JP8" s="33">
        <f>Month!JP8+JO8</f>
        <v>21713.734</v>
      </c>
      <c r="JQ8" s="33">
        <f>Month!JQ8+JP8</f>
        <v>23651.451000000001</v>
      </c>
      <c r="JR8" s="33">
        <f>Month!JR8</f>
        <v>1916.4395</v>
      </c>
      <c r="JS8" s="33">
        <f>Month!JS8+JR8</f>
        <v>3774.5810000000001</v>
      </c>
      <c r="JT8" s="33">
        <f>Month!JT8+JS8</f>
        <v>5653.3364999999994</v>
      </c>
      <c r="JU8" s="33">
        <f>Month!JU8+JT8</f>
        <v>7232.2874999999995</v>
      </c>
      <c r="JV8" s="33">
        <f>Month!JV8+JU8</f>
        <v>9015.0439999999999</v>
      </c>
      <c r="JW8" s="33">
        <f>Month!JW8+JV8</f>
        <v>10879.389499999999</v>
      </c>
      <c r="JX8" s="33">
        <f>Month!JX8+JW8</f>
        <v>12924.0435</v>
      </c>
      <c r="JY8" s="33">
        <f>Month!JY8+JX8</f>
        <v>15028.546</v>
      </c>
      <c r="JZ8" s="33">
        <f>Month!JZ8+JY8</f>
        <v>17142.398499999999</v>
      </c>
      <c r="KA8" s="33">
        <f>Month!KA8+JZ8</f>
        <v>19390.6875</v>
      </c>
      <c r="KB8" s="33">
        <f>Month!KB8+KA8</f>
        <v>21493.493999999999</v>
      </c>
      <c r="KC8" s="33">
        <f>Month!KC8+KB8</f>
        <v>23556.055999999997</v>
      </c>
      <c r="KD8" s="33">
        <f>Month!KD8</f>
        <v>1990.069</v>
      </c>
      <c r="KE8" s="33">
        <f>Month!KE8+KD8</f>
        <v>3839.9654999999998</v>
      </c>
      <c r="KF8" s="33">
        <f>Month!KF8+KE8</f>
        <v>5731.9285</v>
      </c>
      <c r="KG8" s="33">
        <f>Month!KG8+KF8</f>
        <v>7561.598</v>
      </c>
      <c r="KH8" s="33">
        <f>Month!KH8+KG8</f>
        <v>9594.2255000000005</v>
      </c>
      <c r="KI8" s="33">
        <f>Month!KI8+KH8</f>
        <v>11506.247487012988</v>
      </c>
      <c r="KJ8" s="33">
        <f>Month!KJ8+KI8</f>
        <v>13582.546487012987</v>
      </c>
      <c r="KK8" s="33">
        <f>Month!KK8+KJ8</f>
        <v>15706.180987012987</v>
      </c>
      <c r="KL8" s="33">
        <f>Month!KL8+KK8</f>
        <v>17729.971987012988</v>
      </c>
      <c r="KM8" s="33">
        <f>Month!KM8+KL8</f>
        <v>19886.301987012987</v>
      </c>
      <c r="KN8" s="33">
        <f>Month!KN8+KM8</f>
        <v>21890.612987012988</v>
      </c>
      <c r="KO8" s="33">
        <f>Month!KO8+KN8</f>
        <v>24003.508987012989</v>
      </c>
      <c r="KP8" s="33">
        <f>Month!KP8</f>
        <v>1986.3964999999998</v>
      </c>
      <c r="KQ8" s="33">
        <f>Month!KQ8+KP8</f>
        <v>3855.2265077922075</v>
      </c>
      <c r="KR8" s="33">
        <f>Month!KR8+KQ8</f>
        <v>5986.684507792208</v>
      </c>
      <c r="KS8" s="33">
        <f>Month!KS8+KR8</f>
        <v>7956.8175077922078</v>
      </c>
      <c r="KT8" s="33">
        <f>Month!KT8+KS8</f>
        <v>10067.028007792207</v>
      </c>
      <c r="KU8" s="33">
        <f>Month!KU8+KT8</f>
        <v>12108.938007792207</v>
      </c>
      <c r="KV8" s="33">
        <f>Month!KV8+KU8</f>
        <v>14343.932507792208</v>
      </c>
      <c r="KW8" s="33">
        <f>Month!KW8+KV8</f>
        <v>16550.492507792209</v>
      </c>
      <c r="KX8" s="33">
        <f>Month!KX8+KW8</f>
        <v>18686.104007792208</v>
      </c>
      <c r="KY8" s="33">
        <f>Month!KY8+KX8</f>
        <v>20846.878007792209</v>
      </c>
      <c r="KZ8" s="33">
        <f>Month!KZ8+KY8</f>
        <v>22893.695007792208</v>
      </c>
      <c r="LA8" s="33">
        <f>Month!LA8+KZ8</f>
        <v>24976.938007792207</v>
      </c>
      <c r="LB8" s="33">
        <f>Month!LB8</f>
        <v>2049.009</v>
      </c>
      <c r="LC8" s="33">
        <f>Month!LC8+LB8</f>
        <v>3872.7650000000003</v>
      </c>
      <c r="LD8" s="33">
        <f>Month!LD8+LC8</f>
        <v>5980.9540000000006</v>
      </c>
      <c r="LE8" s="33">
        <f>Month!LE8+LD8</f>
        <v>7896.2290000000012</v>
      </c>
      <c r="LF8" s="33">
        <f>Month!LF8+LE8</f>
        <v>9955.2750000000015</v>
      </c>
      <c r="LG8" s="33">
        <f>Month!LG8+LF8</f>
        <v>11937.817000000001</v>
      </c>
      <c r="LH8" s="33">
        <f>Month!LH8+LG8</f>
        <v>14153.361000000001</v>
      </c>
      <c r="LI8" s="33">
        <f>Month!LI8+LH8</f>
        <v>16393.41</v>
      </c>
      <c r="LJ8" s="33">
        <f>Month!LJ8+LI8</f>
        <v>18581.314999999999</v>
      </c>
      <c r="LK8" s="33">
        <f>Month!LK8+LJ8</f>
        <v>20775.017499999998</v>
      </c>
      <c r="LL8" s="33">
        <f>Month!LL8+LK8</f>
        <v>22821.474999999999</v>
      </c>
      <c r="LM8" s="33">
        <f>Month!LM8+LL8</f>
        <v>24815.443499999998</v>
      </c>
      <c r="LN8" s="33">
        <f>Month!LN8</f>
        <v>1996.1729999999998</v>
      </c>
      <c r="LO8" s="33">
        <f>LN8+Month!LO8</f>
        <v>3880.5829999999996</v>
      </c>
      <c r="LP8" s="33">
        <f>LO8+Month!LP8</f>
        <v>5909.8279999999995</v>
      </c>
      <c r="LQ8" s="33">
        <f>LP8+Month!LQ8</f>
        <v>7886.1929999999993</v>
      </c>
      <c r="LR8" s="33">
        <f>LQ8+Month!LR8</f>
        <v>10012.819</v>
      </c>
      <c r="LS8" s="33">
        <f>LR8+Month!LS8</f>
        <v>12140.537499999999</v>
      </c>
      <c r="LT8" s="33">
        <f>LS8+Month!LT8</f>
        <v>14345.322499999998</v>
      </c>
      <c r="LU8" s="33">
        <f>LT8+Month!LU8</f>
        <v>16529.473999999998</v>
      </c>
      <c r="LV8" s="33">
        <f>LU8+Month!LV8</f>
        <v>18636.493999999999</v>
      </c>
      <c r="LW8" s="33">
        <f>LV8+Month!LW8</f>
        <v>20772.729499999998</v>
      </c>
      <c r="LX8" s="33">
        <f>LW8+Month!LX8</f>
        <v>22677.870499999997</v>
      </c>
      <c r="LY8" s="33">
        <f>LX8+Month!LY8</f>
        <v>24653.135499999997</v>
      </c>
      <c r="LZ8" s="33">
        <f>Month!LZ8</f>
        <v>2019.4235000000001</v>
      </c>
      <c r="MA8" s="33">
        <f>LZ8+Month!MA8</f>
        <v>3933.683</v>
      </c>
      <c r="MB8" s="33">
        <f>MA8+Month!MB8</f>
        <v>6062.1845000000003</v>
      </c>
      <c r="MC8" s="33">
        <f>MB8+Month!MC8</f>
        <v>8005.4420000000009</v>
      </c>
      <c r="MD8" s="33">
        <f>MC8+Month!MD8</f>
        <v>10073.879500000001</v>
      </c>
      <c r="ME8" s="33">
        <f>MD8+Month!ME8</f>
        <v>12044.601000000001</v>
      </c>
      <c r="MF8" s="33">
        <f>ME8+Month!MF8</f>
        <v>14239.4535</v>
      </c>
      <c r="MG8" s="33">
        <f>MF8+Month!MG8</f>
        <v>16395.2425</v>
      </c>
      <c r="MH8" s="33">
        <f>MG8+Month!MH8</f>
        <v>18515.804499999998</v>
      </c>
      <c r="MI8" s="33">
        <f>MH8+Month!MI8</f>
        <v>20750.993499999997</v>
      </c>
      <c r="MJ8" s="33">
        <f>MI8+Month!MJ8</f>
        <v>22787.786499999998</v>
      </c>
      <c r="MK8" s="33">
        <f>MJ8+Month!MK8</f>
        <v>24777.804499999998</v>
      </c>
      <c r="ML8" s="33">
        <f>Month!ML8</f>
        <v>1969.2340000000002</v>
      </c>
    </row>
    <row r="9" spans="1:350" s="33" customFormat="1" x14ac:dyDescent="0.35">
      <c r="A9" s="18" t="str">
        <f>Month!A9</f>
        <v>Concebra</v>
      </c>
      <c r="B9" s="31"/>
      <c r="C9" s="31"/>
      <c r="D9" s="32"/>
      <c r="E9" s="31"/>
      <c r="F9" s="32"/>
      <c r="H9" s="18"/>
      <c r="I9" s="31"/>
      <c r="J9" s="31"/>
      <c r="K9" s="32"/>
      <c r="GX9" s="33">
        <f>IF(LEFT(GX$2,2)="1M",SUMIF(Month!$131:$131,Period!GX$2,Month!9:9),SUMIF(Month!$131:$131,Period!GX$2,Month!9:9)+GW9)</f>
        <v>0</v>
      </c>
      <c r="GY9" s="33">
        <f>IF(LEFT(GY$2,2)="1M",SUMIF(Month!$131:$131,Period!GY$2,Month!9:9),SUMIF(Month!$131:$131,Period!GY$2,Month!9:9)+GX9)</f>
        <v>0</v>
      </c>
      <c r="GZ9" s="33">
        <f>IF(LEFT(GZ$2,2)="1M",SUMIF(Month!$131:$131,Period!GZ$2,Month!9:9),SUMIF(Month!$131:$131,Period!GZ$2,Month!9:9)+GY9)</f>
        <v>0</v>
      </c>
      <c r="HA9" s="33">
        <f>IF(LEFT(HA$2,2)="1M",SUMIF(Month!$131:$131,Period!HA$2,Month!9:9),SUMIF(Month!$131:$131,Period!HA$2,Month!9:9)+GZ9)</f>
        <v>0</v>
      </c>
      <c r="HB9" s="33">
        <f>IF(LEFT(HB$2,2)="1M",SUMIF(Month!$131:$131,Period!HB$2,Month!9:9),SUMIF(Month!$131:$131,Period!HB$2,Month!9:9)+HA9)</f>
        <v>0</v>
      </c>
      <c r="HC9" s="33">
        <f>IF(LEFT(HC$2,2)="1M",SUMIF(Month!$131:$131,Period!HC$2,Month!9:9),SUMIF(Month!$131:$131,Period!HC$2,Month!9:9)+HB9)</f>
        <v>0</v>
      </c>
      <c r="HD9" s="33">
        <f>IF(LEFT(HD$2,2)="1M",SUMIF(Month!$131:$131,Period!HD$2,Month!9:9),SUMIF(Month!$131:$131,Period!HD$2,Month!9:9)+HC9)</f>
        <v>0</v>
      </c>
      <c r="HE9" s="33">
        <f>IF(LEFT(HE$2,2)="1M",SUMIF(Month!$131:$131,Period!HE$2,Month!9:9),SUMIF(Month!$131:$131,Period!HE$2,Month!9:9)+HD9)</f>
        <v>0</v>
      </c>
      <c r="HF9" s="33">
        <f>IF(LEFT(HF$2,2)="1M",SUMIF(Month!$131:$131,Period!HF$2,Month!9:9),SUMIF(Month!$131:$131,Period!HF$2,Month!9:9)+HE9)</f>
        <v>0</v>
      </c>
      <c r="HG9" s="33">
        <f>IF(LEFT(HG$2,2)="1M",SUMIF(Month!$131:$131,Period!HG$2,Month!9:9),SUMIF(Month!$131:$131,Period!HG$2,Month!9:9)+HF9)</f>
        <v>0</v>
      </c>
      <c r="HH9" s="33">
        <f>IF(LEFT(HH$2,2)="1M",SUMIF(Month!$131:$131,Period!HH$2,Month!9:9),SUMIF(Month!$131:$131,Period!HH$2,Month!9:9)+HG9)</f>
        <v>0</v>
      </c>
      <c r="HI9" s="33">
        <f>IF(LEFT(HI$2,2)="1M",SUMIF(Month!$131:$131,Period!HI$2,Month!9:9),SUMIF(Month!$131:$131,Period!HI$2,Month!9:9)+HH9)</f>
        <v>0</v>
      </c>
      <c r="HJ9" s="33">
        <f>IF(LEFT(HJ$2,2)="1M",SUMIF(Month!$131:$131,Period!HJ$2,Month!9:9),SUMIF(Month!$131:$131,Period!HJ$2,Month!9:9)+HI9)</f>
        <v>0</v>
      </c>
      <c r="HK9" s="33">
        <f>IF(LEFT(HK$2,2)="1M",SUMIF(Month!$131:$131,Period!HK$2,Month!9:9),SUMIF(Month!$131:$131,Period!HK$2,Month!9:9)+HJ9)</f>
        <v>0</v>
      </c>
      <c r="HL9" s="33">
        <f>IF(LEFT(HL$2,2)="1M",SUMIF(Month!$131:$131,Period!HL$2,Month!9:9),SUMIF(Month!$131:$131,Period!HL$2,Month!9:9)+HK9)</f>
        <v>0</v>
      </c>
      <c r="HM9" s="33">
        <f>IF(LEFT(HM$2,2)="1M",SUMIF(Month!$131:$131,Period!HM$2,Month!9:9),SUMIF(Month!$131:$131,Period!HM$2,Month!9:9)+HL9)</f>
        <v>0</v>
      </c>
      <c r="HN9" s="33">
        <f>IF(LEFT(HN$2,2)="1M",SUMIF(Month!$131:$131,Period!HN$2,Month!9:9),SUMIF(Month!$131:$131,Period!HN$2,Month!9:9)+HM9)</f>
        <v>0</v>
      </c>
      <c r="HO9" s="33">
        <f>IF(LEFT(HO$2,2)="1M",SUMIF(Month!$131:$131,Period!HO$2,Month!9:9),SUMIF(Month!$131:$131,Period!HO$2,Month!9:9)+HN9)</f>
        <v>871.87499999999989</v>
      </c>
      <c r="HP9" s="33">
        <f>IF(LEFT(HP$2,2)="1M",SUMIF(Month!$131:$131,Period!HP$2,Month!9:9),SUMIF(Month!$131:$131,Period!HP$2,Month!9:9)+HO9)</f>
        <v>8425.405999999999</v>
      </c>
      <c r="HQ9" s="33">
        <f>IF(LEFT(HQ$2,2)="1M",SUMIF(Month!$131:$131,Period!HQ$2,Month!9:9),SUMIF(Month!$131:$131,Period!HQ$2,Month!9:9)+HP9)</f>
        <v>15697.96</v>
      </c>
      <c r="HR9" s="33">
        <f>IF(LEFT(HR$2,2)="1M",SUMIF(Month!$131:$131,Period!HR$2,Month!9:9),SUMIF(Month!$131:$131,Period!HR$2,Month!9:9)+HQ9)</f>
        <v>22876.575499999999</v>
      </c>
      <c r="HS9" s="33">
        <f>IF(LEFT(HS$2,2)="1M",SUMIF(Month!$131:$131,Period!HS$2,Month!9:9),SUMIF(Month!$131:$131,Period!HS$2,Month!9:9)+HR9)</f>
        <v>30358.994999999999</v>
      </c>
      <c r="HT9" s="33">
        <f>IF(LEFT(HT$2,2)="1M",SUMIF(Month!$131:$131,Period!HT$2,Month!9:9),SUMIF(Month!$131:$131,Period!HT$2,Month!9:9)+HS9)</f>
        <v>37289.14</v>
      </c>
      <c r="HU9" s="33">
        <f>IF(LEFT(HU$2,2)="1M",SUMIF(Month!$131:$131,Period!HU$2,Month!9:9),SUMIF(Month!$131:$131,Period!HU$2,Month!9:9)+HT9)</f>
        <v>44524.47</v>
      </c>
      <c r="HV9" s="33">
        <f>IF(LEFT(HV$2,2)="1M",SUMIF(Month!$131:$131,Period!HV$2,Month!9:9),SUMIF(Month!$131:$131,Period!HV$2,Month!9:9)+HU9)</f>
        <v>6715.3090000000002</v>
      </c>
      <c r="HW9" s="33">
        <f>IF(LEFT(HW$2,2)="1M",SUMIF(Month!$131:$131,Period!HW$2,Month!9:9),SUMIF(Month!$131:$131,Period!HW$2,Month!9:9)+HV9)</f>
        <v>13150.309000000001</v>
      </c>
      <c r="HX9" s="33">
        <f>IF(LEFT(HX$2,2)="1M",SUMIF(Month!$131:$131,Period!HX$2,Month!9:9),SUMIF(Month!$131:$131,Period!HX$2,Month!9:9)+HW9)</f>
        <v>20192.309000000001</v>
      </c>
      <c r="HY9" s="33">
        <f>IF(LEFT(HY$2,2)="1M",SUMIF(Month!$131:$131,Period!HY$2,Month!9:9),SUMIF(Month!$131:$131,Period!HY$2,Month!9:9)+HX9)</f>
        <v>26991.309000000001</v>
      </c>
      <c r="HZ9" s="33">
        <f>IF(LEFT(HZ$2,2)="1M",SUMIF(Month!$131:$131,Period!HZ$2,Month!9:9),SUMIF(Month!$131:$131,Period!HZ$2,Month!9:9)+HY9)</f>
        <v>33916.379000000001</v>
      </c>
      <c r="IA9" s="33">
        <f>IF(LEFT(IA$2,2)="1M",SUMIF(Month!$131:$131,Period!IA$2,Month!9:9),SUMIF(Month!$131:$131,Period!IA$2,Month!9:9)+HZ9)</f>
        <v>40756.260500000004</v>
      </c>
      <c r="IB9" s="33">
        <f>IF(LEFT(IB$2,2)="1M",SUMIF(Month!$131:$131,Period!IB$2,Month!9:9),SUMIF(Month!$131:$131,Period!IB$2,Month!9:9)+IA9)</f>
        <v>48237.865000000005</v>
      </c>
      <c r="IC9" s="33">
        <f>IF(LEFT(IC$2,2)="1M",SUMIF(Month!$131:$131,Period!IC$2,Month!9:9),SUMIF(Month!$131:$131,Period!IC$2,Month!9:9)+IB9)</f>
        <v>55436.567000000003</v>
      </c>
      <c r="ID9" s="33">
        <f>IF(LEFT(ID$2,2)="1M",SUMIF(Month!$131:$131,Period!ID$2,Month!9:9),SUMIF(Month!$131:$131,Period!ID$2,Month!9:9)+IC9)</f>
        <v>62411.736499999999</v>
      </c>
      <c r="IE9" s="33">
        <f>IF(LEFT(IE$2,2)="1M",SUMIF(Month!$131:$131,Period!IE$2,Month!9:9),SUMIF(Month!$131:$131,Period!IE$2,Month!9:9)+ID9)</f>
        <v>69569.943499999994</v>
      </c>
      <c r="IF9" s="33">
        <f>IF(LEFT(IF$2,2)="1M",SUMIF(Month!$131:$131,Period!IF$2,Month!9:9),SUMIF(Month!$131:$131,Period!IF$2,Month!9:9)+IE9)</f>
        <v>76321.943499999994</v>
      </c>
      <c r="IG9" s="33">
        <f>IF(LEFT(IG$2,2)="1M",SUMIF(Month!$131:$131,Period!IG$2,Month!9:9),SUMIF(Month!$131:$131,Period!IG$2,Month!9:9)+IF9)</f>
        <v>83587.887999999992</v>
      </c>
      <c r="IH9" s="33">
        <f>Month!IH9</f>
        <v>6755.0429999999997</v>
      </c>
      <c r="II9" s="33">
        <f>IH9+Month!II9</f>
        <v>12959.300999999999</v>
      </c>
      <c r="IJ9" s="33">
        <f>II9+Month!IJ9</f>
        <v>19866.0255</v>
      </c>
      <c r="IK9" s="33">
        <f>IJ9+Month!IK9</f>
        <v>26450.800999999999</v>
      </c>
      <c r="IL9" s="33">
        <f>IK9+Month!IL9</f>
        <v>33530.843500000003</v>
      </c>
      <c r="IM9" s="33">
        <f>IL9+Month!IM9</f>
        <v>40452.328500000003</v>
      </c>
      <c r="IN9" s="33">
        <f>IM9+Month!IN9</f>
        <v>47964.139000000003</v>
      </c>
      <c r="IO9" s="33">
        <f>IN9+Month!IO9</f>
        <v>55291.477000000006</v>
      </c>
      <c r="IP9" s="33">
        <f>IO9+Month!IP9</f>
        <v>62375.566500000008</v>
      </c>
      <c r="IQ9" s="33">
        <f>IP9+Month!IQ9</f>
        <v>69727.067500000005</v>
      </c>
      <c r="IR9" s="33">
        <f>IQ9+Month!IR9</f>
        <v>76742.972999999998</v>
      </c>
      <c r="IS9" s="33">
        <f>IR9+Month!IS9</f>
        <v>83955.93</v>
      </c>
      <c r="IT9" s="33">
        <f>Month!IT9</f>
        <v>6915.9040000000005</v>
      </c>
      <c r="IU9" s="33">
        <f>IT9+Month!IU9</f>
        <v>13014.355000000001</v>
      </c>
      <c r="IV9" s="33">
        <f>IU9+Month!IV9</f>
        <v>19953.561500000003</v>
      </c>
      <c r="IW9" s="33">
        <f>IV9+Month!IW9</f>
        <v>26761.520500000006</v>
      </c>
      <c r="IX9" s="33">
        <f>IW9+Month!IX9</f>
        <v>32306.939000000006</v>
      </c>
      <c r="IY9" s="33">
        <f>IX9+Month!IY9</f>
        <v>39448.947500000002</v>
      </c>
      <c r="IZ9" s="33">
        <f>IY9+Month!IZ9</f>
        <v>46945.749571428576</v>
      </c>
      <c r="JA9" s="33">
        <f>IZ9+Month!JA9</f>
        <v>54358.260479591845</v>
      </c>
      <c r="JB9" s="33">
        <f>JA9+Month!JB9</f>
        <v>61528.007019770972</v>
      </c>
      <c r="JC9" s="33">
        <f>JB9+Month!JC9</f>
        <v>68831.480067390017</v>
      </c>
      <c r="JD9" s="33">
        <f>JC9+Month!JD9</f>
        <v>75656.236067390011</v>
      </c>
      <c r="JE9" s="33">
        <f>JD9+Month!JE9</f>
        <v>82798.971067390012</v>
      </c>
      <c r="JF9" s="33">
        <f>Month!JF9</f>
        <v>6985.4979999999996</v>
      </c>
      <c r="JG9" s="33">
        <f>Month!JG9+JF9</f>
        <v>13291.731</v>
      </c>
      <c r="JH9" s="33">
        <f>Month!JH9+JG9</f>
        <v>20085.982499999998</v>
      </c>
      <c r="JI9" s="33">
        <f>Month!JI9+JH9</f>
        <v>26850.839</v>
      </c>
      <c r="JJ9" s="33">
        <f>Month!JJ9+JI9</f>
        <v>33889.153590909089</v>
      </c>
      <c r="JK9" s="33">
        <f>Month!JK9+JJ9</f>
        <v>40800.833590909089</v>
      </c>
      <c r="JL9" s="33">
        <f>Month!JL9+JK9</f>
        <v>48508.576590909091</v>
      </c>
      <c r="JM9" s="33">
        <f>Month!JM9+JL9</f>
        <v>56105.520090909093</v>
      </c>
      <c r="JN9" s="33">
        <f>Month!JN9+JM9</f>
        <v>63538.380590909088</v>
      </c>
      <c r="JO9" s="33">
        <f>Month!JO9+JN9</f>
        <v>71323.302590909094</v>
      </c>
      <c r="JP9" s="33">
        <f>Month!JP9+JO9</f>
        <v>78547.04208243452</v>
      </c>
      <c r="JQ9" s="33">
        <f>Month!JQ9+JP9</f>
        <v>85861.089082434526</v>
      </c>
      <c r="JR9" s="33">
        <f>Month!JR9</f>
        <v>7006.77</v>
      </c>
      <c r="JS9" s="33">
        <f>Month!JS9+JR9</f>
        <v>13606.974</v>
      </c>
      <c r="JT9" s="33">
        <f>Month!JT9+JS9</f>
        <v>20203.436000000002</v>
      </c>
      <c r="JU9" s="33">
        <f>Month!JU9+JT9</f>
        <v>25601.175000000003</v>
      </c>
      <c r="JV9" s="33">
        <f>Month!JV9+JU9</f>
        <v>32012.723000000005</v>
      </c>
      <c r="JW9" s="33">
        <f>Month!JW9+JV9</f>
        <v>38706.607819499346</v>
      </c>
      <c r="JX9" s="33">
        <f>Month!JX9+JW9</f>
        <v>46103.415095361415</v>
      </c>
      <c r="JY9" s="33">
        <f>Month!JY9+JX9</f>
        <v>53728.859767775211</v>
      </c>
      <c r="JZ9" s="33">
        <f>Month!JZ9+JY9</f>
        <v>61579.956346722582</v>
      </c>
      <c r="KA9" s="33">
        <f>Month!KA9+JZ9</f>
        <v>69783.731636196258</v>
      </c>
      <c r="KB9" s="33">
        <f>Month!KB9+KA9</f>
        <v>77637.874265825885</v>
      </c>
      <c r="KC9" s="33">
        <f>Month!KC9+KB9</f>
        <v>85528.257228110364</v>
      </c>
      <c r="KD9" s="33">
        <f>Month!KD9</f>
        <v>7566.3120000000017</v>
      </c>
      <c r="KE9" s="33">
        <f>Month!KE9+KD9</f>
        <v>14420.2925</v>
      </c>
      <c r="KF9" s="33">
        <f>Month!KF9+KE9</f>
        <v>21582.490299999998</v>
      </c>
      <c r="KG9" s="33">
        <f>Month!KG9+KF9</f>
        <v>28830.673299999995</v>
      </c>
      <c r="KH9" s="33">
        <f>Month!KH9+KG9</f>
        <v>36703.357899999995</v>
      </c>
      <c r="KI9" s="33">
        <f>Month!KI9+KH9</f>
        <v>44338.412399999994</v>
      </c>
      <c r="KJ9" s="33">
        <f>Month!KJ9+KI9</f>
        <v>52574.081299999991</v>
      </c>
      <c r="KK9" s="33">
        <f>Month!KK9+KJ9</f>
        <v>60896.798299999988</v>
      </c>
      <c r="KL9" s="33">
        <f>Month!KL9+KK9</f>
        <v>68847.177899999995</v>
      </c>
      <c r="KM9" s="33">
        <f>Month!KM9+KL9</f>
        <v>77020.554899999988</v>
      </c>
      <c r="KN9" s="33">
        <f>Month!KN9+KM9</f>
        <v>84628.511899999983</v>
      </c>
      <c r="KO9" s="33">
        <f>Month!KO9+KN9</f>
        <v>92513.222399999984</v>
      </c>
      <c r="KP9" s="33">
        <f>Month!KP9</f>
        <v>6989.4898000000003</v>
      </c>
      <c r="KQ9" s="33">
        <f>Month!KQ9+KP9</f>
        <v>13727.4031</v>
      </c>
      <c r="KR9" s="33">
        <f>Month!KR9+KQ9</f>
        <v>21552.450100000002</v>
      </c>
      <c r="KS9" s="33">
        <f>Month!KS9+KR9</f>
        <v>28911.9251</v>
      </c>
      <c r="KT9" s="33">
        <f>Month!KT9+KS9</f>
        <v>36652.503599999996</v>
      </c>
      <c r="KU9" s="33">
        <f>Month!KU9+KT9</f>
        <v>44176.476499999997</v>
      </c>
      <c r="KV9" s="33">
        <f>Month!KV9+KU9</f>
        <v>52298.108599999992</v>
      </c>
      <c r="KW9" s="33">
        <f>Month!KW9+KV9</f>
        <v>60295.057099999991</v>
      </c>
      <c r="KX9" s="33">
        <f>Month!KX9+KW9</f>
        <v>68132.829099999988</v>
      </c>
      <c r="KY9" s="33">
        <f>Month!KY9+KX9</f>
        <v>75919.542099999991</v>
      </c>
      <c r="KZ9" s="33">
        <f>Month!KZ9+KY9</f>
        <v>83294.235099999991</v>
      </c>
      <c r="LA9" s="33">
        <f>Month!LA9+KZ9</f>
        <v>90930.400399999984</v>
      </c>
      <c r="LB9" s="33">
        <f>Month!LB9</f>
        <v>7341.5370000000003</v>
      </c>
      <c r="LC9" s="33">
        <f>Month!LC9+LB9</f>
        <v>14152.672</v>
      </c>
      <c r="LD9" s="33">
        <f>Month!LD9+LC9</f>
        <v>21976.705999999998</v>
      </c>
      <c r="LE9" s="33">
        <f>Month!LE9+LD9</f>
        <v>29300.791599999997</v>
      </c>
      <c r="LF9" s="33">
        <f>Month!LF9+LE9</f>
        <v>37157.099600000001</v>
      </c>
      <c r="LG9" s="33">
        <f>Month!LG9+LF9</f>
        <v>44895.589599999999</v>
      </c>
      <c r="LH9" s="33">
        <f>Month!LH9+LG9</f>
        <v>53342.310599999997</v>
      </c>
      <c r="LI9" s="33">
        <f>Month!LI9+LH9</f>
        <v>61738.552599999995</v>
      </c>
      <c r="LJ9" s="33">
        <f>Month!LJ9+LI9</f>
        <v>69826.981599999999</v>
      </c>
      <c r="LK9" s="33">
        <f>Month!LK9+LJ9</f>
        <v>78059.562900000004</v>
      </c>
      <c r="LL9" s="33">
        <f>Month!LL9+LK9</f>
        <v>85851.837899999999</v>
      </c>
      <c r="LM9" s="33">
        <f>Month!LM9+LL9</f>
        <v>93662.955799999996</v>
      </c>
      <c r="LN9" s="33">
        <f>Month!LN9</f>
        <v>7703.9970000000012</v>
      </c>
      <c r="LO9" s="33">
        <f>LN9+Month!LO9</f>
        <v>14887.3377</v>
      </c>
      <c r="LP9" s="33">
        <f>LO9+Month!LP9</f>
        <v>22604.290499999999</v>
      </c>
      <c r="LQ9" s="33">
        <f>LP9+Month!LQ9</f>
        <v>30163.903599999998</v>
      </c>
      <c r="LR9" s="33">
        <f>LQ9+Month!LR9</f>
        <v>38090.352099999996</v>
      </c>
      <c r="LS9" s="33">
        <f>LR9+Month!LS9</f>
        <v>46027.2336</v>
      </c>
      <c r="LT9" s="33">
        <f>LS9+Month!LT9</f>
        <v>54675.923599999995</v>
      </c>
      <c r="LU9" s="33">
        <f>LT9+Month!LU9</f>
        <v>63134.842099999994</v>
      </c>
      <c r="LV9" s="33">
        <f>LU9+Month!LV9</f>
        <v>71482.15909999999</v>
      </c>
      <c r="LW9" s="33">
        <f>LV9+Month!LW9</f>
        <v>80021.167899999986</v>
      </c>
      <c r="LX9" s="33">
        <f>LW9+Month!LX9</f>
        <v>87863.525599999994</v>
      </c>
      <c r="LY9" s="33">
        <f>LX9+Month!LY9</f>
        <v>95888.075099999987</v>
      </c>
      <c r="LZ9" s="33">
        <f>Month!LZ9</f>
        <v>7834.3071</v>
      </c>
      <c r="MA9" s="33">
        <f>LZ9+Month!MA9</f>
        <v>15194.3446</v>
      </c>
      <c r="MB9" s="33">
        <f>MA9+Month!MB9</f>
        <v>22518.333599999998</v>
      </c>
      <c r="MC9" s="33">
        <f>MB9+Month!MC9</f>
        <v>28286.056599999996</v>
      </c>
      <c r="MD9" s="33">
        <f>MC9+Month!MD9</f>
        <v>34339.610699999997</v>
      </c>
      <c r="ME9" s="33">
        <f>MD9+Month!ME9</f>
        <v>40291.917699999998</v>
      </c>
      <c r="MF9" s="33">
        <f>ME9+Month!MF9</f>
        <v>46907.053199999995</v>
      </c>
      <c r="MG9" s="33">
        <f>MF9+Month!MG9</f>
        <v>53255.499699999993</v>
      </c>
      <c r="MH9" s="33">
        <f>MG9+Month!MH9</f>
        <v>59443.503399999994</v>
      </c>
      <c r="MI9" s="33">
        <f>MH9+Month!MI9</f>
        <v>65904.357899999988</v>
      </c>
      <c r="MJ9" s="33">
        <f>MI9+Month!MJ9</f>
        <v>71812.055199999988</v>
      </c>
      <c r="MK9" s="33">
        <f>MJ9+Month!MK9</f>
        <v>77750.861799999984</v>
      </c>
      <c r="ML9" s="33">
        <f>Month!ML9</f>
        <v>5666.5974999999999</v>
      </c>
    </row>
    <row r="10" spans="1:350" s="6" customFormat="1" ht="29" x14ac:dyDescent="0.35">
      <c r="A10" s="203" t="s">
        <v>625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>
        <f>Month!HV10</f>
        <v>8732</v>
      </c>
      <c r="HW10" s="184">
        <f>HV10+Month!HW10</f>
        <v>17124</v>
      </c>
      <c r="HX10" s="184">
        <f>HW10+Month!HX10</f>
        <v>26405</v>
      </c>
      <c r="HY10" s="184">
        <f>HX10+Month!HY10</f>
        <v>35387</v>
      </c>
      <c r="HZ10" s="184">
        <f>HY10+Month!HZ10</f>
        <v>44531</v>
      </c>
      <c r="IA10" s="184">
        <f>HZ10+Month!IA10</f>
        <v>53532</v>
      </c>
      <c r="IB10" s="184">
        <f>IA10+Month!IB10</f>
        <v>63275</v>
      </c>
      <c r="IC10" s="184">
        <f>IB10+Month!IC10</f>
        <v>72658</v>
      </c>
      <c r="ID10" s="184">
        <f>IC10+Month!ID10</f>
        <v>81758.313500000004</v>
      </c>
      <c r="IE10" s="184">
        <f>ID10+Month!IE10</f>
        <v>91118.313500000004</v>
      </c>
      <c r="IF10" s="184">
        <f>IE10+Month!IF10</f>
        <v>99934.313500000004</v>
      </c>
      <c r="IG10" s="184">
        <f>IF10+Month!IG10</f>
        <v>109351.3135</v>
      </c>
      <c r="IH10" s="184">
        <f>Month!IH10</f>
        <v>8746.2029999999977</v>
      </c>
      <c r="II10" s="12">
        <f>IH10+Month!II10</f>
        <v>16828.780999999999</v>
      </c>
      <c r="IJ10" s="12">
        <f>II10+Month!IJ10</f>
        <v>25847.341999999997</v>
      </c>
      <c r="IK10" s="12">
        <f>IJ10+Month!IK10</f>
        <v>34370.810999999994</v>
      </c>
      <c r="IL10" s="12">
        <f>IK10+Month!IL10</f>
        <v>43561.124499999991</v>
      </c>
      <c r="IM10" s="12">
        <f>IL10+Month!IM10</f>
        <v>52572.616999999991</v>
      </c>
      <c r="IN10" s="12">
        <f>IM10+Month!IN10</f>
        <v>62293.147999999986</v>
      </c>
      <c r="IO10" s="12">
        <f>IN10+Month!IO10</f>
        <v>71814.111499999985</v>
      </c>
      <c r="IP10" s="12">
        <f>IO10+Month!IP10</f>
        <v>81036.531999999977</v>
      </c>
      <c r="IQ10" s="12">
        <f>IP10+Month!IQ10</f>
        <v>90586.724999999977</v>
      </c>
      <c r="IR10" s="12">
        <f>IQ10+Month!IR10</f>
        <v>99666.605499999976</v>
      </c>
      <c r="IS10" s="12">
        <f>IR10+Month!IS10</f>
        <v>108952.25649999997</v>
      </c>
      <c r="IT10" s="184">
        <f>Month!IT10</f>
        <v>8894.7555000000011</v>
      </c>
      <c r="IU10" s="12">
        <f>IT10+Month!IU10</f>
        <v>16801.629000000001</v>
      </c>
      <c r="IV10" s="12">
        <f>IU10+Month!IV10</f>
        <v>25829.002500000002</v>
      </c>
      <c r="IW10" s="12">
        <f>IV10+Month!IW10</f>
        <v>34689.354500000001</v>
      </c>
      <c r="IX10" s="12">
        <f>IW10+Month!IX10</f>
        <v>41920.293000000005</v>
      </c>
      <c r="IY10" s="12">
        <f>IX10+Month!IY10</f>
        <v>51146.049000000006</v>
      </c>
      <c r="IZ10" s="12">
        <f>IY10+Month!IZ10</f>
        <v>60921.070571428572</v>
      </c>
      <c r="JA10" s="12">
        <f>IZ10+Month!JA10</f>
        <v>70578.28947959184</v>
      </c>
      <c r="JB10" s="12">
        <f>JA10+Month!JB10</f>
        <v>79895.693519770968</v>
      </c>
      <c r="JC10" s="12">
        <f>JB10+Month!JC10</f>
        <v>89340.345567390017</v>
      </c>
      <c r="JD10" s="12">
        <f>JC10+Month!JD10</f>
        <v>98123.570067390014</v>
      </c>
      <c r="JE10" s="12">
        <f>JD10+Month!JE10</f>
        <v>107281.27256739001</v>
      </c>
      <c r="JF10" s="12">
        <f>Month!JF10</f>
        <v>8978.4529999999995</v>
      </c>
      <c r="JG10" s="12">
        <f>Month!JG10+JF10</f>
        <v>17136.823</v>
      </c>
      <c r="JH10" s="12">
        <f>Month!JH10+JG10</f>
        <v>25921.722999999998</v>
      </c>
      <c r="JI10" s="12">
        <f>Month!JI10+JH10</f>
        <v>34657.280999999995</v>
      </c>
      <c r="JJ10" s="12">
        <f>Month!JJ10+JI10</f>
        <v>43777.427090909085</v>
      </c>
      <c r="JK10" s="12">
        <f>Month!JK10+JJ10</f>
        <v>52725.240090909087</v>
      </c>
      <c r="JL10" s="12">
        <f>Month!JL10+JK10</f>
        <v>62686.599090909091</v>
      </c>
      <c r="JM10" s="12">
        <f>Month!JM10+JL10</f>
        <v>72564.130590909088</v>
      </c>
      <c r="JN10" s="12">
        <f>Month!JN10+JM10</f>
        <v>82202.961090909084</v>
      </c>
      <c r="JO10" s="12">
        <f>Month!JO10+JN10</f>
        <v>92302.886090909087</v>
      </c>
      <c r="JP10" s="12">
        <f>Month!JP10+JO10</f>
        <v>101616.83058243452</v>
      </c>
      <c r="JQ10" s="12">
        <f>Month!JQ10+JP10</f>
        <v>110972.83808243452</v>
      </c>
      <c r="JR10" s="12">
        <f>Month!JR10</f>
        <v>9020.9619999999995</v>
      </c>
      <c r="JS10" s="12">
        <f>Month!JS10+JR10</f>
        <v>17585.233500000002</v>
      </c>
      <c r="JT10" s="12">
        <f>Month!JT10+JS10</f>
        <v>26167.538000000004</v>
      </c>
      <c r="JU10" s="12">
        <f>Month!JU10+JT10</f>
        <v>33213.22</v>
      </c>
      <c r="JV10" s="12">
        <f>Month!JV10+JU10</f>
        <v>41482.379000000001</v>
      </c>
      <c r="JW10" s="12">
        <f>Month!JW10+JV10</f>
        <v>50118.399819499347</v>
      </c>
      <c r="JX10" s="12">
        <f>Month!JX10+JW10</f>
        <v>59644.876095361411</v>
      </c>
      <c r="JY10" s="12">
        <f>Month!JY10+JX10</f>
        <v>69459.837344698288</v>
      </c>
      <c r="JZ10" s="12">
        <f>Month!JZ10+JY10</f>
        <v>79513.826923645654</v>
      </c>
      <c r="KA10" s="12">
        <f>Month!KA10+JZ10</f>
        <v>90061.20871311934</v>
      </c>
      <c r="KB10" s="12">
        <f>Month!KB10+KA10</f>
        <v>100116.06234274898</v>
      </c>
      <c r="KC10" s="12">
        <f>Month!KC10+KB10</f>
        <v>110162.71030503346</v>
      </c>
      <c r="KD10" s="12">
        <f>Month!KD10</f>
        <v>9671.8685000000005</v>
      </c>
      <c r="KE10" s="12">
        <f>Month!KE10+KD10</f>
        <v>18497.784</v>
      </c>
      <c r="KF10" s="12">
        <f>Month!KF10+KE10</f>
        <v>27689.2143</v>
      </c>
      <c r="KG10" s="12">
        <f>Month!KG10+KF10</f>
        <v>36873.624641264367</v>
      </c>
      <c r="KH10" s="12">
        <f>Month!KH10+KG10</f>
        <v>46897.131741264369</v>
      </c>
      <c r="KI10" s="12">
        <f>Month!KI10+KH10</f>
        <v>56558.957228277359</v>
      </c>
      <c r="KJ10" s="12">
        <f>Month!KJ10+KI10</f>
        <v>66991.519128277359</v>
      </c>
      <c r="KK10" s="12">
        <f>Month!KK10+KJ10</f>
        <v>77566.883628277355</v>
      </c>
      <c r="KL10" s="12">
        <f>Month!KL10+KK10</f>
        <v>87663.818228277349</v>
      </c>
      <c r="KM10" s="12">
        <f>Month!KM10+KL10</f>
        <v>98124.194228277353</v>
      </c>
      <c r="KN10" s="12">
        <f>Month!KN10+KM10</f>
        <v>107865.44072827735</v>
      </c>
      <c r="KO10" s="12">
        <f>Month!KO10+KN10</f>
        <v>117989.10522827735</v>
      </c>
      <c r="KP10" s="12">
        <f>Month!KP10</f>
        <v>9089.7108000000007</v>
      </c>
      <c r="KQ10" s="12">
        <f>Month!KQ10+KP10</f>
        <v>17822.50860779221</v>
      </c>
      <c r="KR10" s="12">
        <f>Month!KR10+KQ10</f>
        <v>27948.721607792209</v>
      </c>
      <c r="KS10" s="12">
        <f>Month!KS10+KR10</f>
        <v>37427.462107792206</v>
      </c>
      <c r="KT10" s="12">
        <f>Month!KT10+KS10</f>
        <v>47439.681607792205</v>
      </c>
      <c r="KU10" s="12">
        <f>Month!KU10+KT10</f>
        <v>57159.370507792206</v>
      </c>
      <c r="KV10" s="12">
        <f>Month!KV10+KU10</f>
        <v>67667.009607792206</v>
      </c>
      <c r="KW10" s="12">
        <f>Month!KW10+KV10</f>
        <v>78040.99160779221</v>
      </c>
      <c r="KX10" s="12">
        <f>Month!KX10+KW10</f>
        <v>88183.036607792208</v>
      </c>
      <c r="KY10" s="12">
        <f>Month!KY10+KX10</f>
        <v>98293.326607792202</v>
      </c>
      <c r="KZ10" s="12">
        <f>Month!KZ10+KY10</f>
        <v>107890.2831077922</v>
      </c>
      <c r="LA10" s="12">
        <f>Month!LA10+KZ10</f>
        <v>117780.5349077922</v>
      </c>
      <c r="LB10" s="12">
        <f>Month!LB10</f>
        <v>9573.1254999999983</v>
      </c>
      <c r="LC10" s="12">
        <f>Month!LC10+LB10</f>
        <v>18374.038499999999</v>
      </c>
      <c r="LD10" s="12">
        <f>Month!LD10+LC10</f>
        <v>28508.066999999999</v>
      </c>
      <c r="LE10" s="12">
        <f>Month!LE10+LD10</f>
        <v>37923.5291</v>
      </c>
      <c r="LF10" s="12">
        <f>Month!LF10+LE10</f>
        <v>48048.248099999997</v>
      </c>
      <c r="LG10" s="12">
        <f>Month!LG10+LF10</f>
        <v>57961.190600000002</v>
      </c>
      <c r="LH10" s="12">
        <f>Month!LH10+LG10</f>
        <v>68801.421100000007</v>
      </c>
      <c r="LI10" s="12">
        <f>Month!LI10+LH10</f>
        <v>79642.303600000014</v>
      </c>
      <c r="LJ10" s="12">
        <f>Month!LJ10+LI10</f>
        <v>90111.863600000012</v>
      </c>
      <c r="LK10" s="12">
        <f>Month!LK10+LJ10</f>
        <v>100769.97240000001</v>
      </c>
      <c r="LL10" s="12">
        <f>Month!LL10+LK10</f>
        <v>110834.52940000001</v>
      </c>
      <c r="LM10" s="12">
        <f>Month!LM10+LL10</f>
        <v>120871.93180000002</v>
      </c>
      <c r="LN10" s="12">
        <f>Month!LN10</f>
        <v>9938.432499999999</v>
      </c>
      <c r="LO10" s="12">
        <f>LN10+Month!LO10</f>
        <v>19268.451199999996</v>
      </c>
      <c r="LP10" s="12">
        <f>LO10+Month!LP10</f>
        <v>29311.771999999997</v>
      </c>
      <c r="LQ10" s="12">
        <f>LP10+Month!LQ10</f>
        <v>39146.0101</v>
      </c>
      <c r="LR10" s="12">
        <f>LQ10+Month!LR10</f>
        <v>49444.1826</v>
      </c>
      <c r="LS10" s="12">
        <f>LR10+Month!LS10</f>
        <v>59754.424599999998</v>
      </c>
      <c r="LT10" s="12">
        <f>LS10+Month!LT10</f>
        <v>70833.050600000002</v>
      </c>
      <c r="LU10" s="12">
        <f>LT10+Month!LU10</f>
        <v>81715.029600000009</v>
      </c>
      <c r="LV10" s="12">
        <f>LU10+Month!LV10</f>
        <v>92401.530600000013</v>
      </c>
      <c r="LW10" s="12">
        <f>LV10+Month!LW10</f>
        <v>103341.06390000001</v>
      </c>
      <c r="LX10" s="12">
        <f>LW10+Month!LX10</f>
        <v>113332.53060000001</v>
      </c>
      <c r="LY10" s="12">
        <f>LX10+Month!LY10</f>
        <v>123566.63310000001</v>
      </c>
      <c r="LZ10" s="12">
        <f>Month!LZ10</f>
        <v>10086.5826</v>
      </c>
      <c r="MA10" s="12">
        <f>LZ10+Month!MA10</f>
        <v>19690.9211</v>
      </c>
      <c r="MB10" s="12">
        <f>MA10+Month!MB10</f>
        <v>29412.178599999999</v>
      </c>
      <c r="MC10" s="12">
        <f>MB10+Month!MC10</f>
        <v>37302.724600000001</v>
      </c>
      <c r="MD10" s="12">
        <f>MC10+Month!MD10</f>
        <v>45617.929700000001</v>
      </c>
      <c r="ME10" s="12">
        <f>MD10+Month!ME10</f>
        <v>53721.254200000003</v>
      </c>
      <c r="MF10" s="12">
        <f>ME10+Month!MF10</f>
        <v>62714.164700000008</v>
      </c>
      <c r="MG10" s="12">
        <f>MF10+Month!MG10</f>
        <v>71416.101699999999</v>
      </c>
      <c r="MH10" s="12">
        <f>MG10+Month!MH10</f>
        <v>79907.385399999999</v>
      </c>
      <c r="MI10" s="12">
        <f>MH10+Month!MI10</f>
        <v>88786.297399999996</v>
      </c>
      <c r="MJ10" s="12">
        <f>MI10+Month!MJ10</f>
        <v>96892.854200000002</v>
      </c>
      <c r="MK10" s="12">
        <f>MJ10+Month!MK10</f>
        <v>104991.58780000001</v>
      </c>
      <c r="ML10" s="12">
        <f>Month!ML10</f>
        <v>7788.7750000000005</v>
      </c>
    </row>
    <row r="11" spans="1:350" s="146" customFormat="1" x14ac:dyDescent="0.35">
      <c r="A11" s="176" t="str">
        <f>Month!$A$11</f>
        <v>Rodovias (veículos equivalentes passantes)</v>
      </c>
      <c r="B11" s="184">
        <f>IF(LEFT(B$2,2)="1M",SUMIF(Month!$131:$131,Period!B$2,Month!11:11),SUMIF(Month!$131:$131,Period!B$2,Month!11:11)+A11)</f>
        <v>1747</v>
      </c>
      <c r="C11" s="184">
        <f>IF(LEFT(C$2,2)="1M",SUMIF(Month!$131:$131,Period!C$2,Month!11:11),SUMIF(Month!$131:$131,Period!C$2,Month!11:11)+B11)</f>
        <v>3578</v>
      </c>
      <c r="D11" s="184">
        <f>IF(LEFT(D$2,2)="1M",SUMIF(Month!$131:$131,Period!D$2,Month!11:11),SUMIF(Month!$131:$131,Period!D$2,Month!11:11)+C11)</f>
        <v>5356</v>
      </c>
      <c r="E11" s="184">
        <f>IF(LEFT(E$2,2)="1M",SUMIF(Month!$131:$131,Period!E$2,Month!11:11),SUMIF(Month!$131:$131,Period!E$2,Month!11:11)+D11)</f>
        <v>6826</v>
      </c>
      <c r="F11" s="184">
        <f>IF(LEFT(F$2,2)="1M",SUMIF(Month!$131:$131,Period!F$2,Month!11:11),SUMIF(Month!$131:$131,Period!F$2,Month!11:11)+E11)</f>
        <v>8599</v>
      </c>
      <c r="G11" s="184">
        <f>IF(LEFT(G$2,2)="1M",SUMIF(Month!$131:$131,Period!G$2,Month!11:11),SUMIF(Month!$131:$131,Period!G$2,Month!11:11)+F11)</f>
        <v>10284</v>
      </c>
      <c r="H11" s="184">
        <f>IF(LEFT(H$2,2)="1M",SUMIF(Month!$131:$131,Period!H$2,Month!11:11),SUMIF(Month!$131:$131,Period!H$2,Month!11:11)+G11)</f>
        <v>12136</v>
      </c>
      <c r="I11" s="184">
        <f>IF(LEFT(I$2,2)="1M",SUMIF(Month!$131:$131,Period!I$2,Month!11:11),SUMIF(Month!$131:$131,Period!I$2,Month!11:11)+H11)</f>
        <v>13875</v>
      </c>
      <c r="J11" s="184">
        <f>IF(LEFT(J$2,2)="1M",SUMIF(Month!$131:$131,Period!J$2,Month!11:11),SUMIF(Month!$131:$131,Period!J$2,Month!11:11)+I11)</f>
        <v>15548</v>
      </c>
      <c r="K11" s="184">
        <f>IF(LEFT(K$2,2)="1M",SUMIF(Month!$131:$131,Period!K$2,Month!11:11),SUMIF(Month!$131:$131,Period!K$2,Month!11:11)+J11)</f>
        <v>17433</v>
      </c>
      <c r="L11" s="184">
        <f>IF(LEFT(L$2,2)="1M",SUMIF(Month!$131:$131,Period!L$2,Month!11:11),SUMIF(Month!$131:$131,Period!L$2,Month!11:11)+K11)</f>
        <v>19801</v>
      </c>
      <c r="M11" s="184">
        <f>IF(LEFT(M$2,2)="1M",SUMIF(Month!$131:$131,Period!M$2,Month!11:11),SUMIF(Month!$131:$131,Period!M$2,Month!11:11)+L11)</f>
        <v>22952</v>
      </c>
      <c r="N11" s="184">
        <f>IF(LEFT(N$2,2)="1M",SUMIF(Month!$131:$131,Period!N$2,Month!11:11),SUMIF(Month!$131:$131,Period!N$2,Month!11:11)+M11)</f>
        <v>4219</v>
      </c>
      <c r="O11" s="184">
        <f>IF(LEFT(O$2,2)="1M",SUMIF(Month!$131:$131,Period!O$2,Month!11:11),SUMIF(Month!$131:$131,Period!O$2,Month!11:11)+N11)</f>
        <v>7982</v>
      </c>
      <c r="P11" s="184">
        <f>IF(LEFT(P$2,2)="1M",SUMIF(Month!$131:$131,Period!P$2,Month!11:11),SUMIF(Month!$131:$131,Period!P$2,Month!11:11)+O11)</f>
        <v>11411</v>
      </c>
      <c r="Q11" s="184">
        <f>IF(LEFT(Q$2,2)="1M",SUMIF(Month!$131:$131,Period!Q$2,Month!11:11),SUMIF(Month!$131:$131,Period!Q$2,Month!11:11)+P11)</f>
        <v>14803</v>
      </c>
      <c r="R11" s="184">
        <f>IF(LEFT(R$2,2)="1M",SUMIF(Month!$131:$131,Period!R$2,Month!11:11),SUMIF(Month!$131:$131,Period!R$2,Month!11:11)+Q11)</f>
        <v>18183</v>
      </c>
      <c r="S11" s="184">
        <f>IF(LEFT(S$2,2)="1M",SUMIF(Month!$131:$131,Period!S$2,Month!11:11),SUMIF(Month!$131:$131,Period!S$2,Month!11:11)+R11)</f>
        <v>21818</v>
      </c>
      <c r="T11" s="184">
        <f>IF(LEFT(T$2,2)="1M",SUMIF(Month!$131:$131,Period!T$2,Month!11:11),SUMIF(Month!$131:$131,Period!T$2,Month!11:11)+S11)</f>
        <v>25989</v>
      </c>
      <c r="U11" s="184">
        <f>IF(LEFT(U$2,2)="1M",SUMIF(Month!$131:$131,Period!U$2,Month!11:11),SUMIF(Month!$131:$131,Period!U$2,Month!11:11)+T11)</f>
        <v>30076</v>
      </c>
      <c r="V11" s="184">
        <f>IF(LEFT(V$2,2)="1M",SUMIF(Month!$131:$131,Period!V$2,Month!11:11),SUMIF(Month!$131:$131,Period!V$2,Month!11:11)+U11)</f>
        <v>34244</v>
      </c>
      <c r="W11" s="184">
        <f>IF(LEFT(W$2,2)="1M",SUMIF(Month!$131:$131,Period!W$2,Month!11:11),SUMIF(Month!$131:$131,Period!W$2,Month!11:11)+V11)</f>
        <v>38749</v>
      </c>
      <c r="X11" s="184">
        <f>IF(LEFT(X$2,2)="1M",SUMIF(Month!$131:$131,Period!X$2,Month!11:11),SUMIF(Month!$131:$131,Period!X$2,Month!11:11)+W11)</f>
        <v>42955</v>
      </c>
      <c r="Y11" s="184">
        <f>IF(LEFT(Y$2,2)="1M",SUMIF(Month!$131:$131,Period!Y$2,Month!11:11),SUMIF(Month!$131:$131,Period!Y$2,Month!11:11)+X11)</f>
        <v>47909</v>
      </c>
      <c r="Z11" s="184">
        <f>IF(LEFT(Z$2,2)="1M",SUMIF(Month!$131:$131,Period!Z$2,Month!11:11),SUMIF(Month!$131:$131,Period!Z$2,Month!11:11)+Y11)</f>
        <v>5233</v>
      </c>
      <c r="AA11" s="184">
        <f>IF(LEFT(AA$2,2)="1M",SUMIF(Month!$131:$131,Period!AA$2,Month!11:11),SUMIF(Month!$131:$131,Period!AA$2,Month!11:11)+Z11)</f>
        <v>9779</v>
      </c>
      <c r="AB11" s="184">
        <f>IF(LEFT(AB$2,2)="1M",SUMIF(Month!$131:$131,Period!AB$2,Month!11:11),SUMIF(Month!$131:$131,Period!AB$2,Month!11:11)+AA11)</f>
        <v>14060</v>
      </c>
      <c r="AC11" s="184">
        <f>IF(LEFT(AC$2,2)="1M",SUMIF(Month!$131:$131,Period!AC$2,Month!11:11),SUMIF(Month!$131:$131,Period!AC$2,Month!11:11)+AB11)</f>
        <v>18097</v>
      </c>
      <c r="AD11" s="184">
        <f>IF(LEFT(AD$2,2)="1M",SUMIF(Month!$131:$131,Period!AD$2,Month!11:11),SUMIF(Month!$131:$131,Period!AD$2,Month!11:11)+AC11)</f>
        <v>22210</v>
      </c>
      <c r="AE11" s="184">
        <f>IF(LEFT(AE$2,2)="1M",SUMIF(Month!$131:$131,Period!AE$2,Month!11:11),SUMIF(Month!$131:$131,Period!AE$2,Month!11:11)+AD11)</f>
        <v>26151</v>
      </c>
      <c r="AF11" s="184">
        <f>IF(LEFT(AF$2,2)="1M",SUMIF(Month!$131:$131,Period!AF$2,Month!11:11),SUMIF(Month!$131:$131,Period!AF$2,Month!11:11)+AE11)</f>
        <v>30290</v>
      </c>
      <c r="AG11" s="184">
        <f>IF(LEFT(AG$2,2)="1M",SUMIF(Month!$131:$131,Period!AG$2,Month!11:11),SUMIF(Month!$131:$131,Period!AG$2,Month!11:11)+AF11)</f>
        <v>34413</v>
      </c>
      <c r="AH11" s="184">
        <f>IF(LEFT(AH$2,2)="1M",SUMIF(Month!$131:$131,Period!AH$2,Month!11:11),SUMIF(Month!$131:$131,Period!AH$2,Month!11:11)+AG11)</f>
        <v>38505</v>
      </c>
      <c r="AI11" s="184">
        <f>IF(LEFT(AI$2,2)="1M",SUMIF(Month!$131:$131,Period!AI$2,Month!11:11),SUMIF(Month!$131:$131,Period!AI$2,Month!11:11)+AH11)</f>
        <v>42854</v>
      </c>
      <c r="AJ11" s="184">
        <f>IF(LEFT(AJ$2,2)="1M",SUMIF(Month!$131:$131,Period!AJ$2,Month!11:11),SUMIF(Month!$131:$131,Period!AJ$2,Month!11:11)+AI11)</f>
        <v>47122</v>
      </c>
      <c r="AK11" s="184">
        <f>IF(LEFT(AK$2,2)="1M",SUMIF(Month!$131:$131,Period!AK$2,Month!11:11),SUMIF(Month!$131:$131,Period!AK$2,Month!11:11)+AJ11)</f>
        <v>52129</v>
      </c>
      <c r="AL11" s="184">
        <f>IF(LEFT(AL$2,2)="1M",SUMIF(Month!$131:$131,Period!AL$2,Month!11:11),SUMIF(Month!$131:$131,Period!AL$2,Month!11:11)+AK11)</f>
        <v>5277</v>
      </c>
      <c r="AM11" s="184">
        <f>IF(LEFT(AM$2,2)="1M",SUMIF(Month!$131:$131,Period!AM$2,Month!11:11),SUMIF(Month!$131:$131,Period!AM$2,Month!11:11)+AL11)</f>
        <v>9920</v>
      </c>
      <c r="AN11" s="184">
        <f>IF(LEFT(AN$2,2)="1M",SUMIF(Month!$131:$131,Period!AN$2,Month!11:11),SUMIF(Month!$131:$131,Period!AN$2,Month!11:11)+AM11)</f>
        <v>14282</v>
      </c>
      <c r="AO11" s="184">
        <f>IF(LEFT(AO$2,2)="1M",SUMIF(Month!$131:$131,Period!AO$2,Month!11:11),SUMIF(Month!$131:$131,Period!AO$2,Month!11:11)+AN11)</f>
        <v>18276</v>
      </c>
      <c r="AP11" s="184">
        <f>IF(LEFT(AP$2,2)="1M",SUMIF(Month!$131:$131,Period!AP$2,Month!11:11),SUMIF(Month!$131:$131,Period!AP$2,Month!11:11)+AO11)</f>
        <v>22110</v>
      </c>
      <c r="AQ11" s="184">
        <f>IF(LEFT(AQ$2,2)="1M",SUMIF(Month!$131:$131,Period!AQ$2,Month!11:11),SUMIF(Month!$131:$131,Period!AQ$2,Month!11:11)+AP11)</f>
        <v>25933</v>
      </c>
      <c r="AR11" s="184">
        <f>IF(LEFT(AR$2,2)="1M",SUMIF(Month!$131:$131,Period!AR$2,Month!11:11),SUMIF(Month!$131:$131,Period!AR$2,Month!11:11)+AQ11)</f>
        <v>30035</v>
      </c>
      <c r="AS11" s="184">
        <f>IF(LEFT(AS$2,2)="1M",SUMIF(Month!$131:$131,Period!AS$2,Month!11:11),SUMIF(Month!$131:$131,Period!AS$2,Month!11:11)+AR11)</f>
        <v>33939</v>
      </c>
      <c r="AT11" s="184">
        <f>IF(LEFT(AT$2,2)="1M",SUMIF(Month!$131:$131,Period!AT$2,Month!11:11),SUMIF(Month!$131:$131,Period!AT$2,Month!11:11)+AS11)</f>
        <v>37819</v>
      </c>
      <c r="AU11" s="184">
        <f>IF(LEFT(AU$2,2)="1M",SUMIF(Month!$131:$131,Period!AU$2,Month!11:11),SUMIF(Month!$131:$131,Period!AU$2,Month!11:11)+AT11)</f>
        <v>41908</v>
      </c>
      <c r="AV11" s="184">
        <f>IF(LEFT(AV$2,2)="1M",SUMIF(Month!$131:$131,Period!AV$2,Month!11:11),SUMIF(Month!$131:$131,Period!AV$2,Month!11:11)+AU11)</f>
        <v>46006</v>
      </c>
      <c r="AW11" s="184">
        <f>IF(LEFT(AW$2,2)="1M",SUMIF(Month!$131:$131,Period!AW$2,Month!11:11),SUMIF(Month!$131:$131,Period!AW$2,Month!11:11)+AV11)</f>
        <v>50772</v>
      </c>
      <c r="AX11" s="184">
        <f>IF(LEFT(AX$2,2)="1M",SUMIF(Month!$131:$131,Period!AX$2,Month!11:11),SUMIF(Month!$131:$131,Period!AX$2,Month!11:11)+AW11)</f>
        <v>5118</v>
      </c>
      <c r="AY11" s="184">
        <f>IF(LEFT(AY$2,2)="1M",SUMIF(Month!$131:$131,Period!AY$2,Month!11:11),SUMIF(Month!$131:$131,Period!AY$2,Month!11:11)+AX11)</f>
        <v>9674</v>
      </c>
      <c r="AZ11" s="184">
        <f>IF(LEFT(AZ$2,2)="1M",SUMIF(Month!$131:$131,Period!AZ$2,Month!11:11),SUMIF(Month!$131:$131,Period!AZ$2,Month!11:11)+AY11)</f>
        <v>13772</v>
      </c>
      <c r="BA11" s="184">
        <f>IF(LEFT(BA$2,2)="1M",SUMIF(Month!$131:$131,Period!BA$2,Month!11:11),SUMIF(Month!$131:$131,Period!BA$2,Month!11:11)+AZ11)</f>
        <v>17724</v>
      </c>
      <c r="BB11" s="184">
        <f>IF(LEFT(BB$2,2)="1M",SUMIF(Month!$131:$131,Period!BB$2,Month!11:11),SUMIF(Month!$131:$131,Period!BB$2,Month!11:11)+BA11)</f>
        <v>21581</v>
      </c>
      <c r="BC11" s="184">
        <f>IF(LEFT(BC$2,2)="1M",SUMIF(Month!$131:$131,Period!BC$2,Month!11:11),SUMIF(Month!$131:$131,Period!BC$2,Month!11:11)+BB11)</f>
        <v>25349</v>
      </c>
      <c r="BD11" s="184">
        <f>IF(LEFT(BD$2,2)="1M",SUMIF(Month!$131:$131,Period!BD$2,Month!11:11),SUMIF(Month!$131:$131,Period!BD$2,Month!11:11)+BC11)</f>
        <v>29399</v>
      </c>
      <c r="BE11" s="184">
        <f>IF(LEFT(BE$2,2)="1M",SUMIF(Month!$131:$131,Period!BE$2,Month!11:11),SUMIF(Month!$131:$131,Period!BE$2,Month!11:11)+BD11)</f>
        <v>33352</v>
      </c>
      <c r="BF11" s="184">
        <f>IF(LEFT(BF$2,2)="1M",SUMIF(Month!$131:$131,Period!BF$2,Month!11:11),SUMIF(Month!$131:$131,Period!BF$2,Month!11:11)+BE11)</f>
        <v>37203</v>
      </c>
      <c r="BG11" s="184">
        <f>IF(LEFT(BG$2,2)="1M",SUMIF(Month!$131:$131,Period!BG$2,Month!11:11),SUMIF(Month!$131:$131,Period!BG$2,Month!11:11)+BF11)</f>
        <v>41281</v>
      </c>
      <c r="BH11" s="184">
        <f>IF(LEFT(BH$2,2)="1M",SUMIF(Month!$131:$131,Period!BH$2,Month!11:11),SUMIF(Month!$131:$131,Period!BH$2,Month!11:11)+BG11)</f>
        <v>45402</v>
      </c>
      <c r="BI11" s="184">
        <f>IF(LEFT(BI$2,2)="1M",SUMIF(Month!$131:$131,Period!BI$2,Month!11:11),SUMIF(Month!$131:$131,Period!BI$2,Month!11:11)+BH11)</f>
        <v>49845</v>
      </c>
      <c r="BJ11" s="184">
        <f>IF(LEFT(BJ$2,2)="1M",SUMIF(Month!$131:$131,Period!BJ$2,Month!11:11),SUMIF(Month!$131:$131,Period!BJ$2,Month!11:11)+BI11)</f>
        <v>4810</v>
      </c>
      <c r="BK11" s="184">
        <f>IF(LEFT(BK$2,2)="1M",SUMIF(Month!$131:$131,Period!BK$2,Month!11:11),SUMIF(Month!$131:$131,Period!BK$2,Month!11:11)+BJ11)</f>
        <v>9053</v>
      </c>
      <c r="BL11" s="184">
        <f>IF(LEFT(BL$2,2)="1M",SUMIF(Month!$131:$131,Period!BL$2,Month!11:11),SUMIF(Month!$131:$131,Period!BL$2,Month!11:11)+BK11)</f>
        <v>13196</v>
      </c>
      <c r="BM11" s="184">
        <f>IF(LEFT(BM$2,2)="1M",SUMIF(Month!$131:$131,Period!BM$2,Month!11:11),SUMIF(Month!$131:$131,Period!BM$2,Month!11:11)+BL11)</f>
        <v>16853</v>
      </c>
      <c r="BN11" s="184">
        <f>IF(LEFT(BN$2,2)="1M",SUMIF(Month!$131:$131,Period!BN$2,Month!11:11),SUMIF(Month!$131:$131,Period!BN$2,Month!11:11)+BM11)</f>
        <v>20649</v>
      </c>
      <c r="BO11" s="184">
        <f>IF(LEFT(BO$2,2)="1M",SUMIF(Month!$131:$131,Period!BO$2,Month!11:11),SUMIF(Month!$131:$131,Period!BO$2,Month!11:11)+BN11)</f>
        <v>24105</v>
      </c>
      <c r="BP11" s="184">
        <f>IF(LEFT(BP$2,2)="1M",SUMIF(Month!$131:$131,Period!BP$2,Month!11:11),SUMIF(Month!$131:$131,Period!BP$2,Month!11:11)+BO11)</f>
        <v>28045</v>
      </c>
      <c r="BQ11" s="184">
        <f>IF(LEFT(BQ$2,2)="1M",SUMIF(Month!$131:$131,Period!BQ$2,Month!11:11),SUMIF(Month!$131:$131,Period!BQ$2,Month!11:11)+BP11)</f>
        <v>31897.913</v>
      </c>
      <c r="BR11" s="184">
        <f>IF(LEFT(BR$2,2)="1M",SUMIF(Month!$131:$131,Period!BR$2,Month!11:11),SUMIF(Month!$131:$131,Period!BR$2,Month!11:11)+BQ11)</f>
        <v>35750.4715</v>
      </c>
      <c r="BS11" s="184">
        <f>IF(LEFT(BS$2,2)="1M",SUMIF(Month!$131:$131,Period!BS$2,Month!11:11),SUMIF(Month!$131:$131,Period!BS$2,Month!11:11)+BR11)</f>
        <v>39796.023499999996</v>
      </c>
      <c r="BT11" s="184">
        <f>IF(LEFT(BT$2,2)="1M",SUMIF(Month!$131:$131,Period!BT$2,Month!11:11),SUMIF(Month!$131:$131,Period!BT$2,Month!11:11)+BS11)</f>
        <v>44217.087</v>
      </c>
      <c r="BU11" s="184">
        <f>IF(LEFT(BU$2,2)="1M",SUMIF(Month!$131:$131,Period!BU$2,Month!11:11),SUMIF(Month!$131:$131,Period!BU$2,Month!11:11)+BT11)</f>
        <v>49071.173999999999</v>
      </c>
      <c r="BV11" s="184">
        <f>IF(LEFT(BV$2,2)="1M",SUMIF(Month!$131:$131,Period!BV$2,Month!11:11),SUMIF(Month!$131:$131,Period!BV$2,Month!11:11)+BU11)</f>
        <v>5012.3770000000004</v>
      </c>
      <c r="BW11" s="184">
        <f>IF(LEFT(BW$2,2)="1M",SUMIF(Month!$131:$131,Period!BW$2,Month!11:11),SUMIF(Month!$131:$131,Period!BW$2,Month!11:11)+BV11)</f>
        <v>9483.8100000000013</v>
      </c>
      <c r="BX11" s="184">
        <f>IF(LEFT(BX$2,2)="1M",SUMIF(Month!$131:$131,Period!BX$2,Month!11:11),SUMIF(Month!$131:$131,Period!BX$2,Month!11:11)+BW11)</f>
        <v>13627.858500000002</v>
      </c>
      <c r="BY11" s="184">
        <f>IF(LEFT(BY$2,2)="1M",SUMIF(Month!$131:$131,Period!BY$2,Month!11:11),SUMIF(Month!$131:$131,Period!BY$2,Month!11:11)+BX11)</f>
        <v>17668.678000000004</v>
      </c>
      <c r="BZ11" s="184">
        <f>IF(LEFT(BZ$2,2)="1M",SUMIF(Month!$131:$131,Period!BZ$2,Month!11:11),SUMIF(Month!$131:$131,Period!BZ$2,Month!11:11)+BY11)</f>
        <v>21525.100000000002</v>
      </c>
      <c r="CA11" s="184">
        <f>IF(LEFT(CA$2,2)="1M",SUMIF(Month!$131:$131,Period!CA$2,Month!11:11),SUMIF(Month!$131:$131,Period!CA$2,Month!11:11)+BZ11)</f>
        <v>25315.128000000004</v>
      </c>
      <c r="CB11" s="184">
        <f>IF(LEFT(CB$2,2)="1M",SUMIF(Month!$131:$131,Period!CB$2,Month!11:11),SUMIF(Month!$131:$131,Period!CB$2,Month!11:11)+CA11)</f>
        <v>29529.360500000003</v>
      </c>
      <c r="CC11" s="184">
        <f>IF(LEFT(CC$2,2)="1M",SUMIF(Month!$131:$131,Period!CC$2,Month!11:11),SUMIF(Month!$131:$131,Period!CC$2,Month!11:11)+CB11)</f>
        <v>33593.695</v>
      </c>
      <c r="CD11" s="184">
        <f>IF(LEFT(CD$2,2)="1M",SUMIF(Month!$131:$131,Period!CD$2,Month!11:11),SUMIF(Month!$131:$131,Period!CD$2,Month!11:11)+CC11)</f>
        <v>37637.379000000001</v>
      </c>
      <c r="CE11" s="184">
        <f>IF(LEFT(CE$2,2)="1M",SUMIF(Month!$131:$131,Period!CE$2,Month!11:11),SUMIF(Month!$131:$131,Period!CE$2,Month!11:11)+CD11)</f>
        <v>41977.873500000002</v>
      </c>
      <c r="CF11" s="184">
        <f>IF(LEFT(CF$2,2)="1M",SUMIF(Month!$131:$131,Period!CF$2,Month!11:11),SUMIF(Month!$131:$131,Period!CF$2,Month!11:11)+CE11)</f>
        <v>46188.355000000003</v>
      </c>
      <c r="CG11" s="184">
        <f>IF(LEFT(CG$2,2)="1M",SUMIF(Month!$131:$131,Period!CG$2,Month!11:11),SUMIF(Month!$131:$131,Period!CG$2,Month!11:11)+CF11)</f>
        <v>51100.72</v>
      </c>
      <c r="CH11" s="184">
        <f>IF(LEFT(CH$2,2)="1M",SUMIF(Month!$131:$131,Period!CH$2,Month!11:11),SUMIF(Month!$131:$131,Period!CH$2,Month!11:11)+CG11)</f>
        <v>5182.0779999999995</v>
      </c>
      <c r="CI11" s="184">
        <f>IF(LEFT(CI$2,2)="1M",SUMIF(Month!$131:$131,Period!CI$2,Month!11:11),SUMIF(Month!$131:$131,Period!CI$2,Month!11:11)+CH11)</f>
        <v>9915.1774999999998</v>
      </c>
      <c r="CJ11" s="184">
        <f>IF(LEFT(CJ$2,2)="1M",SUMIF(Month!$131:$131,Period!CJ$2,Month!11:11),SUMIF(Month!$131:$131,Period!CJ$2,Month!11:11)+CI11)</f>
        <v>14191.8205</v>
      </c>
      <c r="CK11" s="184">
        <f>IF(LEFT(CK$2,2)="1M",SUMIF(Month!$131:$131,Period!CK$2,Month!11:11),SUMIF(Month!$131:$131,Period!CK$2,Month!11:11)+CJ11)</f>
        <v>18396.873</v>
      </c>
      <c r="CL11" s="184">
        <f>IF(LEFT(CL$2,2)="1M",SUMIF(Month!$131:$131,Period!CL$2,Month!11:11),SUMIF(Month!$131:$131,Period!CL$2,Month!11:11)+CK11)</f>
        <v>22463.653999999999</v>
      </c>
      <c r="CM11" s="184">
        <f>IF(LEFT(CM$2,2)="1M",SUMIF(Month!$131:$131,Period!CM$2,Month!11:11),SUMIF(Month!$131:$131,Period!CM$2,Month!11:11)+CL11)</f>
        <v>26380.522499999999</v>
      </c>
      <c r="CN11" s="184">
        <f>IF(LEFT(CN$2,2)="1M",SUMIF(Month!$131:$131,Period!CN$2,Month!11:11),SUMIF(Month!$131:$131,Period!CN$2,Month!11:11)+CM11)</f>
        <v>30710.5425</v>
      </c>
      <c r="CO11" s="184">
        <f>IF(LEFT(CO$2,2)="1M",SUMIF(Month!$131:$131,Period!CO$2,Month!11:11),SUMIF(Month!$131:$131,Period!CO$2,Month!11:11)+CN11)</f>
        <v>34908.876499999998</v>
      </c>
      <c r="CP11" s="184">
        <f>IF(LEFT(CP$2,2)="1M",SUMIF(Month!$131:$131,Period!CP$2,Month!11:11),SUMIF(Month!$131:$131,Period!CP$2,Month!11:11)+CO11)</f>
        <v>39181.194499999998</v>
      </c>
      <c r="CQ11" s="184">
        <f>IF(LEFT(CQ$2,2)="1M",SUMIF(Month!$131:$131,Period!CQ$2,Month!11:11),SUMIF(Month!$131:$131,Period!CQ$2,Month!11:11)+CP11)</f>
        <v>43575.5285</v>
      </c>
      <c r="CR11" s="184">
        <f>IF(LEFT(CR$2,2)="1M",SUMIF(Month!$131:$131,Period!CR$2,Month!11:11),SUMIF(Month!$131:$131,Period!CR$2,Month!11:11)+CQ11)</f>
        <v>47841.362500000003</v>
      </c>
      <c r="CS11" s="184">
        <f>IF(LEFT(CS$2,2)="1M",SUMIF(Month!$131:$131,Period!CS$2,Month!11:11),SUMIF(Month!$131:$131,Period!CS$2,Month!11:11)+CR11)</f>
        <v>52888.05</v>
      </c>
      <c r="CT11" s="184">
        <f>IF(LEFT(CT$2,2)="1M",SUMIF(Month!$131:$131,Period!CT$2,Month!11:11),SUMIF(Month!$131:$131,Period!CT$2,Month!11:11)+CS11)</f>
        <v>5274.3685000000005</v>
      </c>
      <c r="CU11" s="184">
        <f>IF(LEFT(CU$2,2)="1M",SUMIF(Month!$131:$131,Period!CU$2,Month!11:11),SUMIF(Month!$131:$131,Period!CU$2,Month!11:11)+CT11)</f>
        <v>9873.2584999999999</v>
      </c>
      <c r="CV11" s="184">
        <f>IF(LEFT(CV$2,2)="1M",SUMIF(Month!$131:$131,Period!CV$2,Month!11:11),SUMIF(Month!$131:$131,Period!CV$2,Month!11:11)+CU11)</f>
        <v>14391.549500000001</v>
      </c>
      <c r="CW11" s="184">
        <f>IF(LEFT(CW$2,2)="1M",SUMIF(Month!$131:$131,Period!CW$2,Month!11:11),SUMIF(Month!$131:$131,Period!CW$2,Month!11:11)+CV11)</f>
        <v>18442.583000000002</v>
      </c>
      <c r="CX11" s="184">
        <f>IF(LEFT(CX$2,2)="1M",SUMIF(Month!$131:$131,Period!CX$2,Month!11:11),SUMIF(Month!$131:$131,Period!CX$2,Month!11:11)+CW11)</f>
        <v>22640.33</v>
      </c>
      <c r="CY11" s="184">
        <f>IF(LEFT(CY$2,2)="1M",SUMIF(Month!$131:$131,Period!CY$2,Month!11:11),SUMIF(Month!$131:$131,Period!CY$2,Month!11:11)+CX11)</f>
        <v>26677.453000000001</v>
      </c>
      <c r="CZ11" s="184">
        <f>IF(LEFT(CZ$2,2)="1M",SUMIF(Month!$131:$131,Period!CZ$2,Month!11:11),SUMIF(Month!$131:$131,Period!CZ$2,Month!11:11)+CY11)</f>
        <v>31103.096000000001</v>
      </c>
      <c r="DA11" s="184">
        <f>IF(LEFT(DA$2,2)="1M",SUMIF(Month!$131:$131,Period!DA$2,Month!11:11),SUMIF(Month!$131:$131,Period!DA$2,Month!11:11)+CZ11)</f>
        <v>35377.483</v>
      </c>
      <c r="DB11" s="184">
        <f>IF(LEFT(DB$2,2)="1M",SUMIF(Month!$131:$131,Period!DB$2,Month!11:11),SUMIF(Month!$131:$131,Period!DB$2,Month!11:11)+DA11)</f>
        <v>39402.840499999998</v>
      </c>
      <c r="DC11" s="184">
        <f>IF(LEFT(DC$2,2)="1M",SUMIF(Month!$131:$131,Period!DC$2,Month!11:11),SUMIF(Month!$131:$131,Period!DC$2,Month!11:11)+DB11)</f>
        <v>43716.620499999997</v>
      </c>
      <c r="DD11" s="184">
        <f>IF(LEFT(DD$2,2)="1M",SUMIF(Month!$131:$131,Period!DD$2,Month!11:11),SUMIF(Month!$131:$131,Period!DD$2,Month!11:11)+DC11)</f>
        <v>48124.766499999998</v>
      </c>
      <c r="DE11" s="184">
        <f>IF(LEFT(DE$2,2)="1M",SUMIF(Month!$131:$131,Period!DE$2,Month!11:11),SUMIF(Month!$131:$131,Period!DE$2,Month!11:11)+DD11)</f>
        <v>53249.1515</v>
      </c>
      <c r="DF11" s="184">
        <f>IF(LEFT(DF$2,2)="1M",SUMIF(Month!$131:$131,Period!DF$2,Month!11:11),SUMIF(Month!$131:$131,Period!DF$2,Month!11:11)+DE11)</f>
        <v>5359.7119999999995</v>
      </c>
      <c r="DG11" s="184">
        <f>IF(LEFT(DG$2,2)="1M",SUMIF(Month!$131:$131,Period!DG$2,Month!11:11),SUMIF(Month!$131:$131,Period!DG$2,Month!11:11)+DF11)</f>
        <v>10131.9555</v>
      </c>
      <c r="DH11" s="184">
        <f>IF(LEFT(DH$2,2)="1M",SUMIF(Month!$131:$131,Period!DH$2,Month!11:11),SUMIF(Month!$131:$131,Period!DH$2,Month!11:11)+DG11)</f>
        <v>14578.608</v>
      </c>
      <c r="DI11" s="184">
        <f>IF(LEFT(DI$2,2)="1M",SUMIF(Month!$131:$131,Period!DI$2,Month!11:11),SUMIF(Month!$131:$131,Period!DI$2,Month!11:11)+DH11)</f>
        <v>18805.097999999998</v>
      </c>
      <c r="DJ11" s="184">
        <f>IF(LEFT(DJ$2,2)="1M",SUMIF(Month!$131:$131,Period!DJ$2,Month!11:11),SUMIF(Month!$131:$131,Period!DJ$2,Month!11:11)+DI11)</f>
        <v>22984.333999999999</v>
      </c>
      <c r="DK11" s="184">
        <f>IF(LEFT(DK$2,2)="1M",SUMIF(Month!$131:$131,Period!DK$2,Month!11:11),SUMIF(Month!$131:$131,Period!DK$2,Month!11:11)+DJ11)</f>
        <v>26975.738499999999</v>
      </c>
      <c r="DL11" s="184">
        <f>IF(LEFT(DL$2,2)="1M",SUMIF(Month!$131:$131,Period!DL$2,Month!11:11),SUMIF(Month!$131:$131,Period!DL$2,Month!11:11)+DK11)</f>
        <v>31417.064999999999</v>
      </c>
      <c r="DM11" s="184">
        <f>IF(LEFT(DM$2,2)="1M",SUMIF(Month!$131:$131,Period!DM$2,Month!11:11),SUMIF(Month!$131:$131,Period!DM$2,Month!11:11)+DL11)</f>
        <v>35710.86</v>
      </c>
      <c r="DN11" s="184">
        <f>IF(LEFT(DN$2,2)="1M",SUMIF(Month!$131:$131,Period!DN$2,Month!11:11),SUMIF(Month!$131:$131,Period!DN$2,Month!11:11)+DM11)</f>
        <v>39967.217000000004</v>
      </c>
      <c r="DO11" s="184">
        <f>IF(LEFT(DO$2,2)="1M",SUMIF(Month!$131:$131,Period!DO$2,Month!11:11),SUMIF(Month!$131:$131,Period!DO$2,Month!11:11)+DN11)</f>
        <v>44464.839000000007</v>
      </c>
      <c r="DP11" s="184">
        <f>IF(LEFT(DP$2,2)="1M",SUMIF(Month!$131:$131,Period!DP$2,Month!11:11),SUMIF(Month!$131:$131,Period!DP$2,Month!11:11)+DO11)</f>
        <v>48965.859000000011</v>
      </c>
      <c r="DQ11" s="184">
        <f>IF(LEFT(DQ$2,2)="1M",SUMIF(Month!$131:$131,Period!DQ$2,Month!11:11),SUMIF(Month!$131:$131,Period!DQ$2,Month!11:11)+DP11)</f>
        <v>54282.394500000009</v>
      </c>
      <c r="DR11" s="184">
        <f>IF(LEFT(DR$2,2)="1M",SUMIF(Month!$131:$131,Period!DR$2,Month!11:11),SUMIF(Month!$131:$131,Period!DR$2,Month!11:11)+DQ11)</f>
        <v>5456.1305000000002</v>
      </c>
      <c r="DS11" s="184">
        <f>IF(LEFT(DS$2,2)="1M",SUMIF(Month!$131:$131,Period!DS$2,Month!11:11),SUMIF(Month!$131:$131,Period!DS$2,Month!11:11)+DR11)</f>
        <v>10412.5285</v>
      </c>
      <c r="DT11" s="184">
        <f>IF(LEFT(DT$2,2)="1M",SUMIF(Month!$131:$131,Period!DT$2,Month!11:11),SUMIF(Month!$131:$131,Period!DT$2,Month!11:11)+DS11)</f>
        <v>15084.305</v>
      </c>
      <c r="DU11" s="184">
        <f>IF(LEFT(DU$2,2)="1M",SUMIF(Month!$131:$131,Period!DU$2,Month!11:11),SUMIF(Month!$131:$131,Period!DU$2,Month!11:11)+DT11)</f>
        <v>19641.589500000002</v>
      </c>
      <c r="DV11" s="184">
        <f>IF(LEFT(DV$2,2)="1M",SUMIF(Month!$131:$131,Period!DV$2,Month!11:11),SUMIF(Month!$131:$131,Period!DV$2,Month!11:11)+DU11)</f>
        <v>24148.515500000001</v>
      </c>
      <c r="DW11" s="184">
        <f>IF(LEFT(DW$2,2)="1M",SUMIF(Month!$131:$131,Period!DW$2,Month!11:11),SUMIF(Month!$131:$131,Period!DW$2,Month!11:11)+DV11)</f>
        <v>28547.377</v>
      </c>
      <c r="DX11" s="184">
        <f>IF(LEFT(DX$2,2)="1M",SUMIF(Month!$131:$131,Period!DX$2,Month!11:11),SUMIF(Month!$131:$131,Period!DX$2,Month!11:11)+DW11)</f>
        <v>33318.393499999998</v>
      </c>
      <c r="DY11" s="184">
        <f>IF(LEFT(DY$2,2)="1M",SUMIF(Month!$131:$131,Period!DY$2,Month!11:11),SUMIF(Month!$131:$131,Period!DY$2,Month!11:11)+DX11)</f>
        <v>38020.050999999999</v>
      </c>
      <c r="DZ11" s="184">
        <f>IF(LEFT(DZ$2,2)="1M",SUMIF(Month!$131:$131,Period!DZ$2,Month!11:11),SUMIF(Month!$131:$131,Period!DZ$2,Month!11:11)+DY11)</f>
        <v>42808.8845</v>
      </c>
      <c r="EA11" s="184">
        <f>IF(LEFT(EA$2,2)="1M",SUMIF(Month!$131:$131,Period!EA$2,Month!11:11),SUMIF(Month!$131:$131,Period!EA$2,Month!11:11)+DZ11)</f>
        <v>47913.404500000004</v>
      </c>
      <c r="EB11" s="184">
        <f>IF(LEFT(EB$2,2)="1M",SUMIF(Month!$131:$131,Period!EB$2,Month!11:11),SUMIF(Month!$131:$131,Period!EB$2,Month!11:11)+EA11)</f>
        <v>53008.218000000008</v>
      </c>
      <c r="EC11" s="184">
        <f>IF(LEFT(EC$2,2)="1M",SUMIF(Month!$131:$131,Period!EC$2,Month!11:11),SUMIF(Month!$131:$131,Period!EC$2,Month!11:11)+EB11)</f>
        <v>58729.125000000007</v>
      </c>
      <c r="ED11" s="184">
        <f>IF(LEFT(ED$2,2)="1M",SUMIF(Month!$131:$131,Period!ED$2,Month!11:11),SUMIF(Month!$131:$131,Period!ED$2,Month!11:11)+EC11)</f>
        <v>6009.4560000000001</v>
      </c>
      <c r="EE11" s="184">
        <f>IF(LEFT(EE$2,2)="1M",SUMIF(Month!$131:$131,Period!EE$2,Month!11:11),SUMIF(Month!$131:$131,Period!EE$2,Month!11:11)+ED11)</f>
        <v>11369.268</v>
      </c>
      <c r="EF11" s="184">
        <f>IF(LEFT(EF$2,2)="1M",SUMIF(Month!$131:$131,Period!EF$2,Month!11:11),SUMIF(Month!$131:$131,Period!EF$2,Month!11:11)+EE11)</f>
        <v>16436.0635</v>
      </c>
      <c r="EG11" s="184">
        <f>IF(LEFT(EG$2,2)="1M",SUMIF(Month!$131:$131,Period!EG$2,Month!11:11),SUMIF(Month!$131:$131,Period!EG$2,Month!11:11)+EF11)</f>
        <v>21276.735000000001</v>
      </c>
      <c r="EH11" s="184">
        <f>IF(LEFT(EH$2,2)="1M",SUMIF(Month!$131:$131,Period!EH$2,Month!11:11),SUMIF(Month!$131:$131,Period!EH$2,Month!11:11)+EG11)</f>
        <v>26287.497000000003</v>
      </c>
      <c r="EI11" s="184">
        <f>IF(LEFT(EI$2,2)="1M",SUMIF(Month!$131:$131,Period!EI$2,Month!11:11),SUMIF(Month!$131:$131,Period!EI$2,Month!11:11)+EH11)</f>
        <v>31100.043500000003</v>
      </c>
      <c r="EJ11" s="184">
        <f>IF(LEFT(EJ$2,2)="1M",SUMIF(Month!$131:$131,Period!EJ$2,Month!11:11),SUMIF(Month!$131:$131,Period!EJ$2,Month!11:11)+EI11)</f>
        <v>36536.0435</v>
      </c>
      <c r="EK11" s="184">
        <f>IF(LEFT(EK$2,2)="1M",SUMIF(Month!$131:$131,Period!EK$2,Month!11:11),SUMIF(Month!$131:$131,Period!EK$2,Month!11:11)+EJ11)</f>
        <v>41685.529000000002</v>
      </c>
      <c r="EL11" s="184">
        <f>IF(LEFT(EL$2,2)="1M",SUMIF(Month!$131:$131,Period!EL$2,Month!11:11),SUMIF(Month!$131:$131,Period!EL$2,Month!11:11)+EK11)</f>
        <v>46807.209500000004</v>
      </c>
      <c r="EM11" s="184">
        <f>IF(LEFT(EM$2,2)="1M",SUMIF(Month!$131:$131,Period!EM$2,Month!11:11),SUMIF(Month!$131:$131,Period!EM$2,Month!11:11)+EL11)</f>
        <v>52154.560500000007</v>
      </c>
      <c r="EN11" s="184">
        <f>IF(LEFT(EN$2,2)="1M",SUMIF(Month!$131:$131,Period!EN$2,Month!11:11),SUMIF(Month!$131:$131,Period!EN$2,Month!11:11)+EM11)</f>
        <v>57190.305500000009</v>
      </c>
      <c r="EO11" s="184">
        <f>IF(LEFT(EO$2,2)="1M",SUMIF(Month!$131:$131,Period!EO$2,Month!11:11),SUMIF(Month!$131:$131,Period!EO$2,Month!11:11)+EN11)</f>
        <v>62946.335500000008</v>
      </c>
      <c r="EP11" s="184">
        <f>IF(LEFT(EP$2,2)="1M",SUMIF(Month!$131:$131,Period!EP$2,Month!11:11),SUMIF(Month!$131:$131,Period!EP$2,Month!11:11)+EO11)</f>
        <v>5887.2629999999999</v>
      </c>
      <c r="EQ11" s="184">
        <f>IF(LEFT(EQ$2,2)="1M",SUMIF(Month!$131:$131,Period!EQ$2,Month!11:11),SUMIF(Month!$131:$131,Period!EQ$2,Month!11:11)+EP11)</f>
        <v>11241.742</v>
      </c>
      <c r="ER11" s="184">
        <f>IF(LEFT(ER$2,2)="1M",SUMIF(Month!$131:$131,Period!ER$2,Month!11:11),SUMIF(Month!$131:$131,Period!ER$2,Month!11:11)+EQ11)</f>
        <v>16302.645500000001</v>
      </c>
      <c r="ES11" s="184">
        <f>IF(LEFT(ES$2,2)="1M",SUMIF(Month!$131:$131,Period!ES$2,Month!11:11),SUMIF(Month!$131:$131,Period!ES$2,Month!11:11)+ER11)</f>
        <v>21378.046000000002</v>
      </c>
      <c r="ET11" s="184">
        <f>IF(LEFT(ET$2,2)="1M",SUMIF(Month!$131:$131,Period!ET$2,Month!11:11),SUMIF(Month!$131:$131,Period!ET$2,Month!11:11)+ES11)</f>
        <v>26372.766500000002</v>
      </c>
      <c r="EU11" s="184">
        <f>IF(LEFT(EU$2,2)="1M",SUMIF(Month!$131:$131,Period!EU$2,Month!11:11),SUMIF(Month!$131:$131,Period!EU$2,Month!11:11)+ET11)</f>
        <v>31180.766500000002</v>
      </c>
      <c r="EV11" s="184">
        <f>IF(LEFT(EV$2,2)="1M",SUMIF(Month!$131:$131,Period!EV$2,Month!11:11),SUMIF(Month!$131:$131,Period!EV$2,Month!11:11)+EU11)</f>
        <v>36446.766499999998</v>
      </c>
      <c r="EW11" s="184">
        <f>IF(LEFT(EW$2,2)="1M",SUMIF(Month!$131:$131,Period!EW$2,Month!11:11),SUMIF(Month!$131:$131,Period!EW$2,Month!11:11)+EV11)</f>
        <v>41588.766499999998</v>
      </c>
      <c r="EX11" s="184">
        <f>IF(LEFT(EX$2,2)="1M",SUMIF(Month!$131:$131,Period!EX$2,Month!11:11),SUMIF(Month!$131:$131,Period!EX$2,Month!11:11)+EW11)</f>
        <v>46795.766499999998</v>
      </c>
      <c r="EY11" s="184">
        <f>IF(LEFT(EY$2,2)="1M",SUMIF(Month!$131:$131,Period!EY$2,Month!11:11),SUMIF(Month!$131:$131,Period!EY$2,Month!11:11)+EX11)</f>
        <v>52440.766499999998</v>
      </c>
      <c r="EZ11" s="184">
        <f>IF(LEFT(EZ$2,2)="1M",SUMIF(Month!$131:$131,Period!EZ$2,Month!11:11),SUMIF(Month!$131:$131,Period!EZ$2,Month!11:11)+EY11)</f>
        <v>57797.766499999998</v>
      </c>
      <c r="FA11" s="184">
        <f>IF(LEFT(FA$2,2)="1M",SUMIF(Month!$131:$131,Period!FA$2,Month!11:11),SUMIF(Month!$131:$131,Period!FA$2,Month!11:11)+EZ11)</f>
        <v>64085.766499999998</v>
      </c>
      <c r="FB11" s="184">
        <f>IF(LEFT(FB$2,2)="1M",SUMIF(Month!$131:$131,Period!FB$2,Month!11:11),SUMIF(Month!$131:$131,Period!FB$2,Month!11:11)+FA11)</f>
        <v>6587</v>
      </c>
      <c r="FC11" s="184">
        <f>IF(LEFT(FC$2,2)="1M",SUMIF(Month!$131:$131,Period!FC$2,Month!11:11),SUMIF(Month!$131:$131,Period!FC$2,Month!11:11)+FB11)</f>
        <v>12485</v>
      </c>
      <c r="FD11" s="184">
        <f>IF(LEFT(FD$2,2)="1M",SUMIF(Month!$131:$131,Period!FD$2,Month!11:11),SUMIF(Month!$131:$131,Period!FD$2,Month!11:11)+FC11)</f>
        <v>18188</v>
      </c>
      <c r="FE11" s="184">
        <f>IF(LEFT(FE$2,2)="1M",SUMIF(Month!$131:$131,Period!FE$2,Month!11:11),SUMIF(Month!$131:$131,Period!FE$2,Month!11:11)+FD11)</f>
        <v>23669</v>
      </c>
      <c r="FF11" s="184">
        <f>IF(LEFT(FF$2,2)="1M",SUMIF(Month!$131:$131,Period!FF$2,Month!11:11),SUMIF(Month!$131:$131,Period!FF$2,Month!11:11)+FE11)</f>
        <v>29199</v>
      </c>
      <c r="FG11" s="184">
        <f>IF(LEFT(FG$2,2)="1M",SUMIF(Month!$131:$131,Period!FG$2,Month!11:11),SUMIF(Month!$131:$131,Period!FG$2,Month!11:11)+FF11)</f>
        <v>34546</v>
      </c>
      <c r="FH11" s="184">
        <f>IF(LEFT(FH$2,2)="1M",SUMIF(Month!$131:$131,Period!FH$2,Month!11:11),SUMIF(Month!$131:$131,Period!FH$2,Month!11:11)+FG11)</f>
        <v>40415</v>
      </c>
      <c r="FI11" s="184">
        <f>IF(LEFT(FI$2,2)="1M",SUMIF(Month!$131:$131,Period!FI$2,Month!11:11),SUMIF(Month!$131:$131,Period!FI$2,Month!11:11)+FH11)</f>
        <v>46249</v>
      </c>
      <c r="FJ11" s="184">
        <f>IF(LEFT(FJ$2,2)="1M",SUMIF(Month!$131:$131,Period!FJ$2,Month!11:11),SUMIF(Month!$131:$131,Period!FJ$2,Month!11:11)+FI11)</f>
        <v>52104</v>
      </c>
      <c r="FK11" s="184">
        <f>IF(LEFT(FK$2,2)="1M",SUMIF(Month!$131:$131,Period!FK$2,Month!11:11),SUMIF(Month!$131:$131,Period!FK$2,Month!11:11)+FJ11)</f>
        <v>58232</v>
      </c>
      <c r="FL11" s="184">
        <f>IF(LEFT(FL$2,2)="1M",SUMIF(Month!$131:$131,Period!FL$2,Month!11:11),SUMIF(Month!$131:$131,Period!FL$2,Month!11:11)+FK11)</f>
        <v>64179</v>
      </c>
      <c r="FM11" s="184">
        <f>IF(LEFT(FM$2,2)="1M",SUMIF(Month!$131:$131,Period!FM$2,Month!11:11),SUMIF(Month!$131:$131,Period!FM$2,Month!11:11)+FL11)</f>
        <v>70984</v>
      </c>
      <c r="FN11" s="184">
        <f>IF(LEFT(FN$2,2)="1M",SUMIF(Month!$131:$131,Period!FN$2,Month!11:11),SUMIF(Month!$131:$131,Period!FN$2,Month!11:11)+FM11)</f>
        <v>7154</v>
      </c>
      <c r="FO11" s="184">
        <f>IF(LEFT(FO$2,2)="1M",SUMIF(Month!$131:$131,Period!FO$2,Month!11:11),SUMIF(Month!$131:$131,Period!FO$2,Month!11:11)+FN11)</f>
        <v>13384.911</v>
      </c>
      <c r="FP11" s="184">
        <f>IF(LEFT(FP$2,2)="1M",SUMIF(Month!$131:$131,Period!FP$2,Month!11:11),SUMIF(Month!$131:$131,Period!FP$2,Month!11:11)+FO11)</f>
        <v>19792.911</v>
      </c>
      <c r="FQ11" s="184">
        <f>IF(LEFT(FQ$2,2)="1M",SUMIF(Month!$131:$131,Period!FQ$2,Month!11:11),SUMIF(Month!$131:$131,Period!FQ$2,Month!11:11)+FP11)</f>
        <v>25837.911</v>
      </c>
      <c r="FR11" s="184">
        <f>IF(LEFT(FR$2,2)="1M",SUMIF(Month!$131:$131,Period!FR$2,Month!11:11),SUMIF(Month!$131:$131,Period!FR$2,Month!11:11)+FQ11)</f>
        <v>31827.911</v>
      </c>
      <c r="FS11" s="184">
        <f>IF(LEFT(FS$2,2)="1M",SUMIF(Month!$131:$131,Period!FS$2,Month!11:11),SUMIF(Month!$131:$131,Period!FS$2,Month!11:11)+FR11)</f>
        <v>37763</v>
      </c>
      <c r="FT11" s="184">
        <f>IF(LEFT(FT$2,2)="1M",SUMIF(Month!$131:$131,Period!FT$2,Month!11:11),SUMIF(Month!$131:$131,Period!FT$2,Month!11:11)+FS11)</f>
        <v>44051</v>
      </c>
      <c r="FU11" s="184">
        <f>IF(LEFT(FU$2,2)="1M",SUMIF(Month!$131:$131,Period!FU$2,Month!11:11),SUMIF(Month!$131:$131,Period!FU$2,Month!11:11)+FT11)</f>
        <v>50292</v>
      </c>
      <c r="FV11" s="184">
        <f>IF(LEFT(FV$2,2)="1M",SUMIF(Month!$131:$131,Period!FV$2,Month!11:11),SUMIF(Month!$131:$131,Period!FV$2,Month!11:11)+FU11)</f>
        <v>56586</v>
      </c>
      <c r="FW11" s="184">
        <f>IF(LEFT(FW$2,2)="1M",SUMIF(Month!$131:$131,Period!FW$2,Month!11:11),SUMIF(Month!$131:$131,Period!FW$2,Month!11:11)+FV11)</f>
        <v>63075</v>
      </c>
      <c r="FX11" s="184">
        <f>IF(LEFT(FX$2,2)="1M",SUMIF(Month!$131:$131,Period!FX$2,Month!11:11),SUMIF(Month!$131:$131,Period!FX$2,Month!11:11)+FW11)</f>
        <v>69644</v>
      </c>
      <c r="FY11" s="184">
        <f>IF(LEFT(FY$2,2)="1M",SUMIF(Month!$131:$131,Period!FY$2,Month!11:11),SUMIF(Month!$131:$131,Period!FY$2,Month!11:11)+FX11)</f>
        <v>76940</v>
      </c>
      <c r="FZ11" s="184">
        <f>IF(LEFT(FZ$2,2)="1M",SUMIF(Month!$131:$131,Period!FZ$2,Month!11:11),SUMIF(Month!$131:$131,Period!FZ$2,Month!11:11)+FY11)</f>
        <v>7565.0680000000002</v>
      </c>
      <c r="GA11" s="184">
        <f>IF(LEFT(GA$2,2)="1M",SUMIF(Month!$131:$131,Period!GA$2,Month!11:11),SUMIF(Month!$131:$131,Period!GA$2,Month!11:11)+FZ11)</f>
        <v>14630.067999999999</v>
      </c>
      <c r="GB11" s="184">
        <f>IF(LEFT(GB$2,2)="1M",SUMIF(Month!$131:$131,Period!GB$2,Month!11:11),SUMIF(Month!$131:$131,Period!GB$2,Month!11:11)+GA11)</f>
        <v>21290.019</v>
      </c>
      <c r="GC11" s="184">
        <f>IF(LEFT(GC$2,2)="1M",SUMIF(Month!$131:$131,Period!GC$2,Month!11:11),SUMIF(Month!$131:$131,Period!GC$2,Month!11:11)+GB11)</f>
        <v>27631.835500000001</v>
      </c>
      <c r="GD11" s="184">
        <f>IF(LEFT(GD$2,2)="1M",SUMIF(Month!$131:$131,Period!GD$2,Month!11:11),SUMIF(Month!$131:$131,Period!GD$2,Month!11:11)+GC11)</f>
        <v>34056.868499999997</v>
      </c>
      <c r="GE11" s="184">
        <f>IF(LEFT(GE$2,2)="1M",SUMIF(Month!$131:$131,Period!GE$2,Month!11:11),SUMIF(Month!$131:$131,Period!GE$2,Month!11:11)+GD11)</f>
        <v>40190.223499999993</v>
      </c>
      <c r="GF11" s="184">
        <f>IF(LEFT(GF$2,2)="1M",SUMIF(Month!$131:$131,Period!GF$2,Month!11:11),SUMIF(Month!$131:$131,Period!GF$2,Month!11:11)+GE11)</f>
        <v>46920.999999999993</v>
      </c>
      <c r="GG11" s="184">
        <f>IF(LEFT(GG$2,2)="1M",SUMIF(Month!$131:$131,Period!GG$2,Month!11:11),SUMIF(Month!$131:$131,Period!GG$2,Month!11:11)+GF11)</f>
        <v>53699.849749999987</v>
      </c>
      <c r="GH11" s="184">
        <f>IF(LEFT(GH$2,2)="1M",SUMIF(Month!$131:$131,Period!GH$2,Month!11:11),SUMIF(Month!$131:$131,Period!GH$2,Month!11:11)+GG11)</f>
        <v>60344.39499999999</v>
      </c>
      <c r="GI11" s="184">
        <f>IF(LEFT(GI$2,2)="1M",SUMIF(Month!$131:$131,Period!GI$2,Month!11:11),SUMIF(Month!$131:$131,Period!GI$2,Month!11:11)+GH11)</f>
        <v>67399</v>
      </c>
      <c r="GJ11" s="184">
        <f>IF(LEFT(GJ$2,2)="1M",SUMIF(Month!$131:$131,Period!GJ$2,Month!11:11),SUMIF(Month!$131:$131,Period!GJ$2,Month!11:11)+GI11)</f>
        <v>74434.861999999994</v>
      </c>
      <c r="GK11" s="184">
        <f>IF(LEFT(GK$2,2)="1M",SUMIF(Month!$131:$131,Period!GK$2,Month!11:11),SUMIF(Month!$131:$131,Period!GK$2,Month!11:11)+GJ11)</f>
        <v>81996.861999999994</v>
      </c>
      <c r="GL11" s="184">
        <f>IF(LEFT(GL$2,2)="1M",SUMIF(Month!$131:$131,Period!GL$2,Month!11:11),SUMIF(Month!$131:$131,Period!GL$2,Month!11:11)+GK11)</f>
        <v>7986</v>
      </c>
      <c r="GM11" s="184">
        <f>IF(LEFT(GM$2,2)="1M",SUMIF(Month!$131:$131,Period!GM$2,Month!11:11),SUMIF(Month!$131:$131,Period!GM$2,Month!11:11)+GL11)</f>
        <v>14986</v>
      </c>
      <c r="GN11" s="184">
        <f>IF(LEFT(GN$2,2)="1M",SUMIF(Month!$131:$131,Period!GN$2,Month!11:11),SUMIF(Month!$131:$131,Period!GN$2,Month!11:11)+GM11)</f>
        <v>21972</v>
      </c>
      <c r="GO11" s="184">
        <f>IF(LEFT(GO$2,2)="1M",SUMIF(Month!$131:$131,Period!GO$2,Month!11:11),SUMIF(Month!$131:$131,Period!GO$2,Month!11:11)+GN11)</f>
        <v>28646</v>
      </c>
      <c r="GP11" s="184">
        <f>IF(LEFT(GP$2,2)="1M",SUMIF(Month!$131:$131,Period!GP$2,Month!11:11),SUMIF(Month!$131:$131,Period!GP$2,Month!11:11)+GO11)</f>
        <v>35465</v>
      </c>
      <c r="GQ11" s="184">
        <f>IF(LEFT(GQ$2,2)="1M",SUMIF(Month!$131:$131,Period!GQ$2,Month!11:11),SUMIF(Month!$131:$131,Period!GQ$2,Month!11:11)+GP11)</f>
        <v>41929</v>
      </c>
      <c r="GR11" s="184">
        <f>IF(LEFT(GR$2,2)="1M",SUMIF(Month!$131:$131,Period!GR$2,Month!11:11),SUMIF(Month!$131:$131,Period!GR$2,Month!11:11)+GQ11)</f>
        <v>49060</v>
      </c>
      <c r="GS11" s="184">
        <f>IF(LEFT(GS$2,2)="1M",SUMIF(Month!$131:$131,Period!GS$2,Month!11:11),SUMIF(Month!$131:$131,Period!GS$2,Month!11:11)+GR11)</f>
        <v>56149</v>
      </c>
      <c r="GT11" s="184">
        <f>IF(LEFT(GT$2,2)="1M",SUMIF(Month!$131:$131,Period!GT$2,Month!11:11),SUMIF(Month!$131:$131,Period!GT$2,Month!11:11)+GS11)</f>
        <v>63242</v>
      </c>
      <c r="GU11" s="184">
        <f>IF(LEFT(GU$2,2)="1M",SUMIF(Month!$131:$131,Period!GU$2,Month!11:11),SUMIF(Month!$131:$131,Period!GU$2,Month!11:11)+GT11)</f>
        <v>70641.538</v>
      </c>
      <c r="GV11" s="184">
        <f>IF(LEFT(GV$2,2)="1M",SUMIF(Month!$131:$131,Period!GV$2,Month!11:11),SUMIF(Month!$131:$131,Period!GV$2,Month!11:11)+GU11)</f>
        <v>78015.646000000008</v>
      </c>
      <c r="GW11" s="184">
        <f>IF(LEFT(GW$2,2)="1M",SUMIF(Month!$131:$131,Period!GW$2,Month!11:11),SUMIF(Month!$131:$131,Period!GW$2,Month!11:11)+GV11)</f>
        <v>86027.646000000008</v>
      </c>
      <c r="GX11" s="184">
        <f>IF(LEFT(GX$2,2)="1M",SUMIF(Month!$131:$131,Period!GX$2,Month!11:11),SUMIF(Month!$131:$131,Period!GX$2,Month!11:11)+GW11)</f>
        <v>8421</v>
      </c>
      <c r="GY11" s="184">
        <f>IF(LEFT(GY$2,2)="1M",SUMIF(Month!$131:$131,Period!GY$2,Month!11:11),SUMIF(Month!$131:$131,Period!GY$2,Month!11:11)+GX11)</f>
        <v>15958</v>
      </c>
      <c r="GZ11" s="184">
        <f>IF(LEFT(GZ$2,2)="1M",SUMIF(Month!$131:$131,Period!GZ$2,Month!11:11),SUMIF(Month!$131:$131,Period!GZ$2,Month!11:11)+GY11)</f>
        <v>23209</v>
      </c>
      <c r="HA11" s="184">
        <f>IF(LEFT(HA$2,2)="1M",SUMIF(Month!$131:$131,Period!HA$2,Month!11:11),SUMIF(Month!$131:$131,Period!HA$2,Month!11:11)+GZ11)</f>
        <v>30305</v>
      </c>
      <c r="HB11" s="184">
        <f>IF(LEFT(HB$2,2)="1M",SUMIF(Month!$131:$131,Period!HB$2,Month!11:11),SUMIF(Month!$131:$131,Period!HB$2,Month!11:11)+HA11)</f>
        <v>37421</v>
      </c>
      <c r="HC11" s="184">
        <f>IF(LEFT(HC$2,2)="1M",SUMIF(Month!$131:$131,Period!HC$2,Month!11:11),SUMIF(Month!$131:$131,Period!HC$2,Month!11:11)+HB11)</f>
        <v>44035</v>
      </c>
      <c r="HD11" s="184">
        <f>IF(LEFT(HD$2,2)="1M",SUMIF(Month!$131:$131,Period!HD$2,Month!11:11),SUMIF(Month!$131:$131,Period!HD$2,Month!11:11)+HC11)</f>
        <v>51087</v>
      </c>
      <c r="HE11" s="184">
        <f>IF(LEFT(HE$2,2)="1M",SUMIF(Month!$131:$131,Period!HE$2,Month!11:11),SUMIF(Month!$131:$131,Period!HE$2,Month!11:11)+HD11)</f>
        <v>58057</v>
      </c>
      <c r="HF11" s="184">
        <f>IF(LEFT(HF$2,2)="1M",SUMIF(Month!$131:$131,Period!HF$2,Month!11:11),SUMIF(Month!$131:$131,Period!HF$2,Month!11:11)+HE11)</f>
        <v>64908</v>
      </c>
      <c r="HG11" s="184">
        <f>IF(LEFT(HG$2,2)="1M",SUMIF(Month!$131:$131,Period!HG$2,Month!11:11),SUMIF(Month!$131:$131,Period!HG$2,Month!11:11)+HF11)</f>
        <v>72087</v>
      </c>
      <c r="HH11" s="184">
        <f>IF(LEFT(HH$2,2)="1M",SUMIF(Month!$131:$131,Period!HH$2,Month!11:11),SUMIF(Month!$131:$131,Period!HH$2,Month!11:11)+HG11)</f>
        <v>79188</v>
      </c>
      <c r="HI11" s="184">
        <f>IF(LEFT(HI$2,2)="1M",SUMIF(Month!$131:$131,Period!HI$2,Month!11:11),SUMIF(Month!$131:$131,Period!HI$2,Month!11:11)+HH11)</f>
        <v>87090</v>
      </c>
      <c r="HJ11" s="184">
        <f>IF(LEFT(HJ$2,2)="1M",SUMIF(Month!$131:$131,Period!HJ$2,Month!11:11),SUMIF(Month!$131:$131,Period!HJ$2,Month!11:11)+HI11)</f>
        <v>10308.198</v>
      </c>
      <c r="HK11" s="184">
        <f>IF(LEFT(HK$2,2)="1M",SUMIF(Month!$131:$131,Period!HK$2,Month!11:11),SUMIF(Month!$131:$131,Period!HK$2,Month!11:11)+HJ11)</f>
        <v>19009.592499999999</v>
      </c>
      <c r="HL11" s="184">
        <f>IF(LEFT(HL$2,2)="1M",SUMIF(Month!$131:$131,Period!HL$2,Month!11:11),SUMIF(Month!$131:$131,Period!HL$2,Month!11:11)+HK11)</f>
        <v>28174.362999999998</v>
      </c>
      <c r="HM11" s="184">
        <f>IF(LEFT(HM$2,2)="1M",SUMIF(Month!$131:$131,Period!HM$2,Month!11:11),SUMIF(Month!$131:$131,Period!HM$2,Month!11:11)+HL11)</f>
        <v>36862.410499999998</v>
      </c>
      <c r="HN11" s="184">
        <f>IF(LEFT(HN$2,2)="1M",SUMIF(Month!$131:$131,Period!HN$2,Month!11:11),SUMIF(Month!$131:$131,Period!HN$2,Month!11:11)+HM11)</f>
        <v>45284.517999999996</v>
      </c>
      <c r="HO11" s="184">
        <f>IF(LEFT(HO$2,2)="1M",SUMIF(Month!$131:$131,Period!HO$2,Month!11:11),SUMIF(Month!$131:$131,Period!HO$2,Month!11:11)+HN11)</f>
        <v>54297.74502702702</v>
      </c>
      <c r="HP11" s="184">
        <f>IF(LEFT(HP$2,2)="1M",SUMIF(Month!$131:$131,Period!HP$2,Month!11:11),SUMIF(Month!$131:$131,Period!HP$2,Month!11:11)+HO11)</f>
        <v>70624.536955598451</v>
      </c>
      <c r="HQ11" s="184">
        <f>IF(LEFT(HQ$2,2)="1M",SUMIF(Month!$131:$131,Period!HQ$2,Month!11:11),SUMIF(Month!$131:$131,Period!HQ$2,Month!11:11)+HP11)</f>
        <v>86621.38345559845</v>
      </c>
      <c r="HR11" s="184">
        <f>IF(LEFT(HR$2,2)="1M",SUMIF(Month!$131:$131,Period!HR$2,Month!11:11),SUMIF(Month!$131:$131,Period!HR$2,Month!11:11)+HQ11)</f>
        <v>102351.38345559845</v>
      </c>
      <c r="HS11" s="184">
        <f>IF(LEFT(HS$2,2)="1M",SUMIF(Month!$131:$131,Period!HS$2,Month!11:11),SUMIF(Month!$131:$131,Period!HS$2,Month!11:11)+HR11)</f>
        <v>118820.8152226792</v>
      </c>
      <c r="HT11" s="184">
        <f>IF(LEFT(HT$2,2)="1M",SUMIF(Month!$131:$131,Period!HT$2,Month!11:11),SUMIF(Month!$131:$131,Period!HT$2,Month!11:11)+HS11)</f>
        <v>134233.8152226792</v>
      </c>
      <c r="HU11" s="184">
        <f>IF(LEFT(HU$2,2)="1M",SUMIF(Month!$131:$131,Period!HU$2,Month!11:11),SUMIF(Month!$131:$131,Period!HU$2,Month!11:11)+HT11)</f>
        <v>150998.8152226792</v>
      </c>
      <c r="HV11" s="184">
        <f>IF(LEFT(HV$2,2)="1M",SUMIF(Month!$131:$131,Period!HV$2,Month!11:11),SUMIF(Month!$131:$131,Period!HV$2,Month!11:11)+HU11)</f>
        <v>16264</v>
      </c>
      <c r="HW11" s="184">
        <f>IF(LEFT(HW$2,2)="1M",SUMIF(Month!$131:$131,Period!HW$2,Month!11:11),SUMIF(Month!$131:$131,Period!HW$2,Month!11:11)+HV11)</f>
        <v>31412</v>
      </c>
      <c r="HX11" s="184">
        <f>IF(LEFT(HX$2,2)="1M",SUMIF(Month!$131:$131,Period!HX$2,Month!11:11),SUMIF(Month!$131:$131,Period!HX$2,Month!11:11)+HW11)</f>
        <v>47097</v>
      </c>
      <c r="HY11" s="184">
        <f>IF(LEFT(HY$2,2)="1M",SUMIF(Month!$131:$131,Period!HY$2,Month!11:11),SUMIF(Month!$131:$131,Period!HY$2,Month!11:11)+HX11)</f>
        <v>62023</v>
      </c>
      <c r="HZ11" s="184">
        <f>IF(LEFT(HZ$2,2)="1M",SUMIF(Month!$131:$131,Period!HZ$2,Month!11:11),SUMIF(Month!$131:$131,Period!HZ$2,Month!11:11)+HY11)</f>
        <v>77129</v>
      </c>
      <c r="IA11" s="184">
        <f>IF(LEFT(IA$2,2)="1M",SUMIF(Month!$131:$131,Period!IA$2,Month!11:11),SUMIF(Month!$131:$131,Period!IA$2,Month!11:11)+HZ11)</f>
        <v>91877</v>
      </c>
      <c r="IB11" s="184">
        <f>IF(LEFT(IB$2,2)="1M",SUMIF(Month!$131:$131,Period!IB$2,Month!11:11),SUMIF(Month!$131:$131,Period!IB$2,Month!11:11)+IA11)</f>
        <v>107882</v>
      </c>
      <c r="IC11" s="184">
        <f>IF(LEFT(IC$2,2)="1M",SUMIF(Month!$131:$131,Period!IC$2,Month!11:11),SUMIF(Month!$131:$131,Period!IC$2,Month!11:11)+IB11)</f>
        <v>123328</v>
      </c>
      <c r="ID11" s="184">
        <f>IF(LEFT(ID$2,2)="1M",SUMIF(Month!$131:$131,Period!ID$2,Month!11:11),SUMIF(Month!$131:$131,Period!ID$2,Month!11:11)+IC11)</f>
        <v>138318.31650000002</v>
      </c>
      <c r="IE11" s="184">
        <f>IF(LEFT(IE$2,2)="1M",SUMIF(Month!$131:$131,Period!IE$2,Month!11:11),SUMIF(Month!$131:$131,Period!IE$2,Month!11:11)+ID11)</f>
        <v>153711.31650000002</v>
      </c>
      <c r="IF11" s="184">
        <f>IF(LEFT(IF$2,2)="1M",SUMIF(Month!$131:$131,Period!IF$2,Month!11:11),SUMIF(Month!$131:$131,Period!IF$2,Month!11:11)+IE11)</f>
        <v>168603.31650000002</v>
      </c>
      <c r="IG11" s="184">
        <f>IF(LEFT(IG$2,2)="1M",SUMIF(Month!$131:$131,Period!IG$2,Month!11:11),SUMIF(Month!$131:$131,Period!IG$2,Month!11:11)+IF11)</f>
        <v>184990.31650000002</v>
      </c>
      <c r="IH11" s="184">
        <f>Month!IH11</f>
        <v>16233.462</v>
      </c>
      <c r="II11" s="184">
        <f>IH11+Month!II11</f>
        <v>30870.808499999999</v>
      </c>
      <c r="IJ11" s="184">
        <f>II11+Month!IJ11</f>
        <v>46102.983</v>
      </c>
      <c r="IK11" s="184">
        <f>IJ11+Month!IK11</f>
        <v>60499.862000000001</v>
      </c>
      <c r="IL11" s="184">
        <f>IK11+Month!IL11</f>
        <v>75454.758499999996</v>
      </c>
      <c r="IM11" s="184">
        <f>IL11+Month!IM11</f>
        <v>90186.957999999999</v>
      </c>
      <c r="IN11" s="184">
        <f>IM11+Month!IN11</f>
        <v>106386.2625</v>
      </c>
      <c r="IO11" s="184">
        <f>IN11+Month!IO11</f>
        <v>122122.192</v>
      </c>
      <c r="IP11" s="184">
        <f>IO11+Month!IP11</f>
        <v>137693.196</v>
      </c>
      <c r="IQ11" s="184">
        <f>IP11+Month!IQ11</f>
        <v>153723.84899999999</v>
      </c>
      <c r="IR11" s="184">
        <f>IQ11+Month!IR11</f>
        <v>169200.17199999999</v>
      </c>
      <c r="IS11" s="184">
        <f>IR11+Month!IS11</f>
        <v>185939.77849999999</v>
      </c>
      <c r="IT11" s="184">
        <f>Month!IT11</f>
        <v>16719.635300000002</v>
      </c>
      <c r="IU11" s="184">
        <f>IT11+Month!IU11</f>
        <v>31380.856299999999</v>
      </c>
      <c r="IV11" s="184">
        <f>IU11+Month!IV11</f>
        <v>47030.028900000005</v>
      </c>
      <c r="IW11" s="184">
        <f>IV11+Month!IW11</f>
        <v>62244.844100000002</v>
      </c>
      <c r="IX11" s="184">
        <f>IW11+Month!IX11</f>
        <v>74599.667600000001</v>
      </c>
      <c r="IY11" s="184">
        <f>IX11+Month!IY11</f>
        <v>89979.257599999997</v>
      </c>
      <c r="IZ11" s="184">
        <f>IY11+Month!IZ11</f>
        <v>103409.19467142857</v>
      </c>
      <c r="JA11" s="184">
        <f>IZ11+Month!JA11</f>
        <v>116276.53857959184</v>
      </c>
      <c r="JB11" s="184">
        <f>JA11+Month!JB11</f>
        <v>128788.73011977097</v>
      </c>
      <c r="JC11" s="184">
        <f>JB11+Month!JC11</f>
        <v>141519.54066739001</v>
      </c>
      <c r="JD11" s="184">
        <f>JC11+Month!JD11</f>
        <v>153362.48316739002</v>
      </c>
      <c r="JE11" s="184">
        <f>JD11+Month!JE11</f>
        <v>165512.37216739001</v>
      </c>
      <c r="JF11" s="184">
        <f>Month!JF11</f>
        <v>11871.183999999999</v>
      </c>
      <c r="JG11" s="184">
        <f>Month!JG11+JF11</f>
        <v>22356.851999999999</v>
      </c>
      <c r="JH11" s="184">
        <f>Month!JH11+JG11</f>
        <v>33761.682999999997</v>
      </c>
      <c r="JI11" s="184">
        <f>Month!JI11+JH11</f>
        <v>45056.867499999993</v>
      </c>
      <c r="JJ11" s="184">
        <f>Month!JJ11+JI11</f>
        <v>56746.282090909081</v>
      </c>
      <c r="JK11" s="184">
        <f>Month!JK11+JJ11</f>
        <v>68382.018090909085</v>
      </c>
      <c r="JL11" s="184">
        <f>Month!JL11+JK11</f>
        <v>81305.846090909094</v>
      </c>
      <c r="JM11" s="184">
        <f>Month!JM11+JL11</f>
        <v>94350.404090909098</v>
      </c>
      <c r="JN11" s="184">
        <f>Month!JN11+JM11</f>
        <v>107277.15859090909</v>
      </c>
      <c r="JO11" s="184">
        <f>Month!JO11+JN11</f>
        <v>120928.69559090909</v>
      </c>
      <c r="JP11" s="184">
        <f>Month!JP11+JO11</f>
        <v>133620.59208243451</v>
      </c>
      <c r="JQ11" s="184">
        <f>Month!JQ11+JP11</f>
        <v>146594.63258243451</v>
      </c>
      <c r="JR11" s="184">
        <f>Month!JR11</f>
        <v>12563.23</v>
      </c>
      <c r="JS11" s="184">
        <f>Month!JS11+JR11</f>
        <v>24207.909</v>
      </c>
      <c r="JT11" s="184">
        <f>Month!JT11+JS11</f>
        <v>35607.208500000001</v>
      </c>
      <c r="JU11" s="184">
        <f>Month!JU11+JT11</f>
        <v>44702.858</v>
      </c>
      <c r="JV11" s="184">
        <f>Month!JV11+JU11</f>
        <v>55390.896500000003</v>
      </c>
      <c r="JW11" s="184">
        <f>Month!JW11+JV11</f>
        <v>66658.877319499341</v>
      </c>
      <c r="JX11" s="184">
        <f>Month!JX11+JW11</f>
        <v>79248.071095361403</v>
      </c>
      <c r="JY11" s="184">
        <f>Month!JY11+JX11</f>
        <v>92225.437344698279</v>
      </c>
      <c r="JZ11" s="184">
        <f>Month!JZ11+JY11</f>
        <v>105619.77592364565</v>
      </c>
      <c r="KA11" s="184">
        <f>Month!KA11+JZ11</f>
        <v>119726.06471311933</v>
      </c>
      <c r="KB11" s="184">
        <f>Month!KB11+KA11</f>
        <v>133117.06984274896</v>
      </c>
      <c r="KC11" s="184">
        <f>Month!KC11+KB11</f>
        <v>146623.44030503344</v>
      </c>
      <c r="KD11" s="184">
        <f>Month!KD11</f>
        <v>12950.9512</v>
      </c>
      <c r="KE11" s="184">
        <f>Month!KE11+KD11</f>
        <v>24724.172549999999</v>
      </c>
      <c r="KF11" s="184">
        <f>Month!KF11+KE11</f>
        <v>36962.945449999999</v>
      </c>
      <c r="KG11" s="184">
        <f>Month!KG11+KF11</f>
        <v>49027.102291264368</v>
      </c>
      <c r="KH11" s="184">
        <f>Month!KH11+KG11</f>
        <v>62293.847541264367</v>
      </c>
      <c r="KI11" s="184">
        <f>Month!KI11+KH11</f>
        <v>75182.637578277354</v>
      </c>
      <c r="KJ11" s="184">
        <f>Month!KJ11+KI11</f>
        <v>89138.835678277348</v>
      </c>
      <c r="KK11" s="184">
        <f>Month!KK11+KJ11</f>
        <v>103139.82272827734</v>
      </c>
      <c r="KL11" s="184">
        <f>Month!KL11+KK11</f>
        <v>116657.35472827734</v>
      </c>
      <c r="KM11" s="184">
        <f>Month!KM11+KL11</f>
        <v>130687.39602827733</v>
      </c>
      <c r="KN11" s="184">
        <f>Month!KN11+KM11</f>
        <v>143642.60382827732</v>
      </c>
      <c r="KO11" s="184">
        <f>Month!KO11+KN11</f>
        <v>155940.53347827733</v>
      </c>
      <c r="KP11" s="184">
        <f>Month!KP11</f>
        <v>11111.88235</v>
      </c>
      <c r="KQ11" s="184">
        <f>Month!KQ11+KP11</f>
        <v>21562.379857792206</v>
      </c>
      <c r="KR11" s="184">
        <f>Month!KR11+KQ11</f>
        <v>33693.292966412897</v>
      </c>
      <c r="KS11" s="184">
        <f>Month!KS11+KR11</f>
        <v>45165.38111382669</v>
      </c>
      <c r="KT11" s="184">
        <f>Month!KT11+KS11</f>
        <v>57140.744194861167</v>
      </c>
      <c r="KU11" s="184">
        <f>Month!KU11+KT11</f>
        <v>68762.352769940539</v>
      </c>
      <c r="KV11" s="184">
        <f>Month!KV11+KU11</f>
        <v>81352.737719940546</v>
      </c>
      <c r="KW11" s="184">
        <f>Month!KW11+KV11</f>
        <v>93706.681219940539</v>
      </c>
      <c r="KX11" s="184">
        <f>Month!KX11+KW11</f>
        <v>105814.02926994054</v>
      </c>
      <c r="KY11" s="184">
        <f>Month!KY11+KX11</f>
        <v>117961.924005258</v>
      </c>
      <c r="KZ11" s="184">
        <f>Month!KZ11+KY11</f>
        <v>129511.32722748021</v>
      </c>
      <c r="LA11" s="184">
        <f>Month!LA11+KZ11</f>
        <v>141545.47837748021</v>
      </c>
      <c r="LB11" s="184">
        <f>Month!LB11</f>
        <v>11777.953599999999</v>
      </c>
      <c r="LC11" s="184">
        <f>Month!LC11+LB11</f>
        <v>22401.730750000002</v>
      </c>
      <c r="LD11" s="184">
        <f>Month!LD11+LC11</f>
        <v>34604.521500000003</v>
      </c>
      <c r="LE11" s="184">
        <f>Month!LE11+LD11</f>
        <v>46085.300462698418</v>
      </c>
      <c r="LF11" s="184">
        <f>Month!LF11+LE11</f>
        <v>58227.687662698416</v>
      </c>
      <c r="LG11" s="184">
        <f>Month!LG11+LF11</f>
        <v>70150.324062698419</v>
      </c>
      <c r="LH11" s="184">
        <f>Month!LH11+LG11</f>
        <v>83209.011812698416</v>
      </c>
      <c r="LI11" s="184">
        <f>Month!LI11+LH11</f>
        <v>96123.788662698411</v>
      </c>
      <c r="LJ11" s="184">
        <f>Month!LJ11+LI11</f>
        <v>108672.14766269841</v>
      </c>
      <c r="LK11" s="184">
        <f>Month!LK11+LJ11</f>
        <v>121502.93104515872</v>
      </c>
      <c r="LL11" s="184">
        <f>Month!LL11+LK11</f>
        <v>133712.49434515872</v>
      </c>
      <c r="LM11" s="184">
        <f>Month!LM11+LL11</f>
        <v>146039.7531215873</v>
      </c>
      <c r="LN11" s="184">
        <f>Month!LN11</f>
        <v>12231.791499999999</v>
      </c>
      <c r="LO11" s="184">
        <f>LN11+Month!LO11</f>
        <v>23518.730199999998</v>
      </c>
      <c r="LP11" s="184">
        <f>LO11+Month!LP11</f>
        <v>35593.802499999998</v>
      </c>
      <c r="LQ11" s="184">
        <f>LP11+Month!LQ11</f>
        <v>47488.604099999997</v>
      </c>
      <c r="LR11" s="184">
        <f>LQ11+Month!LR11</f>
        <v>59925.835099999997</v>
      </c>
      <c r="LS11" s="184">
        <f>LR11+Month!LS11</f>
        <v>72356.019100000005</v>
      </c>
      <c r="LT11" s="184">
        <f>LS11+Month!LT11</f>
        <v>85790.07710000001</v>
      </c>
      <c r="LU11" s="184">
        <f>LT11+Month!LU11</f>
        <v>98858.891100000008</v>
      </c>
      <c r="LV11" s="184">
        <f>LU11+Month!LV11</f>
        <v>111667.71160000001</v>
      </c>
      <c r="LW11" s="184">
        <f>LV11+Month!LW11</f>
        <v>124795.2574</v>
      </c>
      <c r="LX11" s="184">
        <f>LW11+Month!LX11</f>
        <v>136925.60159999999</v>
      </c>
      <c r="LY11" s="184">
        <f>LX11+Month!LY11</f>
        <v>149473.47810000001</v>
      </c>
      <c r="LZ11" s="184">
        <f>Month!LZ11</f>
        <v>12431.731599999999</v>
      </c>
      <c r="MA11" s="184">
        <f>LZ11+Month!MA11</f>
        <v>23982.621099999997</v>
      </c>
      <c r="MB11" s="184">
        <f>MA11+Month!MB11</f>
        <v>35797.422099999996</v>
      </c>
      <c r="MC11" s="184">
        <f>MB11+Month!MC11</f>
        <v>45819.328099999999</v>
      </c>
      <c r="MD11" s="184">
        <f>MC11+Month!MD11</f>
        <v>56273.746199999994</v>
      </c>
      <c r="ME11" s="184">
        <f>MD11+Month!ME11</f>
        <v>66484.792199999996</v>
      </c>
      <c r="MF11" s="184">
        <f>ME11+Month!MF11</f>
        <v>77826.474199999997</v>
      </c>
      <c r="MG11" s="184">
        <f>MF11+Month!MG11</f>
        <v>88761.227699999989</v>
      </c>
      <c r="MH11" s="184">
        <f>MG11+Month!MH11</f>
        <v>99413.886899999983</v>
      </c>
      <c r="MI11" s="184">
        <f>MH11+Month!MI11</f>
        <v>110594.25389999998</v>
      </c>
      <c r="MJ11" s="184">
        <f>MI11+Month!MJ11</f>
        <v>118700.81069999999</v>
      </c>
      <c r="MK11" s="184">
        <f>MJ11+Month!MK11</f>
        <v>126799.54429999998</v>
      </c>
      <c r="ML11" s="184">
        <f>Month!ML11</f>
        <v>7788.7750000000005</v>
      </c>
    </row>
    <row r="12" spans="1:350" x14ac:dyDescent="0.35">
      <c r="A12" s="16" t="str">
        <f>Month!$A$12</f>
        <v>Veículo Pesado</v>
      </c>
      <c r="B12" s="13">
        <f>IF(LEFT(B$2,2)="1M",SUMIF(Month!$131:$131,Period!B$2,Month!12:12),SUMIF(Month!$131:$131,Period!B$2,Month!12:12)+A12)</f>
        <v>779</v>
      </c>
      <c r="C12" s="13">
        <f>IF(LEFT(C$2,2)="1M",SUMIF(Month!$131:$131,Period!C$2,Month!12:12),SUMIF(Month!$131:$131,Period!C$2,Month!12:12)+B12)</f>
        <v>1666</v>
      </c>
      <c r="D12" s="13">
        <f>IF(LEFT(D$2,2)="1M",SUMIF(Month!$131:$131,Period!D$2,Month!12:12),SUMIF(Month!$131:$131,Period!D$2,Month!12:12)+C12)</f>
        <v>2477</v>
      </c>
      <c r="E12" s="13">
        <f>IF(LEFT(E$2,2)="1M",SUMIF(Month!$131:$131,Period!E$2,Month!12:12),SUMIF(Month!$131:$131,Period!E$2,Month!12:12)+D12)</f>
        <v>3170</v>
      </c>
      <c r="F12" s="13">
        <f>IF(LEFT(F$2,2)="1M",SUMIF(Month!$131:$131,Period!F$2,Month!12:12),SUMIF(Month!$131:$131,Period!F$2,Month!12:12)+E12)</f>
        <v>4009</v>
      </c>
      <c r="G12" s="13">
        <f>IF(LEFT(G$2,2)="1M",SUMIF(Month!$131:$131,Period!G$2,Month!12:12),SUMIF(Month!$131:$131,Period!G$2,Month!12:12)+F12)</f>
        <v>4822</v>
      </c>
      <c r="H12" s="13">
        <f>IF(LEFT(H$2,2)="1M",SUMIF(Month!$131:$131,Period!H$2,Month!12:12),SUMIF(Month!$131:$131,Period!H$2,Month!12:12)+G12)</f>
        <v>5672</v>
      </c>
      <c r="I12" s="13">
        <f>IF(LEFT(I$2,2)="1M",SUMIF(Month!$131:$131,Period!I$2,Month!12:12),SUMIF(Month!$131:$131,Period!I$2,Month!12:12)+H12)</f>
        <v>6505</v>
      </c>
      <c r="J12" s="13">
        <f>IF(LEFT(J$2,2)="1M",SUMIF(Month!$131:$131,Period!J$2,Month!12:12),SUMIF(Month!$131:$131,Period!J$2,Month!12:12)+I12)</f>
        <v>7333</v>
      </c>
      <c r="K12" s="13">
        <f>IF(LEFT(K$2,2)="1M",SUMIF(Month!$131:$131,Period!K$2,Month!12:12),SUMIF(Month!$131:$131,Period!K$2,Month!12:12)+J12)</f>
        <v>8261</v>
      </c>
      <c r="L12" s="13">
        <f>IF(LEFT(L$2,2)="1M",SUMIF(Month!$131:$131,Period!L$2,Month!12:12),SUMIF(Month!$131:$131,Period!L$2,Month!12:12)+K12)</f>
        <v>9423</v>
      </c>
      <c r="M12" s="13">
        <f>IF(LEFT(M$2,2)="1M",SUMIF(Month!$131:$131,Period!M$2,Month!12:12),SUMIF(Month!$131:$131,Period!M$2,Month!12:12)+L12)</f>
        <v>10718</v>
      </c>
      <c r="N12" s="13">
        <f>IF(LEFT(N$2,2)="1M",SUMIF(Month!$131:$131,Period!N$2,Month!12:12),SUMIF(Month!$131:$131,Period!N$2,Month!12:12)+M12)</f>
        <v>1556</v>
      </c>
      <c r="O12" s="13">
        <f>IF(LEFT(O$2,2)="1M",SUMIF(Month!$131:$131,Period!O$2,Month!12:12),SUMIF(Month!$131:$131,Period!O$2,Month!12:12)+N12)</f>
        <v>2838</v>
      </c>
      <c r="P12" s="13">
        <f>IF(LEFT(P$2,2)="1M",SUMIF(Month!$131:$131,Period!P$2,Month!12:12),SUMIF(Month!$131:$131,Period!P$2,Month!12:12)+O12)</f>
        <v>4398</v>
      </c>
      <c r="Q12" s="13">
        <f>IF(LEFT(Q$2,2)="1M",SUMIF(Month!$131:$131,Period!Q$2,Month!12:12),SUMIF(Month!$131:$131,Period!Q$2,Month!12:12)+P12)</f>
        <v>5889</v>
      </c>
      <c r="R12" s="13">
        <f>IF(LEFT(R$2,2)="1M",SUMIF(Month!$131:$131,Period!R$2,Month!12:12),SUMIF(Month!$131:$131,Period!R$2,Month!12:12)+Q12)</f>
        <v>7450</v>
      </c>
      <c r="S12" s="13">
        <f>IF(LEFT(S$2,2)="1M",SUMIF(Month!$131:$131,Period!S$2,Month!12:12),SUMIF(Month!$131:$131,Period!S$2,Month!12:12)+R12)</f>
        <v>9223</v>
      </c>
      <c r="T12" s="13">
        <f>IF(LEFT(T$2,2)="1M",SUMIF(Month!$131:$131,Period!T$2,Month!12:12),SUMIF(Month!$131:$131,Period!T$2,Month!12:12)+S12)</f>
        <v>11207</v>
      </c>
      <c r="U12" s="13">
        <f>IF(LEFT(U$2,2)="1M",SUMIF(Month!$131:$131,Period!U$2,Month!12:12),SUMIF(Month!$131:$131,Period!U$2,Month!12:12)+T12)</f>
        <v>13173</v>
      </c>
      <c r="V12" s="13">
        <f>IF(LEFT(V$2,2)="1M",SUMIF(Month!$131:$131,Period!V$2,Month!12:12),SUMIF(Month!$131:$131,Period!V$2,Month!12:12)+U12)</f>
        <v>15192</v>
      </c>
      <c r="W12" s="13">
        <f>IF(LEFT(W$2,2)="1M",SUMIF(Month!$131:$131,Period!W$2,Month!12:12),SUMIF(Month!$131:$131,Period!W$2,Month!12:12)+V12)</f>
        <v>17230</v>
      </c>
      <c r="X12" s="13">
        <f>IF(LEFT(X$2,2)="1M",SUMIF(Month!$131:$131,Period!X$2,Month!12:12),SUMIF(Month!$131:$131,Period!X$2,Month!12:12)+W12)</f>
        <v>19176</v>
      </c>
      <c r="Y12" s="13">
        <f>IF(LEFT(Y$2,2)="1M",SUMIF(Month!$131:$131,Period!Y$2,Month!12:12),SUMIF(Month!$131:$131,Period!Y$2,Month!12:12)+X12)</f>
        <v>21207</v>
      </c>
      <c r="Z12" s="13">
        <f>IF(LEFT(Z$2,2)="1M",SUMIF(Month!$131:$131,Period!Z$2,Month!12:12),SUMIF(Month!$131:$131,Period!Z$2,Month!12:12)+Y12)</f>
        <v>1904</v>
      </c>
      <c r="AA12" s="13">
        <f>IF(LEFT(AA$2,2)="1M",SUMIF(Month!$131:$131,Period!AA$2,Month!12:12),SUMIF(Month!$131:$131,Period!AA$2,Month!12:12)+Z12)</f>
        <v>3592</v>
      </c>
      <c r="AB12" s="13">
        <f>IF(LEFT(AB$2,2)="1M",SUMIF(Month!$131:$131,Period!AB$2,Month!12:12),SUMIF(Month!$131:$131,Period!AB$2,Month!12:12)+AA12)</f>
        <v>5577</v>
      </c>
      <c r="AC12" s="13">
        <f>IF(LEFT(AC$2,2)="1M",SUMIF(Month!$131:$131,Period!AC$2,Month!12:12),SUMIF(Month!$131:$131,Period!AC$2,Month!12:12)+AB12)</f>
        <v>7417</v>
      </c>
      <c r="AD12" s="13">
        <f>IF(LEFT(AD$2,2)="1M",SUMIF(Month!$131:$131,Period!AD$2,Month!12:12),SUMIF(Month!$131:$131,Period!AD$2,Month!12:12)+AC12)</f>
        <v>9397</v>
      </c>
      <c r="AE12" s="13">
        <f>IF(LEFT(AE$2,2)="1M",SUMIF(Month!$131:$131,Period!AE$2,Month!12:12),SUMIF(Month!$131:$131,Period!AE$2,Month!12:12)+AD12)</f>
        <v>11315</v>
      </c>
      <c r="AF12" s="13">
        <f>IF(LEFT(AF$2,2)="1M",SUMIF(Month!$131:$131,Period!AF$2,Month!12:12),SUMIF(Month!$131:$131,Period!AF$2,Month!12:12)+AE12)</f>
        <v>13200</v>
      </c>
      <c r="AG12" s="13">
        <f>IF(LEFT(AG$2,2)="1M",SUMIF(Month!$131:$131,Period!AG$2,Month!12:12),SUMIF(Month!$131:$131,Period!AG$2,Month!12:12)+AF12)</f>
        <v>15290</v>
      </c>
      <c r="AH12" s="13">
        <f>IF(LEFT(AH$2,2)="1M",SUMIF(Month!$131:$131,Period!AH$2,Month!12:12),SUMIF(Month!$131:$131,Period!AH$2,Month!12:12)+AG12)</f>
        <v>17291</v>
      </c>
      <c r="AI12" s="13">
        <f>IF(LEFT(AI$2,2)="1M",SUMIF(Month!$131:$131,Period!AI$2,Month!12:12),SUMIF(Month!$131:$131,Period!AI$2,Month!12:12)+AH12)</f>
        <v>19388</v>
      </c>
      <c r="AJ12" s="13">
        <f>IF(LEFT(AJ$2,2)="1M",SUMIF(Month!$131:$131,Period!AJ$2,Month!12:12),SUMIF(Month!$131:$131,Period!AJ$2,Month!12:12)+AI12)</f>
        <v>21436</v>
      </c>
      <c r="AK12" s="13">
        <f>IF(LEFT(AK$2,2)="1M",SUMIF(Month!$131:$131,Period!AK$2,Month!12:12),SUMIF(Month!$131:$131,Period!AK$2,Month!12:12)+AJ12)</f>
        <v>23605</v>
      </c>
      <c r="AL12" s="13">
        <f>IF(LEFT(AL$2,2)="1M",SUMIF(Month!$131:$131,Period!AL$2,Month!12:12),SUMIF(Month!$131:$131,Period!AL$2,Month!12:12)+AK12)</f>
        <v>1977</v>
      </c>
      <c r="AM12" s="13">
        <f>IF(LEFT(AM$2,2)="1M",SUMIF(Month!$131:$131,Period!AM$2,Month!12:12),SUMIF(Month!$131:$131,Period!AM$2,Month!12:12)+AL12)</f>
        <v>3912</v>
      </c>
      <c r="AN12" s="13">
        <f>IF(LEFT(AN$2,2)="1M",SUMIF(Month!$131:$131,Period!AN$2,Month!12:12),SUMIF(Month!$131:$131,Period!AN$2,Month!12:12)+AM12)</f>
        <v>5873</v>
      </c>
      <c r="AO12" s="13">
        <f>IF(LEFT(AO$2,2)="1M",SUMIF(Month!$131:$131,Period!AO$2,Month!12:12),SUMIF(Month!$131:$131,Period!AO$2,Month!12:12)+AN12)</f>
        <v>7718</v>
      </c>
      <c r="AP12" s="13">
        <f>IF(LEFT(AP$2,2)="1M",SUMIF(Month!$131:$131,Period!AP$2,Month!12:12),SUMIF(Month!$131:$131,Period!AP$2,Month!12:12)+AO12)</f>
        <v>9502</v>
      </c>
      <c r="AQ12" s="13">
        <f>IF(LEFT(AQ$2,2)="1M",SUMIF(Month!$131:$131,Period!AQ$2,Month!12:12),SUMIF(Month!$131:$131,Period!AQ$2,Month!12:12)+AP12)</f>
        <v>11389</v>
      </c>
      <c r="AR12" s="13">
        <f>IF(LEFT(AR$2,2)="1M",SUMIF(Month!$131:$131,Period!AR$2,Month!12:12),SUMIF(Month!$131:$131,Period!AR$2,Month!12:12)+AQ12)</f>
        <v>13379</v>
      </c>
      <c r="AS12" s="13">
        <f>IF(LEFT(AS$2,2)="1M",SUMIF(Month!$131:$131,Period!AS$2,Month!12:12),SUMIF(Month!$131:$131,Period!AS$2,Month!12:12)+AR12)</f>
        <v>15430</v>
      </c>
      <c r="AT12" s="13">
        <f>IF(LEFT(AT$2,2)="1M",SUMIF(Month!$131:$131,Period!AT$2,Month!12:12),SUMIF(Month!$131:$131,Period!AT$2,Month!12:12)+AS12)</f>
        <v>17367</v>
      </c>
      <c r="AU12" s="13">
        <f>IF(LEFT(AU$2,2)="1M",SUMIF(Month!$131:$131,Period!AU$2,Month!12:12),SUMIF(Month!$131:$131,Period!AU$2,Month!12:12)+AT12)</f>
        <v>19428</v>
      </c>
      <c r="AV12" s="13">
        <f>IF(LEFT(AV$2,2)="1M",SUMIF(Month!$131:$131,Period!AV$2,Month!12:12),SUMIF(Month!$131:$131,Period!AV$2,Month!12:12)+AU12)</f>
        <v>21444</v>
      </c>
      <c r="AW12" s="13">
        <f>IF(LEFT(AW$2,2)="1M",SUMIF(Month!$131:$131,Period!AW$2,Month!12:12),SUMIF(Month!$131:$131,Period!AW$2,Month!12:12)+AV12)</f>
        <v>23503</v>
      </c>
      <c r="AX12" s="13">
        <f>IF(LEFT(AX$2,2)="1M",SUMIF(Month!$131:$131,Period!AX$2,Month!12:12),SUMIF(Month!$131:$131,Period!AX$2,Month!12:12)+AW12)</f>
        <v>2017</v>
      </c>
      <c r="AY12" s="13">
        <f>IF(LEFT(AY$2,2)="1M",SUMIF(Month!$131:$131,Period!AY$2,Month!12:12),SUMIF(Month!$131:$131,Period!AY$2,Month!12:12)+AX12)</f>
        <v>3812</v>
      </c>
      <c r="AZ12" s="13">
        <f>IF(LEFT(AZ$2,2)="1M",SUMIF(Month!$131:$131,Period!AZ$2,Month!12:12),SUMIF(Month!$131:$131,Period!AZ$2,Month!12:12)+AY12)</f>
        <v>5829</v>
      </c>
      <c r="BA12" s="13">
        <f>IF(LEFT(BA$2,2)="1M",SUMIF(Month!$131:$131,Period!BA$2,Month!12:12),SUMIF(Month!$131:$131,Period!BA$2,Month!12:12)+AZ12)</f>
        <v>7743</v>
      </c>
      <c r="BB12" s="13">
        <f>IF(LEFT(BB$2,2)="1M",SUMIF(Month!$131:$131,Period!BB$2,Month!12:12),SUMIF(Month!$131:$131,Period!BB$2,Month!12:12)+BA12)</f>
        <v>9768</v>
      </c>
      <c r="BC12" s="13">
        <f>IF(LEFT(BC$2,2)="1M",SUMIF(Month!$131:$131,Period!BC$2,Month!12:12),SUMIF(Month!$131:$131,Period!BC$2,Month!12:12)+BB12)</f>
        <v>11656</v>
      </c>
      <c r="BD12" s="13">
        <f>IF(LEFT(BD$2,2)="1M",SUMIF(Month!$131:$131,Period!BD$2,Month!12:12),SUMIF(Month!$131:$131,Period!BD$2,Month!12:12)+BC12)</f>
        <v>13664</v>
      </c>
      <c r="BE12" s="13">
        <f>IF(LEFT(BE$2,2)="1M",SUMIF(Month!$131:$131,Period!BE$2,Month!12:12),SUMIF(Month!$131:$131,Period!BE$2,Month!12:12)+BD12)</f>
        <v>15719</v>
      </c>
      <c r="BF12" s="13">
        <f>IF(LEFT(BF$2,2)="1M",SUMIF(Month!$131:$131,Period!BF$2,Month!12:12),SUMIF(Month!$131:$131,Period!BF$2,Month!12:12)+BE12)</f>
        <v>17645</v>
      </c>
      <c r="BG12" s="13">
        <f>IF(LEFT(BG$2,2)="1M",SUMIF(Month!$131:$131,Period!BG$2,Month!12:12),SUMIF(Month!$131:$131,Period!BG$2,Month!12:12)+BF12)</f>
        <v>19698</v>
      </c>
      <c r="BH12" s="13">
        <f>IF(LEFT(BH$2,2)="1M",SUMIF(Month!$131:$131,Period!BH$2,Month!12:12),SUMIF(Month!$131:$131,Period!BH$2,Month!12:12)+BG12)</f>
        <v>21677</v>
      </c>
      <c r="BI12" s="13">
        <f>IF(LEFT(BI$2,2)="1M",SUMIF(Month!$131:$131,Period!BI$2,Month!12:12),SUMIF(Month!$131:$131,Period!BI$2,Month!12:12)+BH12)</f>
        <v>23618</v>
      </c>
      <c r="BJ12" s="13">
        <f>IF(LEFT(BJ$2,2)="1M",SUMIF(Month!$131:$131,Period!BJ$2,Month!12:12),SUMIF(Month!$131:$131,Period!BJ$2,Month!12:12)+BI12)</f>
        <v>1961</v>
      </c>
      <c r="BK12" s="13">
        <f>IF(LEFT(BK$2,2)="1M",SUMIF(Month!$131:$131,Period!BK$2,Month!12:12),SUMIF(Month!$131:$131,Period!BK$2,Month!12:12)+BJ12)</f>
        <v>3693</v>
      </c>
      <c r="BL12" s="13">
        <f>IF(LEFT(BL$2,2)="1M",SUMIF(Month!$131:$131,Period!BL$2,Month!12:12),SUMIF(Month!$131:$131,Period!BL$2,Month!12:12)+BK12)</f>
        <v>5593</v>
      </c>
      <c r="BM12" s="13">
        <f>IF(LEFT(BM$2,2)="1M",SUMIF(Month!$131:$131,Period!BM$2,Month!12:12),SUMIF(Month!$131:$131,Period!BM$2,Month!12:12)+BL12)</f>
        <v>7478</v>
      </c>
      <c r="BN12" s="13">
        <f>IF(LEFT(BN$2,2)="1M",SUMIF(Month!$131:$131,Period!BN$2,Month!12:12),SUMIF(Month!$131:$131,Period!BN$2,Month!12:12)+BM12)</f>
        <v>9390</v>
      </c>
      <c r="BO12" s="13">
        <f>IF(LEFT(BO$2,2)="1M",SUMIF(Month!$131:$131,Period!BO$2,Month!12:12),SUMIF(Month!$131:$131,Period!BO$2,Month!12:12)+BN12)</f>
        <v>11154</v>
      </c>
      <c r="BP12" s="13">
        <f>IF(LEFT(BP$2,2)="1M",SUMIF(Month!$131:$131,Period!BP$2,Month!12:12),SUMIF(Month!$131:$131,Period!BP$2,Month!12:12)+BO12)</f>
        <v>13110</v>
      </c>
      <c r="BQ12" s="13">
        <f>IF(LEFT(BQ$2,2)="1M",SUMIF(Month!$131:$131,Period!BQ$2,Month!12:12),SUMIF(Month!$131:$131,Period!BQ$2,Month!12:12)+BP12)</f>
        <v>15074.275</v>
      </c>
      <c r="BR12" s="13">
        <f>IF(LEFT(BR$2,2)="1M",SUMIF(Month!$131:$131,Period!BR$2,Month!12:12),SUMIF(Month!$131:$131,Period!BR$2,Month!12:12)+BQ12)</f>
        <v>17023.378000000001</v>
      </c>
      <c r="BS12" s="13">
        <f>IF(LEFT(BS$2,2)="1M",SUMIF(Month!$131:$131,Period!BS$2,Month!12:12),SUMIF(Month!$131:$131,Period!BS$2,Month!12:12)+BR12)</f>
        <v>19140.512999999999</v>
      </c>
      <c r="BT12" s="13">
        <f>IF(LEFT(BT$2,2)="1M",SUMIF(Month!$131:$131,Period!BT$2,Month!12:12),SUMIF(Month!$131:$131,Period!BT$2,Month!12:12)+BS12)</f>
        <v>21380.988999999998</v>
      </c>
      <c r="BU12" s="13">
        <f>IF(LEFT(BU$2,2)="1M",SUMIF(Month!$131:$131,Period!BU$2,Month!12:12),SUMIF(Month!$131:$131,Period!BU$2,Month!12:12)+BT12)</f>
        <v>23607.524999999998</v>
      </c>
      <c r="BV12" s="13">
        <f>IF(LEFT(BV$2,2)="1M",SUMIF(Month!$131:$131,Period!BV$2,Month!12:12),SUMIF(Month!$131:$131,Period!BV$2,Month!12:12)+BU12)</f>
        <v>2120.165</v>
      </c>
      <c r="BW12" s="13">
        <f>IF(LEFT(BW$2,2)="1M",SUMIF(Month!$131:$131,Period!BW$2,Month!12:12),SUMIF(Month!$131:$131,Period!BW$2,Month!12:12)+BV12)</f>
        <v>4156.1030000000001</v>
      </c>
      <c r="BX12" s="13">
        <f>IF(LEFT(BX$2,2)="1M",SUMIF(Month!$131:$131,Period!BX$2,Month!12:12),SUMIF(Month!$131:$131,Period!BX$2,Month!12:12)+BW12)</f>
        <v>6223.2650000000003</v>
      </c>
      <c r="BY12" s="13">
        <f>IF(LEFT(BY$2,2)="1M",SUMIF(Month!$131:$131,Period!BY$2,Month!12:12),SUMIF(Month!$131:$131,Period!BY$2,Month!12:12)+BX12)</f>
        <v>8301.6090000000004</v>
      </c>
      <c r="BZ12" s="13">
        <f>IF(LEFT(BZ$2,2)="1M",SUMIF(Month!$131:$131,Period!BZ$2,Month!12:12),SUMIF(Month!$131:$131,Period!BZ$2,Month!12:12)+BY12)</f>
        <v>10412.839</v>
      </c>
      <c r="CA12" s="13">
        <f>IF(LEFT(CA$2,2)="1M",SUMIF(Month!$131:$131,Period!CA$2,Month!12:12),SUMIF(Month!$131:$131,Period!CA$2,Month!12:12)+BZ12)</f>
        <v>12436.287</v>
      </c>
      <c r="CB12" s="13">
        <f>IF(LEFT(CB$2,2)="1M",SUMIF(Month!$131:$131,Period!CB$2,Month!12:12),SUMIF(Month!$131:$131,Period!CB$2,Month!12:12)+CA12)</f>
        <v>14688.899000000001</v>
      </c>
      <c r="CC12" s="13">
        <f>IF(LEFT(CC$2,2)="1M",SUMIF(Month!$131:$131,Period!CC$2,Month!12:12),SUMIF(Month!$131:$131,Period!CC$2,Month!12:12)+CB12)</f>
        <v>16910.057000000001</v>
      </c>
      <c r="CD12" s="13">
        <f>IF(LEFT(CD$2,2)="1M",SUMIF(Month!$131:$131,Period!CD$2,Month!12:12),SUMIF(Month!$131:$131,Period!CD$2,Month!12:12)+CC12)</f>
        <v>19167.894</v>
      </c>
      <c r="CE12" s="13">
        <f>IF(LEFT(CE$2,2)="1M",SUMIF(Month!$131:$131,Period!CE$2,Month!12:12),SUMIF(Month!$131:$131,Period!CE$2,Month!12:12)+CD12)</f>
        <v>21563.850999999999</v>
      </c>
      <c r="CF12" s="13">
        <f>IF(LEFT(CF$2,2)="1M",SUMIF(Month!$131:$131,Period!CF$2,Month!12:12),SUMIF(Month!$131:$131,Period!CF$2,Month!12:12)+CE12)</f>
        <v>23797.929</v>
      </c>
      <c r="CG12" s="13">
        <f>IF(LEFT(CG$2,2)="1M",SUMIF(Month!$131:$131,Period!CG$2,Month!12:12),SUMIF(Month!$131:$131,Period!CG$2,Month!12:12)+CF12)</f>
        <v>26063.109</v>
      </c>
      <c r="CH12" s="13">
        <f>IF(LEFT(CH$2,2)="1M",SUMIF(Month!$131:$131,Period!CH$2,Month!12:12),SUMIF(Month!$131:$131,Period!CH$2,Month!12:12)+CG12)</f>
        <v>2201.415</v>
      </c>
      <c r="CI12" s="13">
        <f>IF(LEFT(CI$2,2)="1M",SUMIF(Month!$131:$131,Period!CI$2,Month!12:12),SUMIF(Month!$131:$131,Period!CI$2,Month!12:12)+CH12)</f>
        <v>4275.2939999999999</v>
      </c>
      <c r="CJ12" s="13">
        <f>IF(LEFT(CJ$2,2)="1M",SUMIF(Month!$131:$131,Period!CJ$2,Month!12:12),SUMIF(Month!$131:$131,Period!CJ$2,Month!12:12)+CI12)</f>
        <v>6646.5720000000001</v>
      </c>
      <c r="CK12" s="13">
        <f>IF(LEFT(CK$2,2)="1M",SUMIF(Month!$131:$131,Period!CK$2,Month!12:12),SUMIF(Month!$131:$131,Period!CK$2,Month!12:12)+CJ12)</f>
        <v>8836.5920000000006</v>
      </c>
      <c r="CL12" s="13">
        <f>IF(LEFT(CL$2,2)="1M",SUMIF(Month!$131:$131,Period!CL$2,Month!12:12),SUMIF(Month!$131:$131,Period!CL$2,Month!12:12)+CK12)</f>
        <v>11099.271000000001</v>
      </c>
      <c r="CM12" s="13">
        <f>IF(LEFT(CM$2,2)="1M",SUMIF(Month!$131:$131,Period!CM$2,Month!12:12),SUMIF(Month!$131:$131,Period!CM$2,Month!12:12)+CL12)</f>
        <v>13256.781000000001</v>
      </c>
      <c r="CN12" s="13">
        <f>IF(LEFT(CN$2,2)="1M",SUMIF(Month!$131:$131,Period!CN$2,Month!12:12),SUMIF(Month!$131:$131,Period!CN$2,Month!12:12)+CM12)</f>
        <v>15552.024000000001</v>
      </c>
      <c r="CO12" s="13">
        <f>IF(LEFT(CO$2,2)="1M",SUMIF(Month!$131:$131,Period!CO$2,Month!12:12),SUMIF(Month!$131:$131,Period!CO$2,Month!12:12)+CN12)</f>
        <v>17899.031999999999</v>
      </c>
      <c r="CP12" s="13">
        <f>IF(LEFT(CP$2,2)="1M",SUMIF(Month!$131:$131,Period!CP$2,Month!12:12),SUMIF(Month!$131:$131,Period!CP$2,Month!12:12)+CO12)</f>
        <v>20198.914000000001</v>
      </c>
      <c r="CQ12" s="13">
        <f>IF(LEFT(CQ$2,2)="1M",SUMIF(Month!$131:$131,Period!CQ$2,Month!12:12),SUMIF(Month!$131:$131,Period!CQ$2,Month!12:12)+CP12)</f>
        <v>22520.351000000002</v>
      </c>
      <c r="CR12" s="13">
        <f>IF(LEFT(CR$2,2)="1M",SUMIF(Month!$131:$131,Period!CR$2,Month!12:12),SUMIF(Month!$131:$131,Period!CR$2,Month!12:12)+CQ12)</f>
        <v>24775.232000000004</v>
      </c>
      <c r="CS12" s="13">
        <f>IF(LEFT(CS$2,2)="1M",SUMIF(Month!$131:$131,Period!CS$2,Month!12:12),SUMIF(Month!$131:$131,Period!CS$2,Month!12:12)+CR12)</f>
        <v>27160.045000000006</v>
      </c>
      <c r="CT12" s="13">
        <f>IF(LEFT(CT$2,2)="1M",SUMIF(Month!$131:$131,Period!CT$2,Month!12:12),SUMIF(Month!$131:$131,Period!CT$2,Month!12:12)+CS12)</f>
        <v>2231.2929999999997</v>
      </c>
      <c r="CU12" s="13">
        <f>IF(LEFT(CU$2,2)="1M",SUMIF(Month!$131:$131,Period!CU$2,Month!12:12),SUMIF(Month!$131:$131,Period!CU$2,Month!12:12)+CT12)</f>
        <v>4272.9709999999995</v>
      </c>
      <c r="CV12" s="13">
        <f>IF(LEFT(CV$2,2)="1M",SUMIF(Month!$131:$131,Period!CV$2,Month!12:12),SUMIF(Month!$131:$131,Period!CV$2,Month!12:12)+CU12)</f>
        <v>6647.4349999999995</v>
      </c>
      <c r="CW12" s="13">
        <f>IF(LEFT(CW$2,2)="1M",SUMIF(Month!$131:$131,Period!CW$2,Month!12:12),SUMIF(Month!$131:$131,Period!CW$2,Month!12:12)+CV12)</f>
        <v>8863.1980000000003</v>
      </c>
      <c r="CX12" s="13">
        <f>IF(LEFT(CX$2,2)="1M",SUMIF(Month!$131:$131,Period!CX$2,Month!12:12),SUMIF(Month!$131:$131,Period!CX$2,Month!12:12)+CW12)</f>
        <v>11165.099</v>
      </c>
      <c r="CY12" s="13">
        <f>IF(LEFT(CY$2,2)="1M",SUMIF(Month!$131:$131,Period!CY$2,Month!12:12),SUMIF(Month!$131:$131,Period!CY$2,Month!12:12)+CX12)</f>
        <v>13413.828000000001</v>
      </c>
      <c r="CZ12" s="13">
        <f>IF(LEFT(CZ$2,2)="1M",SUMIF(Month!$131:$131,Period!CZ$2,Month!12:12),SUMIF(Month!$131:$131,Period!CZ$2,Month!12:12)+CY12)</f>
        <v>15689.056</v>
      </c>
      <c r="DA12" s="13">
        <f>IF(LEFT(DA$2,2)="1M",SUMIF(Month!$131:$131,Period!DA$2,Month!12:12),SUMIF(Month!$131:$131,Period!DA$2,Month!12:12)+CZ12)</f>
        <v>18088.444</v>
      </c>
      <c r="DB12" s="13">
        <f>IF(LEFT(DB$2,2)="1M",SUMIF(Month!$131:$131,Period!DB$2,Month!12:12),SUMIF(Month!$131:$131,Period!DB$2,Month!12:12)+DA12)</f>
        <v>20339.946</v>
      </c>
      <c r="DC12" s="13">
        <f>IF(LEFT(DC$2,2)="1M",SUMIF(Month!$131:$131,Period!DC$2,Month!12:12),SUMIF(Month!$131:$131,Period!DC$2,Month!12:12)+DB12)</f>
        <v>22734.900999999998</v>
      </c>
      <c r="DD12" s="13">
        <f>IF(LEFT(DD$2,2)="1M",SUMIF(Month!$131:$131,Period!DD$2,Month!12:12),SUMIF(Month!$131:$131,Period!DD$2,Month!12:12)+DC12)</f>
        <v>25129.046999999999</v>
      </c>
      <c r="DE12" s="13">
        <f>IF(LEFT(DE$2,2)="1M",SUMIF(Month!$131:$131,Period!DE$2,Month!12:12),SUMIF(Month!$131:$131,Period!DE$2,Month!12:12)+DD12)</f>
        <v>27598.837</v>
      </c>
      <c r="DF12" s="13">
        <f>IF(LEFT(DF$2,2)="1M",SUMIF(Month!$131:$131,Period!DF$2,Month!12:12),SUMIF(Month!$131:$131,Period!DF$2,Month!12:12)+DE12)</f>
        <v>2303.2110000000002</v>
      </c>
      <c r="DG12" s="13">
        <f>IF(LEFT(DG$2,2)="1M",SUMIF(Month!$131:$131,Period!DG$2,Month!12:12),SUMIF(Month!$131:$131,Period!DG$2,Month!12:12)+DF12)</f>
        <v>4455.7370000000001</v>
      </c>
      <c r="DH12" s="13">
        <f>IF(LEFT(DH$2,2)="1M",SUMIF(Month!$131:$131,Period!DH$2,Month!12:12),SUMIF(Month!$131:$131,Period!DH$2,Month!12:12)+DG12)</f>
        <v>6872.5839999999998</v>
      </c>
      <c r="DI12" s="13">
        <f>IF(LEFT(DI$2,2)="1M",SUMIF(Month!$131:$131,Period!DI$2,Month!12:12),SUMIF(Month!$131:$131,Period!DI$2,Month!12:12)+DH12)</f>
        <v>9015.3950000000004</v>
      </c>
      <c r="DJ12" s="13">
        <f>IF(LEFT(DJ$2,2)="1M",SUMIF(Month!$131:$131,Period!DJ$2,Month!12:12),SUMIF(Month!$131:$131,Period!DJ$2,Month!12:12)+DI12)</f>
        <v>11368.756000000001</v>
      </c>
      <c r="DK12" s="13">
        <f>IF(LEFT(DK$2,2)="1M",SUMIF(Month!$131:$131,Period!DK$2,Month!12:12),SUMIF(Month!$131:$131,Period!DK$2,Month!12:12)+DJ12)</f>
        <v>13603.527000000002</v>
      </c>
      <c r="DL12" s="13">
        <f>IF(LEFT(DL$2,2)="1M",SUMIF(Month!$131:$131,Period!DL$2,Month!12:12),SUMIF(Month!$131:$131,Period!DL$2,Month!12:12)+DK12)</f>
        <v>15970.029000000002</v>
      </c>
      <c r="DM12" s="13">
        <f>IF(LEFT(DM$2,2)="1M",SUMIF(Month!$131:$131,Period!DM$2,Month!12:12),SUMIF(Month!$131:$131,Period!DM$2,Month!12:12)+DL12)</f>
        <v>18434.388000000003</v>
      </c>
      <c r="DN12" s="13">
        <f>IF(LEFT(DN$2,2)="1M",SUMIF(Month!$131:$131,Period!DN$2,Month!12:12),SUMIF(Month!$131:$131,Period!DN$2,Month!12:12)+DM12)</f>
        <v>20777.920000000002</v>
      </c>
      <c r="DO12" s="13">
        <f>IF(LEFT(DO$2,2)="1M",SUMIF(Month!$131:$131,Period!DO$2,Month!12:12),SUMIF(Month!$131:$131,Period!DO$2,Month!12:12)+DN12)</f>
        <v>23240.338000000003</v>
      </c>
      <c r="DP12" s="13">
        <f>IF(LEFT(DP$2,2)="1M",SUMIF(Month!$131:$131,Period!DP$2,Month!12:12),SUMIF(Month!$131:$131,Period!DP$2,Month!12:12)+DO12)</f>
        <v>25681.094000000005</v>
      </c>
      <c r="DQ12" s="13">
        <f>IF(LEFT(DQ$2,2)="1M",SUMIF(Month!$131:$131,Period!DQ$2,Month!12:12),SUMIF(Month!$131:$131,Period!DQ$2,Month!12:12)+DP12)</f>
        <v>28150.016000000003</v>
      </c>
      <c r="DR12" s="13">
        <f>IF(LEFT(DR$2,2)="1M",SUMIF(Month!$131:$131,Period!DR$2,Month!12:12),SUMIF(Month!$131:$131,Period!DR$2,Month!12:12)+DQ12)</f>
        <v>2437.3780000000002</v>
      </c>
      <c r="DS12" s="13">
        <f>IF(LEFT(DS$2,2)="1M",SUMIF(Month!$131:$131,Period!DS$2,Month!12:12),SUMIF(Month!$131:$131,Period!DS$2,Month!12:12)+DR12)</f>
        <v>4688.3</v>
      </c>
      <c r="DT12" s="13">
        <f>IF(LEFT(DT$2,2)="1M",SUMIF(Month!$131:$131,Period!DT$2,Month!12:12),SUMIF(Month!$131:$131,Period!DT$2,Month!12:12)+DS12)</f>
        <v>7306.51</v>
      </c>
      <c r="DU12" s="13">
        <f>IF(LEFT(DU$2,2)="1M",SUMIF(Month!$131:$131,Period!DU$2,Month!12:12),SUMIF(Month!$131:$131,Period!DU$2,Month!12:12)+DT12)</f>
        <v>9698.0689999999995</v>
      </c>
      <c r="DV12" s="13">
        <f>IF(LEFT(DV$2,2)="1M",SUMIF(Month!$131:$131,Period!DV$2,Month!12:12),SUMIF(Month!$131:$131,Period!DV$2,Month!12:12)+DU12)</f>
        <v>12275.842000000001</v>
      </c>
      <c r="DW12" s="13">
        <f>IF(LEFT(DW$2,2)="1M",SUMIF(Month!$131:$131,Period!DW$2,Month!12:12),SUMIF(Month!$131:$131,Period!DW$2,Month!12:12)+DV12)</f>
        <v>14718.641</v>
      </c>
      <c r="DX12" s="13">
        <f>IF(LEFT(DX$2,2)="1M",SUMIF(Month!$131:$131,Period!DX$2,Month!12:12),SUMIF(Month!$131:$131,Period!DX$2,Month!12:12)+DW12)</f>
        <v>17297.234</v>
      </c>
      <c r="DY12" s="13">
        <f>IF(LEFT(DY$2,2)="1M",SUMIF(Month!$131:$131,Period!DY$2,Month!12:12),SUMIF(Month!$131:$131,Period!DY$2,Month!12:12)+DX12)</f>
        <v>19987.687000000002</v>
      </c>
      <c r="DZ12" s="13">
        <f>IF(LEFT(DZ$2,2)="1M",SUMIF(Month!$131:$131,Period!DZ$2,Month!12:12),SUMIF(Month!$131:$131,Period!DZ$2,Month!12:12)+DY12)</f>
        <v>22566.18</v>
      </c>
      <c r="EA12" s="13">
        <f>IF(LEFT(EA$2,2)="1M",SUMIF(Month!$131:$131,Period!EA$2,Month!12:12),SUMIF(Month!$131:$131,Period!EA$2,Month!12:12)+DZ12)</f>
        <v>25417.324000000001</v>
      </c>
      <c r="EB12" s="13">
        <f>IF(LEFT(EB$2,2)="1M",SUMIF(Month!$131:$131,Period!EB$2,Month!12:12),SUMIF(Month!$131:$131,Period!EB$2,Month!12:12)+EA12)</f>
        <v>28129.865000000002</v>
      </c>
      <c r="EC12" s="13">
        <f>IF(LEFT(EC$2,2)="1M",SUMIF(Month!$131:$131,Period!EC$2,Month!12:12),SUMIF(Month!$131:$131,Period!EC$2,Month!12:12)+EB12)</f>
        <v>30793.331000000002</v>
      </c>
      <c r="ED12" s="13">
        <f>IF(LEFT(ED$2,2)="1M",SUMIF(Month!$131:$131,Period!ED$2,Month!12:12),SUMIF(Month!$131:$131,Period!ED$2,Month!12:12)+EC12)</f>
        <v>2697.4790000000003</v>
      </c>
      <c r="EE12" s="13">
        <f>IF(LEFT(EE$2,2)="1M",SUMIF(Month!$131:$131,Period!EE$2,Month!12:12),SUMIF(Month!$131:$131,Period!EE$2,Month!12:12)+ED12)</f>
        <v>5179.4950000000008</v>
      </c>
      <c r="EF12" s="13">
        <f>IF(LEFT(EF$2,2)="1M",SUMIF(Month!$131:$131,Period!EF$2,Month!12:12),SUMIF(Month!$131:$131,Period!EF$2,Month!12:12)+EE12)</f>
        <v>7719.8795000000009</v>
      </c>
      <c r="EG12" s="13">
        <f>IF(LEFT(EG$2,2)="1M",SUMIF(Month!$131:$131,Period!EG$2,Month!12:12),SUMIF(Month!$131:$131,Period!EG$2,Month!12:12)+EF12)</f>
        <v>10369.255500000001</v>
      </c>
      <c r="EH12" s="13">
        <f>IF(LEFT(EH$2,2)="1M",SUMIF(Month!$131:$131,Period!EH$2,Month!12:12),SUMIF(Month!$131:$131,Period!EH$2,Month!12:12)+EG12)</f>
        <v>13101.091500000002</v>
      </c>
      <c r="EI12" s="13">
        <f>IF(LEFT(EI$2,2)="1M",SUMIF(Month!$131:$131,Period!EI$2,Month!12:12),SUMIF(Month!$131:$131,Period!EI$2,Month!12:12)+EH12)</f>
        <v>15835.876500000002</v>
      </c>
      <c r="EJ12" s="13">
        <f>IF(LEFT(EJ$2,2)="1M",SUMIF(Month!$131:$131,Period!EJ$2,Month!12:12),SUMIF(Month!$131:$131,Period!EJ$2,Month!12:12)+EI12)</f>
        <v>18781.876500000002</v>
      </c>
      <c r="EK12" s="13">
        <f>IF(LEFT(EK$2,2)="1M",SUMIF(Month!$131:$131,Period!EK$2,Month!12:12),SUMIF(Month!$131:$131,Period!EK$2,Month!12:12)+EJ12)</f>
        <v>21639.9565</v>
      </c>
      <c r="EL12" s="13">
        <f>IF(LEFT(EL$2,2)="1M",SUMIF(Month!$131:$131,Period!EL$2,Month!12:12),SUMIF(Month!$131:$131,Period!EL$2,Month!12:12)+EK12)</f>
        <v>24555.547500000001</v>
      </c>
      <c r="EM12" s="13">
        <f>IF(LEFT(EM$2,2)="1M",SUMIF(Month!$131:$131,Period!EM$2,Month!12:12),SUMIF(Month!$131:$131,Period!EM$2,Month!12:12)+EL12)</f>
        <v>27551.514500000001</v>
      </c>
      <c r="EN12" s="13">
        <f>IF(LEFT(EN$2,2)="1M",SUMIF(Month!$131:$131,Period!EN$2,Month!12:12),SUMIF(Month!$131:$131,Period!EN$2,Month!12:12)+EM12)</f>
        <v>30117.982500000002</v>
      </c>
      <c r="EO12" s="13">
        <f>IF(LEFT(EO$2,2)="1M",SUMIF(Month!$131:$131,Period!EO$2,Month!12:12),SUMIF(Month!$131:$131,Period!EO$2,Month!12:12)+EN12)</f>
        <v>32617.318500000001</v>
      </c>
      <c r="EP12" s="13">
        <f>IF(LEFT(EP$2,2)="1M",SUMIF(Month!$131:$131,Period!EP$2,Month!12:12),SUMIF(Month!$131:$131,Period!EP$2,Month!12:12)+EO12)</f>
        <v>2448.5039999999999</v>
      </c>
      <c r="EQ12" s="13">
        <f>IF(LEFT(EQ$2,2)="1M",SUMIF(Month!$131:$131,Period!EQ$2,Month!12:12),SUMIF(Month!$131:$131,Period!EQ$2,Month!12:12)+EP12)</f>
        <v>4752.3639999999996</v>
      </c>
      <c r="ER12" s="13">
        <f>IF(LEFT(ER$2,2)="1M",SUMIF(Month!$131:$131,Period!ER$2,Month!12:12),SUMIF(Month!$131:$131,Period!ER$2,Month!12:12)+EQ12)</f>
        <v>7428.7429999999995</v>
      </c>
      <c r="ES12" s="13">
        <f>IF(LEFT(ES$2,2)="1M",SUMIF(Month!$131:$131,Period!ES$2,Month!12:12),SUMIF(Month!$131:$131,Period!ES$2,Month!12:12)+ER12)</f>
        <v>9991.1839999999993</v>
      </c>
      <c r="ET12" s="13">
        <f>IF(LEFT(ET$2,2)="1M",SUMIF(Month!$131:$131,Period!ET$2,Month!12:12),SUMIF(Month!$131:$131,Period!ET$2,Month!12:12)+ES12)</f>
        <v>12648.260999999999</v>
      </c>
      <c r="EU12" s="13">
        <f>IF(LEFT(EU$2,2)="1M",SUMIF(Month!$131:$131,Period!EU$2,Month!12:12),SUMIF(Month!$131:$131,Period!EU$2,Month!12:12)+ET12)</f>
        <v>15222.260999999999</v>
      </c>
      <c r="EV12" s="13">
        <f>IF(LEFT(EV$2,2)="1M",SUMIF(Month!$131:$131,Period!EV$2,Month!12:12),SUMIF(Month!$131:$131,Period!EV$2,Month!12:12)+EU12)</f>
        <v>17973.260999999999</v>
      </c>
      <c r="EW12" s="13">
        <f>IF(LEFT(EW$2,2)="1M",SUMIF(Month!$131:$131,Period!EW$2,Month!12:12),SUMIF(Month!$131:$131,Period!EW$2,Month!12:12)+EV12)</f>
        <v>20737.260999999999</v>
      </c>
      <c r="EX12" s="13">
        <f>IF(LEFT(EX$2,2)="1M",SUMIF(Month!$131:$131,Period!EX$2,Month!12:12),SUMIF(Month!$131:$131,Period!EX$2,Month!12:12)+EW12)</f>
        <v>23527.260999999999</v>
      </c>
      <c r="EY12" s="13">
        <f>IF(LEFT(EY$2,2)="1M",SUMIF(Month!$131:$131,Period!EY$2,Month!12:12),SUMIF(Month!$131:$131,Period!EY$2,Month!12:12)+EX12)</f>
        <v>26422.260999999999</v>
      </c>
      <c r="EZ12" s="13">
        <f>IF(LEFT(EZ$2,2)="1M",SUMIF(Month!$131:$131,Period!EZ$2,Month!12:12),SUMIF(Month!$131:$131,Period!EZ$2,Month!12:12)+EY12)</f>
        <v>29284.260999999999</v>
      </c>
      <c r="FA12" s="13">
        <f>IF(LEFT(FA$2,2)="1M",SUMIF(Month!$131:$131,Period!FA$2,Month!12:12),SUMIF(Month!$131:$131,Period!FA$2,Month!12:12)+EZ12)</f>
        <v>32194.260999999999</v>
      </c>
      <c r="FB12" s="13">
        <f>IF(LEFT(FB$2,2)="1M",SUMIF(Month!$131:$131,Period!FB$2,Month!12:12),SUMIF(Month!$131:$131,Period!FB$2,Month!12:12)+FA12)</f>
        <v>2848</v>
      </c>
      <c r="FC12" s="13">
        <f>IF(LEFT(FC$2,2)="1M",SUMIF(Month!$131:$131,Period!FC$2,Month!12:12),SUMIF(Month!$131:$131,Period!FC$2,Month!12:12)+FB12)</f>
        <v>5509</v>
      </c>
      <c r="FD12" s="13">
        <f>IF(LEFT(FD$2,2)="1M",SUMIF(Month!$131:$131,Period!FD$2,Month!12:12),SUMIF(Month!$131:$131,Period!FD$2,Month!12:12)+FC12)</f>
        <v>8691</v>
      </c>
      <c r="FE12" s="13">
        <f>IF(LEFT(FE$2,2)="1M",SUMIF(Month!$131:$131,Period!FE$2,Month!12:12),SUMIF(Month!$131:$131,Period!FE$2,Month!12:12)+FD12)</f>
        <v>11569</v>
      </c>
      <c r="FF12" s="13">
        <f>IF(LEFT(FF$2,2)="1M",SUMIF(Month!$131:$131,Period!FF$2,Month!12:12),SUMIF(Month!$131:$131,Period!FF$2,Month!12:12)+FE12)</f>
        <v>14632</v>
      </c>
      <c r="FG12" s="13">
        <f>IF(LEFT(FG$2,2)="1M",SUMIF(Month!$131:$131,Period!FG$2,Month!12:12),SUMIF(Month!$131:$131,Period!FG$2,Month!12:12)+FF12)</f>
        <v>17591</v>
      </c>
      <c r="FH12" s="13">
        <f>IF(LEFT(FH$2,2)="1M",SUMIF(Month!$131:$131,Period!FH$2,Month!12:12),SUMIF(Month!$131:$131,Period!FH$2,Month!12:12)+FG12)</f>
        <v>20708</v>
      </c>
      <c r="FI12" s="13">
        <f>IF(LEFT(FI$2,2)="1M",SUMIF(Month!$131:$131,Period!FI$2,Month!12:12),SUMIF(Month!$131:$131,Period!FI$2,Month!12:12)+FH12)</f>
        <v>23967</v>
      </c>
      <c r="FJ12" s="13">
        <f>IF(LEFT(FJ$2,2)="1M",SUMIF(Month!$131:$131,Period!FJ$2,Month!12:12),SUMIF(Month!$131:$131,Period!FJ$2,Month!12:12)+FI12)</f>
        <v>27122</v>
      </c>
      <c r="FK12" s="13">
        <f>IF(LEFT(FK$2,2)="1M",SUMIF(Month!$131:$131,Period!FK$2,Month!12:12),SUMIF(Month!$131:$131,Period!FK$2,Month!12:12)+FJ12)</f>
        <v>30404</v>
      </c>
      <c r="FL12" s="13">
        <f>IF(LEFT(FL$2,2)="1M",SUMIF(Month!$131:$131,Period!FL$2,Month!12:12),SUMIF(Month!$131:$131,Period!FL$2,Month!12:12)+FK12)</f>
        <v>33627</v>
      </c>
      <c r="FM12" s="13">
        <f>IF(LEFT(FM$2,2)="1M",SUMIF(Month!$131:$131,Period!FM$2,Month!12:12),SUMIF(Month!$131:$131,Period!FM$2,Month!12:12)+FL12)</f>
        <v>36943</v>
      </c>
      <c r="FN12" s="13">
        <f>IF(LEFT(FN$2,2)="1M",SUMIF(Month!$131:$131,Period!FN$2,Month!12:12),SUMIF(Month!$131:$131,Period!FN$2,Month!12:12)+FM12)</f>
        <v>3167</v>
      </c>
      <c r="FO12" s="13">
        <f>IF(LEFT(FO$2,2)="1M",SUMIF(Month!$131:$131,Period!FO$2,Month!12:12),SUMIF(Month!$131:$131,Period!FO$2,Month!12:12)+FN12)</f>
        <v>6211.7640000000001</v>
      </c>
      <c r="FP12" s="13">
        <f>IF(LEFT(FP$2,2)="1M",SUMIF(Month!$131:$131,Period!FP$2,Month!12:12),SUMIF(Month!$131:$131,Period!FP$2,Month!12:12)+FO12)</f>
        <v>9500.7639999999992</v>
      </c>
      <c r="FQ12" s="13">
        <f>IF(LEFT(FQ$2,2)="1M",SUMIF(Month!$131:$131,Period!FQ$2,Month!12:12),SUMIF(Month!$131:$131,Period!FQ$2,Month!12:12)+FP12)</f>
        <v>12625.763999999999</v>
      </c>
      <c r="FR12" s="13">
        <f>IF(LEFT(FR$2,2)="1M",SUMIF(Month!$131:$131,Period!FR$2,Month!12:12),SUMIF(Month!$131:$131,Period!FR$2,Month!12:12)+FQ12)</f>
        <v>15984.763999999999</v>
      </c>
      <c r="FS12" s="13">
        <f>IF(LEFT(FS$2,2)="1M",SUMIF(Month!$131:$131,Period!FS$2,Month!12:12),SUMIF(Month!$131:$131,Period!FS$2,Month!12:12)+FR12)</f>
        <v>19209</v>
      </c>
      <c r="FT12" s="13">
        <f>IF(LEFT(FT$2,2)="1M",SUMIF(Month!$131:$131,Period!FT$2,Month!12:12),SUMIF(Month!$131:$131,Period!FT$2,Month!12:12)+FS12)</f>
        <v>22574</v>
      </c>
      <c r="FU12" s="13">
        <f>IF(LEFT(FU$2,2)="1M",SUMIF(Month!$131:$131,Period!FU$2,Month!12:12),SUMIF(Month!$131:$131,Period!FU$2,Month!12:12)+FT12)</f>
        <v>26099</v>
      </c>
      <c r="FV12" s="13">
        <f>IF(LEFT(FV$2,2)="1M",SUMIF(Month!$131:$131,Period!FV$2,Month!12:12),SUMIF(Month!$131:$131,Period!FV$2,Month!12:12)+FU12)</f>
        <v>29568</v>
      </c>
      <c r="FW12" s="13">
        <f>IF(LEFT(FW$2,2)="1M",SUMIF(Month!$131:$131,Period!FW$2,Month!12:12),SUMIF(Month!$131:$131,Period!FW$2,Month!12:12)+FV12)</f>
        <v>33092</v>
      </c>
      <c r="FX12" s="13">
        <f>IF(LEFT(FX$2,2)="1M",SUMIF(Month!$131:$131,Period!FX$2,Month!12:12),SUMIF(Month!$131:$131,Period!FX$2,Month!12:12)+FW12)</f>
        <v>36596</v>
      </c>
      <c r="FY12" s="13">
        <f>IF(LEFT(FY$2,2)="1M",SUMIF(Month!$131:$131,Period!FY$2,Month!12:12),SUMIF(Month!$131:$131,Period!FY$2,Month!12:12)+FX12)</f>
        <v>40079</v>
      </c>
      <c r="FZ12" s="13">
        <f>IF(LEFT(FZ$2,2)="1M",SUMIF(Month!$131:$131,Period!FZ$2,Month!12:12),SUMIF(Month!$131:$131,Period!FZ$2,Month!12:12)+FY12)</f>
        <v>3408.6779999999999</v>
      </c>
      <c r="GA12" s="13">
        <f>IF(LEFT(GA$2,2)="1M",SUMIF(Month!$131:$131,Period!GA$2,Month!12:12),SUMIF(Month!$131:$131,Period!GA$2,Month!12:12)+FZ12)</f>
        <v>6645.6779999999999</v>
      </c>
      <c r="GB12" s="13">
        <f>IF(LEFT(GB$2,2)="1M",SUMIF(Month!$131:$131,Period!GB$2,Month!12:12),SUMIF(Month!$131:$131,Period!GB$2,Month!12:12)+GA12)</f>
        <v>10272.608</v>
      </c>
      <c r="GC12" s="13">
        <f>IF(LEFT(GC$2,2)="1M",SUMIF(Month!$131:$131,Period!GC$2,Month!12:12),SUMIF(Month!$131:$131,Period!GC$2,Month!12:12)+GB12)</f>
        <v>13488.353000000001</v>
      </c>
      <c r="GD12" s="13">
        <f>IF(LEFT(GD$2,2)="1M",SUMIF(Month!$131:$131,Period!GD$2,Month!12:12),SUMIF(Month!$131:$131,Period!GD$2,Month!12:12)+GC12)</f>
        <v>17089.419000000002</v>
      </c>
      <c r="GE12" s="13">
        <f>IF(LEFT(GE$2,2)="1M",SUMIF(Month!$131:$131,Period!GE$2,Month!12:12),SUMIF(Month!$131:$131,Period!GE$2,Month!12:12)+GD12)</f>
        <v>20419.864000000001</v>
      </c>
      <c r="GF12" s="13">
        <f>IF(LEFT(GF$2,2)="1M",SUMIF(Month!$131:$131,Period!GF$2,Month!12:12),SUMIF(Month!$131:$131,Period!GF$2,Month!12:12)+GE12)</f>
        <v>24000</v>
      </c>
      <c r="GG12" s="13">
        <f>IF(LEFT(GG$2,2)="1M",SUMIF(Month!$131:$131,Period!GG$2,Month!12:12),SUMIF(Month!$131:$131,Period!GG$2,Month!12:12)+GF12)</f>
        <v>27832.576249999998</v>
      </c>
      <c r="GH12" s="13">
        <f>IF(LEFT(GH$2,2)="1M",SUMIF(Month!$131:$131,Period!GH$2,Month!12:12),SUMIF(Month!$131:$131,Period!GH$2,Month!12:12)+GG12)</f>
        <v>31362.398249999998</v>
      </c>
      <c r="GI12" s="13">
        <f>IF(LEFT(GI$2,2)="1M",SUMIF(Month!$131:$131,Period!GI$2,Month!12:12),SUMIF(Month!$131:$131,Period!GI$2,Month!12:12)+GH12)</f>
        <v>35248</v>
      </c>
      <c r="GJ12" s="13">
        <f>IF(LEFT(GJ$2,2)="1M",SUMIF(Month!$131:$131,Period!GJ$2,Month!12:12),SUMIF(Month!$131:$131,Period!GJ$2,Month!12:12)+GI12)</f>
        <v>38902.51</v>
      </c>
      <c r="GK12" s="13">
        <f>IF(LEFT(GK$2,2)="1M",SUMIF(Month!$131:$131,Period!GK$2,Month!12:12),SUMIF(Month!$131:$131,Period!GK$2,Month!12:12)+GJ12)</f>
        <v>42352.51</v>
      </c>
      <c r="GL12" s="13">
        <f>IF(LEFT(GL$2,2)="1M",SUMIF(Month!$131:$131,Period!GL$2,Month!12:12),SUMIF(Month!$131:$131,Period!GL$2,Month!12:12)+GK12)</f>
        <v>3614</v>
      </c>
      <c r="GM12" s="13">
        <f>IF(LEFT(GM$2,2)="1M",SUMIF(Month!$131:$131,Period!GM$2,Month!12:12),SUMIF(Month!$131:$131,Period!GM$2,Month!12:12)+GL12)</f>
        <v>6840</v>
      </c>
      <c r="GN12" s="13">
        <f>IF(LEFT(GN$2,2)="1M",SUMIF(Month!$131:$131,Period!GN$2,Month!12:12),SUMIF(Month!$131:$131,Period!GN$2,Month!12:12)+GM12)</f>
        <v>10472</v>
      </c>
      <c r="GO12" s="13">
        <f>IF(LEFT(GO$2,2)="1M",SUMIF(Month!$131:$131,Period!GO$2,Month!12:12),SUMIF(Month!$131:$131,Period!GO$2,Month!12:12)+GN12)</f>
        <v>14202.503000000001</v>
      </c>
      <c r="GP12" s="13">
        <f>IF(LEFT(GP$2,2)="1M",SUMIF(Month!$131:$131,Period!GP$2,Month!12:12),SUMIF(Month!$131:$131,Period!GP$2,Month!12:12)+GO12)</f>
        <v>17921.503000000001</v>
      </c>
      <c r="GQ12" s="13">
        <f>IF(LEFT(GQ$2,2)="1M",SUMIF(Month!$131:$131,Period!GQ$2,Month!12:12),SUMIF(Month!$131:$131,Period!GQ$2,Month!12:12)+GP12)</f>
        <v>21466.503000000001</v>
      </c>
      <c r="GR12" s="13">
        <f>IF(LEFT(GR$2,2)="1M",SUMIF(Month!$131:$131,Period!GR$2,Month!12:12),SUMIF(Month!$131:$131,Period!GR$2,Month!12:12)+GQ12)</f>
        <v>25284.503000000001</v>
      </c>
      <c r="GS12" s="13">
        <f>IF(LEFT(GS$2,2)="1M",SUMIF(Month!$131:$131,Period!GS$2,Month!12:12),SUMIF(Month!$131:$131,Period!GS$2,Month!12:12)+GR12)</f>
        <v>29232.503000000001</v>
      </c>
      <c r="GT12" s="13">
        <f>IF(LEFT(GT$2,2)="1M",SUMIF(Month!$131:$131,Period!GT$2,Month!12:12),SUMIF(Month!$131:$131,Period!GT$2,Month!12:12)+GS12)</f>
        <v>33120.502999999997</v>
      </c>
      <c r="GU12" s="13">
        <f>IF(LEFT(GU$2,2)="1M",SUMIF(Month!$131:$131,Period!GU$2,Month!12:12),SUMIF(Month!$131:$131,Period!GU$2,Month!12:12)+GT12)</f>
        <v>37219.454999999994</v>
      </c>
      <c r="GV12" s="13">
        <f>IF(LEFT(GV$2,2)="1M",SUMIF(Month!$131:$131,Period!GV$2,Month!12:12),SUMIF(Month!$131:$131,Period!GV$2,Month!12:12)+GU12)</f>
        <v>40993.690999999992</v>
      </c>
      <c r="GW12" s="13">
        <f>IF(LEFT(GW$2,2)="1M",SUMIF(Month!$131:$131,Period!GW$2,Month!12:12),SUMIF(Month!$131:$131,Period!GW$2,Month!12:12)+GV12)</f>
        <v>44670.690999999992</v>
      </c>
      <c r="GX12" s="13">
        <f>IF(LEFT(GX$2,2)="1M",SUMIF(Month!$131:$131,Period!GX$2,Month!12:12),SUMIF(Month!$131:$131,Period!GX$2,Month!12:12)+GW12)</f>
        <v>3713</v>
      </c>
      <c r="GY12" s="13">
        <f>IF(LEFT(GY$2,2)="1M",SUMIF(Month!$131:$131,Period!GY$2,Month!12:12),SUMIF(Month!$131:$131,Period!GY$2,Month!12:12)+GX12)</f>
        <v>7324</v>
      </c>
      <c r="GZ12" s="13">
        <f>IF(LEFT(GZ$2,2)="1M",SUMIF(Month!$131:$131,Period!GZ$2,Month!12:12),SUMIF(Month!$131:$131,Period!GZ$2,Month!12:12)+GY12)</f>
        <v>11014</v>
      </c>
      <c r="HA12" s="13">
        <f>IF(LEFT(HA$2,2)="1M",SUMIF(Month!$131:$131,Period!HA$2,Month!12:12),SUMIF(Month!$131:$131,Period!HA$2,Month!12:12)+GZ12)</f>
        <v>14626</v>
      </c>
      <c r="HB12" s="13">
        <f>IF(LEFT(HB$2,2)="1M",SUMIF(Month!$131:$131,Period!HB$2,Month!12:12),SUMIF(Month!$131:$131,Period!HB$2,Month!12:12)+HA12)</f>
        <v>18503</v>
      </c>
      <c r="HC12" s="13">
        <f>IF(LEFT(HC$2,2)="1M",SUMIF(Month!$131:$131,Period!HC$2,Month!12:12),SUMIF(Month!$131:$131,Period!HC$2,Month!12:12)+HB12)</f>
        <v>22047</v>
      </c>
      <c r="HD12" s="13">
        <f>IF(LEFT(HD$2,2)="1M",SUMIF(Month!$131:$131,Period!HD$2,Month!12:12),SUMIF(Month!$131:$131,Period!HD$2,Month!12:12)+HC12)</f>
        <v>25865</v>
      </c>
      <c r="HE12" s="13">
        <f>IF(LEFT(HE$2,2)="1M",SUMIF(Month!$131:$131,Period!HE$2,Month!12:12),SUMIF(Month!$131:$131,Period!HE$2,Month!12:12)+HD12)</f>
        <v>29598</v>
      </c>
      <c r="HF12" s="13">
        <f>IF(LEFT(HF$2,2)="1M",SUMIF(Month!$131:$131,Period!HF$2,Month!12:12),SUMIF(Month!$131:$131,Period!HF$2,Month!12:12)+HE12)</f>
        <v>33348</v>
      </c>
      <c r="HG12" s="13">
        <f>IF(LEFT(HG$2,2)="1M",SUMIF(Month!$131:$131,Period!HG$2,Month!12:12),SUMIF(Month!$131:$131,Period!HG$2,Month!12:12)+HF12)</f>
        <v>37268</v>
      </c>
      <c r="HH12" s="13">
        <f>IF(LEFT(HH$2,2)="1M",SUMIF(Month!$131:$131,Period!HH$2,Month!12:12),SUMIF(Month!$131:$131,Period!HH$2,Month!12:12)+HG12)</f>
        <v>40917</v>
      </c>
      <c r="HI12" s="13">
        <f>IF(LEFT(HI$2,2)="1M",SUMIF(Month!$131:$131,Period!HI$2,Month!12:12),SUMIF(Month!$131:$131,Period!HI$2,Month!12:12)+HH12)</f>
        <v>44419</v>
      </c>
      <c r="HJ12" s="13">
        <f>IF(LEFT(HJ$2,2)="1M",SUMIF(Month!$131:$131,Period!HJ$2,Month!12:12),SUMIF(Month!$131:$131,Period!HJ$2,Month!12:12)+HI12)</f>
        <v>4832.1570000000002</v>
      </c>
      <c r="HK12" s="13">
        <f>IF(LEFT(HK$2,2)="1M",SUMIF(Month!$131:$131,Period!HK$2,Month!12:12),SUMIF(Month!$131:$131,Period!HK$2,Month!12:12)+HJ12)</f>
        <v>9081.1689999999999</v>
      </c>
      <c r="HL12" s="13">
        <f>IF(LEFT(HL$2,2)="1M",SUMIF(Month!$131:$131,Period!HL$2,Month!12:12),SUMIF(Month!$131:$131,Period!HL$2,Month!12:12)+HK12)</f>
        <v>14435.23</v>
      </c>
      <c r="HM12" s="13">
        <f>IF(LEFT(HM$2,2)="1M",SUMIF(Month!$131:$131,Period!HM$2,Month!12:12),SUMIF(Month!$131:$131,Period!HM$2,Month!12:12)+HL12)</f>
        <v>19092.326000000001</v>
      </c>
      <c r="HN12" s="13">
        <f>IF(LEFT(HN$2,2)="1M",SUMIF(Month!$131:$131,Period!HN$2,Month!12:12),SUMIF(Month!$131:$131,Period!HN$2,Month!12:12)+HM12)</f>
        <v>23826.183000000001</v>
      </c>
      <c r="HO12" s="13">
        <f>IF(LEFT(HO$2,2)="1M",SUMIF(Month!$131:$131,Period!HO$2,Month!12:12),SUMIF(Month!$131:$131,Period!HO$2,Month!12:12)+HN12)</f>
        <v>28341.540027027026</v>
      </c>
      <c r="HP12" s="13">
        <f>IF(LEFT(HP$2,2)="1M",SUMIF(Month!$131:$131,Period!HP$2,Month!12:12),SUMIF(Month!$131:$131,Period!HP$2,Month!12:12)+HO12)</f>
        <v>33083.215027027021</v>
      </c>
      <c r="HQ12" s="13">
        <f>IF(LEFT(HQ$2,2)="1M",SUMIF(Month!$131:$131,Period!HQ$2,Month!12:12),SUMIF(Month!$131:$131,Period!HQ$2,Month!12:12)+HP12)</f>
        <v>37927.21102702702</v>
      </c>
      <c r="HR12" s="13">
        <f>IF(LEFT(HR$2,2)="1M",SUMIF(Month!$131:$131,Period!HR$2,Month!12:12),SUMIF(Month!$131:$131,Period!HR$2,Month!12:12)+HQ12)</f>
        <v>42651.21102702702</v>
      </c>
      <c r="HS12" s="13">
        <f>IF(LEFT(HS$2,2)="1M",SUMIF(Month!$131:$131,Period!HS$2,Month!12:12),SUMIF(Month!$131:$131,Period!HS$2,Month!12:12)+HR12)</f>
        <v>52030.08202702702</v>
      </c>
      <c r="HT12" s="13">
        <f>IF(LEFT(HT$2,2)="1M",SUMIF(Month!$131:$131,Period!HT$2,Month!12:12),SUMIF(Month!$131:$131,Period!HT$2,Month!12:12)+HS12)</f>
        <v>60914.08202702702</v>
      </c>
      <c r="HU12" s="13">
        <f>IF(LEFT(HU$2,2)="1M",SUMIF(Month!$131:$131,Period!HU$2,Month!12:12),SUMIF(Month!$131:$131,Period!HU$2,Month!12:12)+HT12)</f>
        <v>69423.08202702702</v>
      </c>
      <c r="HV12" s="13">
        <f>IF(LEFT(HV$2,2)="1M",SUMIF(Month!$131:$131,Period!HV$2,Month!12:12),SUMIF(Month!$131:$131,Period!HV$2,Month!12:12)+HU12)</f>
        <v>7943</v>
      </c>
      <c r="HW12" s="13">
        <f>IF(LEFT(HW$2,2)="1M",SUMIF(Month!$131:$131,Period!HW$2,Month!12:12),SUMIF(Month!$131:$131,Period!HW$2,Month!12:12)+HV12)</f>
        <v>15857</v>
      </c>
      <c r="HX12" s="13">
        <f>IF(LEFT(HX$2,2)="1M",SUMIF(Month!$131:$131,Period!HX$2,Month!12:12),SUMIF(Month!$131:$131,Period!HX$2,Month!12:12)+HW12)</f>
        <v>24819</v>
      </c>
      <c r="HY12" s="13">
        <f>IF(LEFT(HY$2,2)="1M",SUMIF(Month!$131:$131,Period!HY$2,Month!12:12),SUMIF(Month!$131:$131,Period!HY$2,Month!12:12)+HX12)</f>
        <v>33418</v>
      </c>
      <c r="HZ12" s="13">
        <f>IF(LEFT(HZ$2,2)="1M",SUMIF(Month!$131:$131,Period!HZ$2,Month!12:12),SUMIF(Month!$131:$131,Period!HZ$2,Month!12:12)+HY12)</f>
        <v>42090</v>
      </c>
      <c r="IA12" s="13">
        <f>IF(LEFT(IA$2,2)="1M",SUMIF(Month!$131:$131,Period!IA$2,Month!12:12),SUMIF(Month!$131:$131,Period!IA$2,Month!12:12)+HZ12)</f>
        <v>50824</v>
      </c>
      <c r="IB12" s="13">
        <f>IF(LEFT(IB$2,2)="1M",SUMIF(Month!$131:$131,Period!IB$2,Month!12:12),SUMIF(Month!$131:$131,Period!IB$2,Month!12:12)+IA12)</f>
        <v>59710</v>
      </c>
      <c r="IC12" s="13">
        <f>IF(LEFT(IC$2,2)="1M",SUMIF(Month!$131:$131,Period!IC$2,Month!12:12),SUMIF(Month!$131:$131,Period!IC$2,Month!12:12)+IB12)</f>
        <v>68682</v>
      </c>
      <c r="ID12" s="13">
        <f>IF(LEFT(ID$2,2)="1M",SUMIF(Month!$131:$131,Period!ID$2,Month!12:12),SUMIF(Month!$131:$131,Period!ID$2,Month!12:12)+IC12)</f>
        <v>77352.911999999997</v>
      </c>
      <c r="IE12" s="13">
        <f>IF(LEFT(IE$2,2)="1M",SUMIF(Month!$131:$131,Period!IE$2,Month!12:12),SUMIF(Month!$131:$131,Period!IE$2,Month!12:12)+ID12)</f>
        <v>86130.911999999997</v>
      </c>
      <c r="IF12" s="13">
        <f>IF(LEFT(IF$2,2)="1M",SUMIF(Month!$131:$131,Period!IF$2,Month!12:12),SUMIF(Month!$131:$131,Period!IF$2,Month!12:12)+IE12)</f>
        <v>94506.911999999997</v>
      </c>
      <c r="IG12" s="13">
        <f>IF(LEFT(IG$2,2)="1M",SUMIF(Month!$131:$131,Period!IG$2,Month!12:12),SUMIF(Month!$131:$131,Period!IG$2,Month!12:12)+IF12)</f>
        <v>102862.912</v>
      </c>
      <c r="IH12" s="13">
        <f>Month!IH12</f>
        <v>7807.262999999999</v>
      </c>
      <c r="II12" s="13">
        <f>IH12+Month!II12</f>
        <v>15298.697</v>
      </c>
      <c r="IJ12" s="13">
        <f>II12+Month!IJ12</f>
        <v>23879.288</v>
      </c>
      <c r="IK12" s="13">
        <f>IJ12+Month!IK12</f>
        <v>31509.061000000002</v>
      </c>
      <c r="IL12" s="13">
        <f>IK12+Month!IL12</f>
        <v>40103.07</v>
      </c>
      <c r="IM12" s="13">
        <f>IL12+Month!IM12</f>
        <v>48422.95</v>
      </c>
      <c r="IN12" s="13">
        <f>IM12+Month!IN12</f>
        <v>57236.935499999992</v>
      </c>
      <c r="IO12" s="13">
        <f>IN12+Month!IO12</f>
        <v>66346.324999999997</v>
      </c>
      <c r="IP12" s="13">
        <f>IO12+Month!IP12</f>
        <v>75103.690499999997</v>
      </c>
      <c r="IQ12" s="13">
        <f>IP12+Month!IQ12</f>
        <v>84240.73</v>
      </c>
      <c r="IR12" s="13">
        <f>IQ12+Month!IR12</f>
        <v>92971.185499999992</v>
      </c>
      <c r="IS12" s="13">
        <f>IR12+Month!IS12</f>
        <v>101287.026</v>
      </c>
      <c r="IT12" s="13">
        <f>Month!IT12</f>
        <v>8099.7028</v>
      </c>
      <c r="IU12" s="13">
        <f>IT12+Month!IU12</f>
        <v>15516.092800000002</v>
      </c>
      <c r="IV12" s="13">
        <f>IU12+Month!IV12</f>
        <v>24095.591400000001</v>
      </c>
      <c r="IW12" s="13">
        <f>IV12+Month!IW12</f>
        <v>32517.007600000001</v>
      </c>
      <c r="IX12" s="13">
        <f>IW12+Month!IX12</f>
        <v>38893.756099999999</v>
      </c>
      <c r="IY12" s="13">
        <f>IX12+Month!IY12</f>
        <v>48049.971099999995</v>
      </c>
      <c r="IZ12" s="13">
        <f>IY12+Month!IZ12</f>
        <v>55823.905671428569</v>
      </c>
      <c r="JA12" s="13">
        <f>IZ12+Month!JA12</f>
        <v>63604.629579591834</v>
      </c>
      <c r="JB12" s="13">
        <f>JA12+Month!JB12</f>
        <v>70982.243619770961</v>
      </c>
      <c r="JC12" s="13">
        <f>JB12+Month!JC12</f>
        <v>78555.912667390003</v>
      </c>
      <c r="JD12" s="13">
        <f>JC12+Month!JD12</f>
        <v>85419.859667390003</v>
      </c>
      <c r="JE12" s="13">
        <f>JD12+Month!JE12</f>
        <v>91875.635167390006</v>
      </c>
      <c r="JF12" s="13">
        <f>Month!JF12</f>
        <v>6439.9345000000003</v>
      </c>
      <c r="JG12" s="13">
        <f>Month!JG12+JF12</f>
        <v>12606.364000000001</v>
      </c>
      <c r="JH12" s="13">
        <f>Month!JH12+JG12</f>
        <v>19084.737000000001</v>
      </c>
      <c r="JI12" s="13">
        <f>Month!JI12+JH12</f>
        <v>25545.989000000001</v>
      </c>
      <c r="JJ12" s="13">
        <f>Month!JJ12+JI12</f>
        <v>32453.590090909092</v>
      </c>
      <c r="JK12" s="13">
        <f>Month!JK12+JJ12</f>
        <v>39191.678090909088</v>
      </c>
      <c r="JL12" s="13">
        <f>Month!JL12+JK12</f>
        <v>46588.67659090909</v>
      </c>
      <c r="JM12" s="13">
        <f>Month!JM12+JL12</f>
        <v>54454.089090909089</v>
      </c>
      <c r="JN12" s="13">
        <f>Month!JN12+JM12</f>
        <v>62282.668090909086</v>
      </c>
      <c r="JO12" s="13">
        <f>Month!JO12+JN12</f>
        <v>70556.368590909085</v>
      </c>
      <c r="JP12" s="13">
        <f>Month!JP12+JO12</f>
        <v>77980.944582434517</v>
      </c>
      <c r="JQ12" s="13">
        <f>Month!JQ12+JP12</f>
        <v>84927.897582434511</v>
      </c>
      <c r="JR12" s="13">
        <f>Month!JR12</f>
        <v>6882.4915000000001</v>
      </c>
      <c r="JS12" s="13">
        <f>Month!JS12+JR12</f>
        <v>13657.331</v>
      </c>
      <c r="JT12" s="13">
        <f>Month!JT12+JS12</f>
        <v>21066.464500000002</v>
      </c>
      <c r="JU12" s="13">
        <f>Month!JU12+JT12</f>
        <v>27305.021500000003</v>
      </c>
      <c r="JV12" s="13">
        <f>Month!JV12+JU12</f>
        <v>34506.963500000005</v>
      </c>
      <c r="JW12" s="13">
        <f>Month!JW12+JV12</f>
        <v>41957.963819499346</v>
      </c>
      <c r="JX12" s="13">
        <f>Month!JX12+JW12</f>
        <v>50266.854595361416</v>
      </c>
      <c r="JY12" s="13">
        <f>Month!JY12+JX12</f>
        <v>58712.73384469829</v>
      </c>
      <c r="JZ12" s="13">
        <f>Month!JZ12+JY12</f>
        <v>67283.588923645657</v>
      </c>
      <c r="KA12" s="13">
        <f>Month!KA12+JZ12</f>
        <v>76108.828713119336</v>
      </c>
      <c r="KB12" s="13">
        <f>Month!KB12+KA12</f>
        <v>84505.722842748961</v>
      </c>
      <c r="KC12" s="13">
        <f>Month!KC12+KB12</f>
        <v>92384.959805033446</v>
      </c>
      <c r="KD12" s="13">
        <f>Month!KD12</f>
        <v>8317.2641999999978</v>
      </c>
      <c r="KE12" s="13">
        <f>Month!KE12+KD12</f>
        <v>16224.289549999998</v>
      </c>
      <c r="KF12" s="13">
        <f>Month!KF12+KE12</f>
        <v>25043.888949999997</v>
      </c>
      <c r="KG12" s="13">
        <f>Month!KG12+KF12</f>
        <v>33465.785791264367</v>
      </c>
      <c r="KH12" s="13">
        <f>Month!KH12+KG12</f>
        <v>42529.623541264365</v>
      </c>
      <c r="KI12" s="13">
        <f>Month!KI12+KH12</f>
        <v>51291.373078277349</v>
      </c>
      <c r="KJ12" s="13">
        <f>Month!KJ12+KI12</f>
        <v>60602.152178277349</v>
      </c>
      <c r="KK12" s="13">
        <f>Month!KK12+KJ12</f>
        <v>70192.911228277342</v>
      </c>
      <c r="KL12" s="13">
        <f>Month!KL12+KK12</f>
        <v>79331.20222827734</v>
      </c>
      <c r="KM12" s="13">
        <f>Month!KM12+KL12</f>
        <v>88752.560028277338</v>
      </c>
      <c r="KN12" s="13">
        <f>Month!KN12+KM12</f>
        <v>97454.529828277344</v>
      </c>
      <c r="KO12" s="13">
        <f>Month!KO12+KN12</f>
        <v>105246.34847827734</v>
      </c>
      <c r="KP12" s="13">
        <f>Month!KP12</f>
        <v>7196.9253499999995</v>
      </c>
      <c r="KQ12" s="13">
        <f>Month!KQ12+KP12</f>
        <v>14310.469857792208</v>
      </c>
      <c r="KR12" s="13">
        <f>Month!KR12+KQ12</f>
        <v>22624.430466412898</v>
      </c>
      <c r="KS12" s="13">
        <f>Month!KS12+KR12</f>
        <v>30183.420613826693</v>
      </c>
      <c r="KT12" s="13">
        <f>Month!KT12+KS12</f>
        <v>38448.463194861179</v>
      </c>
      <c r="KU12" s="13">
        <f>Month!KU12+KT12</f>
        <v>46416.746769940546</v>
      </c>
      <c r="KV12" s="13">
        <f>Month!KV12+KU12</f>
        <v>54628.556719940549</v>
      </c>
      <c r="KW12" s="13">
        <f>Month!KW12+KV12</f>
        <v>63034.640719940551</v>
      </c>
      <c r="KX12" s="13">
        <f>Month!KX12+KW12</f>
        <v>71213.494769940546</v>
      </c>
      <c r="KY12" s="13">
        <f>Month!KY12+KX12</f>
        <v>79295.978005258003</v>
      </c>
      <c r="KZ12" s="13">
        <f>Month!KZ12+KY12</f>
        <v>87086.74972748023</v>
      </c>
      <c r="LA12" s="13">
        <f>Month!LA12+KZ12</f>
        <v>94606.072877480226</v>
      </c>
      <c r="LB12" s="13">
        <f>Month!LB12</f>
        <v>7303.5920999999998</v>
      </c>
      <c r="LC12" s="13">
        <f>Month!LC12+LB12</f>
        <v>14210.35975</v>
      </c>
      <c r="LD12" s="13">
        <f>Month!LD12+LC12</f>
        <v>22478.8145</v>
      </c>
      <c r="LE12" s="13">
        <f>Month!LE12+LD12</f>
        <v>29798.23396269841</v>
      </c>
      <c r="LF12" s="13">
        <f>Month!LF12+LE12</f>
        <v>37939.65966269841</v>
      </c>
      <c r="LG12" s="13">
        <f>Month!LG12+LF12</f>
        <v>45863.777062698413</v>
      </c>
      <c r="LH12" s="13">
        <f>Month!LH12+LG12</f>
        <v>54275.829312698414</v>
      </c>
      <c r="LI12" s="13">
        <f>Month!LI12+LH12</f>
        <v>63120.480662698414</v>
      </c>
      <c r="LJ12" s="13">
        <f>Month!LJ12+LI12</f>
        <v>71543.131662698419</v>
      </c>
      <c r="LK12" s="13">
        <f>Month!LK12+LJ12</f>
        <v>80152.296045158742</v>
      </c>
      <c r="LL12" s="13">
        <f>Month!LL12+LK12</f>
        <v>88311.881845158743</v>
      </c>
      <c r="LM12" s="13">
        <f>Month!LM12+LL12</f>
        <v>95827.454621587312</v>
      </c>
      <c r="LN12" s="13">
        <f>Month!LN12</f>
        <v>7689.3085000000001</v>
      </c>
      <c r="LO12" s="13">
        <f>LN12+Month!LO12</f>
        <v>15185.7837</v>
      </c>
      <c r="LP12" s="13">
        <f>LO12+Month!LP12</f>
        <v>23185.3845</v>
      </c>
      <c r="LQ12" s="13">
        <f>LP12+Month!LQ12</f>
        <v>31169.366099999999</v>
      </c>
      <c r="LR12" s="13">
        <f>LQ12+Month!LR12</f>
        <v>39453.730100000001</v>
      </c>
      <c r="LS12" s="13">
        <f>LR12+Month!LS12</f>
        <v>47736.8701</v>
      </c>
      <c r="LT12" s="13">
        <f>LS12+Month!LT12</f>
        <v>56428.0216</v>
      </c>
      <c r="LU12" s="13">
        <f>LT12+Month!LU12</f>
        <v>65259.760600000001</v>
      </c>
      <c r="LV12" s="13">
        <f>LU12+Month!LV12</f>
        <v>73940.065100000007</v>
      </c>
      <c r="LW12" s="13">
        <f>LV12+Month!LW12</f>
        <v>82907.155900000012</v>
      </c>
      <c r="LX12" s="13">
        <f>LW12+Month!LX12</f>
        <v>90892.036100000012</v>
      </c>
      <c r="LY12" s="13">
        <f>LX12+Month!LY12</f>
        <v>98593.777100000007</v>
      </c>
      <c r="LZ12" s="13">
        <f>Month!LZ12</f>
        <v>7783.2951000000003</v>
      </c>
      <c r="MA12" s="13">
        <f>LZ12+Month!MA12</f>
        <v>15562.9306</v>
      </c>
      <c r="MB12" s="13">
        <f>MA12+Month!MB12</f>
        <v>23333.1836</v>
      </c>
      <c r="MC12" s="13">
        <f>MB12+Month!MC12</f>
        <v>29592.800600000002</v>
      </c>
      <c r="MD12" s="13">
        <f>MC12+Month!MD12</f>
        <v>36328.162199999999</v>
      </c>
      <c r="ME12" s="13">
        <f>MD12+Month!ME12</f>
        <v>42860.091199999995</v>
      </c>
      <c r="MF12" s="13">
        <f>ME12+Month!MF12</f>
        <v>50001.424699999996</v>
      </c>
      <c r="MG12" s="13">
        <f>MF12+Month!MG12</f>
        <v>57025.769199999995</v>
      </c>
      <c r="MH12" s="13">
        <f>MG12+Month!MH12</f>
        <v>63996.154899999994</v>
      </c>
      <c r="MI12" s="13">
        <f>MH12+Month!MI12</f>
        <v>71250.813899999994</v>
      </c>
      <c r="MJ12" s="13">
        <f>MI12+Month!MJ12</f>
        <v>76696.477199999994</v>
      </c>
      <c r="MK12" s="13">
        <f>MJ12+Month!MK12</f>
        <v>81730.050299999988</v>
      </c>
      <c r="ML12" s="13">
        <f>Month!ML12</f>
        <v>4950.3094999999994</v>
      </c>
    </row>
    <row r="13" spans="1:350" x14ac:dyDescent="0.35">
      <c r="A13" s="17" t="str">
        <f>Month!$A$13</f>
        <v>Veículo Leve</v>
      </c>
      <c r="B13" s="14">
        <f>IF(LEFT(B$2,2)="1M",SUMIF(Month!$131:$131,Period!B$2,Month!13:13),SUMIF(Month!$131:$131,Period!B$2,Month!13:13)+A13)</f>
        <v>968</v>
      </c>
      <c r="C13" s="14">
        <f>IF(LEFT(C$2,2)="1M",SUMIF(Month!$131:$131,Period!C$2,Month!13:13),SUMIF(Month!$131:$131,Period!C$2,Month!13:13)+B13)</f>
        <v>1912</v>
      </c>
      <c r="D13" s="14">
        <f>IF(LEFT(D$2,2)="1M",SUMIF(Month!$131:$131,Period!D$2,Month!13:13),SUMIF(Month!$131:$131,Period!D$2,Month!13:13)+C13)</f>
        <v>2879</v>
      </c>
      <c r="E13" s="14">
        <f>IF(LEFT(E$2,2)="1M",SUMIF(Month!$131:$131,Period!E$2,Month!13:13),SUMIF(Month!$131:$131,Period!E$2,Month!13:13)+D13)</f>
        <v>3656</v>
      </c>
      <c r="F13" s="14">
        <f>IF(LEFT(F$2,2)="1M",SUMIF(Month!$131:$131,Period!F$2,Month!13:13),SUMIF(Month!$131:$131,Period!F$2,Month!13:13)+E13)</f>
        <v>4590</v>
      </c>
      <c r="G13" s="14">
        <f>IF(LEFT(G$2,2)="1M",SUMIF(Month!$131:$131,Period!G$2,Month!13:13),SUMIF(Month!$131:$131,Period!G$2,Month!13:13)+F13)</f>
        <v>5462</v>
      </c>
      <c r="H13" s="14">
        <f>IF(LEFT(H$2,2)="1M",SUMIF(Month!$131:$131,Period!H$2,Month!13:13),SUMIF(Month!$131:$131,Period!H$2,Month!13:13)+G13)</f>
        <v>6464</v>
      </c>
      <c r="I13" s="14">
        <f>IF(LEFT(I$2,2)="1M",SUMIF(Month!$131:$131,Period!I$2,Month!13:13),SUMIF(Month!$131:$131,Period!I$2,Month!13:13)+H13)</f>
        <v>7370</v>
      </c>
      <c r="J13" s="14">
        <f>IF(LEFT(J$2,2)="1M",SUMIF(Month!$131:$131,Period!J$2,Month!13:13),SUMIF(Month!$131:$131,Period!J$2,Month!13:13)+I13)</f>
        <v>8215</v>
      </c>
      <c r="K13" s="14">
        <f>IF(LEFT(K$2,2)="1M",SUMIF(Month!$131:$131,Period!K$2,Month!13:13),SUMIF(Month!$131:$131,Period!K$2,Month!13:13)+J13)</f>
        <v>9172</v>
      </c>
      <c r="L13" s="14">
        <f>IF(LEFT(L$2,2)="1M",SUMIF(Month!$131:$131,Period!L$2,Month!13:13),SUMIF(Month!$131:$131,Period!L$2,Month!13:13)+K13)</f>
        <v>10378</v>
      </c>
      <c r="M13" s="14">
        <f>IF(LEFT(M$2,2)="1M",SUMIF(Month!$131:$131,Period!M$2,Month!13:13),SUMIF(Month!$131:$131,Period!M$2,Month!13:13)+L13)</f>
        <v>12234</v>
      </c>
      <c r="N13" s="14">
        <f>IF(LEFT(N$2,2)="1M",SUMIF(Month!$131:$131,Period!N$2,Month!13:13),SUMIF(Month!$131:$131,Period!N$2,Month!13:13)+M13)</f>
        <v>2663</v>
      </c>
      <c r="O13" s="14">
        <f>IF(LEFT(O$2,2)="1M",SUMIF(Month!$131:$131,Period!O$2,Month!13:13),SUMIF(Month!$131:$131,Period!O$2,Month!13:13)+N13)</f>
        <v>5144</v>
      </c>
      <c r="P13" s="14">
        <f>IF(LEFT(P$2,2)="1M",SUMIF(Month!$131:$131,Period!P$2,Month!13:13),SUMIF(Month!$131:$131,Period!P$2,Month!13:13)+O13)</f>
        <v>7013</v>
      </c>
      <c r="Q13" s="14">
        <f>IF(LEFT(Q$2,2)="1M",SUMIF(Month!$131:$131,Period!Q$2,Month!13:13),SUMIF(Month!$131:$131,Period!Q$2,Month!13:13)+P13)</f>
        <v>8914</v>
      </c>
      <c r="R13" s="14">
        <f>IF(LEFT(R$2,2)="1M",SUMIF(Month!$131:$131,Period!R$2,Month!13:13),SUMIF(Month!$131:$131,Period!R$2,Month!13:13)+Q13)</f>
        <v>10733</v>
      </c>
      <c r="S13" s="14">
        <f>IF(LEFT(S$2,2)="1M",SUMIF(Month!$131:$131,Period!S$2,Month!13:13),SUMIF(Month!$131:$131,Period!S$2,Month!13:13)+R13)</f>
        <v>12595</v>
      </c>
      <c r="T13" s="14">
        <f>IF(LEFT(T$2,2)="1M",SUMIF(Month!$131:$131,Period!T$2,Month!13:13),SUMIF(Month!$131:$131,Period!T$2,Month!13:13)+S13)</f>
        <v>14782</v>
      </c>
      <c r="U13" s="14">
        <f>IF(LEFT(U$2,2)="1M",SUMIF(Month!$131:$131,Period!U$2,Month!13:13),SUMIF(Month!$131:$131,Period!U$2,Month!13:13)+T13)</f>
        <v>16903</v>
      </c>
      <c r="V13" s="14">
        <f>IF(LEFT(V$2,2)="1M",SUMIF(Month!$131:$131,Period!V$2,Month!13:13),SUMIF(Month!$131:$131,Period!V$2,Month!13:13)+U13)</f>
        <v>19052</v>
      </c>
      <c r="W13" s="14">
        <f>IF(LEFT(W$2,2)="1M",SUMIF(Month!$131:$131,Period!W$2,Month!13:13),SUMIF(Month!$131:$131,Period!W$2,Month!13:13)+V13)</f>
        <v>21519</v>
      </c>
      <c r="X13" s="14">
        <f>IF(LEFT(X$2,2)="1M",SUMIF(Month!$131:$131,Period!X$2,Month!13:13),SUMIF(Month!$131:$131,Period!X$2,Month!13:13)+W13)</f>
        <v>23779</v>
      </c>
      <c r="Y13" s="14">
        <f>IF(LEFT(Y$2,2)="1M",SUMIF(Month!$131:$131,Period!Y$2,Month!13:13),SUMIF(Month!$131:$131,Period!Y$2,Month!13:13)+X13)</f>
        <v>26702</v>
      </c>
      <c r="Z13" s="14">
        <f>IF(LEFT(Z$2,2)="1M",SUMIF(Month!$131:$131,Period!Z$2,Month!13:13),SUMIF(Month!$131:$131,Period!Z$2,Month!13:13)+Y13)</f>
        <v>3329</v>
      </c>
      <c r="AA13" s="14">
        <f>IF(LEFT(AA$2,2)="1M",SUMIF(Month!$131:$131,Period!AA$2,Month!13:13),SUMIF(Month!$131:$131,Period!AA$2,Month!13:13)+Z13)</f>
        <v>6187</v>
      </c>
      <c r="AB13" s="14">
        <f>IF(LEFT(AB$2,2)="1M",SUMIF(Month!$131:$131,Period!AB$2,Month!13:13),SUMIF(Month!$131:$131,Period!AB$2,Month!13:13)+AA13)</f>
        <v>8483</v>
      </c>
      <c r="AC13" s="14">
        <f>IF(LEFT(AC$2,2)="1M",SUMIF(Month!$131:$131,Period!AC$2,Month!13:13),SUMIF(Month!$131:$131,Period!AC$2,Month!13:13)+AB13)</f>
        <v>10680</v>
      </c>
      <c r="AD13" s="14">
        <f>IF(LEFT(AD$2,2)="1M",SUMIF(Month!$131:$131,Period!AD$2,Month!13:13),SUMIF(Month!$131:$131,Period!AD$2,Month!13:13)+AC13)</f>
        <v>12813</v>
      </c>
      <c r="AE13" s="14">
        <f>IF(LEFT(AE$2,2)="1M",SUMIF(Month!$131:$131,Period!AE$2,Month!13:13),SUMIF(Month!$131:$131,Period!AE$2,Month!13:13)+AD13)</f>
        <v>14836</v>
      </c>
      <c r="AF13" s="14">
        <f>IF(LEFT(AF$2,2)="1M",SUMIF(Month!$131:$131,Period!AF$2,Month!13:13),SUMIF(Month!$131:$131,Period!AF$2,Month!13:13)+AE13)</f>
        <v>17090</v>
      </c>
      <c r="AG13" s="14">
        <f>IF(LEFT(AG$2,2)="1M",SUMIF(Month!$131:$131,Period!AG$2,Month!13:13),SUMIF(Month!$131:$131,Period!AG$2,Month!13:13)+AF13)</f>
        <v>19123</v>
      </c>
      <c r="AH13" s="14">
        <f>IF(LEFT(AH$2,2)="1M",SUMIF(Month!$131:$131,Period!AH$2,Month!13:13),SUMIF(Month!$131:$131,Period!AH$2,Month!13:13)+AG13)</f>
        <v>21214</v>
      </c>
      <c r="AI13" s="14">
        <f>IF(LEFT(AI$2,2)="1M",SUMIF(Month!$131:$131,Period!AI$2,Month!13:13),SUMIF(Month!$131:$131,Period!AI$2,Month!13:13)+AH13)</f>
        <v>23466</v>
      </c>
      <c r="AJ13" s="14">
        <f>IF(LEFT(AJ$2,2)="1M",SUMIF(Month!$131:$131,Period!AJ$2,Month!13:13),SUMIF(Month!$131:$131,Period!AJ$2,Month!13:13)+AI13)</f>
        <v>25686</v>
      </c>
      <c r="AK13" s="14">
        <f>IF(LEFT(AK$2,2)="1M",SUMIF(Month!$131:$131,Period!AK$2,Month!13:13),SUMIF(Month!$131:$131,Period!AK$2,Month!13:13)+AJ13)</f>
        <v>28524</v>
      </c>
      <c r="AL13" s="14">
        <f>IF(LEFT(AL$2,2)="1M",SUMIF(Month!$131:$131,Period!AL$2,Month!13:13),SUMIF(Month!$131:$131,Period!AL$2,Month!13:13)+AK13)</f>
        <v>3300</v>
      </c>
      <c r="AM13" s="14">
        <f>IF(LEFT(AM$2,2)="1M",SUMIF(Month!$131:$131,Period!AM$2,Month!13:13),SUMIF(Month!$131:$131,Period!AM$2,Month!13:13)+AL13)</f>
        <v>6008</v>
      </c>
      <c r="AN13" s="14">
        <f>IF(LEFT(AN$2,2)="1M",SUMIF(Month!$131:$131,Period!AN$2,Month!13:13),SUMIF(Month!$131:$131,Period!AN$2,Month!13:13)+AM13)</f>
        <v>8409</v>
      </c>
      <c r="AO13" s="14">
        <f>IF(LEFT(AO$2,2)="1M",SUMIF(Month!$131:$131,Period!AO$2,Month!13:13),SUMIF(Month!$131:$131,Period!AO$2,Month!13:13)+AN13)</f>
        <v>10558</v>
      </c>
      <c r="AP13" s="14">
        <f>IF(LEFT(AP$2,2)="1M",SUMIF(Month!$131:$131,Period!AP$2,Month!13:13),SUMIF(Month!$131:$131,Period!AP$2,Month!13:13)+AO13)</f>
        <v>12608</v>
      </c>
      <c r="AQ13" s="14">
        <f>IF(LEFT(AQ$2,2)="1M",SUMIF(Month!$131:$131,Period!AQ$2,Month!13:13),SUMIF(Month!$131:$131,Period!AQ$2,Month!13:13)+AP13)</f>
        <v>14544</v>
      </c>
      <c r="AR13" s="14">
        <f>IF(LEFT(AR$2,2)="1M",SUMIF(Month!$131:$131,Period!AR$2,Month!13:13),SUMIF(Month!$131:$131,Period!AR$2,Month!13:13)+AQ13)</f>
        <v>16656</v>
      </c>
      <c r="AS13" s="14">
        <f>IF(LEFT(AS$2,2)="1M",SUMIF(Month!$131:$131,Period!AS$2,Month!13:13),SUMIF(Month!$131:$131,Period!AS$2,Month!13:13)+AR13)</f>
        <v>18509</v>
      </c>
      <c r="AT13" s="14">
        <f>IF(LEFT(AT$2,2)="1M",SUMIF(Month!$131:$131,Period!AT$2,Month!13:13),SUMIF(Month!$131:$131,Period!AT$2,Month!13:13)+AS13)</f>
        <v>20452</v>
      </c>
      <c r="AU13" s="14">
        <f>IF(LEFT(AU$2,2)="1M",SUMIF(Month!$131:$131,Period!AU$2,Month!13:13),SUMIF(Month!$131:$131,Period!AU$2,Month!13:13)+AT13)</f>
        <v>22480</v>
      </c>
      <c r="AV13" s="14">
        <f>IF(LEFT(AV$2,2)="1M",SUMIF(Month!$131:$131,Period!AV$2,Month!13:13),SUMIF(Month!$131:$131,Period!AV$2,Month!13:13)+AU13)</f>
        <v>24562</v>
      </c>
      <c r="AW13" s="14">
        <f>IF(LEFT(AW$2,2)="1M",SUMIF(Month!$131:$131,Period!AW$2,Month!13:13),SUMIF(Month!$131:$131,Period!AW$2,Month!13:13)+AV13)</f>
        <v>27269</v>
      </c>
      <c r="AX13" s="14">
        <f>IF(LEFT(AX$2,2)="1M",SUMIF(Month!$131:$131,Period!AX$2,Month!13:13),SUMIF(Month!$131:$131,Period!AX$2,Month!13:13)+AW13)</f>
        <v>3101</v>
      </c>
      <c r="AY13" s="14">
        <f>IF(LEFT(AY$2,2)="1M",SUMIF(Month!$131:$131,Period!AY$2,Month!13:13),SUMIF(Month!$131:$131,Period!AY$2,Month!13:13)+AX13)</f>
        <v>5862</v>
      </c>
      <c r="AZ13" s="14">
        <f>IF(LEFT(AZ$2,2)="1M",SUMIF(Month!$131:$131,Period!AZ$2,Month!13:13),SUMIF(Month!$131:$131,Period!AZ$2,Month!13:13)+AY13)</f>
        <v>7943</v>
      </c>
      <c r="BA13" s="14">
        <f>IF(LEFT(BA$2,2)="1M",SUMIF(Month!$131:$131,Period!BA$2,Month!13:13),SUMIF(Month!$131:$131,Period!BA$2,Month!13:13)+AZ13)</f>
        <v>9981</v>
      </c>
      <c r="BB13" s="14">
        <f>IF(LEFT(BB$2,2)="1M",SUMIF(Month!$131:$131,Period!BB$2,Month!13:13),SUMIF(Month!$131:$131,Period!BB$2,Month!13:13)+BA13)</f>
        <v>11813</v>
      </c>
      <c r="BC13" s="14">
        <f>IF(LEFT(BC$2,2)="1M",SUMIF(Month!$131:$131,Period!BC$2,Month!13:13),SUMIF(Month!$131:$131,Period!BC$2,Month!13:13)+BB13)</f>
        <v>13693</v>
      </c>
      <c r="BD13" s="14">
        <f>IF(LEFT(BD$2,2)="1M",SUMIF(Month!$131:$131,Period!BD$2,Month!13:13),SUMIF(Month!$131:$131,Period!BD$2,Month!13:13)+BC13)</f>
        <v>15735</v>
      </c>
      <c r="BE13" s="14">
        <f>IF(LEFT(BE$2,2)="1M",SUMIF(Month!$131:$131,Period!BE$2,Month!13:13),SUMIF(Month!$131:$131,Period!BE$2,Month!13:13)+BD13)</f>
        <v>17633</v>
      </c>
      <c r="BF13" s="14">
        <f>IF(LEFT(BF$2,2)="1M",SUMIF(Month!$131:$131,Period!BF$2,Month!13:13),SUMIF(Month!$131:$131,Period!BF$2,Month!13:13)+BE13)</f>
        <v>19558</v>
      </c>
      <c r="BG13" s="14">
        <f>IF(LEFT(BG$2,2)="1M",SUMIF(Month!$131:$131,Period!BG$2,Month!13:13),SUMIF(Month!$131:$131,Period!BG$2,Month!13:13)+BF13)</f>
        <v>21583</v>
      </c>
      <c r="BH13" s="14">
        <f>IF(LEFT(BH$2,2)="1M",SUMIF(Month!$131:$131,Period!BH$2,Month!13:13),SUMIF(Month!$131:$131,Period!BH$2,Month!13:13)+BG13)</f>
        <v>23725</v>
      </c>
      <c r="BI13" s="14">
        <f>IF(LEFT(BI$2,2)="1M",SUMIF(Month!$131:$131,Period!BI$2,Month!13:13),SUMIF(Month!$131:$131,Period!BI$2,Month!13:13)+BH13)</f>
        <v>26227</v>
      </c>
      <c r="BJ13" s="14">
        <f>IF(LEFT(BJ$2,2)="1M",SUMIF(Month!$131:$131,Period!BJ$2,Month!13:13),SUMIF(Month!$131:$131,Period!BJ$2,Month!13:13)+BI13)</f>
        <v>2849</v>
      </c>
      <c r="BK13" s="14">
        <f>IF(LEFT(BK$2,2)="1M",SUMIF(Month!$131:$131,Period!BK$2,Month!13:13),SUMIF(Month!$131:$131,Period!BK$2,Month!13:13)+BJ13)</f>
        <v>5360</v>
      </c>
      <c r="BL13" s="14">
        <f>IF(LEFT(BL$2,2)="1M",SUMIF(Month!$131:$131,Period!BL$2,Month!13:13),SUMIF(Month!$131:$131,Period!BL$2,Month!13:13)+BK13)</f>
        <v>7603</v>
      </c>
      <c r="BM13" s="14">
        <f>IF(LEFT(BM$2,2)="1M",SUMIF(Month!$131:$131,Period!BM$2,Month!13:13),SUMIF(Month!$131:$131,Period!BM$2,Month!13:13)+BL13)</f>
        <v>9375</v>
      </c>
      <c r="BN13" s="14">
        <f>IF(LEFT(BN$2,2)="1M",SUMIF(Month!$131:$131,Period!BN$2,Month!13:13),SUMIF(Month!$131:$131,Period!BN$2,Month!13:13)+BM13)</f>
        <v>11259</v>
      </c>
      <c r="BO13" s="14">
        <f>IF(LEFT(BO$2,2)="1M",SUMIF(Month!$131:$131,Period!BO$2,Month!13:13),SUMIF(Month!$131:$131,Period!BO$2,Month!13:13)+BN13)</f>
        <v>12951</v>
      </c>
      <c r="BP13" s="14">
        <f>IF(LEFT(BP$2,2)="1M",SUMIF(Month!$131:$131,Period!BP$2,Month!13:13),SUMIF(Month!$131:$131,Period!BP$2,Month!13:13)+BO13)</f>
        <v>14935</v>
      </c>
      <c r="BQ13" s="14">
        <f>IF(LEFT(BQ$2,2)="1M",SUMIF(Month!$131:$131,Period!BQ$2,Month!13:13),SUMIF(Month!$131:$131,Period!BQ$2,Month!13:13)+BP13)</f>
        <v>16823.637999999999</v>
      </c>
      <c r="BR13" s="14">
        <f>IF(LEFT(BR$2,2)="1M",SUMIF(Month!$131:$131,Period!BR$2,Month!13:13),SUMIF(Month!$131:$131,Period!BR$2,Month!13:13)+BQ13)</f>
        <v>18727.093499999999</v>
      </c>
      <c r="BS13" s="14">
        <f>IF(LEFT(BS$2,2)="1M",SUMIF(Month!$131:$131,Period!BS$2,Month!13:13),SUMIF(Month!$131:$131,Period!BS$2,Month!13:13)+BR13)</f>
        <v>20655.5105</v>
      </c>
      <c r="BT13" s="14">
        <f>IF(LEFT(BT$2,2)="1M",SUMIF(Month!$131:$131,Period!BT$2,Month!13:13),SUMIF(Month!$131:$131,Period!BT$2,Month!13:13)+BS13)</f>
        <v>22836.098000000002</v>
      </c>
      <c r="BU13" s="14">
        <f>IF(LEFT(BU$2,2)="1M",SUMIF(Month!$131:$131,Period!BU$2,Month!13:13),SUMIF(Month!$131:$131,Period!BU$2,Month!13:13)+BT13)</f>
        <v>25463.649000000001</v>
      </c>
      <c r="BV13" s="14">
        <f>IF(LEFT(BV$2,2)="1M",SUMIF(Month!$131:$131,Period!BV$2,Month!13:13),SUMIF(Month!$131:$131,Period!BV$2,Month!13:13)+BU13)</f>
        <v>2892.212</v>
      </c>
      <c r="BW13" s="14">
        <f>IF(LEFT(BW$2,2)="1M",SUMIF(Month!$131:$131,Period!BW$2,Month!13:13),SUMIF(Month!$131:$131,Period!BW$2,Month!13:13)+BV13)</f>
        <v>5327.7070000000003</v>
      </c>
      <c r="BX13" s="14">
        <f>IF(LEFT(BX$2,2)="1M",SUMIF(Month!$131:$131,Period!BX$2,Month!13:13),SUMIF(Month!$131:$131,Period!BX$2,Month!13:13)+BW13)</f>
        <v>7404.5935000000009</v>
      </c>
      <c r="BY13" s="14">
        <f>IF(LEFT(BY$2,2)="1M",SUMIF(Month!$131:$131,Period!BY$2,Month!13:13),SUMIF(Month!$131:$131,Period!BY$2,Month!13:13)+BX13)</f>
        <v>9367.0690000000013</v>
      </c>
      <c r="BZ13" s="14">
        <f>IF(LEFT(BZ$2,2)="1M",SUMIF(Month!$131:$131,Period!BZ$2,Month!13:13),SUMIF(Month!$131:$131,Period!BZ$2,Month!13:13)+BY13)</f>
        <v>11112.261000000002</v>
      </c>
      <c r="CA13" s="14">
        <f>IF(LEFT(CA$2,2)="1M",SUMIF(Month!$131:$131,Period!CA$2,Month!13:13),SUMIF(Month!$131:$131,Period!CA$2,Month!13:13)+BZ13)</f>
        <v>12878.841000000002</v>
      </c>
      <c r="CB13" s="14">
        <f>IF(LEFT(CB$2,2)="1M",SUMIF(Month!$131:$131,Period!CB$2,Month!13:13),SUMIF(Month!$131:$131,Period!CB$2,Month!13:13)+CA13)</f>
        <v>14840.461500000001</v>
      </c>
      <c r="CC13" s="14">
        <f>IF(LEFT(CC$2,2)="1M",SUMIF(Month!$131:$131,Period!CC$2,Month!13:13),SUMIF(Month!$131:$131,Period!CC$2,Month!13:13)+CB13)</f>
        <v>16683.638000000003</v>
      </c>
      <c r="CD13" s="14">
        <f>IF(LEFT(CD$2,2)="1M",SUMIF(Month!$131:$131,Period!CD$2,Month!13:13),SUMIF(Month!$131:$131,Period!CD$2,Month!13:13)+CC13)</f>
        <v>18469.485000000004</v>
      </c>
      <c r="CE13" s="14">
        <f>IF(LEFT(CE$2,2)="1M",SUMIF(Month!$131:$131,Period!CE$2,Month!13:13),SUMIF(Month!$131:$131,Period!CE$2,Month!13:13)+CD13)</f>
        <v>20414.022500000003</v>
      </c>
      <c r="CF13" s="14">
        <f>IF(LEFT(CF$2,2)="1M",SUMIF(Month!$131:$131,Period!CF$2,Month!13:13),SUMIF(Month!$131:$131,Period!CF$2,Month!13:13)+CE13)</f>
        <v>22390.426000000003</v>
      </c>
      <c r="CG13" s="14">
        <f>IF(LEFT(CG$2,2)="1M",SUMIF(Month!$131:$131,Period!CG$2,Month!13:13),SUMIF(Month!$131:$131,Period!CG$2,Month!13:13)+CF13)</f>
        <v>25037.611000000004</v>
      </c>
      <c r="CH13" s="14">
        <f>IF(LEFT(CH$2,2)="1M",SUMIF(Month!$131:$131,Period!CH$2,Month!13:13),SUMIF(Month!$131:$131,Period!CH$2,Month!13:13)+CG13)</f>
        <v>2980.663</v>
      </c>
      <c r="CI13" s="14">
        <f>IF(LEFT(CI$2,2)="1M",SUMIF(Month!$131:$131,Period!CI$2,Month!13:13),SUMIF(Month!$131:$131,Period!CI$2,Month!13:13)+CH13)</f>
        <v>5639.8834999999999</v>
      </c>
      <c r="CJ13" s="14">
        <f>IF(LEFT(CJ$2,2)="1M",SUMIF(Month!$131:$131,Period!CJ$2,Month!13:13),SUMIF(Month!$131:$131,Period!CJ$2,Month!13:13)+CI13)</f>
        <v>7545.2484999999997</v>
      </c>
      <c r="CK13" s="14">
        <f>IF(LEFT(CK$2,2)="1M",SUMIF(Month!$131:$131,Period!CK$2,Month!13:13),SUMIF(Month!$131:$131,Period!CK$2,Month!13:13)+CJ13)</f>
        <v>9560.280999999999</v>
      </c>
      <c r="CL13" s="14">
        <f>IF(LEFT(CL$2,2)="1M",SUMIF(Month!$131:$131,Period!CL$2,Month!13:13),SUMIF(Month!$131:$131,Period!CL$2,Month!13:13)+CK13)</f>
        <v>11364.382999999998</v>
      </c>
      <c r="CM13" s="14">
        <f>IF(LEFT(CM$2,2)="1M",SUMIF(Month!$131:$131,Period!CM$2,Month!13:13),SUMIF(Month!$131:$131,Period!CM$2,Month!13:13)+CL13)</f>
        <v>13123.741499999998</v>
      </c>
      <c r="CN13" s="14">
        <f>IF(LEFT(CN$2,2)="1M",SUMIF(Month!$131:$131,Period!CN$2,Month!13:13),SUMIF(Month!$131:$131,Period!CN$2,Month!13:13)+CM13)</f>
        <v>15158.518499999998</v>
      </c>
      <c r="CO13" s="14">
        <f>IF(LEFT(CO$2,2)="1M",SUMIF(Month!$131:$131,Period!CO$2,Month!13:13),SUMIF(Month!$131:$131,Period!CO$2,Month!13:13)+CN13)</f>
        <v>17009.844499999999</v>
      </c>
      <c r="CP13" s="14">
        <f>IF(LEFT(CP$2,2)="1M",SUMIF(Month!$131:$131,Period!CP$2,Month!13:13),SUMIF(Month!$131:$131,Period!CP$2,Month!13:13)+CO13)</f>
        <v>18982.280500000001</v>
      </c>
      <c r="CQ13" s="14">
        <f>IF(LEFT(CQ$2,2)="1M",SUMIF(Month!$131:$131,Period!CQ$2,Month!13:13),SUMIF(Month!$131:$131,Period!CQ$2,Month!13:13)+CP13)</f>
        <v>21055.177500000002</v>
      </c>
      <c r="CR13" s="14">
        <f>IF(LEFT(CR$2,2)="1M",SUMIF(Month!$131:$131,Period!CR$2,Month!13:13),SUMIF(Month!$131:$131,Period!CR$2,Month!13:13)+CQ13)</f>
        <v>23066.130500000003</v>
      </c>
      <c r="CS13" s="14">
        <f>IF(LEFT(CS$2,2)="1M",SUMIF(Month!$131:$131,Period!CS$2,Month!13:13),SUMIF(Month!$131:$131,Period!CS$2,Month!13:13)+CR13)</f>
        <v>25728.005000000005</v>
      </c>
      <c r="CT13" s="14">
        <f>IF(LEFT(CT$2,2)="1M",SUMIF(Month!$131:$131,Period!CT$2,Month!13:13),SUMIF(Month!$131:$131,Period!CT$2,Month!13:13)+CS13)</f>
        <v>3043.0754999999999</v>
      </c>
      <c r="CU13" s="14">
        <f>IF(LEFT(CU$2,2)="1M",SUMIF(Month!$131:$131,Period!CU$2,Month!13:13),SUMIF(Month!$131:$131,Period!CU$2,Month!13:13)+CT13)</f>
        <v>5600.2875000000004</v>
      </c>
      <c r="CV13" s="14">
        <f>IF(LEFT(CV$2,2)="1M",SUMIF(Month!$131:$131,Period!CV$2,Month!13:13),SUMIF(Month!$131:$131,Period!CV$2,Month!13:13)+CU13)</f>
        <v>7744.1145000000006</v>
      </c>
      <c r="CW13" s="14">
        <f>IF(LEFT(CW$2,2)="1M",SUMIF(Month!$131:$131,Period!CW$2,Month!13:13),SUMIF(Month!$131:$131,Period!CW$2,Month!13:13)+CV13)</f>
        <v>9579.3850000000002</v>
      </c>
      <c r="CX13" s="14">
        <f>IF(LEFT(CX$2,2)="1M",SUMIF(Month!$131:$131,Period!CX$2,Month!13:13),SUMIF(Month!$131:$131,Period!CX$2,Month!13:13)+CW13)</f>
        <v>11475.231</v>
      </c>
      <c r="CY13" s="14">
        <f>IF(LEFT(CY$2,2)="1M",SUMIF(Month!$131:$131,Period!CY$2,Month!13:13),SUMIF(Month!$131:$131,Period!CY$2,Month!13:13)+CX13)</f>
        <v>13263.625</v>
      </c>
      <c r="CZ13" s="14">
        <f>IF(LEFT(CZ$2,2)="1M",SUMIF(Month!$131:$131,Period!CZ$2,Month!13:13),SUMIF(Month!$131:$131,Period!CZ$2,Month!13:13)+CY13)</f>
        <v>15414.04</v>
      </c>
      <c r="DA13" s="14">
        <f>IF(LEFT(DA$2,2)="1M",SUMIF(Month!$131:$131,Period!DA$2,Month!13:13),SUMIF(Month!$131:$131,Period!DA$2,Month!13:13)+CZ13)</f>
        <v>17289.039000000001</v>
      </c>
      <c r="DB13" s="14">
        <f>IF(LEFT(DB$2,2)="1M",SUMIF(Month!$131:$131,Period!DB$2,Month!13:13),SUMIF(Month!$131:$131,Period!DB$2,Month!13:13)+DA13)</f>
        <v>19062.894500000002</v>
      </c>
      <c r="DC13" s="14">
        <f>IF(LEFT(DC$2,2)="1M",SUMIF(Month!$131:$131,Period!DC$2,Month!13:13),SUMIF(Month!$131:$131,Period!DC$2,Month!13:13)+DB13)</f>
        <v>20981.719500000003</v>
      </c>
      <c r="DD13" s="14">
        <f>IF(LEFT(DD$2,2)="1M",SUMIF(Month!$131:$131,Period!DD$2,Month!13:13),SUMIF(Month!$131:$131,Period!DD$2,Month!13:13)+DC13)</f>
        <v>22995.719500000003</v>
      </c>
      <c r="DE13" s="14">
        <f>IF(LEFT(DE$2,2)="1M",SUMIF(Month!$131:$131,Period!DE$2,Month!13:13),SUMIF(Month!$131:$131,Period!DE$2,Month!13:13)+DD13)</f>
        <v>25650.314500000004</v>
      </c>
      <c r="DF13" s="14">
        <f>IF(LEFT(DF$2,2)="1M",SUMIF(Month!$131:$131,Period!DF$2,Month!13:13),SUMIF(Month!$131:$131,Period!DF$2,Month!13:13)+DE13)</f>
        <v>3056.5010000000002</v>
      </c>
      <c r="DG13" s="14">
        <f>IF(LEFT(DG$2,2)="1M",SUMIF(Month!$131:$131,Period!DG$2,Month!13:13),SUMIF(Month!$131:$131,Period!DG$2,Month!13:13)+DF13)</f>
        <v>5676.2185000000009</v>
      </c>
      <c r="DH13" s="14">
        <f>IF(LEFT(DH$2,2)="1M",SUMIF(Month!$131:$131,Period!DH$2,Month!13:13),SUMIF(Month!$131:$131,Period!DH$2,Month!13:13)+DG13)</f>
        <v>7706.0240000000013</v>
      </c>
      <c r="DI13" s="14">
        <f>IF(LEFT(DI$2,2)="1M",SUMIF(Month!$131:$131,Period!DI$2,Month!13:13),SUMIF(Month!$131:$131,Period!DI$2,Month!13:13)+DH13)</f>
        <v>9789.7030000000013</v>
      </c>
      <c r="DJ13" s="14">
        <f>IF(LEFT(DJ$2,2)="1M",SUMIF(Month!$131:$131,Period!DJ$2,Month!13:13),SUMIF(Month!$131:$131,Period!DJ$2,Month!13:13)+DI13)</f>
        <v>11615.578000000001</v>
      </c>
      <c r="DK13" s="14">
        <f>IF(LEFT(DK$2,2)="1M",SUMIF(Month!$131:$131,Period!DK$2,Month!13:13),SUMIF(Month!$131:$131,Period!DK$2,Month!13:13)+DJ13)</f>
        <v>13372.211500000001</v>
      </c>
      <c r="DL13" s="14">
        <f>IF(LEFT(DL$2,2)="1M",SUMIF(Month!$131:$131,Period!DL$2,Month!13:13),SUMIF(Month!$131:$131,Period!DL$2,Month!13:13)+DK13)</f>
        <v>15447.036000000002</v>
      </c>
      <c r="DM13" s="14">
        <f>IF(LEFT(DM$2,2)="1M",SUMIF(Month!$131:$131,Period!DM$2,Month!13:13),SUMIF(Month!$131:$131,Period!DM$2,Month!13:13)+DL13)</f>
        <v>17276.472000000002</v>
      </c>
      <c r="DN13" s="14">
        <f>IF(LEFT(DN$2,2)="1M",SUMIF(Month!$131:$131,Period!DN$2,Month!13:13),SUMIF(Month!$131:$131,Period!DN$2,Month!13:13)+DM13)</f>
        <v>19189.297000000002</v>
      </c>
      <c r="DO13" s="14">
        <f>IF(LEFT(DO$2,2)="1M",SUMIF(Month!$131:$131,Period!DO$2,Month!13:13),SUMIF(Month!$131:$131,Period!DO$2,Month!13:13)+DN13)</f>
        <v>21224.501000000004</v>
      </c>
      <c r="DP13" s="14">
        <f>IF(LEFT(DP$2,2)="1M",SUMIF(Month!$131:$131,Period!DP$2,Month!13:13),SUMIF(Month!$131:$131,Period!DP$2,Month!13:13)+DO13)</f>
        <v>23284.765000000003</v>
      </c>
      <c r="DQ13" s="14">
        <f>IF(LEFT(DQ$2,2)="1M",SUMIF(Month!$131:$131,Period!DQ$2,Month!13:13),SUMIF(Month!$131:$131,Period!DQ$2,Month!13:13)+DP13)</f>
        <v>26132.378500000003</v>
      </c>
      <c r="DR13" s="14">
        <f>IF(LEFT(DR$2,2)="1M",SUMIF(Month!$131:$131,Period!DR$2,Month!13:13),SUMIF(Month!$131:$131,Period!DR$2,Month!13:13)+DQ13)</f>
        <v>3018.7525000000001</v>
      </c>
      <c r="DS13" s="14">
        <f>IF(LEFT(DS$2,2)="1M",SUMIF(Month!$131:$131,Period!DS$2,Month!13:13),SUMIF(Month!$131:$131,Period!DS$2,Month!13:13)+DR13)</f>
        <v>5724.2284999999993</v>
      </c>
      <c r="DT13" s="14">
        <f>IF(LEFT(DT$2,2)="1M",SUMIF(Month!$131:$131,Period!DT$2,Month!13:13),SUMIF(Month!$131:$131,Period!DT$2,Month!13:13)+DS13)</f>
        <v>7777.7949999999992</v>
      </c>
      <c r="DU13" s="14">
        <f>IF(LEFT(DU$2,2)="1M",SUMIF(Month!$131:$131,Period!DU$2,Month!13:13),SUMIF(Month!$131:$131,Period!DU$2,Month!13:13)+DT13)</f>
        <v>9943.5204999999987</v>
      </c>
      <c r="DV13" s="14">
        <f>IF(LEFT(DV$2,2)="1M",SUMIF(Month!$131:$131,Period!DV$2,Month!13:13),SUMIF(Month!$131:$131,Period!DV$2,Month!13:13)+DU13)</f>
        <v>11872.673499999999</v>
      </c>
      <c r="DW13" s="14">
        <f>IF(LEFT(DW$2,2)="1M",SUMIF(Month!$131:$131,Period!DW$2,Month!13:13),SUMIF(Month!$131:$131,Period!DW$2,Month!13:13)+DV13)</f>
        <v>13828.735999999999</v>
      </c>
      <c r="DX13" s="14">
        <f>IF(LEFT(DX$2,2)="1M",SUMIF(Month!$131:$131,Period!DX$2,Month!13:13),SUMIF(Month!$131:$131,Period!DX$2,Month!13:13)+DW13)</f>
        <v>16021.159499999998</v>
      </c>
      <c r="DY13" s="14">
        <f>IF(LEFT(DY$2,2)="1M",SUMIF(Month!$131:$131,Period!DY$2,Month!13:13),SUMIF(Month!$131:$131,Period!DY$2,Month!13:13)+DX13)</f>
        <v>18032.363999999998</v>
      </c>
      <c r="DZ13" s="14">
        <f>IF(LEFT(DZ$2,2)="1M",SUMIF(Month!$131:$131,Period!DZ$2,Month!13:13),SUMIF(Month!$131:$131,Period!DZ$2,Month!13:13)+DY13)</f>
        <v>20242.7045</v>
      </c>
      <c r="EA13" s="14">
        <f>IF(LEFT(EA$2,2)="1M",SUMIF(Month!$131:$131,Period!EA$2,Month!13:13),SUMIF(Month!$131:$131,Period!EA$2,Month!13:13)+DZ13)</f>
        <v>22496.0805</v>
      </c>
      <c r="EB13" s="14">
        <f>IF(LEFT(EB$2,2)="1M",SUMIF(Month!$131:$131,Period!EB$2,Month!13:13),SUMIF(Month!$131:$131,Period!EB$2,Month!13:13)+EA13)</f>
        <v>24878.352999999999</v>
      </c>
      <c r="EC13" s="14">
        <f>IF(LEFT(EC$2,2)="1M",SUMIF(Month!$131:$131,Period!EC$2,Month!13:13),SUMIF(Month!$131:$131,Period!EC$2,Month!13:13)+EB13)</f>
        <v>27935.793999999998</v>
      </c>
      <c r="ED13" s="14">
        <f>IF(LEFT(ED$2,2)="1M",SUMIF(Month!$131:$131,Period!ED$2,Month!13:13),SUMIF(Month!$131:$131,Period!ED$2,Month!13:13)+EC13)</f>
        <v>3311.9769999999999</v>
      </c>
      <c r="EE13" s="14">
        <f>IF(LEFT(EE$2,2)="1M",SUMIF(Month!$131:$131,Period!EE$2,Month!13:13),SUMIF(Month!$131:$131,Period!EE$2,Month!13:13)+ED13)</f>
        <v>6189.7730000000001</v>
      </c>
      <c r="EF13" s="14">
        <f>IF(LEFT(EF$2,2)="1M",SUMIF(Month!$131:$131,Period!EF$2,Month!13:13),SUMIF(Month!$131:$131,Period!EF$2,Month!13:13)+EE13)</f>
        <v>8716.1840000000011</v>
      </c>
      <c r="EG13" s="14">
        <f>IF(LEFT(EG$2,2)="1M",SUMIF(Month!$131:$131,Period!EG$2,Month!13:13),SUMIF(Month!$131:$131,Period!EG$2,Month!13:13)+EF13)</f>
        <v>10907.479500000001</v>
      </c>
      <c r="EH13" s="14">
        <f>IF(LEFT(EH$2,2)="1M",SUMIF(Month!$131:$131,Period!EH$2,Month!13:13),SUMIF(Month!$131:$131,Period!EH$2,Month!13:13)+EG13)</f>
        <v>13186.405500000001</v>
      </c>
      <c r="EI13" s="14">
        <f>IF(LEFT(EI$2,2)="1M",SUMIF(Month!$131:$131,Period!EI$2,Month!13:13),SUMIF(Month!$131:$131,Period!EI$2,Month!13:13)+EH13)</f>
        <v>15264.167000000001</v>
      </c>
      <c r="EJ13" s="14">
        <f>IF(LEFT(EJ$2,2)="1M",SUMIF(Month!$131:$131,Period!EJ$2,Month!13:13),SUMIF(Month!$131:$131,Period!EJ$2,Month!13:13)+EI13)</f>
        <v>17754.167000000001</v>
      </c>
      <c r="EK13" s="14">
        <f>IF(LEFT(EK$2,2)="1M",SUMIF(Month!$131:$131,Period!EK$2,Month!13:13),SUMIF(Month!$131:$131,Period!EK$2,Month!13:13)+EJ13)</f>
        <v>20045.572500000002</v>
      </c>
      <c r="EL13" s="14">
        <f>IF(LEFT(EL$2,2)="1M",SUMIF(Month!$131:$131,Period!EL$2,Month!13:13),SUMIF(Month!$131:$131,Period!EL$2,Month!13:13)+EK13)</f>
        <v>22251.662000000004</v>
      </c>
      <c r="EM13" s="14">
        <f>IF(LEFT(EM$2,2)="1M",SUMIF(Month!$131:$131,Period!EM$2,Month!13:13),SUMIF(Month!$131:$131,Period!EM$2,Month!13:13)+EL13)</f>
        <v>24603.046000000002</v>
      </c>
      <c r="EN13" s="14">
        <f>IF(LEFT(EN$2,2)="1M",SUMIF(Month!$131:$131,Period!EN$2,Month!13:13),SUMIF(Month!$131:$131,Period!EN$2,Month!13:13)+EM13)</f>
        <v>27072.323000000004</v>
      </c>
      <c r="EO13" s="14">
        <f>IF(LEFT(EO$2,2)="1M",SUMIF(Month!$131:$131,Period!EO$2,Month!13:13),SUMIF(Month!$131:$131,Period!EO$2,Month!13:13)+EN13)</f>
        <v>30329.017000000003</v>
      </c>
      <c r="EP13" s="14">
        <f>IF(LEFT(EP$2,2)="1M",SUMIF(Month!$131:$131,Period!EP$2,Month!13:13),SUMIF(Month!$131:$131,Period!EP$2,Month!13:13)+EO13)</f>
        <v>3438.759</v>
      </c>
      <c r="EQ13" s="14">
        <f>IF(LEFT(EQ$2,2)="1M",SUMIF(Month!$131:$131,Period!EQ$2,Month!13:13),SUMIF(Month!$131:$131,Period!EQ$2,Month!13:13)+EP13)</f>
        <v>6489.3779999999997</v>
      </c>
      <c r="ER13" s="14">
        <f>IF(LEFT(ER$2,2)="1M",SUMIF(Month!$131:$131,Period!ER$2,Month!13:13),SUMIF(Month!$131:$131,Period!ER$2,Month!13:13)+EQ13)</f>
        <v>8873.9025000000001</v>
      </c>
      <c r="ES13" s="14">
        <f>IF(LEFT(ES$2,2)="1M",SUMIF(Month!$131:$131,Period!ES$2,Month!13:13),SUMIF(Month!$131:$131,Period!ES$2,Month!13:13)+ER13)</f>
        <v>11386.862000000001</v>
      </c>
      <c r="ET13" s="14">
        <f>IF(LEFT(ET$2,2)="1M",SUMIF(Month!$131:$131,Period!ET$2,Month!13:13),SUMIF(Month!$131:$131,Period!ET$2,Month!13:13)+ES13)</f>
        <v>13724.505500000001</v>
      </c>
      <c r="EU13" s="14">
        <f>IF(LEFT(EU$2,2)="1M",SUMIF(Month!$131:$131,Period!EU$2,Month!13:13),SUMIF(Month!$131:$131,Period!EU$2,Month!13:13)+ET13)</f>
        <v>15958.505500000001</v>
      </c>
      <c r="EV13" s="14">
        <f>IF(LEFT(EV$2,2)="1M",SUMIF(Month!$131:$131,Period!EV$2,Month!13:13),SUMIF(Month!$131:$131,Period!EV$2,Month!13:13)+EU13)</f>
        <v>18473.505499999999</v>
      </c>
      <c r="EW13" s="14">
        <f>IF(LEFT(EW$2,2)="1M",SUMIF(Month!$131:$131,Period!EW$2,Month!13:13),SUMIF(Month!$131:$131,Period!EW$2,Month!13:13)+EV13)</f>
        <v>20851.505499999999</v>
      </c>
      <c r="EX13" s="14">
        <f>IF(LEFT(EX$2,2)="1M",SUMIF(Month!$131:$131,Period!EX$2,Month!13:13),SUMIF(Month!$131:$131,Period!EX$2,Month!13:13)+EW13)</f>
        <v>23268.505499999999</v>
      </c>
      <c r="EY13" s="14">
        <f>IF(LEFT(EY$2,2)="1M",SUMIF(Month!$131:$131,Period!EY$2,Month!13:13),SUMIF(Month!$131:$131,Period!EY$2,Month!13:13)+EX13)</f>
        <v>26018.505499999999</v>
      </c>
      <c r="EZ13" s="14">
        <f>IF(LEFT(EZ$2,2)="1M",SUMIF(Month!$131:$131,Period!EZ$2,Month!13:13),SUMIF(Month!$131:$131,Period!EZ$2,Month!13:13)+EY13)</f>
        <v>28513.505499999999</v>
      </c>
      <c r="FA13" s="14">
        <f>IF(LEFT(FA$2,2)="1M",SUMIF(Month!$131:$131,Period!FA$2,Month!13:13),SUMIF(Month!$131:$131,Period!FA$2,Month!13:13)+EZ13)</f>
        <v>31891.505499999999</v>
      </c>
      <c r="FB13" s="14">
        <f>IF(LEFT(FB$2,2)="1M",SUMIF(Month!$131:$131,Period!FB$2,Month!13:13),SUMIF(Month!$131:$131,Period!FB$2,Month!13:13)+FA13)</f>
        <v>3739</v>
      </c>
      <c r="FC13" s="14">
        <f>IF(LEFT(FC$2,2)="1M",SUMIF(Month!$131:$131,Period!FC$2,Month!13:13),SUMIF(Month!$131:$131,Period!FC$2,Month!13:13)+FB13)</f>
        <v>6976</v>
      </c>
      <c r="FD13" s="14">
        <f>IF(LEFT(FD$2,2)="1M",SUMIF(Month!$131:$131,Period!FD$2,Month!13:13),SUMIF(Month!$131:$131,Period!FD$2,Month!13:13)+FC13)</f>
        <v>9497</v>
      </c>
      <c r="FE13" s="14">
        <f>IF(LEFT(FE$2,2)="1M",SUMIF(Month!$131:$131,Period!FE$2,Month!13:13),SUMIF(Month!$131:$131,Period!FE$2,Month!13:13)+FD13)</f>
        <v>12100</v>
      </c>
      <c r="FF13" s="14">
        <f>IF(LEFT(FF$2,2)="1M",SUMIF(Month!$131:$131,Period!FF$2,Month!13:13),SUMIF(Month!$131:$131,Period!FF$2,Month!13:13)+FE13)</f>
        <v>14567</v>
      </c>
      <c r="FG13" s="14">
        <f>IF(LEFT(FG$2,2)="1M",SUMIF(Month!$131:$131,Period!FG$2,Month!13:13),SUMIF(Month!$131:$131,Period!FG$2,Month!13:13)+FF13)</f>
        <v>16955</v>
      </c>
      <c r="FH13" s="14">
        <f>IF(LEFT(FH$2,2)="1M",SUMIF(Month!$131:$131,Period!FH$2,Month!13:13),SUMIF(Month!$131:$131,Period!FH$2,Month!13:13)+FG13)</f>
        <v>19707</v>
      </c>
      <c r="FI13" s="14">
        <f>IF(LEFT(FI$2,2)="1M",SUMIF(Month!$131:$131,Period!FI$2,Month!13:13),SUMIF(Month!$131:$131,Period!FI$2,Month!13:13)+FH13)</f>
        <v>22282</v>
      </c>
      <c r="FJ13" s="14">
        <f>IF(LEFT(FJ$2,2)="1M",SUMIF(Month!$131:$131,Period!FJ$2,Month!13:13),SUMIF(Month!$131:$131,Period!FJ$2,Month!13:13)+FI13)</f>
        <v>24982</v>
      </c>
      <c r="FK13" s="14">
        <f>IF(LEFT(FK$2,2)="1M",SUMIF(Month!$131:$131,Period!FK$2,Month!13:13),SUMIF(Month!$131:$131,Period!FK$2,Month!13:13)+FJ13)</f>
        <v>27828</v>
      </c>
      <c r="FL13" s="14">
        <f>IF(LEFT(FL$2,2)="1M",SUMIF(Month!$131:$131,Period!FL$2,Month!13:13),SUMIF(Month!$131:$131,Period!FL$2,Month!13:13)+FK13)</f>
        <v>30552</v>
      </c>
      <c r="FM13" s="14">
        <f>IF(LEFT(FM$2,2)="1M",SUMIF(Month!$131:$131,Period!FM$2,Month!13:13),SUMIF(Month!$131:$131,Period!FM$2,Month!13:13)+FL13)</f>
        <v>34041</v>
      </c>
      <c r="FN13" s="14">
        <f>IF(LEFT(FN$2,2)="1M",SUMIF(Month!$131:$131,Period!FN$2,Month!13:13),SUMIF(Month!$131:$131,Period!FN$2,Month!13:13)+FM13)</f>
        <v>3987</v>
      </c>
      <c r="FO13" s="14">
        <f>IF(LEFT(FO$2,2)="1M",SUMIF(Month!$131:$131,Period!FO$2,Month!13:13),SUMIF(Month!$131:$131,Period!FO$2,Month!13:13)+FN13)</f>
        <v>7173.1469999999999</v>
      </c>
      <c r="FP13" s="14">
        <f>IF(LEFT(FP$2,2)="1M",SUMIF(Month!$131:$131,Period!FP$2,Month!13:13),SUMIF(Month!$131:$131,Period!FP$2,Month!13:13)+FO13)</f>
        <v>10292.147000000001</v>
      </c>
      <c r="FQ13" s="14">
        <f>IF(LEFT(FQ$2,2)="1M",SUMIF(Month!$131:$131,Period!FQ$2,Month!13:13),SUMIF(Month!$131:$131,Period!FQ$2,Month!13:13)+FP13)</f>
        <v>13212.147000000001</v>
      </c>
      <c r="FR13" s="14">
        <f>IF(LEFT(FR$2,2)="1M",SUMIF(Month!$131:$131,Period!FR$2,Month!13:13),SUMIF(Month!$131:$131,Period!FR$2,Month!13:13)+FQ13)</f>
        <v>15843.147000000001</v>
      </c>
      <c r="FS13" s="14">
        <f>IF(LEFT(FS$2,2)="1M",SUMIF(Month!$131:$131,Period!FS$2,Month!13:13),SUMIF(Month!$131:$131,Period!FS$2,Month!13:13)+FR13)</f>
        <v>18554</v>
      </c>
      <c r="FT13" s="14">
        <f>IF(LEFT(FT$2,2)="1M",SUMIF(Month!$131:$131,Period!FT$2,Month!13:13),SUMIF(Month!$131:$131,Period!FT$2,Month!13:13)+FS13)</f>
        <v>21477</v>
      </c>
      <c r="FU13" s="14">
        <f>IF(LEFT(FU$2,2)="1M",SUMIF(Month!$131:$131,Period!FU$2,Month!13:13),SUMIF(Month!$131:$131,Period!FU$2,Month!13:13)+FT13)</f>
        <v>24193</v>
      </c>
      <c r="FV13" s="14">
        <f>IF(LEFT(FV$2,2)="1M",SUMIF(Month!$131:$131,Period!FV$2,Month!13:13),SUMIF(Month!$131:$131,Period!FV$2,Month!13:13)+FU13)</f>
        <v>27018</v>
      </c>
      <c r="FW13" s="14">
        <f>IF(LEFT(FW$2,2)="1M",SUMIF(Month!$131:$131,Period!FW$2,Month!13:13),SUMIF(Month!$131:$131,Period!FW$2,Month!13:13)+FV13)</f>
        <v>29983</v>
      </c>
      <c r="FX13" s="14">
        <f>IF(LEFT(FX$2,2)="1M",SUMIF(Month!$131:$131,Period!FX$2,Month!13:13),SUMIF(Month!$131:$131,Period!FX$2,Month!13:13)+FW13)</f>
        <v>33048</v>
      </c>
      <c r="FY13" s="14">
        <f>IF(LEFT(FY$2,2)="1M",SUMIF(Month!$131:$131,Period!FY$2,Month!13:13),SUMIF(Month!$131:$131,Period!FY$2,Month!13:13)+FX13)</f>
        <v>36861</v>
      </c>
      <c r="FZ13" s="14">
        <f>IF(LEFT(FZ$2,2)="1M",SUMIF(Month!$131:$131,Period!FZ$2,Month!13:13),SUMIF(Month!$131:$131,Period!FZ$2,Month!13:13)+FY13)</f>
        <v>4156.3900000000003</v>
      </c>
      <c r="GA13" s="14">
        <f>IF(LEFT(GA$2,2)="1M",SUMIF(Month!$131:$131,Period!GA$2,Month!13:13),SUMIF(Month!$131:$131,Period!GA$2,Month!13:13)+FZ13)</f>
        <v>7984.39</v>
      </c>
      <c r="GB13" s="14">
        <f>IF(LEFT(GB$2,2)="1M",SUMIF(Month!$131:$131,Period!GB$2,Month!13:13),SUMIF(Month!$131:$131,Period!GB$2,Month!13:13)+GA13)</f>
        <v>11017.411</v>
      </c>
      <c r="GC13" s="14">
        <f>IF(LEFT(GC$2,2)="1M",SUMIF(Month!$131:$131,Period!GC$2,Month!13:13),SUMIF(Month!$131:$131,Period!GC$2,Month!13:13)+GB13)</f>
        <v>14143.4825</v>
      </c>
      <c r="GD13" s="14">
        <f>IF(LEFT(GD$2,2)="1M",SUMIF(Month!$131:$131,Period!GD$2,Month!13:13),SUMIF(Month!$131:$131,Period!GD$2,Month!13:13)+GC13)</f>
        <v>16967.449499999999</v>
      </c>
      <c r="GE13" s="14">
        <f>IF(LEFT(GE$2,2)="1M",SUMIF(Month!$131:$131,Period!GE$2,Month!13:13),SUMIF(Month!$131:$131,Period!GE$2,Month!13:13)+GD13)</f>
        <v>19770.359499999999</v>
      </c>
      <c r="GF13" s="14">
        <f>IF(LEFT(GF$2,2)="1M",SUMIF(Month!$131:$131,Period!GF$2,Month!13:13),SUMIF(Month!$131:$131,Period!GF$2,Month!13:13)+GE13)</f>
        <v>22921</v>
      </c>
      <c r="GG13" s="14">
        <f>IF(LEFT(GG$2,2)="1M",SUMIF(Month!$131:$131,Period!GG$2,Month!13:13),SUMIF(Month!$131:$131,Period!GG$2,Month!13:13)+GF13)</f>
        <v>25867.273499999996</v>
      </c>
      <c r="GH13" s="14">
        <f>IF(LEFT(GH$2,2)="1M",SUMIF(Month!$131:$131,Period!GH$2,Month!13:13),SUMIF(Month!$131:$131,Period!GH$2,Month!13:13)+GG13)</f>
        <v>28981.996749999995</v>
      </c>
      <c r="GI13" s="14">
        <f>IF(LEFT(GI$2,2)="1M",SUMIF(Month!$131:$131,Period!GI$2,Month!13:13),SUMIF(Month!$131:$131,Period!GI$2,Month!13:13)+GH13)</f>
        <v>32151</v>
      </c>
      <c r="GJ13" s="14">
        <f>IF(LEFT(GJ$2,2)="1M",SUMIF(Month!$131:$131,Period!GJ$2,Month!13:13),SUMIF(Month!$131:$131,Period!GJ$2,Month!13:13)+GI13)</f>
        <v>35532.351999999999</v>
      </c>
      <c r="GK13" s="14">
        <f>IF(LEFT(GK$2,2)="1M",SUMIF(Month!$131:$131,Period!GK$2,Month!13:13),SUMIF(Month!$131:$131,Period!GK$2,Month!13:13)+GJ13)</f>
        <v>39644.351999999999</v>
      </c>
      <c r="GL13" s="14">
        <f>IF(LEFT(GL$2,2)="1M",SUMIF(Month!$131:$131,Period!GL$2,Month!13:13),SUMIF(Month!$131:$131,Period!GL$2,Month!13:13)+GK13)</f>
        <v>4372</v>
      </c>
      <c r="GM13" s="14">
        <f>IF(LEFT(GM$2,2)="1M",SUMIF(Month!$131:$131,Period!GM$2,Month!13:13),SUMIF(Month!$131:$131,Period!GM$2,Month!13:13)+GL13)</f>
        <v>8146</v>
      </c>
      <c r="GN13" s="14">
        <f>IF(LEFT(GN$2,2)="1M",SUMIF(Month!$131:$131,Period!GN$2,Month!13:13),SUMIF(Month!$131:$131,Period!GN$2,Month!13:13)+GM13)</f>
        <v>11500</v>
      </c>
      <c r="GO13" s="14">
        <f>IF(LEFT(GO$2,2)="1M",SUMIF(Month!$131:$131,Period!GO$2,Month!13:13),SUMIF(Month!$131:$131,Period!GO$2,Month!13:13)+GN13)</f>
        <v>14443.9265</v>
      </c>
      <c r="GP13" s="14">
        <f>IF(LEFT(GP$2,2)="1M",SUMIF(Month!$131:$131,Period!GP$2,Month!13:13),SUMIF(Month!$131:$131,Period!GP$2,Month!13:13)+GO13)</f>
        <v>17543.926500000001</v>
      </c>
      <c r="GQ13" s="14">
        <f>IF(LEFT(GQ$2,2)="1M",SUMIF(Month!$131:$131,Period!GQ$2,Month!13:13),SUMIF(Month!$131:$131,Period!GQ$2,Month!13:13)+GP13)</f>
        <v>20462.926500000001</v>
      </c>
      <c r="GR13" s="14">
        <f>IF(LEFT(GR$2,2)="1M",SUMIF(Month!$131:$131,Period!GR$2,Month!13:13),SUMIF(Month!$131:$131,Period!GR$2,Month!13:13)+GQ13)</f>
        <v>23775.926500000001</v>
      </c>
      <c r="GS13" s="14">
        <f>IF(LEFT(GS$2,2)="1M",SUMIF(Month!$131:$131,Period!GS$2,Month!13:13),SUMIF(Month!$131:$131,Period!GS$2,Month!13:13)+GR13)</f>
        <v>26916.926500000001</v>
      </c>
      <c r="GT13" s="14">
        <f>IF(LEFT(GT$2,2)="1M",SUMIF(Month!$131:$131,Period!GT$2,Month!13:13),SUMIF(Month!$131:$131,Period!GT$2,Month!13:13)+GS13)</f>
        <v>30121.926500000001</v>
      </c>
      <c r="GU13" s="14">
        <f>IF(LEFT(GU$2,2)="1M",SUMIF(Month!$131:$131,Period!GU$2,Month!13:13),SUMIF(Month!$131:$131,Period!GU$2,Month!13:13)+GT13)</f>
        <v>33422.512500000004</v>
      </c>
      <c r="GV13" s="14">
        <f>IF(LEFT(GV$2,2)="1M",SUMIF(Month!$131:$131,Period!GV$2,Month!13:13),SUMIF(Month!$131:$131,Period!GV$2,Month!13:13)+GU13)</f>
        <v>37022.384500000007</v>
      </c>
      <c r="GW13" s="14">
        <f>IF(LEFT(GW$2,2)="1M",SUMIF(Month!$131:$131,Period!GW$2,Month!13:13),SUMIF(Month!$131:$131,Period!GW$2,Month!13:13)+GV13)</f>
        <v>41357.384500000007</v>
      </c>
      <c r="GX13" s="14">
        <f>IF(LEFT(GX$2,2)="1M",SUMIF(Month!$131:$131,Period!GX$2,Month!13:13),SUMIF(Month!$131:$131,Period!GX$2,Month!13:13)+GW13)</f>
        <v>4708</v>
      </c>
      <c r="GY13" s="14">
        <f>IF(LEFT(GY$2,2)="1M",SUMIF(Month!$131:$131,Period!GY$2,Month!13:13),SUMIF(Month!$131:$131,Period!GY$2,Month!13:13)+GX13)</f>
        <v>8634</v>
      </c>
      <c r="GZ13" s="14">
        <f>IF(LEFT(GZ$2,2)="1M",SUMIF(Month!$131:$131,Period!GZ$2,Month!13:13),SUMIF(Month!$131:$131,Period!GZ$2,Month!13:13)+GY13)</f>
        <v>12195</v>
      </c>
      <c r="HA13" s="14">
        <f>IF(LEFT(HA$2,2)="1M",SUMIF(Month!$131:$131,Period!HA$2,Month!13:13),SUMIF(Month!$131:$131,Period!HA$2,Month!13:13)+GZ13)</f>
        <v>15679</v>
      </c>
      <c r="HB13" s="14">
        <f>IF(LEFT(HB$2,2)="1M",SUMIF(Month!$131:$131,Period!HB$2,Month!13:13),SUMIF(Month!$131:$131,Period!HB$2,Month!13:13)+HA13)</f>
        <v>18918</v>
      </c>
      <c r="HC13" s="14">
        <f>IF(LEFT(HC$2,2)="1M",SUMIF(Month!$131:$131,Period!HC$2,Month!13:13),SUMIF(Month!$131:$131,Period!HC$2,Month!13:13)+HB13)</f>
        <v>21988</v>
      </c>
      <c r="HD13" s="14">
        <f>IF(LEFT(HD$2,2)="1M",SUMIF(Month!$131:$131,Period!HD$2,Month!13:13),SUMIF(Month!$131:$131,Period!HD$2,Month!13:13)+HC13)</f>
        <v>25222</v>
      </c>
      <c r="HE13" s="14">
        <f>IF(LEFT(HE$2,2)="1M",SUMIF(Month!$131:$131,Period!HE$2,Month!13:13),SUMIF(Month!$131:$131,Period!HE$2,Month!13:13)+HD13)</f>
        <v>28459</v>
      </c>
      <c r="HF13" s="14">
        <f>IF(LEFT(HF$2,2)="1M",SUMIF(Month!$131:$131,Period!HF$2,Month!13:13),SUMIF(Month!$131:$131,Period!HF$2,Month!13:13)+HE13)</f>
        <v>31560</v>
      </c>
      <c r="HG13" s="14">
        <f>IF(LEFT(HG$2,2)="1M",SUMIF(Month!$131:$131,Period!HG$2,Month!13:13),SUMIF(Month!$131:$131,Period!HG$2,Month!13:13)+HF13)</f>
        <v>34819</v>
      </c>
      <c r="HH13" s="14">
        <f>IF(LEFT(HH$2,2)="1M",SUMIF(Month!$131:$131,Period!HH$2,Month!13:13),SUMIF(Month!$131:$131,Period!HH$2,Month!13:13)+HG13)</f>
        <v>38271</v>
      </c>
      <c r="HI13" s="14">
        <f>IF(LEFT(HI$2,2)="1M",SUMIF(Month!$131:$131,Period!HI$2,Month!13:13),SUMIF(Month!$131:$131,Period!HI$2,Month!13:13)+HH13)</f>
        <v>42671</v>
      </c>
      <c r="HJ13" s="14">
        <f>IF(LEFT(HJ$2,2)="1M",SUMIF(Month!$131:$131,Period!HJ$2,Month!13:13),SUMIF(Month!$131:$131,Period!HJ$2,Month!13:13)+HI13)</f>
        <v>5476.0410000000002</v>
      </c>
      <c r="HK13" s="14">
        <f>IF(LEFT(HK$2,2)="1M",SUMIF(Month!$131:$131,Period!HK$2,Month!13:13),SUMIF(Month!$131:$131,Period!HK$2,Month!13:13)+HJ13)</f>
        <v>9928.4235000000008</v>
      </c>
      <c r="HL13" s="14">
        <f>IF(LEFT(HL$2,2)="1M",SUMIF(Month!$131:$131,Period!HL$2,Month!13:13),SUMIF(Month!$131:$131,Period!HL$2,Month!13:13)+HK13)</f>
        <v>13739.133000000002</v>
      </c>
      <c r="HM13" s="14">
        <f>IF(LEFT(HM$2,2)="1M",SUMIF(Month!$131:$131,Period!HM$2,Month!13:13),SUMIF(Month!$131:$131,Period!HM$2,Month!13:13)+HL13)</f>
        <v>17770.084500000001</v>
      </c>
      <c r="HN13" s="14">
        <f>IF(LEFT(HN$2,2)="1M",SUMIF(Month!$131:$131,Period!HN$2,Month!13:13),SUMIF(Month!$131:$131,Period!HN$2,Month!13:13)+HM13)</f>
        <v>21458.334999999999</v>
      </c>
      <c r="HO13" s="14">
        <f>IF(LEFT(HO$2,2)="1M",SUMIF(Month!$131:$131,Period!HO$2,Month!13:13),SUMIF(Month!$131:$131,Period!HO$2,Month!13:13)+HN13)</f>
        <v>25073.880499999999</v>
      </c>
      <c r="HP13" s="14">
        <f>IF(LEFT(HP$2,2)="1M",SUMIF(Month!$131:$131,Period!HP$2,Month!13:13),SUMIF(Month!$131:$131,Period!HP$2,Month!13:13)+HO13)</f>
        <v>29040.231499999998</v>
      </c>
      <c r="HQ13" s="14">
        <f>IF(LEFT(HQ$2,2)="1M",SUMIF(Month!$131:$131,Period!HQ$2,Month!13:13),SUMIF(Month!$131:$131,Period!HQ$2,Month!13:13)+HP13)</f>
        <v>32785.351999999999</v>
      </c>
      <c r="HR13" s="14">
        <f>IF(LEFT(HR$2,2)="1M",SUMIF(Month!$131:$131,Period!HR$2,Month!13:13),SUMIF(Month!$131:$131,Period!HR$2,Month!13:13)+HQ13)</f>
        <v>36478.351999999999</v>
      </c>
      <c r="HS13" s="14">
        <f>IF(LEFT(HS$2,2)="1M",SUMIF(Month!$131:$131,Period!HS$2,Month!13:13),SUMIF(Month!$131:$131,Period!HS$2,Month!13:13)+HR13)</f>
        <v>43568.912767080743</v>
      </c>
      <c r="HT13" s="14">
        <f>IF(LEFT(HT$2,2)="1M",SUMIF(Month!$131:$131,Period!HT$2,Month!13:13),SUMIF(Month!$131:$131,Period!HT$2,Month!13:13)+HS13)</f>
        <v>50097.912767080743</v>
      </c>
      <c r="HU13" s="14">
        <f>IF(LEFT(HU$2,2)="1M",SUMIF(Month!$131:$131,Period!HU$2,Month!13:13),SUMIF(Month!$131:$131,Period!HU$2,Month!13:13)+HT13)</f>
        <v>58354.912767080743</v>
      </c>
      <c r="HV13" s="14">
        <f>IF(LEFT(HV$2,2)="1M",SUMIF(Month!$131:$131,Period!HV$2,Month!13:13),SUMIF(Month!$131:$131,Period!HV$2,Month!13:13)+HU13)</f>
        <v>8321</v>
      </c>
      <c r="HW13" s="14">
        <f>IF(LEFT(HW$2,2)="1M",SUMIF(Month!$131:$131,Period!HW$2,Month!13:13),SUMIF(Month!$131:$131,Period!HW$2,Month!13:13)+HV13)</f>
        <v>15555</v>
      </c>
      <c r="HX13" s="14">
        <f>IF(LEFT(HX$2,2)="1M",SUMIF(Month!$131:$131,Period!HX$2,Month!13:13),SUMIF(Month!$131:$131,Period!HX$2,Month!13:13)+HW13)</f>
        <v>22278</v>
      </c>
      <c r="HY13" s="14">
        <f>IF(LEFT(HY$2,2)="1M",SUMIF(Month!$131:$131,Period!HY$2,Month!13:13),SUMIF(Month!$131:$131,Period!HY$2,Month!13:13)+HX13)</f>
        <v>28605</v>
      </c>
      <c r="HZ13" s="14">
        <f>IF(LEFT(HZ$2,2)="1M",SUMIF(Month!$131:$131,Period!HZ$2,Month!13:13),SUMIF(Month!$131:$131,Period!HZ$2,Month!13:13)+HY13)</f>
        <v>35039</v>
      </c>
      <c r="IA13" s="14">
        <f>IF(LEFT(IA$2,2)="1M",SUMIF(Month!$131:$131,Period!IA$2,Month!13:13),SUMIF(Month!$131:$131,Period!IA$2,Month!13:13)+HZ13)</f>
        <v>41053</v>
      </c>
      <c r="IB13" s="14">
        <f>IF(LEFT(IB$2,2)="1M",SUMIF(Month!$131:$131,Period!IB$2,Month!13:13),SUMIF(Month!$131:$131,Period!IB$2,Month!13:13)+IA13)</f>
        <v>48172</v>
      </c>
      <c r="IC13" s="14">
        <f>IF(LEFT(IC$2,2)="1M",SUMIF(Month!$131:$131,Period!IC$2,Month!13:13),SUMIF(Month!$131:$131,Period!IC$2,Month!13:13)+IB13)</f>
        <v>54646</v>
      </c>
      <c r="ID13" s="14">
        <f>IF(LEFT(ID$2,2)="1M",SUMIF(Month!$131:$131,Period!ID$2,Month!13:13),SUMIF(Month!$131:$131,Period!ID$2,Month!13:13)+IC13)</f>
        <v>60965.404500000004</v>
      </c>
      <c r="IE13" s="14">
        <f>IF(LEFT(IE$2,2)="1M",SUMIF(Month!$131:$131,Period!IE$2,Month!13:13),SUMIF(Month!$131:$131,Period!IE$2,Month!13:13)+ID13)</f>
        <v>67580.404500000004</v>
      </c>
      <c r="IF13" s="14">
        <f>IF(LEFT(IF$2,2)="1M",SUMIF(Month!$131:$131,Period!IF$2,Month!13:13),SUMIF(Month!$131:$131,Period!IF$2,Month!13:13)+IE13)</f>
        <v>74096.404500000004</v>
      </c>
      <c r="IG13" s="14">
        <f>IF(LEFT(IG$2,2)="1M",SUMIF(Month!$131:$131,Period!IG$2,Month!13:13),SUMIF(Month!$131:$131,Period!IG$2,Month!13:13)+IF13)</f>
        <v>82127.404500000004</v>
      </c>
      <c r="IH13" s="14">
        <f>Month!IH13</f>
        <v>8426.1990000000005</v>
      </c>
      <c r="II13" s="14">
        <f>IH13+Month!II13</f>
        <v>15572.111499999999</v>
      </c>
      <c r="IJ13" s="14">
        <f>II13+Month!IJ13</f>
        <v>22223.695</v>
      </c>
      <c r="IK13" s="14">
        <f>IJ13+Month!IK13</f>
        <v>28990.800999999999</v>
      </c>
      <c r="IL13" s="14">
        <f>IK13+Month!IL13</f>
        <v>35351.688499999997</v>
      </c>
      <c r="IM13" s="14">
        <f>IL13+Month!IM13</f>
        <v>41764.007999999994</v>
      </c>
      <c r="IN13" s="14">
        <f>IM13+Month!IN13</f>
        <v>49149.32699999999</v>
      </c>
      <c r="IO13" s="14">
        <f>IN13+Month!IO13</f>
        <v>55775.866999999991</v>
      </c>
      <c r="IP13" s="14">
        <f>IO13+Month!IP13</f>
        <v>62589.505499999992</v>
      </c>
      <c r="IQ13" s="14">
        <f>IP13+Month!IQ13</f>
        <v>69483.118999999992</v>
      </c>
      <c r="IR13" s="14">
        <f>IQ13+Month!IR13</f>
        <v>76228.986499999999</v>
      </c>
      <c r="IS13" s="14">
        <f>IR13+Month!IS13</f>
        <v>84652.752500000002</v>
      </c>
      <c r="IT13" s="14">
        <f>Month!IT13</f>
        <v>8619.9325000000008</v>
      </c>
      <c r="IU13" s="14">
        <f>IT13+Month!IU13</f>
        <v>15864.763500000001</v>
      </c>
      <c r="IV13" s="14">
        <f>IU13+Month!IV13</f>
        <v>22934.4375</v>
      </c>
      <c r="IW13" s="14">
        <f>IV13+Month!IW13</f>
        <v>29727.836499999998</v>
      </c>
      <c r="IX13" s="14">
        <f>IW13+Month!IX13</f>
        <v>35705.911499999995</v>
      </c>
      <c r="IY13" s="14">
        <f>IX13+Month!IY13</f>
        <v>41929.286499999995</v>
      </c>
      <c r="IZ13" s="14">
        <f>IY13+Month!IZ13</f>
        <v>47585.288999999997</v>
      </c>
      <c r="JA13" s="14">
        <f>IZ13+Month!JA13</f>
        <v>52671.909</v>
      </c>
      <c r="JB13" s="14">
        <f>JA13+Month!JB13</f>
        <v>57806.486499999999</v>
      </c>
      <c r="JC13" s="14">
        <f>JB13+Month!JC13</f>
        <v>62963.627999999997</v>
      </c>
      <c r="JD13" s="14">
        <f>JC13+Month!JD13</f>
        <v>67942.623500000002</v>
      </c>
      <c r="JE13" s="14">
        <f>JD13+Month!JE13</f>
        <v>73636.737000000008</v>
      </c>
      <c r="JF13" s="14">
        <f>Month!JF13</f>
        <v>5431.2494999999999</v>
      </c>
      <c r="JG13" s="14">
        <f>Month!JG13+JF13</f>
        <v>9750.4880000000012</v>
      </c>
      <c r="JH13" s="14">
        <f>Month!JH13+JG13</f>
        <v>14676.946000000002</v>
      </c>
      <c r="JI13" s="14">
        <f>Month!JI13+JH13</f>
        <v>19510.878500000003</v>
      </c>
      <c r="JJ13" s="14">
        <f>Month!JJ13+JI13</f>
        <v>24292.692000000003</v>
      </c>
      <c r="JK13" s="14">
        <f>Month!JK13+JJ13</f>
        <v>29190.340000000004</v>
      </c>
      <c r="JL13" s="14">
        <f>Month!JL13+JK13</f>
        <v>34717.169500000004</v>
      </c>
      <c r="JM13" s="14">
        <f>Month!JM13+JL13</f>
        <v>39896.315000000002</v>
      </c>
      <c r="JN13" s="14">
        <f>Month!JN13+JM13</f>
        <v>44994.4905</v>
      </c>
      <c r="JO13" s="14">
        <f>Month!JO13+JN13</f>
        <v>50372.326999999997</v>
      </c>
      <c r="JP13" s="14">
        <f>Month!JP13+JO13</f>
        <v>55639.647499999999</v>
      </c>
      <c r="JQ13" s="14">
        <f>Month!JQ13+JP13</f>
        <v>61666.735000000001</v>
      </c>
      <c r="JR13" s="14">
        <f>Month!JR13</f>
        <v>5680.7384999999995</v>
      </c>
      <c r="JS13" s="14">
        <f>Month!JS13+JR13</f>
        <v>10550.577999999998</v>
      </c>
      <c r="JT13" s="14">
        <f>Month!JT13+JS13</f>
        <v>14540.743999999997</v>
      </c>
      <c r="JU13" s="14">
        <f>Month!JU13+JT13</f>
        <v>17397.836499999998</v>
      </c>
      <c r="JV13" s="14">
        <f>Month!JV13+JU13</f>
        <v>20883.932999999997</v>
      </c>
      <c r="JW13" s="14">
        <f>Month!JW13+JV13</f>
        <v>24700.913499999999</v>
      </c>
      <c r="JX13" s="14">
        <f>Month!JX13+JW13</f>
        <v>28981.216499999999</v>
      </c>
      <c r="JY13" s="14">
        <f>Month!JY13+JX13</f>
        <v>33512.703499999996</v>
      </c>
      <c r="JZ13" s="14">
        <f>Month!JZ13+JY13</f>
        <v>38336.186999999998</v>
      </c>
      <c r="KA13" s="14">
        <f>Month!KA13+JZ13</f>
        <v>43617.235999999997</v>
      </c>
      <c r="KB13" s="14">
        <f>Month!KB13+KA13</f>
        <v>48611.346999999994</v>
      </c>
      <c r="KC13" s="14">
        <f>Month!KC13+KB13</f>
        <v>54238.480499999991</v>
      </c>
      <c r="KD13" s="14">
        <f>Month!KD13</f>
        <v>4633.6870000000008</v>
      </c>
      <c r="KE13" s="14">
        <f>Month!KE13+KD13</f>
        <v>8499.8830000000016</v>
      </c>
      <c r="KF13" s="14">
        <f>Month!KF13+KE13</f>
        <v>11919.056500000002</v>
      </c>
      <c r="KG13" s="14">
        <f>Month!KG13+KF13</f>
        <v>15561.316500000001</v>
      </c>
      <c r="KH13" s="14">
        <f>Month!KH13+KG13</f>
        <v>19764.224000000002</v>
      </c>
      <c r="KI13" s="14">
        <f>Month!KI13+KH13</f>
        <v>23891.264500000001</v>
      </c>
      <c r="KJ13" s="14">
        <f>Month!KJ13+KI13</f>
        <v>28536.683499999999</v>
      </c>
      <c r="KK13" s="14">
        <f>Month!KK13+KJ13</f>
        <v>32946.911500000002</v>
      </c>
      <c r="KL13" s="14">
        <f>Month!KL13+KK13</f>
        <v>37326.152500000004</v>
      </c>
      <c r="KM13" s="14">
        <f>Month!KM13+KL13</f>
        <v>41934.836000000003</v>
      </c>
      <c r="KN13" s="14">
        <f>Month!KN13+KM13</f>
        <v>46188.074000000001</v>
      </c>
      <c r="KO13" s="14">
        <f>Month!KO13+KN13</f>
        <v>50694.184999999998</v>
      </c>
      <c r="KP13" s="14">
        <f>Month!KP13</f>
        <v>3914.9569999999999</v>
      </c>
      <c r="KQ13" s="14">
        <f>Month!KQ13+KP13</f>
        <v>7251.91</v>
      </c>
      <c r="KR13" s="14">
        <f>Month!KR13+KQ13</f>
        <v>11068.862499999999</v>
      </c>
      <c r="KS13" s="14">
        <f>Month!KS13+KR13</f>
        <v>14981.960499999999</v>
      </c>
      <c r="KT13" s="14">
        <f>Month!KT13+KS13</f>
        <v>18692.280999999999</v>
      </c>
      <c r="KU13" s="14">
        <f>Month!KU13+KT13</f>
        <v>22345.606</v>
      </c>
      <c r="KV13" s="14">
        <f>Month!KV13+KU13</f>
        <v>26724.181</v>
      </c>
      <c r="KW13" s="14">
        <f>Month!KW13+KV13</f>
        <v>30672.040500000003</v>
      </c>
      <c r="KX13" s="14">
        <f>Month!KX13+KW13</f>
        <v>34600.534500000002</v>
      </c>
      <c r="KY13" s="14">
        <f>Month!KY13+KX13</f>
        <v>38665.946000000004</v>
      </c>
      <c r="KZ13" s="14">
        <f>Month!KZ13+KY13</f>
        <v>42424.577499999999</v>
      </c>
      <c r="LA13" s="14">
        <f>Month!LA13+KZ13</f>
        <v>46939.405500000001</v>
      </c>
      <c r="LB13" s="14">
        <f>Month!LB13</f>
        <v>4474.3614999999991</v>
      </c>
      <c r="LC13" s="14">
        <f>Month!LC13+LB13</f>
        <v>8191.3709999999992</v>
      </c>
      <c r="LD13" s="14">
        <f>Month!LD13+LC13</f>
        <v>12125.706999999999</v>
      </c>
      <c r="LE13" s="14">
        <f>Month!LE13+LD13</f>
        <v>16287.066499999999</v>
      </c>
      <c r="LF13" s="14">
        <f>Month!LF13+LE13</f>
        <v>20288.027999999998</v>
      </c>
      <c r="LG13" s="14">
        <f>Month!LG13+LF13</f>
        <v>24286.546999999999</v>
      </c>
      <c r="LH13" s="14">
        <f>Month!LH13+LG13</f>
        <v>28933.182499999999</v>
      </c>
      <c r="LI13" s="14">
        <f>Month!LI13+LH13</f>
        <v>33003.307999999997</v>
      </c>
      <c r="LJ13" s="14">
        <f>Month!LJ13+LI13</f>
        <v>37129.015999999996</v>
      </c>
      <c r="LK13" s="14">
        <f>Month!LK13+LJ13</f>
        <v>41350.634999999995</v>
      </c>
      <c r="LL13" s="14">
        <f>Month!LL13+LK13</f>
        <v>45400.612499999996</v>
      </c>
      <c r="LM13" s="14">
        <f>Month!LM13+LL13</f>
        <v>50212.298499999997</v>
      </c>
      <c r="LN13" s="14">
        <f>Month!LN13</f>
        <v>4542.4829999999993</v>
      </c>
      <c r="LO13" s="14">
        <f>LN13+Month!LO13</f>
        <v>8332.9465</v>
      </c>
      <c r="LP13" s="14">
        <f>LO13+Month!LP13</f>
        <v>12408.418000000001</v>
      </c>
      <c r="LQ13" s="14">
        <f>LP13+Month!LQ13</f>
        <v>16319.238000000001</v>
      </c>
      <c r="LR13" s="14">
        <f>LQ13+Month!LR13</f>
        <v>20472.105000000003</v>
      </c>
      <c r="LS13" s="14">
        <f>LR13+Month!LS13</f>
        <v>24619.149000000005</v>
      </c>
      <c r="LT13" s="14">
        <f>LS13+Month!LT13</f>
        <v>29362.055500000006</v>
      </c>
      <c r="LU13" s="14">
        <f>LT13+Month!LU13</f>
        <v>33599.130500000007</v>
      </c>
      <c r="LV13" s="14">
        <f>LU13+Month!LV13</f>
        <v>37727.646500000003</v>
      </c>
      <c r="LW13" s="14">
        <f>LV13+Month!LW13</f>
        <v>41888.101500000004</v>
      </c>
      <c r="LX13" s="14">
        <f>LW13+Month!LX13</f>
        <v>46033.565500000004</v>
      </c>
      <c r="LY13" s="14">
        <f>LX13+Month!LY13</f>
        <v>50879.701000000001</v>
      </c>
      <c r="LZ13" s="14">
        <f>Month!LZ13</f>
        <v>4648.4364999999998</v>
      </c>
      <c r="MA13" s="14">
        <f>LZ13+Month!MA13</f>
        <v>8419.6905000000006</v>
      </c>
      <c r="MB13" s="14">
        <f>MA13+Month!MB13</f>
        <v>12464.238499999999</v>
      </c>
      <c r="MC13" s="14">
        <f>MB13+Month!MC13</f>
        <v>16226.5275</v>
      </c>
      <c r="MD13" s="14">
        <f>MC13+Month!MD13</f>
        <v>19945.583999999999</v>
      </c>
      <c r="ME13" s="14">
        <f>MD13+Month!ME13</f>
        <v>23624.701000000001</v>
      </c>
      <c r="MF13" s="14">
        <f>ME13+Month!MF13</f>
        <v>27825.049500000001</v>
      </c>
      <c r="MG13" s="14">
        <f>MF13+Month!MG13</f>
        <v>31735.458500000001</v>
      </c>
      <c r="MH13" s="14">
        <f>MG13+Month!MH13</f>
        <v>35417.732000000004</v>
      </c>
      <c r="MI13" s="14">
        <f>MH13+Month!MI13</f>
        <v>39343.440000000002</v>
      </c>
      <c r="MJ13" s="14">
        <f>MI13+Month!MJ13</f>
        <v>42004.333500000001</v>
      </c>
      <c r="MK13" s="14">
        <f>MJ13+Month!MK13</f>
        <v>45069.493999999999</v>
      </c>
      <c r="ML13" s="14">
        <f>Month!ML13</f>
        <v>2838.4655000000002</v>
      </c>
    </row>
    <row r="14" spans="1:350" s="6" customFormat="1" x14ac:dyDescent="0.35">
      <c r="A14" s="20" t="str">
        <f>Month!$A$14</f>
        <v>Concer</v>
      </c>
      <c r="B14" s="8">
        <f>IF(LEFT(B$2,2)="1M",SUMIF(Month!$131:$131,Period!B$2,Month!14:14),SUMIF(Month!$131:$131,Period!B$2,Month!14:14)+A14)</f>
        <v>1747</v>
      </c>
      <c r="C14" s="8">
        <f>IF(LEFT(C$2,2)="1M",SUMIF(Month!$131:$131,Period!C$2,Month!14:14),SUMIF(Month!$131:$131,Period!C$2,Month!14:14)+B14)</f>
        <v>3578</v>
      </c>
      <c r="D14" s="8">
        <f>IF(LEFT(D$2,2)="1M",SUMIF(Month!$131:$131,Period!D$2,Month!14:14),SUMIF(Month!$131:$131,Period!D$2,Month!14:14)+C14)</f>
        <v>5356</v>
      </c>
      <c r="E14" s="8">
        <f>IF(LEFT(E$2,2)="1M",SUMIF(Month!$131:$131,Period!E$2,Month!14:14),SUMIF(Month!$131:$131,Period!E$2,Month!14:14)+D14)</f>
        <v>6826</v>
      </c>
      <c r="F14" s="8">
        <f>IF(LEFT(F$2,2)="1M",SUMIF(Month!$131:$131,Period!F$2,Month!14:14),SUMIF(Month!$131:$131,Period!F$2,Month!14:14)+E14)</f>
        <v>8599</v>
      </c>
      <c r="G14" s="8">
        <f>IF(LEFT(G$2,2)="1M",SUMIF(Month!$131:$131,Period!G$2,Month!14:14),SUMIF(Month!$131:$131,Period!G$2,Month!14:14)+F14)</f>
        <v>10284</v>
      </c>
      <c r="H14" s="8">
        <f>IF(LEFT(H$2,2)="1M",SUMIF(Month!$131:$131,Period!H$2,Month!14:14),SUMIF(Month!$131:$131,Period!H$2,Month!14:14)+G14)</f>
        <v>12136</v>
      </c>
      <c r="I14" s="8">
        <f>IF(LEFT(I$2,2)="1M",SUMIF(Month!$131:$131,Period!I$2,Month!14:14),SUMIF(Month!$131:$131,Period!I$2,Month!14:14)+H14)</f>
        <v>13875</v>
      </c>
      <c r="J14" s="8">
        <f>IF(LEFT(J$2,2)="1M",SUMIF(Month!$131:$131,Period!J$2,Month!14:14),SUMIF(Month!$131:$131,Period!J$2,Month!14:14)+I14)</f>
        <v>15548</v>
      </c>
      <c r="K14" s="8">
        <f>IF(LEFT(K$2,2)="1M",SUMIF(Month!$131:$131,Period!K$2,Month!14:14),SUMIF(Month!$131:$131,Period!K$2,Month!14:14)+J14)</f>
        <v>17294</v>
      </c>
      <c r="L14" s="8">
        <f>IF(LEFT(L$2,2)="1M",SUMIF(Month!$131:$131,Period!L$2,Month!14:14),SUMIF(Month!$131:$131,Period!L$2,Month!14:14)+K14)</f>
        <v>18926</v>
      </c>
      <c r="M14" s="8">
        <f>IF(LEFT(M$2,2)="1M",SUMIF(Month!$131:$131,Period!M$2,Month!14:14),SUMIF(Month!$131:$131,Period!M$2,Month!14:14)+L14)</f>
        <v>20838</v>
      </c>
      <c r="N14" s="8">
        <f>IF(LEFT(N$2,2)="1M",SUMIF(Month!$131:$131,Period!N$2,Month!14:14),SUMIF(Month!$131:$131,Period!N$2,Month!14:14)+M14)</f>
        <v>1785</v>
      </c>
      <c r="O14" s="8">
        <f>IF(LEFT(O$2,2)="1M",SUMIF(Month!$131:$131,Period!O$2,Month!14:14),SUMIF(Month!$131:$131,Period!O$2,Month!14:14)+N14)</f>
        <v>3327</v>
      </c>
      <c r="P14" s="8">
        <f>IF(LEFT(P$2,2)="1M",SUMIF(Month!$131:$131,Period!P$2,Month!14:14),SUMIF(Month!$131:$131,Period!P$2,Month!14:14)+O14)</f>
        <v>4986</v>
      </c>
      <c r="Q14" s="8">
        <f>IF(LEFT(Q$2,2)="1M",SUMIF(Month!$131:$131,Period!Q$2,Month!14:14),SUMIF(Month!$131:$131,Period!Q$2,Month!14:14)+P14)</f>
        <v>6701</v>
      </c>
      <c r="R14" s="8">
        <f>IF(LEFT(R$2,2)="1M",SUMIF(Month!$131:$131,Period!R$2,Month!14:14),SUMIF(Month!$131:$131,Period!R$2,Month!14:14)+Q14)</f>
        <v>8427</v>
      </c>
      <c r="S14" s="8">
        <f>IF(LEFT(S$2,2)="1M",SUMIF(Month!$131:$131,Period!S$2,Month!14:14),SUMIF(Month!$131:$131,Period!S$2,Month!14:14)+R14)</f>
        <v>10040</v>
      </c>
      <c r="T14" s="8">
        <f>IF(LEFT(T$2,2)="1M",SUMIF(Month!$131:$131,Period!T$2,Month!14:14),SUMIF(Month!$131:$131,Period!T$2,Month!14:14)+S14)</f>
        <v>11864</v>
      </c>
      <c r="U14" s="8">
        <f>IF(LEFT(U$2,2)="1M",SUMIF(Month!$131:$131,Period!U$2,Month!14:14),SUMIF(Month!$131:$131,Period!U$2,Month!14:14)+T14)</f>
        <v>13605</v>
      </c>
      <c r="V14" s="8">
        <f>IF(LEFT(V$2,2)="1M",SUMIF(Month!$131:$131,Period!V$2,Month!14:14),SUMIF(Month!$131:$131,Period!V$2,Month!14:14)+U14)</f>
        <v>15337</v>
      </c>
      <c r="W14" s="8">
        <f>IF(LEFT(W$2,2)="1M",SUMIF(Month!$131:$131,Period!W$2,Month!14:14),SUMIF(Month!$131:$131,Period!W$2,Month!14:14)+V14)</f>
        <v>17103</v>
      </c>
      <c r="X14" s="8">
        <f>IF(LEFT(X$2,2)="1M",SUMIF(Month!$131:$131,Period!X$2,Month!14:14),SUMIF(Month!$131:$131,Period!X$2,Month!14:14)+W14)</f>
        <v>18783</v>
      </c>
      <c r="Y14" s="8">
        <f>IF(LEFT(Y$2,2)="1M",SUMIF(Month!$131:$131,Period!Y$2,Month!14:14),SUMIF(Month!$131:$131,Period!Y$2,Month!14:14)+X14)</f>
        <v>20716</v>
      </c>
      <c r="Z14" s="8">
        <f>IF(LEFT(Z$2,2)="1M",SUMIF(Month!$131:$131,Period!Z$2,Month!14:14),SUMIF(Month!$131:$131,Period!Z$2,Month!14:14)+Y14)</f>
        <v>1874</v>
      </c>
      <c r="AA14" s="8">
        <f>IF(LEFT(AA$2,2)="1M",SUMIF(Month!$131:$131,Period!AA$2,Month!14:14),SUMIF(Month!$131:$131,Period!AA$2,Month!14:14)+Z14)</f>
        <v>3489</v>
      </c>
      <c r="AB14" s="8">
        <f>IF(LEFT(AB$2,2)="1M",SUMIF(Month!$131:$131,Period!AB$2,Month!14:14),SUMIF(Month!$131:$131,Period!AB$2,Month!14:14)+AA14)</f>
        <v>5265</v>
      </c>
      <c r="AC14" s="8">
        <f>IF(LEFT(AC$2,2)="1M",SUMIF(Month!$131:$131,Period!AC$2,Month!14:14),SUMIF(Month!$131:$131,Period!AC$2,Month!14:14)+AB14)</f>
        <v>7019</v>
      </c>
      <c r="AD14" s="8">
        <f>IF(LEFT(AD$2,2)="1M",SUMIF(Month!$131:$131,Period!AD$2,Month!14:14),SUMIF(Month!$131:$131,Period!AD$2,Month!14:14)+AC14)</f>
        <v>8800</v>
      </c>
      <c r="AE14" s="8">
        <f>IF(LEFT(AE$2,2)="1M",SUMIF(Month!$131:$131,Period!AE$2,Month!14:14),SUMIF(Month!$131:$131,Period!AE$2,Month!14:14)+AD14)</f>
        <v>10536</v>
      </c>
      <c r="AF14" s="8">
        <f>IF(LEFT(AF$2,2)="1M",SUMIF(Month!$131:$131,Period!AF$2,Month!14:14),SUMIF(Month!$131:$131,Period!AF$2,Month!14:14)+AE14)</f>
        <v>12379</v>
      </c>
      <c r="AG14" s="8">
        <f>IF(LEFT(AG$2,2)="1M",SUMIF(Month!$131:$131,Period!AG$2,Month!14:14),SUMIF(Month!$131:$131,Period!AG$2,Month!14:14)+AF14)</f>
        <v>14168</v>
      </c>
      <c r="AH14" s="8">
        <f>IF(LEFT(AH$2,2)="1M",SUMIF(Month!$131:$131,Period!AH$2,Month!14:14),SUMIF(Month!$131:$131,Period!AH$2,Month!14:14)+AG14)</f>
        <v>15877</v>
      </c>
      <c r="AI14" s="8">
        <f>IF(LEFT(AI$2,2)="1M",SUMIF(Month!$131:$131,Period!AI$2,Month!14:14),SUMIF(Month!$131:$131,Period!AI$2,Month!14:14)+AH14)</f>
        <v>17658</v>
      </c>
      <c r="AJ14" s="8">
        <f>IF(LEFT(AJ$2,2)="1M",SUMIF(Month!$131:$131,Period!AJ$2,Month!14:14),SUMIF(Month!$131:$131,Period!AJ$2,Month!14:14)+AI14)</f>
        <v>19344</v>
      </c>
      <c r="AK14" s="8">
        <f>IF(LEFT(AK$2,2)="1M",SUMIF(Month!$131:$131,Period!AK$2,Month!14:14),SUMIF(Month!$131:$131,Period!AK$2,Month!14:14)+AJ14)</f>
        <v>21273</v>
      </c>
      <c r="AL14" s="8">
        <f>IF(LEFT(AL$2,2)="1M",SUMIF(Month!$131:$131,Period!AL$2,Month!14:14),SUMIF(Month!$131:$131,Period!AL$2,Month!14:14)+AK14)</f>
        <v>1839</v>
      </c>
      <c r="AM14" s="8">
        <f>IF(LEFT(AM$2,2)="1M",SUMIF(Month!$131:$131,Period!AM$2,Month!14:14),SUMIF(Month!$131:$131,Period!AM$2,Month!14:14)+AL14)</f>
        <v>3426</v>
      </c>
      <c r="AN14" s="8">
        <f>IF(LEFT(AN$2,2)="1M",SUMIF(Month!$131:$131,Period!AN$2,Month!14:14),SUMIF(Month!$131:$131,Period!AN$2,Month!14:14)+AM14)</f>
        <v>5167</v>
      </c>
      <c r="AO14" s="8">
        <f>IF(LEFT(AO$2,2)="1M",SUMIF(Month!$131:$131,Period!AO$2,Month!14:14),SUMIF(Month!$131:$131,Period!AO$2,Month!14:14)+AN14)</f>
        <v>6839</v>
      </c>
      <c r="AP14" s="8">
        <f>IF(LEFT(AP$2,2)="1M",SUMIF(Month!$131:$131,Period!AP$2,Month!14:14),SUMIF(Month!$131:$131,Period!AP$2,Month!14:14)+AO14)</f>
        <v>8429</v>
      </c>
      <c r="AQ14" s="8">
        <f>IF(LEFT(AQ$2,2)="1M",SUMIF(Month!$131:$131,Period!AQ$2,Month!14:14),SUMIF(Month!$131:$131,Period!AQ$2,Month!14:14)+AP14)</f>
        <v>10105</v>
      </c>
      <c r="AR14" s="8">
        <f>IF(LEFT(AR$2,2)="1M",SUMIF(Month!$131:$131,Period!AR$2,Month!14:14),SUMIF(Month!$131:$131,Period!AR$2,Month!14:14)+AQ14)</f>
        <v>11922</v>
      </c>
      <c r="AS14" s="8">
        <f>IF(LEFT(AS$2,2)="1M",SUMIF(Month!$131:$131,Period!AS$2,Month!14:14),SUMIF(Month!$131:$131,Period!AS$2,Month!14:14)+AR14)</f>
        <v>13632</v>
      </c>
      <c r="AT14" s="8">
        <f>IF(LEFT(AT$2,2)="1M",SUMIF(Month!$131:$131,Period!AT$2,Month!14:14),SUMIF(Month!$131:$131,Period!AT$2,Month!14:14)+AS14)</f>
        <v>15295</v>
      </c>
      <c r="AU14" s="8">
        <f>IF(LEFT(AU$2,2)="1M",SUMIF(Month!$131:$131,Period!AU$2,Month!14:14),SUMIF(Month!$131:$131,Period!AU$2,Month!14:14)+AT14)</f>
        <v>17014</v>
      </c>
      <c r="AV14" s="8">
        <f>IF(LEFT(AV$2,2)="1M",SUMIF(Month!$131:$131,Period!AV$2,Month!14:14),SUMIF(Month!$131:$131,Period!AV$2,Month!14:14)+AU14)</f>
        <v>18674</v>
      </c>
      <c r="AW14" s="8">
        <f>IF(LEFT(AW$2,2)="1M",SUMIF(Month!$131:$131,Period!AW$2,Month!14:14),SUMIF(Month!$131:$131,Period!AW$2,Month!14:14)+AV14)</f>
        <v>20544</v>
      </c>
      <c r="AX14" s="8">
        <f>IF(LEFT(AX$2,2)="1M",SUMIF(Month!$131:$131,Period!AX$2,Month!14:14),SUMIF(Month!$131:$131,Period!AX$2,Month!14:14)+AW14)</f>
        <v>1873</v>
      </c>
      <c r="AY14" s="8">
        <f>IF(LEFT(AY$2,2)="1M",SUMIF(Month!$131:$131,Period!AY$2,Month!14:14),SUMIF(Month!$131:$131,Period!AY$2,Month!14:14)+AX14)</f>
        <v>3448</v>
      </c>
      <c r="AZ14" s="8">
        <f>IF(LEFT(AZ$2,2)="1M",SUMIF(Month!$131:$131,Period!AZ$2,Month!14:14),SUMIF(Month!$131:$131,Period!AZ$2,Month!14:14)+AY14)</f>
        <v>5110</v>
      </c>
      <c r="BA14" s="8">
        <f>IF(LEFT(BA$2,2)="1M",SUMIF(Month!$131:$131,Period!BA$2,Month!14:14),SUMIF(Month!$131:$131,Period!BA$2,Month!14:14)+AZ14)</f>
        <v>6772</v>
      </c>
      <c r="BB14" s="8">
        <f>IF(LEFT(BB$2,2)="1M",SUMIF(Month!$131:$131,Period!BB$2,Month!14:14),SUMIF(Month!$131:$131,Period!BB$2,Month!14:14)+BA14)</f>
        <v>8411</v>
      </c>
      <c r="BC14" s="8">
        <f>IF(LEFT(BC$2,2)="1M",SUMIF(Month!$131:$131,Period!BC$2,Month!14:14),SUMIF(Month!$131:$131,Period!BC$2,Month!14:14)+BB14)</f>
        <v>10008</v>
      </c>
      <c r="BD14" s="8">
        <f>IF(LEFT(BD$2,2)="1M",SUMIF(Month!$131:$131,Period!BD$2,Month!14:14),SUMIF(Month!$131:$131,Period!BD$2,Month!14:14)+BC14)</f>
        <v>11759</v>
      </c>
      <c r="BE14" s="8">
        <f>IF(LEFT(BE$2,2)="1M",SUMIF(Month!$131:$131,Period!BE$2,Month!14:14),SUMIF(Month!$131:$131,Period!BE$2,Month!14:14)+BD14)</f>
        <v>13440</v>
      </c>
      <c r="BF14" s="8">
        <f>IF(LEFT(BF$2,2)="1M",SUMIF(Month!$131:$131,Period!BF$2,Month!14:14),SUMIF(Month!$131:$131,Period!BF$2,Month!14:14)+BE14)</f>
        <v>15071</v>
      </c>
      <c r="BG14" s="8">
        <f>IF(LEFT(BG$2,2)="1M",SUMIF(Month!$131:$131,Period!BG$2,Month!14:14),SUMIF(Month!$131:$131,Period!BG$2,Month!14:14)+BF14)</f>
        <v>16749</v>
      </c>
      <c r="BH14" s="8">
        <f>IF(LEFT(BH$2,2)="1M",SUMIF(Month!$131:$131,Period!BH$2,Month!14:14),SUMIF(Month!$131:$131,Period!BH$2,Month!14:14)+BG14)</f>
        <v>18392</v>
      </c>
      <c r="BI14" s="8">
        <f>IF(LEFT(BI$2,2)="1M",SUMIF(Month!$131:$131,Period!BI$2,Month!14:14),SUMIF(Month!$131:$131,Period!BI$2,Month!14:14)+BH14)</f>
        <v>20038</v>
      </c>
      <c r="BJ14" s="8">
        <f>IF(LEFT(BJ$2,2)="1M",SUMIF(Month!$131:$131,Period!BJ$2,Month!14:14),SUMIF(Month!$131:$131,Period!BJ$2,Month!14:14)+BI14)</f>
        <v>1721</v>
      </c>
      <c r="BK14" s="8">
        <f>IF(LEFT(BK$2,2)="1M",SUMIF(Month!$131:$131,Period!BK$2,Month!14:14),SUMIF(Month!$131:$131,Period!BK$2,Month!14:14)+BJ14)</f>
        <v>3234</v>
      </c>
      <c r="BL14" s="8">
        <f>IF(LEFT(BL$2,2)="1M",SUMIF(Month!$131:$131,Period!BL$2,Month!14:14),SUMIF(Month!$131:$131,Period!BL$2,Month!14:14)+BK14)</f>
        <v>4927</v>
      </c>
      <c r="BM14" s="8">
        <f>IF(LEFT(BM$2,2)="1M",SUMIF(Month!$131:$131,Period!BM$2,Month!14:14),SUMIF(Month!$131:$131,Period!BM$2,Month!14:14)+BL14)</f>
        <v>6517</v>
      </c>
      <c r="BN14" s="8">
        <f>IF(LEFT(BN$2,2)="1M",SUMIF(Month!$131:$131,Period!BN$2,Month!14:14),SUMIF(Month!$131:$131,Period!BN$2,Month!14:14)+BM14)</f>
        <v>8191</v>
      </c>
      <c r="BO14" s="8">
        <f>IF(LEFT(BO$2,2)="1M",SUMIF(Month!$131:$131,Period!BO$2,Month!14:14),SUMIF(Month!$131:$131,Period!BO$2,Month!14:14)+BN14)</f>
        <v>9719</v>
      </c>
      <c r="BP14" s="8">
        <f>IF(LEFT(BP$2,2)="1M",SUMIF(Month!$131:$131,Period!BP$2,Month!14:14),SUMIF(Month!$131:$131,Period!BP$2,Month!14:14)+BO14)</f>
        <v>11493</v>
      </c>
      <c r="BQ14" s="8">
        <f>IF(LEFT(BQ$2,2)="1M",SUMIF(Month!$131:$131,Period!BQ$2,Month!14:14),SUMIF(Month!$131:$131,Period!BQ$2,Month!14:14)+BP14)</f>
        <v>13214.913</v>
      </c>
      <c r="BR14" s="8">
        <f>IF(LEFT(BR$2,2)="1M",SUMIF(Month!$131:$131,Period!BR$2,Month!14:14),SUMIF(Month!$131:$131,Period!BR$2,Month!14:14)+BQ14)</f>
        <v>14869.4715</v>
      </c>
      <c r="BS14" s="8">
        <f>IF(LEFT(BS$2,2)="1M",SUMIF(Month!$131:$131,Period!BS$2,Month!14:14),SUMIF(Month!$131:$131,Period!BS$2,Month!14:14)+BR14)</f>
        <v>16625.023499999999</v>
      </c>
      <c r="BT14" s="8">
        <f>IF(LEFT(BT$2,2)="1M",SUMIF(Month!$131:$131,Period!BT$2,Month!14:14),SUMIF(Month!$131:$131,Period!BT$2,Month!14:14)+BS14)</f>
        <v>18332.087</v>
      </c>
      <c r="BU14" s="8">
        <f>IF(LEFT(BU$2,2)="1M",SUMIF(Month!$131:$131,Period!BU$2,Month!14:14),SUMIF(Month!$131:$131,Period!BU$2,Month!14:14)+BT14)</f>
        <v>20143.173999999999</v>
      </c>
      <c r="BV14" s="8">
        <f>IF(LEFT(BV$2,2)="1M",SUMIF(Month!$131:$131,Period!BV$2,Month!14:14),SUMIF(Month!$131:$131,Period!BV$2,Month!14:14)+BU14)</f>
        <v>1716.377</v>
      </c>
      <c r="BW14" s="8">
        <f>IF(LEFT(BW$2,2)="1M",SUMIF(Month!$131:$131,Period!BW$2,Month!14:14),SUMIF(Month!$131:$131,Period!BW$2,Month!14:14)+BV14)</f>
        <v>3249.59</v>
      </c>
      <c r="BX14" s="8">
        <f>IF(LEFT(BX$2,2)="1M",SUMIF(Month!$131:$131,Period!BX$2,Month!14:14),SUMIF(Month!$131:$131,Period!BX$2,Month!14:14)+BW14)</f>
        <v>4825.6385</v>
      </c>
      <c r="BY14" s="8">
        <f>IF(LEFT(BY$2,2)="1M",SUMIF(Month!$131:$131,Period!BY$2,Month!14:14),SUMIF(Month!$131:$131,Period!BY$2,Month!14:14)+BX14)</f>
        <v>6429.4580000000005</v>
      </c>
      <c r="BZ14" s="8">
        <f>IF(LEFT(BZ$2,2)="1M",SUMIF(Month!$131:$131,Period!BZ$2,Month!14:14),SUMIF(Month!$131:$131,Period!BZ$2,Month!14:14)+BY14)</f>
        <v>7925.3000000000011</v>
      </c>
      <c r="CA14" s="8">
        <f>IF(LEFT(CA$2,2)="1M",SUMIF(Month!$131:$131,Period!CA$2,Month!14:14),SUMIF(Month!$131:$131,Period!CA$2,Month!14:14)+BZ14)</f>
        <v>9490.3280000000013</v>
      </c>
      <c r="CB14" s="8">
        <f>IF(LEFT(CB$2,2)="1M",SUMIF(Month!$131:$131,Period!CB$2,Month!14:14),SUMIF(Month!$131:$131,Period!CB$2,Month!14:14)+CA14)</f>
        <v>11242.560500000001</v>
      </c>
      <c r="CC14" s="8">
        <f>IF(LEFT(CC$2,2)="1M",SUMIF(Month!$131:$131,Period!CC$2,Month!14:14),SUMIF(Month!$131:$131,Period!CC$2,Month!14:14)+CB14)</f>
        <v>12886.895</v>
      </c>
      <c r="CD14" s="8">
        <f>IF(LEFT(CD$2,2)="1M",SUMIF(Month!$131:$131,Period!CD$2,Month!14:14),SUMIF(Month!$131:$131,Period!CD$2,Month!14:14)+CC14)</f>
        <v>14485.579000000002</v>
      </c>
      <c r="CE14" s="8">
        <f>IF(LEFT(CE$2,2)="1M",SUMIF(Month!$131:$131,Period!CE$2,Month!14:14),SUMIF(Month!$131:$131,Period!CE$2,Month!14:14)+CD14)</f>
        <v>16154.073500000002</v>
      </c>
      <c r="CF14" s="8">
        <f>IF(LEFT(CF$2,2)="1M",SUMIF(Month!$131:$131,Period!CF$2,Month!14:14),SUMIF(Month!$131:$131,Period!CF$2,Month!14:14)+CE14)</f>
        <v>17718.555</v>
      </c>
      <c r="CG14" s="8">
        <f>IF(LEFT(CG$2,2)="1M",SUMIF(Month!$131:$131,Period!CG$2,Month!14:14),SUMIF(Month!$131:$131,Period!CG$2,Month!14:14)+CF14)</f>
        <v>19529.920000000002</v>
      </c>
      <c r="CH14" s="8">
        <f>IF(LEFT(CH$2,2)="1M",SUMIF(Month!$131:$131,Period!CH$2,Month!14:14),SUMIF(Month!$131:$131,Period!CH$2,Month!14:14)+CG14)</f>
        <v>1737.078</v>
      </c>
      <c r="CI14" s="8">
        <f>IF(LEFT(CI$2,2)="1M",SUMIF(Month!$131:$131,Period!CI$2,Month!14:14),SUMIF(Month!$131:$131,Period!CI$2,Month!14:14)+CH14)</f>
        <v>3306.5574999999999</v>
      </c>
      <c r="CJ14" s="8">
        <f>IF(LEFT(CJ$2,2)="1M",SUMIF(Month!$131:$131,Period!CJ$2,Month!14:14),SUMIF(Month!$131:$131,Period!CJ$2,Month!14:14)+CI14)</f>
        <v>4969.2004999999999</v>
      </c>
      <c r="CK14" s="8">
        <f>IF(LEFT(CK$2,2)="1M",SUMIF(Month!$131:$131,Period!CK$2,Month!14:14),SUMIF(Month!$131:$131,Period!CK$2,Month!14:14)+CJ14)</f>
        <v>6611.2529999999997</v>
      </c>
      <c r="CL14" s="8">
        <f>IF(LEFT(CL$2,2)="1M",SUMIF(Month!$131:$131,Period!CL$2,Month!14:14),SUMIF(Month!$131:$131,Period!CL$2,Month!14:14)+CK14)</f>
        <v>8222.0339999999997</v>
      </c>
      <c r="CM14" s="8">
        <f>IF(LEFT(CM$2,2)="1M",SUMIF(Month!$131:$131,Period!CM$2,Month!14:14),SUMIF(Month!$131:$131,Period!CM$2,Month!14:14)+CL14)</f>
        <v>9740.9025000000001</v>
      </c>
      <c r="CN14" s="8">
        <f>IF(LEFT(CN$2,2)="1M",SUMIF(Month!$131:$131,Period!CN$2,Month!14:14),SUMIF(Month!$131:$131,Period!CN$2,Month!14:14)+CM14)</f>
        <v>11450.922500000001</v>
      </c>
      <c r="CO14" s="8">
        <f>IF(LEFT(CO$2,2)="1M",SUMIF(Month!$131:$131,Period!CO$2,Month!14:14),SUMIF(Month!$131:$131,Period!CO$2,Month!14:14)+CN14)</f>
        <v>13104.256500000001</v>
      </c>
      <c r="CP14" s="8">
        <f>IF(LEFT(CP$2,2)="1M",SUMIF(Month!$131:$131,Period!CP$2,Month!14:14),SUMIF(Month!$131:$131,Period!CP$2,Month!14:14)+CO14)</f>
        <v>14733.574500000001</v>
      </c>
      <c r="CQ14" s="8">
        <f>IF(LEFT(CQ$2,2)="1M",SUMIF(Month!$131:$131,Period!CQ$2,Month!14:14),SUMIF(Month!$131:$131,Period!CQ$2,Month!14:14)+CP14)</f>
        <v>16423.908500000001</v>
      </c>
      <c r="CR14" s="8">
        <f>IF(LEFT(CR$2,2)="1M",SUMIF(Month!$131:$131,Period!CR$2,Month!14:14),SUMIF(Month!$131:$131,Period!CR$2,Month!14:14)+CQ14)</f>
        <v>18046.7425</v>
      </c>
      <c r="CS14" s="8">
        <f>IF(LEFT(CS$2,2)="1M",SUMIF(Month!$131:$131,Period!CS$2,Month!14:14),SUMIF(Month!$131:$131,Period!CS$2,Month!14:14)+CR14)</f>
        <v>19929.43</v>
      </c>
      <c r="CT14" s="8">
        <f>IF(LEFT(CT$2,2)="1M",SUMIF(Month!$131:$131,Period!CT$2,Month!14:14),SUMIF(Month!$131:$131,Period!CT$2,Month!14:14)+CS14)</f>
        <v>1786.3685</v>
      </c>
      <c r="CU14" s="8">
        <f>IF(LEFT(CU$2,2)="1M",SUMIF(Month!$131:$131,Period!CU$2,Month!14:14),SUMIF(Month!$131:$131,Period!CU$2,Month!14:14)+CT14)</f>
        <v>3361.2584999999999</v>
      </c>
      <c r="CV14" s="8">
        <f>IF(LEFT(CV$2,2)="1M",SUMIF(Month!$131:$131,Period!CV$2,Month!14:14),SUMIF(Month!$131:$131,Period!CV$2,Month!14:14)+CU14)</f>
        <v>5129.5495000000001</v>
      </c>
      <c r="CW14" s="8">
        <f>IF(LEFT(CW$2,2)="1M",SUMIF(Month!$131:$131,Period!CW$2,Month!14:14),SUMIF(Month!$131:$131,Period!CW$2,Month!14:14)+CV14)</f>
        <v>6796.5830000000005</v>
      </c>
      <c r="CX14" s="8">
        <f>IF(LEFT(CX$2,2)="1M",SUMIF(Month!$131:$131,Period!CX$2,Month!14:14),SUMIF(Month!$131:$131,Period!CX$2,Month!14:14)+CW14)</f>
        <v>8537.33</v>
      </c>
      <c r="CY14" s="8">
        <f>IF(LEFT(CY$2,2)="1M",SUMIF(Month!$131:$131,Period!CY$2,Month!14:14),SUMIF(Month!$131:$131,Period!CY$2,Month!14:14)+CX14)</f>
        <v>10228.453</v>
      </c>
      <c r="CZ14" s="8">
        <f>IF(LEFT(CZ$2,2)="1M",SUMIF(Month!$131:$131,Period!CZ$2,Month!14:14),SUMIF(Month!$131:$131,Period!CZ$2,Month!14:14)+CY14)</f>
        <v>12070.096</v>
      </c>
      <c r="DA14" s="8">
        <f>IF(LEFT(DA$2,2)="1M",SUMIF(Month!$131:$131,Period!DA$2,Month!14:14),SUMIF(Month!$131:$131,Period!DA$2,Month!14:14)+CZ14)</f>
        <v>13834.483</v>
      </c>
      <c r="DB14" s="8">
        <f>IF(LEFT(DB$2,2)="1M",SUMIF(Month!$131:$131,Period!DB$2,Month!14:14),SUMIF(Month!$131:$131,Period!DB$2,Month!14:14)+DA14)</f>
        <v>15472.8405</v>
      </c>
      <c r="DC14" s="8">
        <f>IF(LEFT(DC$2,2)="1M",SUMIF(Month!$131:$131,Period!DC$2,Month!14:14),SUMIF(Month!$131:$131,Period!DC$2,Month!14:14)+DB14)</f>
        <v>17208.620500000001</v>
      </c>
      <c r="DD14" s="8">
        <f>IF(LEFT(DD$2,2)="1M",SUMIF(Month!$131:$131,Period!DD$2,Month!14:14),SUMIF(Month!$131:$131,Period!DD$2,Month!14:14)+DC14)</f>
        <v>18893.766500000002</v>
      </c>
      <c r="DE14" s="8">
        <f>IF(LEFT(DE$2,2)="1M",SUMIF(Month!$131:$131,Period!DE$2,Month!14:14),SUMIF(Month!$131:$131,Period!DE$2,Month!14:14)+DD14)</f>
        <v>20810.1515</v>
      </c>
      <c r="DF14" s="8">
        <f>IF(LEFT(DF$2,2)="1M",SUMIF(Month!$131:$131,Period!DF$2,Month!14:14),SUMIF(Month!$131:$131,Period!DF$2,Month!14:14)+DE14)</f>
        <v>1856.712</v>
      </c>
      <c r="DG14" s="8">
        <f>IF(LEFT(DG$2,2)="1M",SUMIF(Month!$131:$131,Period!DG$2,Month!14:14),SUMIF(Month!$131:$131,Period!DG$2,Month!14:14)+DF14)</f>
        <v>3442.9555</v>
      </c>
      <c r="DH14" s="8">
        <f>IF(LEFT(DH$2,2)="1M",SUMIF(Month!$131:$131,Period!DH$2,Month!14:14),SUMIF(Month!$131:$131,Period!DH$2,Month!14:14)+DG14)</f>
        <v>5197.6080000000002</v>
      </c>
      <c r="DI14" s="8">
        <f>IF(LEFT(DI$2,2)="1M",SUMIF(Month!$131:$131,Period!DI$2,Month!14:14),SUMIF(Month!$131:$131,Period!DI$2,Month!14:14)+DH14)</f>
        <v>6870.098</v>
      </c>
      <c r="DJ14" s="8">
        <f>IF(LEFT(DJ$2,2)="1M",SUMIF(Month!$131:$131,Period!DJ$2,Month!14:14),SUMIF(Month!$131:$131,Period!DJ$2,Month!14:14)+DI14)</f>
        <v>8572.3339999999989</v>
      </c>
      <c r="DK14" s="8">
        <f>IF(LEFT(DK$2,2)="1M",SUMIF(Month!$131:$131,Period!DK$2,Month!14:14),SUMIF(Month!$131:$131,Period!DK$2,Month!14:14)+DJ14)</f>
        <v>10192.738499999999</v>
      </c>
      <c r="DL14" s="8">
        <f>IF(LEFT(DL$2,2)="1M",SUMIF(Month!$131:$131,Period!DL$2,Month!14:14),SUMIF(Month!$131:$131,Period!DL$2,Month!14:14)+DK14)</f>
        <v>12012.064999999999</v>
      </c>
      <c r="DM14" s="8">
        <f>IF(LEFT(DM$2,2)="1M",SUMIF(Month!$131:$131,Period!DM$2,Month!14:14),SUMIF(Month!$131:$131,Period!DM$2,Month!14:14)+DL14)</f>
        <v>13729.859999999999</v>
      </c>
      <c r="DN14" s="8">
        <f>IF(LEFT(DN$2,2)="1M",SUMIF(Month!$131:$131,Period!DN$2,Month!14:14),SUMIF(Month!$131:$131,Period!DN$2,Month!14:14)+DM14)</f>
        <v>15413.216999999999</v>
      </c>
      <c r="DO14" s="8">
        <f>IF(LEFT(DO$2,2)="1M",SUMIF(Month!$131:$131,Period!DO$2,Month!14:14),SUMIF(Month!$131:$131,Period!DO$2,Month!14:14)+DN14)</f>
        <v>17146.839</v>
      </c>
      <c r="DP14" s="8">
        <f>IF(LEFT(DP$2,2)="1M",SUMIF(Month!$131:$131,Period!DP$2,Month!14:14),SUMIF(Month!$131:$131,Period!DP$2,Month!14:14)+DO14)</f>
        <v>18889.859</v>
      </c>
      <c r="DQ14" s="8">
        <f>IF(LEFT(DQ$2,2)="1M",SUMIF(Month!$131:$131,Period!DQ$2,Month!14:14),SUMIF(Month!$131:$131,Period!DQ$2,Month!14:14)+DP14)</f>
        <v>20853.394500000002</v>
      </c>
      <c r="DR14" s="8">
        <f>IF(LEFT(DR$2,2)="1M",SUMIF(Month!$131:$131,Period!DR$2,Month!14:14),SUMIF(Month!$131:$131,Period!DR$2,Month!14:14)+DQ14)</f>
        <v>1906.1305000000002</v>
      </c>
      <c r="DS14" s="8">
        <f>IF(LEFT(DS$2,2)="1M",SUMIF(Month!$131:$131,Period!DS$2,Month!14:14),SUMIF(Month!$131:$131,Period!DS$2,Month!14:14)+DR14)</f>
        <v>3602.8085000000001</v>
      </c>
      <c r="DT14" s="8">
        <f>IF(LEFT(DT$2,2)="1M",SUMIF(Month!$131:$131,Period!DT$2,Month!14:14),SUMIF(Month!$131:$131,Period!DT$2,Month!14:14)+DS14)</f>
        <v>5470.585</v>
      </c>
      <c r="DU14" s="8">
        <f>IF(LEFT(DU$2,2)="1M",SUMIF(Month!$131:$131,Period!DU$2,Month!14:14),SUMIF(Month!$131:$131,Period!DU$2,Month!14:14)+DT14)</f>
        <v>7326.8694999999998</v>
      </c>
      <c r="DV14" s="8">
        <f>IF(LEFT(DV$2,2)="1M",SUMIF(Month!$131:$131,Period!DV$2,Month!14:14),SUMIF(Month!$131:$131,Period!DV$2,Month!14:14)+DU14)</f>
        <v>9180.7955000000002</v>
      </c>
      <c r="DW14" s="8">
        <f>IF(LEFT(DW$2,2)="1M",SUMIF(Month!$131:$131,Period!DW$2,Month!14:14),SUMIF(Month!$131:$131,Period!DW$2,Month!14:14)+DV14)</f>
        <v>11025.656999999999</v>
      </c>
      <c r="DX14" s="8">
        <f>IF(LEFT(DX$2,2)="1M",SUMIF(Month!$131:$131,Period!DX$2,Month!14:14),SUMIF(Month!$131:$131,Period!DX$2,Month!14:14)+DW14)</f>
        <v>13023.673499999999</v>
      </c>
      <c r="DY14" s="8">
        <f>IF(LEFT(DY$2,2)="1M",SUMIF(Month!$131:$131,Period!DY$2,Month!14:14),SUMIF(Month!$131:$131,Period!DY$2,Month!14:14)+DX14)</f>
        <v>14942.330999999998</v>
      </c>
      <c r="DZ14" s="8">
        <f>IF(LEFT(DZ$2,2)="1M",SUMIF(Month!$131:$131,Period!DZ$2,Month!14:14),SUMIF(Month!$131:$131,Period!DZ$2,Month!14:14)+DY14)</f>
        <v>16829.164499999999</v>
      </c>
      <c r="EA14" s="8">
        <f>IF(LEFT(EA$2,2)="1M",SUMIF(Month!$131:$131,Period!EA$2,Month!14:14),SUMIF(Month!$131:$131,Period!EA$2,Month!14:14)+DZ14)</f>
        <v>18814.684499999999</v>
      </c>
      <c r="EB14" s="8">
        <f>IF(LEFT(EB$2,2)="1M",SUMIF(Month!$131:$131,Period!EB$2,Month!14:14),SUMIF(Month!$131:$131,Period!EB$2,Month!14:14)+EA14)</f>
        <v>20739.498</v>
      </c>
      <c r="EC14" s="8">
        <f>IF(LEFT(EC$2,2)="1M",SUMIF(Month!$131:$131,Period!EC$2,Month!14:14),SUMIF(Month!$131:$131,Period!EC$2,Month!14:14)+EB14)</f>
        <v>22829.404999999999</v>
      </c>
      <c r="ED14" s="8">
        <f>IF(LEFT(ED$2,2)="1M",SUMIF(Month!$131:$131,Period!ED$2,Month!14:14),SUMIF(Month!$131:$131,Period!ED$2,Month!14:14)+EC14)</f>
        <v>2069.4560000000001</v>
      </c>
      <c r="EE14" s="8">
        <f>IF(LEFT(EE$2,2)="1M",SUMIF(Month!$131:$131,Period!EE$2,Month!14:14),SUMIF(Month!$131:$131,Period!EE$2,Month!14:14)+ED14)</f>
        <v>3847.268</v>
      </c>
      <c r="EF14" s="8">
        <f>IF(LEFT(EF$2,2)="1M",SUMIF(Month!$131:$131,Period!EF$2,Month!14:14),SUMIF(Month!$131:$131,Period!EF$2,Month!14:14)+EE14)</f>
        <v>5707.0635000000002</v>
      </c>
      <c r="EG14" s="8">
        <f>IF(LEFT(EG$2,2)="1M",SUMIF(Month!$131:$131,Period!EG$2,Month!14:14),SUMIF(Month!$131:$131,Period!EG$2,Month!14:14)+EF14)</f>
        <v>7579.7350000000006</v>
      </c>
      <c r="EH14" s="8">
        <f>IF(LEFT(EH$2,2)="1M",SUMIF(Month!$131:$131,Period!EH$2,Month!14:14),SUMIF(Month!$131:$131,Period!EH$2,Month!14:14)+EG14)</f>
        <v>9584.4970000000012</v>
      </c>
      <c r="EI14" s="8">
        <f>IF(LEFT(EI$2,2)="1M",SUMIF(Month!$131:$131,Period!EI$2,Month!14:14),SUMIF(Month!$131:$131,Period!EI$2,Month!14:14)+EH14)</f>
        <v>11523.043500000002</v>
      </c>
      <c r="EJ14" s="8">
        <f>IF(LEFT(EJ$2,2)="1M",SUMIF(Month!$131:$131,Period!EJ$2,Month!14:14),SUMIF(Month!$131:$131,Period!EJ$2,Month!14:14)+EI14)</f>
        <v>13706.043500000002</v>
      </c>
      <c r="EK14" s="8">
        <f>IF(LEFT(EK$2,2)="1M",SUMIF(Month!$131:$131,Period!EK$2,Month!14:14),SUMIF(Month!$131:$131,Period!EK$2,Month!14:14)+EJ14)</f>
        <v>15764.529000000002</v>
      </c>
      <c r="EL14" s="8">
        <f>IF(LEFT(EL$2,2)="1M",SUMIF(Month!$131:$131,Period!EL$2,Month!14:14),SUMIF(Month!$131:$131,Period!EL$2,Month!14:14)+EK14)</f>
        <v>17763.209500000001</v>
      </c>
      <c r="EM14" s="8">
        <f>IF(LEFT(EM$2,2)="1M",SUMIF(Month!$131:$131,Period!EM$2,Month!14:14),SUMIF(Month!$131:$131,Period!EM$2,Month!14:14)+EL14)</f>
        <v>19851.5605</v>
      </c>
      <c r="EN14" s="8">
        <f>IF(LEFT(EN$2,2)="1M",SUMIF(Month!$131:$131,Period!EN$2,Month!14:14),SUMIF(Month!$131:$131,Period!EN$2,Month!14:14)+EM14)</f>
        <v>21786.305499999999</v>
      </c>
      <c r="EO14" s="8">
        <f>IF(LEFT(EO$2,2)="1M",SUMIF(Month!$131:$131,Period!EO$2,Month!14:14),SUMIF(Month!$131:$131,Period!EO$2,Month!14:14)+EN14)</f>
        <v>23895.335499999997</v>
      </c>
      <c r="EP14" s="8">
        <f>IF(LEFT(EP$2,2)="1M",SUMIF(Month!$131:$131,Period!EP$2,Month!14:14),SUMIF(Month!$131:$131,Period!EP$2,Month!14:14)+EO14)</f>
        <v>2011.4730000000002</v>
      </c>
      <c r="EQ14" s="8">
        <f>IF(LEFT(EQ$2,2)="1M",SUMIF(Month!$131:$131,Period!EQ$2,Month!14:14),SUMIF(Month!$131:$131,Period!EQ$2,Month!14:14)+EP14)</f>
        <v>3791.0450000000001</v>
      </c>
      <c r="ER14" s="8">
        <f>IF(LEFT(ER$2,2)="1M",SUMIF(Month!$131:$131,Period!ER$2,Month!14:14),SUMIF(Month!$131:$131,Period!ER$2,Month!14:14)+EQ14)</f>
        <v>5706.9380000000001</v>
      </c>
      <c r="ES14" s="8">
        <f>IF(LEFT(ES$2,2)="1M",SUMIF(Month!$131:$131,Period!ES$2,Month!14:14),SUMIF(Month!$131:$131,Period!ES$2,Month!14:14)+ER14)</f>
        <v>7671.3209999999999</v>
      </c>
      <c r="ET14" s="8">
        <f>IF(LEFT(ET$2,2)="1M",SUMIF(Month!$131:$131,Period!ET$2,Month!14:14),SUMIF(Month!$131:$131,Period!ET$2,Month!14:14)+ES14)</f>
        <v>9669.6095000000005</v>
      </c>
      <c r="EU14" s="8">
        <f>IF(LEFT(EU$2,2)="1M",SUMIF(Month!$131:$131,Period!EU$2,Month!14:14),SUMIF(Month!$131:$131,Period!EU$2,Month!14:14)+ET14)</f>
        <v>11632.6095</v>
      </c>
      <c r="EV14" s="8">
        <f>IF(LEFT(EV$2,2)="1M",SUMIF(Month!$131:$131,Period!EV$2,Month!14:14),SUMIF(Month!$131:$131,Period!EV$2,Month!14:14)+EU14)</f>
        <v>13810.6095</v>
      </c>
      <c r="EW14" s="8">
        <f>IF(LEFT(EW$2,2)="1M",SUMIF(Month!$131:$131,Period!EW$2,Month!14:14),SUMIF(Month!$131:$131,Period!EW$2,Month!14:14)+EV14)</f>
        <v>15877.6095</v>
      </c>
      <c r="EX14" s="8">
        <f>IF(LEFT(EX$2,2)="1M",SUMIF(Month!$131:$131,Period!EX$2,Month!14:14),SUMIF(Month!$131:$131,Period!EX$2,Month!14:14)+EW14)</f>
        <v>17938.609499999999</v>
      </c>
      <c r="EY14" s="8">
        <f>IF(LEFT(EY$2,2)="1M",SUMIF(Month!$131:$131,Period!EY$2,Month!14:14),SUMIF(Month!$131:$131,Period!EY$2,Month!14:14)+EX14)</f>
        <v>20118.609499999999</v>
      </c>
      <c r="EZ14" s="8">
        <f>IF(LEFT(EZ$2,2)="1M",SUMIF(Month!$131:$131,Period!EZ$2,Month!14:14),SUMIF(Month!$131:$131,Period!EZ$2,Month!14:14)+EY14)</f>
        <v>22237.609499999999</v>
      </c>
      <c r="FA14" s="8">
        <f>IF(LEFT(FA$2,2)="1M",SUMIF(Month!$131:$131,Period!FA$2,Month!14:14),SUMIF(Month!$131:$131,Period!FA$2,Month!14:14)+EZ14)</f>
        <v>24475.609499999999</v>
      </c>
      <c r="FB14" s="8">
        <f>IF(LEFT(FB$2,2)="1M",SUMIF(Month!$131:$131,Period!FB$2,Month!14:14),SUMIF(Month!$131:$131,Period!FB$2,Month!14:14)+FA14)</f>
        <v>2276</v>
      </c>
      <c r="FC14" s="8">
        <f>IF(LEFT(FC$2,2)="1M",SUMIF(Month!$131:$131,Period!FC$2,Month!14:14),SUMIF(Month!$131:$131,Period!FC$2,Month!14:14)+FB14)</f>
        <v>4252</v>
      </c>
      <c r="FD14" s="8">
        <f>IF(LEFT(FD$2,2)="1M",SUMIF(Month!$131:$131,Period!FD$2,Month!14:14),SUMIF(Month!$131:$131,Period!FD$2,Month!14:14)+FC14)</f>
        <v>6419</v>
      </c>
      <c r="FE14" s="8">
        <f>IF(LEFT(FE$2,2)="1M",SUMIF(Month!$131:$131,Period!FE$2,Month!14:14),SUMIF(Month!$131:$131,Period!FE$2,Month!14:14)+FD14)</f>
        <v>8525</v>
      </c>
      <c r="FF14" s="8">
        <f>IF(LEFT(FF$2,2)="1M",SUMIF(Month!$131:$131,Period!FF$2,Month!14:14),SUMIF(Month!$131:$131,Period!FF$2,Month!14:14)+FE14)</f>
        <v>10693</v>
      </c>
      <c r="FG14" s="8">
        <f>IF(LEFT(FG$2,2)="1M",SUMIF(Month!$131:$131,Period!FG$2,Month!14:14),SUMIF(Month!$131:$131,Period!FG$2,Month!14:14)+FF14)</f>
        <v>12814</v>
      </c>
      <c r="FH14" s="8">
        <f>IF(LEFT(FH$2,2)="1M",SUMIF(Month!$131:$131,Period!FH$2,Month!14:14),SUMIF(Month!$131:$131,Period!FH$2,Month!14:14)+FG14)</f>
        <v>15165</v>
      </c>
      <c r="FI14" s="8">
        <f>IF(LEFT(FI$2,2)="1M",SUMIF(Month!$131:$131,Period!FI$2,Month!14:14),SUMIF(Month!$131:$131,Period!FI$2,Month!14:14)+FH14)</f>
        <v>17460</v>
      </c>
      <c r="FJ14" s="8">
        <f>IF(LEFT(FJ$2,2)="1M",SUMIF(Month!$131:$131,Period!FJ$2,Month!14:14),SUMIF(Month!$131:$131,Period!FJ$2,Month!14:14)+FI14)</f>
        <v>19719</v>
      </c>
      <c r="FK14" s="8">
        <f>IF(LEFT(FK$2,2)="1M",SUMIF(Month!$131:$131,Period!FK$2,Month!14:14),SUMIF(Month!$131:$131,Period!FK$2,Month!14:14)+FJ14)</f>
        <v>22073</v>
      </c>
      <c r="FL14" s="8">
        <f>IF(LEFT(FL$2,2)="1M",SUMIF(Month!$131:$131,Period!FL$2,Month!14:14),SUMIF(Month!$131:$131,Period!FL$2,Month!14:14)+FK14)</f>
        <v>24215</v>
      </c>
      <c r="FM14" s="8">
        <f>IF(LEFT(FM$2,2)="1M",SUMIF(Month!$131:$131,Period!FM$2,Month!14:14),SUMIF(Month!$131:$131,Period!FM$2,Month!14:14)+FL14)</f>
        <v>26629</v>
      </c>
      <c r="FN14" s="8">
        <f>IF(LEFT(FN$2,2)="1M",SUMIF(Month!$131:$131,Period!FN$2,Month!14:14),SUMIF(Month!$131:$131,Period!FN$2,Month!14:14)+FM14)</f>
        <v>2509</v>
      </c>
      <c r="FO14" s="8">
        <f>IF(LEFT(FO$2,2)="1M",SUMIF(Month!$131:$131,Period!FO$2,Month!14:14),SUMIF(Month!$131:$131,Period!FO$2,Month!14:14)+FN14)</f>
        <v>4680.5825000000004</v>
      </c>
      <c r="FP14" s="8">
        <f>IF(LEFT(FP$2,2)="1M",SUMIF(Month!$131:$131,Period!FP$2,Month!14:14),SUMIF(Month!$131:$131,Period!FP$2,Month!14:14)+FO14)</f>
        <v>7090.5825000000004</v>
      </c>
      <c r="FQ14" s="8">
        <f>IF(LEFT(FQ$2,2)="1M",SUMIF(Month!$131:$131,Period!FQ$2,Month!14:14),SUMIF(Month!$131:$131,Period!FQ$2,Month!14:14)+FP14)</f>
        <v>9461.5825000000004</v>
      </c>
      <c r="FR14" s="8">
        <f>IF(LEFT(FR$2,2)="1M",SUMIF(Month!$131:$131,Period!FR$2,Month!14:14),SUMIF(Month!$131:$131,Period!FR$2,Month!14:14)+FQ14)</f>
        <v>11814.5825</v>
      </c>
      <c r="FS14" s="8">
        <f>IF(LEFT(FS$2,2)="1M",SUMIF(Month!$131:$131,Period!FS$2,Month!14:14),SUMIF(Month!$131:$131,Period!FS$2,Month!14:14)+FR14)</f>
        <v>14231</v>
      </c>
      <c r="FT14" s="8">
        <f>IF(LEFT(FT$2,2)="1M",SUMIF(Month!$131:$131,Period!FT$2,Month!14:14),SUMIF(Month!$131:$131,Period!FT$2,Month!14:14)+FS14)</f>
        <v>16816</v>
      </c>
      <c r="FU14" s="8">
        <f>IF(LEFT(FU$2,2)="1M",SUMIF(Month!$131:$131,Period!FU$2,Month!14:14),SUMIF(Month!$131:$131,Period!FU$2,Month!14:14)+FT14)</f>
        <v>19330</v>
      </c>
      <c r="FV14" s="8">
        <f>IF(LEFT(FV$2,2)="1M",SUMIF(Month!$131:$131,Period!FV$2,Month!14:14),SUMIF(Month!$131:$131,Period!FV$2,Month!14:14)+FU14)</f>
        <v>21792</v>
      </c>
      <c r="FW14" s="8">
        <f>IF(LEFT(FW$2,2)="1M",SUMIF(Month!$131:$131,Period!FW$2,Month!14:14),SUMIF(Month!$131:$131,Period!FW$2,Month!14:14)+FV14)</f>
        <v>24303</v>
      </c>
      <c r="FX14" s="8">
        <f>IF(LEFT(FX$2,2)="1M",SUMIF(Month!$131:$131,Period!FX$2,Month!14:14),SUMIF(Month!$131:$131,Period!FX$2,Month!14:14)+FW14)</f>
        <v>26774</v>
      </c>
      <c r="FY14" s="8">
        <f>IF(LEFT(FY$2,2)="1M",SUMIF(Month!$131:$131,Period!FY$2,Month!14:14),SUMIF(Month!$131:$131,Period!FY$2,Month!14:14)+FX14)</f>
        <v>29460</v>
      </c>
      <c r="FZ14" s="8">
        <f>IF(LEFT(FZ$2,2)="1M",SUMIF(Month!$131:$131,Period!FZ$2,Month!14:14),SUMIF(Month!$131:$131,Period!FZ$2,Month!14:14)+FY14)</f>
        <v>2628.848</v>
      </c>
      <c r="GA14" s="8">
        <f>IF(LEFT(GA$2,2)="1M",SUMIF(Month!$131:$131,Period!GA$2,Month!14:14),SUMIF(Month!$131:$131,Period!GA$2,Month!14:14)+FZ14)</f>
        <v>5125.848</v>
      </c>
      <c r="GB14" s="8">
        <f>IF(LEFT(GB$2,2)="1M",SUMIF(Month!$131:$131,Period!GB$2,Month!14:14),SUMIF(Month!$131:$131,Period!GB$2,Month!14:14)+GA14)</f>
        <v>7686.1214999999993</v>
      </c>
      <c r="GC14" s="8">
        <f>IF(LEFT(GC$2,2)="1M",SUMIF(Month!$131:$131,Period!GC$2,Month!14:14),SUMIF(Month!$131:$131,Period!GC$2,Month!14:14)+GB14)</f>
        <v>10191.848999999998</v>
      </c>
      <c r="GD14" s="8">
        <f>IF(LEFT(GD$2,2)="1M",SUMIF(Month!$131:$131,Period!GD$2,Month!14:14),SUMIF(Month!$131:$131,Period!GD$2,Month!14:14)+GC14)</f>
        <v>12729.143999999998</v>
      </c>
      <c r="GE14" s="8">
        <f>IF(LEFT(GE$2,2)="1M",SUMIF(Month!$131:$131,Period!GE$2,Month!14:14),SUMIF(Month!$131:$131,Period!GE$2,Month!14:14)+GD14)</f>
        <v>15188.389499999997</v>
      </c>
      <c r="GF14" s="8">
        <f>IF(LEFT(GF$2,2)="1M",SUMIF(Month!$131:$131,Period!GF$2,Month!14:14),SUMIF(Month!$131:$131,Period!GF$2,Month!14:14)+GE14)</f>
        <v>17908</v>
      </c>
      <c r="GG14" s="8">
        <f>IF(LEFT(GG$2,2)="1M",SUMIF(Month!$131:$131,Period!GG$2,Month!14:14),SUMIF(Month!$131:$131,Period!GG$2,Month!14:14)+GF14)</f>
        <v>20561.706249999996</v>
      </c>
      <c r="GH14" s="8">
        <f>IF(LEFT(GH$2,2)="1M",SUMIF(Month!$131:$131,Period!GH$2,Month!14:14),SUMIF(Month!$131:$131,Period!GH$2,Month!14:14)+GG14)</f>
        <v>23144.138999999996</v>
      </c>
      <c r="GI14" s="8">
        <f>IF(LEFT(GI$2,2)="1M",SUMIF(Month!$131:$131,Period!GI$2,Month!14:14),SUMIF(Month!$131:$131,Period!GI$2,Month!14:14)+GH14)</f>
        <v>25895</v>
      </c>
      <c r="GJ14" s="8">
        <f>IF(LEFT(GJ$2,2)="1M",SUMIF(Month!$131:$131,Period!GJ$2,Month!14:14),SUMIF(Month!$131:$131,Period!GJ$2,Month!14:14)+GI14)</f>
        <v>28485.011999999999</v>
      </c>
      <c r="GK14" s="8">
        <f>IF(LEFT(GK$2,2)="1M",SUMIF(Month!$131:$131,Period!GK$2,Month!14:14),SUMIF(Month!$131:$131,Period!GK$2,Month!14:14)+GJ14)</f>
        <v>31241.011999999999</v>
      </c>
      <c r="GL14" s="8">
        <f>IF(LEFT(GL$2,2)="1M",SUMIF(Month!$131:$131,Period!GL$2,Month!14:14),SUMIF(Month!$131:$131,Period!GL$2,Month!14:14)+GK14)</f>
        <v>2769</v>
      </c>
      <c r="GM14" s="8">
        <f>IF(LEFT(GM$2,2)="1M",SUMIF(Month!$131:$131,Period!GM$2,Month!14:14),SUMIF(Month!$131:$131,Period!GM$2,Month!14:14)+GL14)</f>
        <v>5152</v>
      </c>
      <c r="GN14" s="8">
        <f>IF(LEFT(GN$2,2)="1M",SUMIF(Month!$131:$131,Period!GN$2,Month!14:14),SUMIF(Month!$131:$131,Period!GN$2,Month!14:14)+GM14)</f>
        <v>7758</v>
      </c>
      <c r="GO14" s="8">
        <f>IF(LEFT(GO$2,2)="1M",SUMIF(Month!$131:$131,Period!GO$2,Month!14:14),SUMIF(Month!$131:$131,Period!GO$2,Month!14:14)+GN14)</f>
        <v>10308.137500000001</v>
      </c>
      <c r="GP14" s="8">
        <f>IF(LEFT(GP$2,2)="1M",SUMIF(Month!$131:$131,Period!GP$2,Month!14:14),SUMIF(Month!$131:$131,Period!GP$2,Month!14:14)+GO14)</f>
        <v>12962.137500000001</v>
      </c>
      <c r="GQ14" s="8">
        <f>IF(LEFT(GQ$2,2)="1M",SUMIF(Month!$131:$131,Period!GQ$2,Month!14:14),SUMIF(Month!$131:$131,Period!GQ$2,Month!14:14)+GP14)</f>
        <v>15513.137500000001</v>
      </c>
      <c r="GR14" s="8">
        <f>IF(LEFT(GR$2,2)="1M",SUMIF(Month!$131:$131,Period!GR$2,Month!14:14),SUMIF(Month!$131:$131,Period!GR$2,Month!14:14)+GQ14)</f>
        <v>18352.137500000001</v>
      </c>
      <c r="GS14" s="8">
        <f>IF(LEFT(GS$2,2)="1M",SUMIF(Month!$131:$131,Period!GS$2,Month!14:14),SUMIF(Month!$131:$131,Period!GS$2,Month!14:14)+GR14)</f>
        <v>21169.137500000001</v>
      </c>
      <c r="GT14" s="8">
        <f>IF(LEFT(GT$2,2)="1M",SUMIF(Month!$131:$131,Period!GT$2,Month!14:14),SUMIF(Month!$131:$131,Period!GT$2,Month!14:14)+GS14)</f>
        <v>23913.137500000001</v>
      </c>
      <c r="GU14" s="8">
        <f>IF(LEFT(GU$2,2)="1M",SUMIF(Month!$131:$131,Period!GU$2,Month!14:14),SUMIF(Month!$131:$131,Period!GU$2,Month!14:14)+GT14)</f>
        <v>26731.137500000001</v>
      </c>
      <c r="GV14" s="8">
        <f>IF(LEFT(GV$2,2)="1M",SUMIF(Month!$131:$131,Period!GV$2,Month!14:14),SUMIF(Month!$131:$131,Period!GV$2,Month!14:14)+GU14)</f>
        <v>29460.137500000001</v>
      </c>
      <c r="GW14" s="8">
        <f>IF(LEFT(GW$2,2)="1M",SUMIF(Month!$131:$131,Period!GW$2,Month!14:14),SUMIF(Month!$131:$131,Period!GW$2,Month!14:14)+GV14)</f>
        <v>32272.137500000001</v>
      </c>
      <c r="GX14" s="8">
        <f>IF(LEFT(GX$2,2)="1M",SUMIF(Month!$131:$131,Period!GX$2,Month!14:14),SUMIF(Month!$131:$131,Period!GX$2,Month!14:14)+GW14)</f>
        <v>2894</v>
      </c>
      <c r="GY14" s="8">
        <f>IF(LEFT(GY$2,2)="1M",SUMIF(Month!$131:$131,Period!GY$2,Month!14:14),SUMIF(Month!$131:$131,Period!GY$2,Month!14:14)+GX14)</f>
        <v>5452</v>
      </c>
      <c r="GZ14" s="8">
        <f>IF(LEFT(GZ$2,2)="1M",SUMIF(Month!$131:$131,Period!GZ$2,Month!14:14),SUMIF(Month!$131:$131,Period!GZ$2,Month!14:14)+GY14)</f>
        <v>8150</v>
      </c>
      <c r="HA14" s="8">
        <f>IF(LEFT(HA$2,2)="1M",SUMIF(Month!$131:$131,Period!HA$2,Month!14:14),SUMIF(Month!$131:$131,Period!HA$2,Month!14:14)+GZ14)</f>
        <v>10878</v>
      </c>
      <c r="HB14" s="8">
        <f>IF(LEFT(HB$2,2)="1M",SUMIF(Month!$131:$131,Period!HB$2,Month!14:14),SUMIF(Month!$131:$131,Period!HB$2,Month!14:14)+HA14)</f>
        <v>13666</v>
      </c>
      <c r="HC14" s="8">
        <f>IF(LEFT(HC$2,2)="1M",SUMIF(Month!$131:$131,Period!HC$2,Month!14:14),SUMIF(Month!$131:$131,Period!HC$2,Month!14:14)+HB14)</f>
        <v>16285</v>
      </c>
      <c r="HD14" s="8">
        <f>IF(LEFT(HD$2,2)="1M",SUMIF(Month!$131:$131,Period!HD$2,Month!14:14),SUMIF(Month!$131:$131,Period!HD$2,Month!14:14)+HC14)</f>
        <v>18919</v>
      </c>
      <c r="HE14" s="8">
        <f>IF(LEFT(HE$2,2)="1M",SUMIF(Month!$131:$131,Period!HE$2,Month!14:14),SUMIF(Month!$131:$131,Period!HE$2,Month!14:14)+HD14)</f>
        <v>21372</v>
      </c>
      <c r="HF14" s="8">
        <f>IF(LEFT(HF$2,2)="1M",SUMIF(Month!$131:$131,Period!HF$2,Month!14:14),SUMIF(Month!$131:$131,Period!HF$2,Month!14:14)+HE14)</f>
        <v>23770</v>
      </c>
      <c r="HG14" s="8">
        <f>IF(LEFT(HG$2,2)="1M",SUMIF(Month!$131:$131,Period!HG$2,Month!14:14),SUMIF(Month!$131:$131,Period!HG$2,Month!14:14)+HF14)</f>
        <v>26286</v>
      </c>
      <c r="HH14" s="8">
        <f>IF(LEFT(HH$2,2)="1M",SUMIF(Month!$131:$131,Period!HH$2,Month!14:14),SUMIF(Month!$131:$131,Period!HH$2,Month!14:14)+HG14)</f>
        <v>28662</v>
      </c>
      <c r="HI14" s="8">
        <f>IF(LEFT(HI$2,2)="1M",SUMIF(Month!$131:$131,Period!HI$2,Month!14:14),SUMIF(Month!$131:$131,Period!HI$2,Month!14:14)+HH14)</f>
        <v>31248</v>
      </c>
      <c r="HJ14" s="8">
        <f>IF(LEFT(HJ$2,2)="1M",SUMIF(Month!$131:$131,Period!HJ$2,Month!14:14),SUMIF(Month!$131:$131,Period!HJ$2,Month!14:14)+HI14)</f>
        <v>2556</v>
      </c>
      <c r="HK14" s="8">
        <f>IF(LEFT(HK$2,2)="1M",SUMIF(Month!$131:$131,Period!HK$2,Month!14:14),SUMIF(Month!$131:$131,Period!HK$2,Month!14:14)+HJ14)</f>
        <v>4672</v>
      </c>
      <c r="HL14" s="8">
        <f>IF(LEFT(HL$2,2)="1M",SUMIF(Month!$131:$131,Period!HL$2,Month!14:14),SUMIF(Month!$131:$131,Period!HL$2,Month!14:14)+HK14)</f>
        <v>6955</v>
      </c>
      <c r="HM14" s="8">
        <f>IF(LEFT(HM$2,2)="1M",SUMIF(Month!$131:$131,Period!HM$2,Month!14:14),SUMIF(Month!$131:$131,Period!HM$2,Month!14:14)+HL14)</f>
        <v>9246.9930000000004</v>
      </c>
      <c r="HN14" s="8">
        <f>IF(LEFT(HN$2,2)="1M",SUMIF(Month!$131:$131,Period!HN$2,Month!14:14),SUMIF(Month!$131:$131,Period!HN$2,Month!14:14)+HM14)</f>
        <v>11514.262500000001</v>
      </c>
      <c r="HO14" s="8">
        <f>IF(LEFT(HO$2,2)="1M",SUMIF(Month!$131:$131,Period!HO$2,Month!14:14),SUMIF(Month!$131:$131,Period!HO$2,Month!14:14)+HN14)</f>
        <v>13682.165000000001</v>
      </c>
      <c r="HP14" s="8">
        <f>IF(LEFT(HP$2,2)="1M",SUMIF(Month!$131:$131,Period!HP$2,Month!14:14),SUMIF(Month!$131:$131,Period!HP$2,Month!14:14)+HO14)</f>
        <v>16079.165000000001</v>
      </c>
      <c r="HQ14" s="8">
        <f>IF(LEFT(HQ$2,2)="1M",SUMIF(Month!$131:$131,Period!HQ$2,Month!14:14),SUMIF(Month!$131:$131,Period!HQ$2,Month!14:14)+HP14)</f>
        <v>18286.53</v>
      </c>
      <c r="HR14" s="8">
        <f>IF(LEFT(HR$2,2)="1M",SUMIF(Month!$131:$131,Period!HR$2,Month!14:14),SUMIF(Month!$131:$131,Period!HR$2,Month!14:14)+HQ14)</f>
        <v>20412.53</v>
      </c>
      <c r="HS14" s="8">
        <f>IF(LEFT(HS$2,2)="1M",SUMIF(Month!$131:$131,Period!HS$2,Month!14:14),SUMIF(Month!$131:$131,Period!HS$2,Month!14:14)+HR14)</f>
        <v>22685.917999999998</v>
      </c>
      <c r="HT14" s="8">
        <f>IF(LEFT(HT$2,2)="1M",SUMIF(Month!$131:$131,Period!HT$2,Month!14:14),SUMIF(Month!$131:$131,Period!HT$2,Month!14:14)+HS14)</f>
        <v>24757.917999999998</v>
      </c>
      <c r="HU14" s="8">
        <f>IF(LEFT(HU$2,2)="1M",SUMIF(Month!$131:$131,Period!HU$2,Month!14:14),SUMIF(Month!$131:$131,Period!HU$2,Month!14:14)+HT14)</f>
        <v>27029.917999999998</v>
      </c>
      <c r="HV14" s="8">
        <f>IF(LEFT(HV$2,2)="1M",SUMIF(Month!$131:$131,Period!HV$2,Month!14:14),SUMIF(Month!$131:$131,Period!HV$2,Month!14:14)+HU14)</f>
        <v>2167</v>
      </c>
      <c r="HW14" s="8">
        <f>IF(LEFT(HW$2,2)="1M",SUMIF(Month!$131:$131,Period!HW$2,Month!14:14),SUMIF(Month!$131:$131,Period!HW$2,Month!14:14)+HV14)</f>
        <v>4125</v>
      </c>
      <c r="HX14" s="8">
        <f>IF(LEFT(HX$2,2)="1M",SUMIF(Month!$131:$131,Period!HX$2,Month!14:14),SUMIF(Month!$131:$131,Period!HX$2,Month!14:14)+HW14)</f>
        <v>6214</v>
      </c>
      <c r="HY14" s="8">
        <f>IF(LEFT(HY$2,2)="1M",SUMIF(Month!$131:$131,Period!HY$2,Month!14:14),SUMIF(Month!$131:$131,Period!HY$2,Month!14:14)+HX14)</f>
        <v>8249</v>
      </c>
      <c r="HZ14" s="8">
        <f>IF(LEFT(HZ$2,2)="1M",SUMIF(Month!$131:$131,Period!HZ$2,Month!14:14),SUMIF(Month!$131:$131,Period!HZ$2,Month!14:14)+HY14)</f>
        <v>10321</v>
      </c>
      <c r="IA14" s="8">
        <f>IF(LEFT(IA$2,2)="1M",SUMIF(Month!$131:$131,Period!IA$2,Month!14:14),SUMIF(Month!$131:$131,Period!IA$2,Month!14:14)+HZ14)</f>
        <v>12305</v>
      </c>
      <c r="IB14" s="8">
        <f>IF(LEFT(IB$2,2)="1M",SUMIF(Month!$131:$131,Period!IB$2,Month!14:14),SUMIF(Month!$131:$131,Period!IB$2,Month!14:14)+IA14)</f>
        <v>14454</v>
      </c>
      <c r="IC14" s="8">
        <f>IF(LEFT(IC$2,2)="1M",SUMIF(Month!$131:$131,Period!IC$2,Month!14:14),SUMIF(Month!$131:$131,Period!IC$2,Month!14:14)+IB14)</f>
        <v>16510</v>
      </c>
      <c r="ID14" s="8">
        <f>IF(LEFT(ID$2,2)="1M",SUMIF(Month!$131:$131,Period!ID$2,Month!14:14),SUMIF(Month!$131:$131,Period!ID$2,Month!14:14)+IC14)</f>
        <v>18444.753499999999</v>
      </c>
      <c r="IE14" s="8">
        <f>IF(LEFT(IE$2,2)="1M",SUMIF(Month!$131:$131,Period!IE$2,Month!14:14),SUMIF(Month!$131:$131,Period!IE$2,Month!14:14)+ID14)</f>
        <v>20476.753499999999</v>
      </c>
      <c r="IF14" s="8">
        <f>IF(LEFT(IF$2,2)="1M",SUMIF(Month!$131:$131,Period!IF$2,Month!14:14),SUMIF(Month!$131:$131,Period!IF$2,Month!14:14)+IE14)</f>
        <v>22400.753499999999</v>
      </c>
      <c r="IG14" s="8">
        <f>IF(LEFT(IG$2,2)="1M",SUMIF(Month!$131:$131,Period!IG$2,Month!14:14),SUMIF(Month!$131:$131,Period!IG$2,Month!14:14)+IF14)</f>
        <v>24541.753499999999</v>
      </c>
      <c r="IH14" s="8">
        <f>Month!IH14</f>
        <v>2184.7275</v>
      </c>
      <c r="II14" s="8">
        <f>IH14+Month!II14</f>
        <v>3969.895</v>
      </c>
      <c r="IJ14" s="8">
        <f>II14+Month!IJ14</f>
        <v>5939.6660000000002</v>
      </c>
      <c r="IK14" s="8">
        <f>IJ14+Month!IK14</f>
        <v>7848.683</v>
      </c>
      <c r="IL14" s="8">
        <f>IK14+Month!IL14</f>
        <v>9771.3824999999997</v>
      </c>
      <c r="IM14" s="8">
        <f>IL14+Month!IM14</f>
        <v>11680.772499999999</v>
      </c>
      <c r="IN14" s="8">
        <f>IM14+Month!IN14</f>
        <v>13739.697</v>
      </c>
      <c r="IO14" s="8">
        <f>IN14+Month!IO14</f>
        <v>15654.96</v>
      </c>
      <c r="IP14" s="8">
        <f>IO14+Month!IP14</f>
        <v>17669.410499999998</v>
      </c>
      <c r="IQ14" s="8">
        <f>IP14+Month!IQ14</f>
        <v>19737.417999999998</v>
      </c>
      <c r="IR14" s="8">
        <f>IQ14+Month!IR14</f>
        <v>21596.488999999998</v>
      </c>
      <c r="IS14" s="8">
        <f>IR14+Month!IS14</f>
        <v>23747.7045</v>
      </c>
      <c r="IT14" s="8">
        <f>Month!IT14</f>
        <v>2139.377</v>
      </c>
      <c r="IU14" s="8">
        <f>IT14+Month!IU14</f>
        <v>3872.1765</v>
      </c>
      <c r="IV14" s="8">
        <f>IU14+Month!IV14</f>
        <v>5783.4335000000001</v>
      </c>
      <c r="IW14" s="8">
        <f>IV14+Month!IW14</f>
        <v>7695.9395000000004</v>
      </c>
      <c r="IX14" s="8">
        <f>IW14+Month!IX14</f>
        <v>9294.6630000000005</v>
      </c>
      <c r="IY14" s="8">
        <f>IX14+Month!IY14</f>
        <v>11235.711000000001</v>
      </c>
      <c r="IZ14" s="8">
        <f>IY14+Month!IZ14</f>
        <v>13346.997000000001</v>
      </c>
      <c r="JA14" s="8">
        <f>IZ14+Month!JA14</f>
        <v>15333.122000000001</v>
      </c>
      <c r="JB14" s="8">
        <f>JA14+Month!JB14</f>
        <v>17320.909500000002</v>
      </c>
      <c r="JC14" s="8">
        <f>JB14+Month!JC14</f>
        <v>19387.068000000003</v>
      </c>
      <c r="JD14" s="8">
        <f>JC14+Month!JD14</f>
        <v>21378.786000000004</v>
      </c>
      <c r="JE14" s="8">
        <f>JD14+Month!JE14</f>
        <v>23596.972500000003</v>
      </c>
      <c r="JF14" s="8">
        <f>Month!JF14</f>
        <v>2250.7309999999998</v>
      </c>
      <c r="JG14" s="8">
        <f>Month!JG14+JF14</f>
        <v>4015.0289999999995</v>
      </c>
      <c r="JH14" s="8">
        <f>Month!JH14+JG14</f>
        <v>6034.9599999999991</v>
      </c>
      <c r="JI14" s="8">
        <f>Month!JI14+JH14</f>
        <v>8008.5864999999994</v>
      </c>
      <c r="JJ14" s="8">
        <f>Month!JJ14+JI14</f>
        <v>9989.8549999999996</v>
      </c>
      <c r="JK14" s="8">
        <f>Month!JK14+JJ14</f>
        <v>11954.778</v>
      </c>
      <c r="JL14" s="8">
        <f>Month!JL14+JK14</f>
        <v>14093.246999999999</v>
      </c>
      <c r="JM14" s="8">
        <f>Month!JM14+JL14</f>
        <v>16100.273499999999</v>
      </c>
      <c r="JN14" s="8">
        <f>Month!JN14+JM14</f>
        <v>18087.384999999998</v>
      </c>
      <c r="JO14" s="8">
        <f>Month!JO14+JN14</f>
        <v>20244.996999999999</v>
      </c>
      <c r="JP14" s="8">
        <f>Month!JP14+JO14</f>
        <v>22303.949000000001</v>
      </c>
      <c r="JQ14" s="8">
        <f>Month!JQ14+JP14</f>
        <v>24552.982</v>
      </c>
      <c r="JR14" s="8">
        <f>Month!JR14</f>
        <v>2215.268</v>
      </c>
      <c r="JS14" s="8">
        <f>Month!JS14+JR14</f>
        <v>4073.6755000000003</v>
      </c>
      <c r="JT14" s="8">
        <f>Month!JT14+JS14</f>
        <v>5711.6705000000002</v>
      </c>
      <c r="JU14" s="8">
        <f>Month!JU14+JT14</f>
        <v>6821.3</v>
      </c>
      <c r="JV14" s="8">
        <f>Month!JV14+JU14</f>
        <v>8150.1795000000002</v>
      </c>
      <c r="JW14" s="8">
        <f>Month!JW14+JV14</f>
        <v>9660.8395</v>
      </c>
      <c r="JX14" s="8">
        <f>Month!JX14+JW14</f>
        <v>11437.008</v>
      </c>
      <c r="JY14" s="8">
        <f>Month!JY14+JX14</f>
        <v>13300.413</v>
      </c>
      <c r="JZ14" s="8">
        <f>Month!JZ14+JY14</f>
        <v>15276.762000000001</v>
      </c>
      <c r="KA14" s="8">
        <f>Month!KA14+JZ14</f>
        <v>17405.669000000002</v>
      </c>
      <c r="KB14" s="8">
        <f>Month!KB14+KA14</f>
        <v>19379.820500000002</v>
      </c>
      <c r="KC14" s="8">
        <f>Month!KC14+KB14</f>
        <v>21439.543000000001</v>
      </c>
      <c r="KD14" s="8">
        <f>Month!KD14</f>
        <v>1990.0826999999997</v>
      </c>
      <c r="KE14" s="8">
        <f>Month!KE14+KD14</f>
        <v>3746.3885499999997</v>
      </c>
      <c r="KF14" s="8">
        <f>Month!KF14+KE14</f>
        <v>5537.7311499999996</v>
      </c>
      <c r="KG14" s="8">
        <f>Month!KG14+KF14</f>
        <v>7193.4776499999998</v>
      </c>
      <c r="KH14" s="8">
        <f>Month!KH14+KG14</f>
        <v>9084.7157999999999</v>
      </c>
      <c r="KI14" s="8">
        <f>Month!KI14+KH14</f>
        <v>10992.680349999999</v>
      </c>
      <c r="KJ14" s="8">
        <f>Month!KJ14+KI14</f>
        <v>13069.316549999998</v>
      </c>
      <c r="KK14" s="8">
        <f>Month!KK14+KJ14</f>
        <v>15027.939099999998</v>
      </c>
      <c r="KL14" s="8">
        <f>Month!KL14+KK14</f>
        <v>17011.536499999998</v>
      </c>
      <c r="KM14" s="8">
        <f>Month!KM14+KL14</f>
        <v>19058.201799999999</v>
      </c>
      <c r="KN14" s="8">
        <f>Month!KN14+KM14</f>
        <v>21015.163099999998</v>
      </c>
      <c r="KO14" s="8">
        <f>Month!KO14+KN14</f>
        <v>23189.428249999997</v>
      </c>
      <c r="KP14" s="8">
        <f>Month!KP14</f>
        <v>2022.17155</v>
      </c>
      <c r="KQ14" s="8">
        <f>Month!KQ14+KP14</f>
        <v>3739.8712499999997</v>
      </c>
      <c r="KR14" s="8">
        <f>Month!KR14+KQ14</f>
        <v>5744.5713586206894</v>
      </c>
      <c r="KS14" s="8">
        <f>Month!KS14+KR14</f>
        <v>7737.9190060344827</v>
      </c>
      <c r="KT14" s="8">
        <f>Month!KT14+KS14</f>
        <v>9701.0625870689655</v>
      </c>
      <c r="KU14" s="8">
        <f>Month!KU14+KT14</f>
        <v>11602.982262148331</v>
      </c>
      <c r="KV14" s="8">
        <f>Month!KV14+KU14</f>
        <v>13685.728112148332</v>
      </c>
      <c r="KW14" s="8">
        <f>Month!KW14+KV14</f>
        <v>15665.689612148331</v>
      </c>
      <c r="KX14" s="8">
        <f>Month!KX14+KW14</f>
        <v>17630.992662148332</v>
      </c>
      <c r="KY14" s="8">
        <f>Month!KY14+KX14</f>
        <v>19668.59739746579</v>
      </c>
      <c r="KZ14" s="8">
        <f>Month!KZ14+KY14</f>
        <v>21621.044119688013</v>
      </c>
      <c r="LA14" s="8">
        <f>Month!LA14+KZ14</f>
        <v>23764.943469688013</v>
      </c>
      <c r="LB14" s="8">
        <f>Month!LB14</f>
        <v>2204.8280999999997</v>
      </c>
      <c r="LC14" s="8">
        <f>Month!LC14+LB14</f>
        <v>4027.6922500000001</v>
      </c>
      <c r="LD14" s="8">
        <f>Month!LD14+LC14</f>
        <v>6096.4544999999998</v>
      </c>
      <c r="LE14" s="8">
        <f>Month!LE14+LD14</f>
        <v>8161.7713626984123</v>
      </c>
      <c r="LF14" s="8">
        <f>Month!LF14+LE14</f>
        <v>10179.439562698411</v>
      </c>
      <c r="LG14" s="8">
        <f>Month!LG14+LF14</f>
        <v>12189.133462698412</v>
      </c>
      <c r="LH14" s="8">
        <f>Month!LH14+LG14</f>
        <v>14407.590712698411</v>
      </c>
      <c r="LI14" s="8">
        <f>Month!LI14+LH14</f>
        <v>16481.485062698412</v>
      </c>
      <c r="LJ14" s="8">
        <f>Month!LJ14+LI14</f>
        <v>18560.284062698411</v>
      </c>
      <c r="LK14" s="8">
        <f>Month!LK14+LJ14</f>
        <v>20732.958645158727</v>
      </c>
      <c r="LL14" s="8">
        <f>Month!LL14+LK14</f>
        <v>22877.964945158728</v>
      </c>
      <c r="LM14" s="8">
        <f>Month!LM14+LL14</f>
        <v>25167.8213215873</v>
      </c>
      <c r="LN14" s="8">
        <f>Month!LN14</f>
        <v>2293.3590000000004</v>
      </c>
      <c r="LO14" s="8">
        <f>LN14+Month!LO14</f>
        <v>4250.2790000000005</v>
      </c>
      <c r="LP14" s="8">
        <f>LO14+Month!LP14</f>
        <v>6282.0305000000008</v>
      </c>
      <c r="LQ14" s="8">
        <f>LP14+Month!LQ14</f>
        <v>8342.594000000001</v>
      </c>
      <c r="LR14" s="8">
        <f>LQ14+Month!LR14</f>
        <v>10481.6525</v>
      </c>
      <c r="LS14" s="8">
        <f>LR14+Month!LS14</f>
        <v>12601.594499999999</v>
      </c>
      <c r="LT14" s="8">
        <f>LS14+Month!LT14</f>
        <v>14957.0265</v>
      </c>
      <c r="LU14" s="8">
        <f>LT14+Month!LU14</f>
        <v>17143.861499999999</v>
      </c>
      <c r="LV14" s="8">
        <f>LU14+Month!LV14</f>
        <v>19266.181</v>
      </c>
      <c r="LW14" s="8">
        <f>LV14+Month!LW14</f>
        <v>21454.193500000001</v>
      </c>
      <c r="LX14" s="8">
        <f>LW14+Month!LX14</f>
        <v>23593.071</v>
      </c>
      <c r="LY14" s="8">
        <f>LX14+Month!LY14</f>
        <v>25906.845000000001</v>
      </c>
      <c r="LZ14" s="8">
        <f>Month!LZ14</f>
        <v>2345.1489999999999</v>
      </c>
      <c r="MA14" s="8">
        <f>LZ14+Month!MA14</f>
        <v>4291.7</v>
      </c>
      <c r="MB14" s="8">
        <f>MA14+Month!MB14</f>
        <v>6385.2434999999996</v>
      </c>
      <c r="MC14" s="8">
        <f>MB14+Month!MC14</f>
        <v>8516.6034999999993</v>
      </c>
      <c r="MD14" s="8">
        <f>MC14+Month!MD14</f>
        <v>10655.816499999999</v>
      </c>
      <c r="ME14" s="8">
        <f>MD14+Month!ME14</f>
        <v>12763.537999999999</v>
      </c>
      <c r="MF14" s="8">
        <f>ME14+Month!MF14</f>
        <v>15112.309499999999</v>
      </c>
      <c r="MG14" s="8">
        <f>MF14+Month!MG14</f>
        <v>17345.126</v>
      </c>
      <c r="MH14" s="8">
        <f>MG14+Month!MH14</f>
        <v>19506.501499999998</v>
      </c>
      <c r="MI14" s="8">
        <f>MH14+Month!MI14</f>
        <v>21807.9565</v>
      </c>
      <c r="MJ14" s="8">
        <f>MI14+Month!MJ14</f>
        <v>21807.9565</v>
      </c>
      <c r="MK14" s="8">
        <f>MJ14+Month!MK14</f>
        <v>21807.9565</v>
      </c>
      <c r="ML14" s="8">
        <f>Month!ML14</f>
        <v>0</v>
      </c>
    </row>
    <row r="15" spans="1:350" s="4" customFormat="1" x14ac:dyDescent="0.35">
      <c r="A15" s="18" t="str">
        <f>Month!$A$15</f>
        <v>Veículo Pesado</v>
      </c>
      <c r="B15" s="9">
        <f>IF(LEFT(B$2,2)="1M",SUMIF(Month!$131:$131,Period!B$2,Month!15:15),SUMIF(Month!$131:$131,Period!B$2,Month!15:15)+A15)</f>
        <v>779</v>
      </c>
      <c r="C15" s="9">
        <f>IF(LEFT(C$2,2)="1M",SUMIF(Month!$131:$131,Period!C$2,Month!15:15),SUMIF(Month!$131:$131,Period!C$2,Month!15:15)+B15)</f>
        <v>1666</v>
      </c>
      <c r="D15" s="9">
        <f>IF(LEFT(D$2,2)="1M",SUMIF(Month!$131:$131,Period!D$2,Month!15:15),SUMIF(Month!$131:$131,Period!D$2,Month!15:15)+C15)</f>
        <v>2477</v>
      </c>
      <c r="E15" s="9">
        <f>IF(LEFT(E$2,2)="1M",SUMIF(Month!$131:$131,Period!E$2,Month!15:15),SUMIF(Month!$131:$131,Period!E$2,Month!15:15)+D15)</f>
        <v>3170</v>
      </c>
      <c r="F15" s="9">
        <f>IF(LEFT(F$2,2)="1M",SUMIF(Month!$131:$131,Period!F$2,Month!15:15),SUMIF(Month!$131:$131,Period!F$2,Month!15:15)+E15)</f>
        <v>4009</v>
      </c>
      <c r="G15" s="9">
        <f>IF(LEFT(G$2,2)="1M",SUMIF(Month!$131:$131,Period!G$2,Month!15:15),SUMIF(Month!$131:$131,Period!G$2,Month!15:15)+F15)</f>
        <v>4822</v>
      </c>
      <c r="H15" s="9">
        <f>IF(LEFT(H$2,2)="1M",SUMIF(Month!$131:$131,Period!H$2,Month!15:15),SUMIF(Month!$131:$131,Period!H$2,Month!15:15)+G15)</f>
        <v>5672</v>
      </c>
      <c r="I15" s="9">
        <f>IF(LEFT(I$2,2)="1M",SUMIF(Month!$131:$131,Period!I$2,Month!15:15),SUMIF(Month!$131:$131,Period!I$2,Month!15:15)+H15)</f>
        <v>6505</v>
      </c>
      <c r="J15" s="9">
        <f>IF(LEFT(J$2,2)="1M",SUMIF(Month!$131:$131,Period!J$2,Month!15:15),SUMIF(Month!$131:$131,Period!J$2,Month!15:15)+I15)</f>
        <v>7333</v>
      </c>
      <c r="K15" s="9">
        <f>IF(LEFT(K$2,2)="1M",SUMIF(Month!$131:$131,Period!K$2,Month!15:15),SUMIF(Month!$131:$131,Period!K$2,Month!15:15)+J15)</f>
        <v>8178</v>
      </c>
      <c r="L15" s="9">
        <f>IF(LEFT(L$2,2)="1M",SUMIF(Month!$131:$131,Period!L$2,Month!15:15),SUMIF(Month!$131:$131,Period!L$2,Month!15:15)+K15)</f>
        <v>8962</v>
      </c>
      <c r="M15" s="9">
        <f>IF(LEFT(M$2,2)="1M",SUMIF(Month!$131:$131,Period!M$2,Month!15:15),SUMIF(Month!$131:$131,Period!M$2,Month!15:15)+L15)</f>
        <v>9788</v>
      </c>
      <c r="N15" s="9">
        <f>IF(LEFT(N$2,2)="1M",SUMIF(Month!$131:$131,Period!N$2,Month!15:15),SUMIF(Month!$131:$131,Period!N$2,Month!15:15)+M15)</f>
        <v>746</v>
      </c>
      <c r="O15" s="9">
        <f>IF(LEFT(O$2,2)="1M",SUMIF(Month!$131:$131,Period!O$2,Month!15:15),SUMIF(Month!$131:$131,Period!O$2,Month!15:15)+N15)</f>
        <v>1420</v>
      </c>
      <c r="P15" s="9">
        <f>IF(LEFT(P$2,2)="1M",SUMIF(Month!$131:$131,Period!P$2,Month!15:15),SUMIF(Month!$131:$131,Period!P$2,Month!15:15)+O15)</f>
        <v>2206</v>
      </c>
      <c r="Q15" s="9">
        <f>IF(LEFT(Q$2,2)="1M",SUMIF(Month!$131:$131,Period!Q$2,Month!15:15),SUMIF(Month!$131:$131,Period!Q$2,Month!15:15)+P15)</f>
        <v>2968</v>
      </c>
      <c r="R15" s="9">
        <f>IF(LEFT(R$2,2)="1M",SUMIF(Month!$131:$131,Period!R$2,Month!15:15),SUMIF(Month!$131:$131,Period!R$2,Month!15:15)+Q15)</f>
        <v>3758</v>
      </c>
      <c r="S15" s="9">
        <f>IF(LEFT(S$2,2)="1M",SUMIF(Month!$131:$131,Period!S$2,Month!15:15),SUMIF(Month!$131:$131,Period!S$2,Month!15:15)+R15)</f>
        <v>4518</v>
      </c>
      <c r="T15" s="9">
        <f>IF(LEFT(T$2,2)="1M",SUMIF(Month!$131:$131,Period!T$2,Month!15:15),SUMIF(Month!$131:$131,Period!T$2,Month!15:15)+S15)</f>
        <v>5345</v>
      </c>
      <c r="U15" s="9">
        <f>IF(LEFT(U$2,2)="1M",SUMIF(Month!$131:$131,Period!U$2,Month!15:15),SUMIF(Month!$131:$131,Period!U$2,Month!15:15)+T15)</f>
        <v>6129</v>
      </c>
      <c r="V15" s="9">
        <f>IF(LEFT(V$2,2)="1M",SUMIF(Month!$131:$131,Period!V$2,Month!15:15),SUMIF(Month!$131:$131,Period!V$2,Month!15:15)+U15)</f>
        <v>6926</v>
      </c>
      <c r="W15" s="9">
        <f>IF(LEFT(W$2,2)="1M",SUMIF(Month!$131:$131,Period!W$2,Month!15:15),SUMIF(Month!$131:$131,Period!W$2,Month!15:15)+V15)</f>
        <v>7714</v>
      </c>
      <c r="X15" s="9">
        <f>IF(LEFT(X$2,2)="1M",SUMIF(Month!$131:$131,Period!X$2,Month!15:15),SUMIF(Month!$131:$131,Period!X$2,Month!15:15)+W15)</f>
        <v>8480</v>
      </c>
      <c r="Y15" s="9">
        <f>IF(LEFT(Y$2,2)="1M",SUMIF(Month!$131:$131,Period!Y$2,Month!15:15),SUMIF(Month!$131:$131,Period!Y$2,Month!15:15)+X15)</f>
        <v>9295</v>
      </c>
      <c r="Z15" s="9">
        <f>IF(LEFT(Z$2,2)="1M",SUMIF(Month!$131:$131,Period!Z$2,Month!15:15),SUMIF(Month!$131:$131,Period!Z$2,Month!15:15)+Y15)</f>
        <v>754</v>
      </c>
      <c r="AA15" s="9">
        <f>IF(LEFT(AA$2,2)="1M",SUMIF(Month!$131:$131,Period!AA$2,Month!15:15),SUMIF(Month!$131:$131,Period!AA$2,Month!15:15)+Z15)</f>
        <v>1428</v>
      </c>
      <c r="AB15" s="9">
        <f>IF(LEFT(AB$2,2)="1M",SUMIF(Month!$131:$131,Period!AB$2,Month!15:15),SUMIF(Month!$131:$131,Period!AB$2,Month!15:15)+AA15)</f>
        <v>2268</v>
      </c>
      <c r="AC15" s="9">
        <f>IF(LEFT(AC$2,2)="1M",SUMIF(Month!$131:$131,Period!AC$2,Month!15:15),SUMIF(Month!$131:$131,Period!AC$2,Month!15:15)+AB15)</f>
        <v>3050</v>
      </c>
      <c r="AD15" s="9">
        <f>IF(LEFT(AD$2,2)="1M",SUMIF(Month!$131:$131,Period!AD$2,Month!15:15),SUMIF(Month!$131:$131,Period!AD$2,Month!15:15)+AC15)</f>
        <v>3863</v>
      </c>
      <c r="AE15" s="9">
        <f>IF(LEFT(AE$2,2)="1M",SUMIF(Month!$131:$131,Period!AE$2,Month!15:15),SUMIF(Month!$131:$131,Period!AE$2,Month!15:15)+AD15)</f>
        <v>4676</v>
      </c>
      <c r="AF15" s="9">
        <f>IF(LEFT(AF$2,2)="1M",SUMIF(Month!$131:$131,Period!AF$2,Month!15:15),SUMIF(Month!$131:$131,Period!AF$2,Month!15:15)+AE15)</f>
        <v>5490</v>
      </c>
      <c r="AG15" s="9">
        <f>IF(LEFT(AG$2,2)="1M",SUMIF(Month!$131:$131,Period!AG$2,Month!15:15),SUMIF(Month!$131:$131,Period!AG$2,Month!15:15)+AF15)</f>
        <v>6362</v>
      </c>
      <c r="AH15" s="9">
        <f>IF(LEFT(AH$2,2)="1M",SUMIF(Month!$131:$131,Period!AH$2,Month!15:15),SUMIF(Month!$131:$131,Period!AH$2,Month!15:15)+AG15)</f>
        <v>7182</v>
      </c>
      <c r="AI15" s="9">
        <f>IF(LEFT(AI$2,2)="1M",SUMIF(Month!$131:$131,Period!AI$2,Month!15:15),SUMIF(Month!$131:$131,Period!AI$2,Month!15:15)+AH15)</f>
        <v>8021</v>
      </c>
      <c r="AJ15" s="9">
        <f>IF(LEFT(AJ$2,2)="1M",SUMIF(Month!$131:$131,Period!AJ$2,Month!15:15),SUMIF(Month!$131:$131,Period!AJ$2,Month!15:15)+AI15)</f>
        <v>8832</v>
      </c>
      <c r="AK15" s="9">
        <f>IF(LEFT(AK$2,2)="1M",SUMIF(Month!$131:$131,Period!AK$2,Month!15:15),SUMIF(Month!$131:$131,Period!AK$2,Month!15:15)+AJ15)</f>
        <v>9700</v>
      </c>
      <c r="AL15" s="9">
        <f>IF(LEFT(AL$2,2)="1M",SUMIF(Month!$131:$131,Period!AL$2,Month!15:15),SUMIF(Month!$131:$131,Period!AL$2,Month!15:15)+AK15)</f>
        <v>777</v>
      </c>
      <c r="AM15" s="9">
        <f>IF(LEFT(AM$2,2)="1M",SUMIF(Month!$131:$131,Period!AM$2,Month!15:15),SUMIF(Month!$131:$131,Period!AM$2,Month!15:15)+AL15)</f>
        <v>1546</v>
      </c>
      <c r="AN15" s="9">
        <f>IF(LEFT(AN$2,2)="1M",SUMIF(Month!$131:$131,Period!AN$2,Month!15:15),SUMIF(Month!$131:$131,Period!AN$2,Month!15:15)+AM15)</f>
        <v>2335</v>
      </c>
      <c r="AO15" s="9">
        <f>IF(LEFT(AO$2,2)="1M",SUMIF(Month!$131:$131,Period!AO$2,Month!15:15),SUMIF(Month!$131:$131,Period!AO$2,Month!15:15)+AN15)</f>
        <v>3095</v>
      </c>
      <c r="AP15" s="9">
        <f>IF(LEFT(AP$2,2)="1M",SUMIF(Month!$131:$131,Period!AP$2,Month!15:15),SUMIF(Month!$131:$131,Period!AP$2,Month!15:15)+AO15)</f>
        <v>3727</v>
      </c>
      <c r="AQ15" s="9">
        <f>IF(LEFT(AQ$2,2)="1M",SUMIF(Month!$131:$131,Period!AQ$2,Month!15:15),SUMIF(Month!$131:$131,Period!AQ$2,Month!15:15)+AP15)</f>
        <v>4515</v>
      </c>
      <c r="AR15" s="9">
        <f>IF(LEFT(AR$2,2)="1M",SUMIF(Month!$131:$131,Period!AR$2,Month!15:15),SUMIF(Month!$131:$131,Period!AR$2,Month!15:15)+AQ15)</f>
        <v>5359</v>
      </c>
      <c r="AS15" s="9">
        <f>IF(LEFT(AS$2,2)="1M",SUMIF(Month!$131:$131,Period!AS$2,Month!15:15),SUMIF(Month!$131:$131,Period!AS$2,Month!15:15)+AR15)</f>
        <v>6244</v>
      </c>
      <c r="AT15" s="9">
        <f>IF(LEFT(AT$2,2)="1M",SUMIF(Month!$131:$131,Period!AT$2,Month!15:15),SUMIF(Month!$131:$131,Period!AT$2,Month!15:15)+AS15)</f>
        <v>7072</v>
      </c>
      <c r="AU15" s="9">
        <f>IF(LEFT(AU$2,2)="1M",SUMIF(Month!$131:$131,Period!AU$2,Month!15:15),SUMIF(Month!$131:$131,Period!AU$2,Month!15:15)+AT15)</f>
        <v>7905</v>
      </c>
      <c r="AV15" s="9">
        <f>IF(LEFT(AV$2,2)="1M",SUMIF(Month!$131:$131,Period!AV$2,Month!15:15),SUMIF(Month!$131:$131,Period!AV$2,Month!15:15)+AU15)</f>
        <v>8712</v>
      </c>
      <c r="AW15" s="9">
        <f>IF(LEFT(AW$2,2)="1M",SUMIF(Month!$131:$131,Period!AW$2,Month!15:15),SUMIF(Month!$131:$131,Period!AW$2,Month!15:15)+AV15)</f>
        <v>9559</v>
      </c>
      <c r="AX15" s="9">
        <f>IF(LEFT(AX$2,2)="1M",SUMIF(Month!$131:$131,Period!AX$2,Month!15:15),SUMIF(Month!$131:$131,Period!AX$2,Month!15:15)+AW15)</f>
        <v>834</v>
      </c>
      <c r="AY15" s="9">
        <f>IF(LEFT(AY$2,2)="1M",SUMIF(Month!$131:$131,Period!AY$2,Month!15:15),SUMIF(Month!$131:$131,Period!AY$2,Month!15:15)+AX15)</f>
        <v>1554</v>
      </c>
      <c r="AZ15" s="9">
        <f>IF(LEFT(AZ$2,2)="1M",SUMIF(Month!$131:$131,Period!AZ$2,Month!15:15),SUMIF(Month!$131:$131,Period!AZ$2,Month!15:15)+AY15)</f>
        <v>2373</v>
      </c>
      <c r="BA15" s="9">
        <f>IF(LEFT(BA$2,2)="1M",SUMIF(Month!$131:$131,Period!BA$2,Month!15:15),SUMIF(Month!$131:$131,Period!BA$2,Month!15:15)+AZ15)</f>
        <v>3143</v>
      </c>
      <c r="BB15" s="9">
        <f>IF(LEFT(BB$2,2)="1M",SUMIF(Month!$131:$131,Period!BB$2,Month!15:15),SUMIF(Month!$131:$131,Period!BB$2,Month!15:15)+BA15)</f>
        <v>3954</v>
      </c>
      <c r="BC15" s="9">
        <f>IF(LEFT(BC$2,2)="1M",SUMIF(Month!$131:$131,Period!BC$2,Month!15:15),SUMIF(Month!$131:$131,Period!BC$2,Month!15:15)+BB15)</f>
        <v>4703</v>
      </c>
      <c r="BD15" s="9">
        <f>IF(LEFT(BD$2,2)="1M",SUMIF(Month!$131:$131,Period!BD$2,Month!15:15),SUMIF(Month!$131:$131,Period!BD$2,Month!15:15)+BC15)</f>
        <v>5504</v>
      </c>
      <c r="BE15" s="9">
        <f>IF(LEFT(BE$2,2)="1M",SUMIF(Month!$131:$131,Period!BE$2,Month!15:15),SUMIF(Month!$131:$131,Period!BE$2,Month!15:15)+BD15)</f>
        <v>6333</v>
      </c>
      <c r="BF15" s="9">
        <f>IF(LEFT(BF$2,2)="1M",SUMIF(Month!$131:$131,Period!BF$2,Month!15:15),SUMIF(Month!$131:$131,Period!BF$2,Month!15:15)+BE15)</f>
        <v>7108</v>
      </c>
      <c r="BG15" s="9">
        <f>IF(LEFT(BG$2,2)="1M",SUMIF(Month!$131:$131,Period!BG$2,Month!15:15),SUMIF(Month!$131:$131,Period!BG$2,Month!15:15)+BF15)</f>
        <v>7919</v>
      </c>
      <c r="BH15" s="9">
        <f>IF(LEFT(BH$2,2)="1M",SUMIF(Month!$131:$131,Period!BH$2,Month!15:15),SUMIF(Month!$131:$131,Period!BH$2,Month!15:15)+BG15)</f>
        <v>8701</v>
      </c>
      <c r="BI15" s="9">
        <f>IF(LEFT(BI$2,2)="1M",SUMIF(Month!$131:$131,Period!BI$2,Month!15:15),SUMIF(Month!$131:$131,Period!BI$2,Month!15:15)+BH15)</f>
        <v>9450</v>
      </c>
      <c r="BJ15" s="9">
        <f>IF(LEFT(BJ$2,2)="1M",SUMIF(Month!$131:$131,Period!BJ$2,Month!15:15),SUMIF(Month!$131:$131,Period!BJ$2,Month!15:15)+BI15)</f>
        <v>776</v>
      </c>
      <c r="BK15" s="9">
        <f>IF(LEFT(BK$2,2)="1M",SUMIF(Month!$131:$131,Period!BK$2,Month!15:15),SUMIF(Month!$131:$131,Period!BK$2,Month!15:15)+BJ15)</f>
        <v>1466</v>
      </c>
      <c r="BL15" s="9">
        <f>IF(LEFT(BL$2,2)="1M",SUMIF(Month!$131:$131,Period!BL$2,Month!15:15),SUMIF(Month!$131:$131,Period!BL$2,Month!15:15)+BK15)</f>
        <v>2248</v>
      </c>
      <c r="BM15" s="9">
        <f>IF(LEFT(BM$2,2)="1M",SUMIF(Month!$131:$131,Period!BM$2,Month!15:15),SUMIF(Month!$131:$131,Period!BM$2,Month!15:15)+BL15)</f>
        <v>3028</v>
      </c>
      <c r="BN15" s="9">
        <f>IF(LEFT(BN$2,2)="1M",SUMIF(Month!$131:$131,Period!BN$2,Month!15:15),SUMIF(Month!$131:$131,Period!BN$2,Month!15:15)+BM15)</f>
        <v>3832</v>
      </c>
      <c r="BO15" s="9">
        <f>IF(LEFT(BO$2,2)="1M",SUMIF(Month!$131:$131,Period!BO$2,Month!15:15),SUMIF(Month!$131:$131,Period!BO$2,Month!15:15)+BN15)</f>
        <v>4562</v>
      </c>
      <c r="BP15" s="9">
        <f>IF(LEFT(BP$2,2)="1M",SUMIF(Month!$131:$131,Period!BP$2,Month!15:15),SUMIF(Month!$131:$131,Period!BP$2,Month!15:15)+BO15)</f>
        <v>5390</v>
      </c>
      <c r="BQ15" s="9">
        <f>IF(LEFT(BQ$2,2)="1M",SUMIF(Month!$131:$131,Period!BQ$2,Month!15:15),SUMIF(Month!$131:$131,Period!BQ$2,Month!15:15)+BP15)</f>
        <v>6223.2749999999996</v>
      </c>
      <c r="BR15" s="9">
        <f>IF(LEFT(BR$2,2)="1M",SUMIF(Month!$131:$131,Period!BR$2,Month!15:15),SUMIF(Month!$131:$131,Period!BR$2,Month!15:15)+BQ15)</f>
        <v>7050.3779999999997</v>
      </c>
      <c r="BS15" s="9">
        <f>IF(LEFT(BS$2,2)="1M",SUMIF(Month!$131:$131,Period!BS$2,Month!15:15),SUMIF(Month!$131:$131,Period!BS$2,Month!15:15)+BR15)</f>
        <v>7929.5129999999999</v>
      </c>
      <c r="BT15" s="9">
        <f>IF(LEFT(BT$2,2)="1M",SUMIF(Month!$131:$131,Period!BT$2,Month!15:15),SUMIF(Month!$131:$131,Period!BT$2,Month!15:15)+BS15)</f>
        <v>8764.9889999999996</v>
      </c>
      <c r="BU15" s="9">
        <f>IF(LEFT(BU$2,2)="1M",SUMIF(Month!$131:$131,Period!BU$2,Month!15:15),SUMIF(Month!$131:$131,Period!BU$2,Month!15:15)+BT15)</f>
        <v>9598.5249999999996</v>
      </c>
      <c r="BV15" s="9">
        <f>IF(LEFT(BV$2,2)="1M",SUMIF(Month!$131:$131,Period!BV$2,Month!15:15),SUMIF(Month!$131:$131,Period!BV$2,Month!15:15)+BU15)</f>
        <v>767.16499999999996</v>
      </c>
      <c r="BW15" s="9">
        <f>IF(LEFT(BW$2,2)="1M",SUMIF(Month!$131:$131,Period!BW$2,Month!15:15),SUMIF(Month!$131:$131,Period!BW$2,Month!15:15)+BV15)</f>
        <v>1515.8829999999998</v>
      </c>
      <c r="BX15" s="9">
        <f>IF(LEFT(BX$2,2)="1M",SUMIF(Month!$131:$131,Period!BX$2,Month!15:15),SUMIF(Month!$131:$131,Period!BX$2,Month!15:15)+BW15)</f>
        <v>2246.0450000000001</v>
      </c>
      <c r="BY15" s="9">
        <f>IF(LEFT(BY$2,2)="1M",SUMIF(Month!$131:$131,Period!BY$2,Month!15:15),SUMIF(Month!$131:$131,Period!BY$2,Month!15:15)+BX15)</f>
        <v>2992.3890000000001</v>
      </c>
      <c r="BZ15" s="9">
        <f>IF(LEFT(BZ$2,2)="1M",SUMIF(Month!$131:$131,Period!BZ$2,Month!15:15),SUMIF(Month!$131:$131,Period!BZ$2,Month!15:15)+BY15)</f>
        <v>3725.0390000000002</v>
      </c>
      <c r="CA15" s="9">
        <f>IF(LEFT(CA$2,2)="1M",SUMIF(Month!$131:$131,Period!CA$2,Month!15:15),SUMIF(Month!$131:$131,Period!CA$2,Month!15:15)+BZ15)</f>
        <v>4471.4870000000001</v>
      </c>
      <c r="CB15" s="9">
        <f>IF(LEFT(CB$2,2)="1M",SUMIF(Month!$131:$131,Period!CB$2,Month!15:15),SUMIF(Month!$131:$131,Period!CB$2,Month!15:15)+CA15)</f>
        <v>5316.0990000000002</v>
      </c>
      <c r="CC15" s="9">
        <f>IF(LEFT(CC$2,2)="1M",SUMIF(Month!$131:$131,Period!CC$2,Month!15:15),SUMIF(Month!$131:$131,Period!CC$2,Month!15:15)+CB15)</f>
        <v>6127.2570000000005</v>
      </c>
      <c r="CD15" s="9">
        <f>IF(LEFT(CD$2,2)="1M",SUMIF(Month!$131:$131,Period!CD$2,Month!15:15),SUMIF(Month!$131:$131,Period!CD$2,Month!15:15)+CC15)</f>
        <v>6950.094000000001</v>
      </c>
      <c r="CE15" s="9">
        <f>IF(LEFT(CE$2,2)="1M",SUMIF(Month!$131:$131,Period!CE$2,Month!15:15),SUMIF(Month!$131:$131,Period!CE$2,Month!15:15)+CD15)</f>
        <v>7796.0510000000013</v>
      </c>
      <c r="CF15" s="9">
        <f>IF(LEFT(CF$2,2)="1M",SUMIF(Month!$131:$131,Period!CF$2,Month!15:15),SUMIF(Month!$131:$131,Period!CF$2,Month!15:15)+CE15)</f>
        <v>8573.1290000000008</v>
      </c>
      <c r="CG15" s="9">
        <f>IF(LEFT(CG$2,2)="1M",SUMIF(Month!$131:$131,Period!CG$2,Month!15:15),SUMIF(Month!$131:$131,Period!CG$2,Month!15:15)+CF15)</f>
        <v>9403.3090000000011</v>
      </c>
      <c r="CH15" s="9">
        <f>IF(LEFT(CH$2,2)="1M",SUMIF(Month!$131:$131,Period!CH$2,Month!15:15),SUMIF(Month!$131:$131,Period!CH$2,Month!15:15)+CG15)</f>
        <v>780.41499999999996</v>
      </c>
      <c r="CI15" s="9">
        <f>IF(LEFT(CI$2,2)="1M",SUMIF(Month!$131:$131,Period!CI$2,Month!15:15),SUMIF(Month!$131:$131,Period!CI$2,Month!15:15)+CH15)</f>
        <v>1506.2939999999999</v>
      </c>
      <c r="CJ15" s="9">
        <f>IF(LEFT(CJ$2,2)="1M",SUMIF(Month!$131:$131,Period!CJ$2,Month!15:15),SUMIF(Month!$131:$131,Period!CJ$2,Month!15:15)+CI15)</f>
        <v>2371.5720000000001</v>
      </c>
      <c r="CK15" s="9">
        <f>IF(LEFT(CK$2,2)="1M",SUMIF(Month!$131:$131,Period!CK$2,Month!15:15),SUMIF(Month!$131:$131,Period!CK$2,Month!15:15)+CJ15)</f>
        <v>3146.5920000000001</v>
      </c>
      <c r="CL15" s="9">
        <f>IF(LEFT(CL$2,2)="1M",SUMIF(Month!$131:$131,Period!CL$2,Month!15:15),SUMIF(Month!$131:$131,Period!CL$2,Month!15:15)+CK15)</f>
        <v>3942.2710000000002</v>
      </c>
      <c r="CM15" s="9">
        <f>IF(LEFT(CM$2,2)="1M",SUMIF(Month!$131:$131,Period!CM$2,Month!15:15),SUMIF(Month!$131:$131,Period!CM$2,Month!15:15)+CL15)</f>
        <v>4681.7809999999999</v>
      </c>
      <c r="CN15" s="9">
        <f>IF(LEFT(CN$2,2)="1M",SUMIF(Month!$131:$131,Period!CN$2,Month!15:15),SUMIF(Month!$131:$131,Period!CN$2,Month!15:15)+CM15)</f>
        <v>5475.0239999999994</v>
      </c>
      <c r="CO15" s="9">
        <f>IF(LEFT(CO$2,2)="1M",SUMIF(Month!$131:$131,Period!CO$2,Month!15:15),SUMIF(Month!$131:$131,Period!CO$2,Month!15:15)+CN15)</f>
        <v>6293.0319999999992</v>
      </c>
      <c r="CP15" s="9">
        <f>IF(LEFT(CP$2,2)="1M",SUMIF(Month!$131:$131,Period!CP$2,Month!15:15),SUMIF(Month!$131:$131,Period!CP$2,Month!15:15)+CO15)</f>
        <v>7089.9139999999989</v>
      </c>
      <c r="CQ15" s="9">
        <f>IF(LEFT(CQ$2,2)="1M",SUMIF(Month!$131:$131,Period!CQ$2,Month!15:15),SUMIF(Month!$131:$131,Period!CQ$2,Month!15:15)+CP15)</f>
        <v>7890.3509999999987</v>
      </c>
      <c r="CR15" s="9">
        <f>IF(LEFT(CR$2,2)="1M",SUMIF(Month!$131:$131,Period!CR$2,Month!15:15),SUMIF(Month!$131:$131,Period!CR$2,Month!15:15)+CQ15)</f>
        <v>8685.2319999999982</v>
      </c>
      <c r="CS15" s="9">
        <f>IF(LEFT(CS$2,2)="1M",SUMIF(Month!$131:$131,Period!CS$2,Month!15:15),SUMIF(Month!$131:$131,Period!CS$2,Month!15:15)+CR15)</f>
        <v>9581.0449999999983</v>
      </c>
      <c r="CT15" s="9">
        <f>IF(LEFT(CT$2,2)="1M",SUMIF(Month!$131:$131,Period!CT$2,Month!15:15),SUMIF(Month!$131:$131,Period!CT$2,Month!15:15)+CS15)</f>
        <v>804.29299999999989</v>
      </c>
      <c r="CU15" s="9">
        <f>IF(LEFT(CU$2,2)="1M",SUMIF(Month!$131:$131,Period!CU$2,Month!15:15),SUMIF(Month!$131:$131,Period!CU$2,Month!15:15)+CT15)</f>
        <v>1545.971</v>
      </c>
      <c r="CV15" s="9">
        <f>IF(LEFT(CV$2,2)="1M",SUMIF(Month!$131:$131,Period!CV$2,Month!15:15),SUMIF(Month!$131:$131,Period!CV$2,Month!15:15)+CU15)</f>
        <v>2426.4349999999999</v>
      </c>
      <c r="CW15" s="9">
        <f>IF(LEFT(CW$2,2)="1M",SUMIF(Month!$131:$131,Period!CW$2,Month!15:15),SUMIF(Month!$131:$131,Period!CW$2,Month!15:15)+CV15)</f>
        <v>3258.1979999999999</v>
      </c>
      <c r="CX15" s="9">
        <f>IF(LEFT(CX$2,2)="1M",SUMIF(Month!$131:$131,Period!CX$2,Month!15:15),SUMIF(Month!$131:$131,Period!CX$2,Month!15:15)+CW15)</f>
        <v>4127.0990000000002</v>
      </c>
      <c r="CY15" s="9">
        <f>IF(LEFT(CY$2,2)="1M",SUMIF(Month!$131:$131,Period!CY$2,Month!15:15),SUMIF(Month!$131:$131,Period!CY$2,Month!15:15)+CX15)</f>
        <v>4977.8280000000004</v>
      </c>
      <c r="CZ15" s="9">
        <f>IF(LEFT(CZ$2,2)="1M",SUMIF(Month!$131:$131,Period!CZ$2,Month!15:15),SUMIF(Month!$131:$131,Period!CZ$2,Month!15:15)+CY15)</f>
        <v>5838.0560000000005</v>
      </c>
      <c r="DA15" s="9">
        <f>IF(LEFT(DA$2,2)="1M",SUMIF(Month!$131:$131,Period!DA$2,Month!15:15),SUMIF(Month!$131:$131,Period!DA$2,Month!15:15)+CZ15)</f>
        <v>6745.4440000000004</v>
      </c>
      <c r="DB15" s="9">
        <f>IF(LEFT(DB$2,2)="1M",SUMIF(Month!$131:$131,Period!DB$2,Month!15:15),SUMIF(Month!$131:$131,Period!DB$2,Month!15:15)+DA15)</f>
        <v>7597.9459999999999</v>
      </c>
      <c r="DC15" s="9">
        <f>IF(LEFT(DC$2,2)="1M",SUMIF(Month!$131:$131,Period!DC$2,Month!15:15),SUMIF(Month!$131:$131,Period!DC$2,Month!15:15)+DB15)</f>
        <v>8469.9009999999998</v>
      </c>
      <c r="DD15" s="9">
        <f>IF(LEFT(DD$2,2)="1M",SUMIF(Month!$131:$131,Period!DD$2,Month!15:15),SUMIF(Month!$131:$131,Period!DD$2,Month!15:15)+DC15)</f>
        <v>9343.0470000000005</v>
      </c>
      <c r="DE15" s="9">
        <f>IF(LEFT(DE$2,2)="1M",SUMIF(Month!$131:$131,Period!DE$2,Month!15:15),SUMIF(Month!$131:$131,Period!DE$2,Month!15:15)+DD15)</f>
        <v>10255.837</v>
      </c>
      <c r="DF15" s="9">
        <f>IF(LEFT(DF$2,2)="1M",SUMIF(Month!$131:$131,Period!DF$2,Month!15:15),SUMIF(Month!$131:$131,Period!DF$2,Month!15:15)+DE15)</f>
        <v>835.21100000000001</v>
      </c>
      <c r="DG15" s="9">
        <f>IF(LEFT(DG$2,2)="1M",SUMIF(Month!$131:$131,Period!DG$2,Month!15:15),SUMIF(Month!$131:$131,Period!DG$2,Month!15:15)+DF15)</f>
        <v>1605.7370000000001</v>
      </c>
      <c r="DH15" s="9">
        <f>IF(LEFT(DH$2,2)="1M",SUMIF(Month!$131:$131,Period!DH$2,Month!15:15),SUMIF(Month!$131:$131,Period!DH$2,Month!15:15)+DG15)</f>
        <v>2503.5839999999998</v>
      </c>
      <c r="DI15" s="9">
        <f>IF(LEFT(DI$2,2)="1M",SUMIF(Month!$131:$131,Period!DI$2,Month!15:15),SUMIF(Month!$131:$131,Period!DI$2,Month!15:15)+DH15)</f>
        <v>3279.3949999999995</v>
      </c>
      <c r="DJ15" s="9">
        <f>IF(LEFT(DJ$2,2)="1M",SUMIF(Month!$131:$131,Period!DJ$2,Month!15:15),SUMIF(Month!$131:$131,Period!DJ$2,Month!15:15)+DI15)</f>
        <v>4150.7559999999994</v>
      </c>
      <c r="DK15" s="9">
        <f>IF(LEFT(DK$2,2)="1M",SUMIF(Month!$131:$131,Period!DK$2,Month!15:15),SUMIF(Month!$131:$131,Period!DK$2,Month!15:15)+DJ15)</f>
        <v>4979.5269999999991</v>
      </c>
      <c r="DL15" s="9">
        <f>IF(LEFT(DL$2,2)="1M",SUMIF(Month!$131:$131,Period!DL$2,Month!15:15),SUMIF(Month!$131:$131,Period!DL$2,Month!15:15)+DK15)</f>
        <v>5860.0289999999986</v>
      </c>
      <c r="DM15" s="9">
        <f>IF(LEFT(DM$2,2)="1M",SUMIF(Month!$131:$131,Period!DM$2,Month!15:15),SUMIF(Month!$131:$131,Period!DM$2,Month!15:15)+DL15)</f>
        <v>6757.387999999999</v>
      </c>
      <c r="DN15" s="9">
        <f>IF(LEFT(DN$2,2)="1M",SUMIF(Month!$131:$131,Period!DN$2,Month!15:15),SUMIF(Month!$131:$131,Period!DN$2,Month!15:15)+DM15)</f>
        <v>7606.9199999999992</v>
      </c>
      <c r="DO15" s="9">
        <f>IF(LEFT(DO$2,2)="1M",SUMIF(Month!$131:$131,Period!DO$2,Month!15:15),SUMIF(Month!$131:$131,Period!DO$2,Month!15:15)+DN15)</f>
        <v>8481.3379999999997</v>
      </c>
      <c r="DP15" s="9">
        <f>IF(LEFT(DP$2,2)="1M",SUMIF(Month!$131:$131,Period!DP$2,Month!15:15),SUMIF(Month!$131:$131,Period!DP$2,Month!15:15)+DO15)</f>
        <v>9373.0939999999991</v>
      </c>
      <c r="DQ15" s="9">
        <f>IF(LEFT(DQ$2,2)="1M",SUMIF(Month!$131:$131,Period!DQ$2,Month!15:15),SUMIF(Month!$131:$131,Period!DQ$2,Month!15:15)+DP15)</f>
        <v>10305.016</v>
      </c>
      <c r="DR15" s="9">
        <f>IF(LEFT(DR$2,2)="1M",SUMIF(Month!$131:$131,Period!DR$2,Month!15:15),SUMIF(Month!$131:$131,Period!DR$2,Month!15:15)+DQ15)</f>
        <v>937.37800000000016</v>
      </c>
      <c r="DS15" s="9">
        <f>IF(LEFT(DS$2,2)="1M",SUMIF(Month!$131:$131,Period!DS$2,Month!15:15),SUMIF(Month!$131:$131,Period!DS$2,Month!15:15)+DR15)</f>
        <v>1792.3000000000002</v>
      </c>
      <c r="DT15" s="9">
        <f>IF(LEFT(DT$2,2)="1M",SUMIF(Month!$131:$131,Period!DT$2,Month!15:15),SUMIF(Month!$131:$131,Period!DT$2,Month!15:15)+DS15)</f>
        <v>2809.51</v>
      </c>
      <c r="DU15" s="9">
        <f>IF(LEFT(DU$2,2)="1M",SUMIF(Month!$131:$131,Period!DU$2,Month!15:15),SUMIF(Month!$131:$131,Period!DU$2,Month!15:15)+DT15)</f>
        <v>3748.0690000000004</v>
      </c>
      <c r="DV15" s="9">
        <f>IF(LEFT(DV$2,2)="1M",SUMIF(Month!$131:$131,Period!DV$2,Month!15:15),SUMIF(Month!$131:$131,Period!DV$2,Month!15:15)+DU15)</f>
        <v>4748.8420000000006</v>
      </c>
      <c r="DW15" s="9">
        <f>IF(LEFT(DW$2,2)="1M",SUMIF(Month!$131:$131,Period!DW$2,Month!15:15),SUMIF(Month!$131:$131,Period!DW$2,Month!15:15)+DV15)</f>
        <v>5701.6410000000005</v>
      </c>
      <c r="DX15" s="9">
        <f>IF(LEFT(DX$2,2)="1M",SUMIF(Month!$131:$131,Period!DX$2,Month!15:15),SUMIF(Month!$131:$131,Period!DX$2,Month!15:15)+DW15)</f>
        <v>6704.2340000000004</v>
      </c>
      <c r="DY15" s="9">
        <f>IF(LEFT(DY$2,2)="1M",SUMIF(Month!$131:$131,Period!DY$2,Month!15:15),SUMIF(Month!$131:$131,Period!DY$2,Month!15:15)+DX15)</f>
        <v>7720.6869999999999</v>
      </c>
      <c r="DZ15" s="9">
        <f>IF(LEFT(DZ$2,2)="1M",SUMIF(Month!$131:$131,Period!DZ$2,Month!15:15),SUMIF(Month!$131:$131,Period!DZ$2,Month!15:15)+DY15)</f>
        <v>8676.18</v>
      </c>
      <c r="EA15" s="9">
        <f>IF(LEFT(EA$2,2)="1M",SUMIF(Month!$131:$131,Period!EA$2,Month!15:15),SUMIF(Month!$131:$131,Period!EA$2,Month!15:15)+DZ15)</f>
        <v>9710.3240000000005</v>
      </c>
      <c r="EB15" s="9">
        <f>IF(LEFT(EB$2,2)="1M",SUMIF(Month!$131:$131,Period!EB$2,Month!15:15),SUMIF(Month!$131:$131,Period!EB$2,Month!15:15)+EA15)</f>
        <v>10691.865</v>
      </c>
      <c r="EC15" s="9">
        <f>IF(LEFT(EC$2,2)="1M",SUMIF(Month!$131:$131,Period!EC$2,Month!15:15),SUMIF(Month!$131:$131,Period!EC$2,Month!15:15)+EB15)</f>
        <v>11671.331</v>
      </c>
      <c r="ED15" s="9">
        <f>IF(LEFT(ED$2,2)="1M",SUMIF(Month!$131:$131,Period!ED$2,Month!15:15),SUMIF(Month!$131:$131,Period!ED$2,Month!15:15)+EC15)</f>
        <v>975.47900000000004</v>
      </c>
      <c r="EE15" s="9">
        <f>IF(LEFT(EE$2,2)="1M",SUMIF(Month!$131:$131,Period!EE$2,Month!15:15),SUMIF(Month!$131:$131,Period!EE$2,Month!15:15)+ED15)</f>
        <v>1853.4950000000001</v>
      </c>
      <c r="EF15" s="9">
        <f>IF(LEFT(EF$2,2)="1M",SUMIF(Month!$131:$131,Period!EF$2,Month!15:15),SUMIF(Month!$131:$131,Period!EF$2,Month!15:15)+EE15)</f>
        <v>2680.8795</v>
      </c>
      <c r="EG15" s="9">
        <f>IF(LEFT(EG$2,2)="1M",SUMIF(Month!$131:$131,Period!EG$2,Month!15:15),SUMIF(Month!$131:$131,Period!EG$2,Month!15:15)+EF15)</f>
        <v>3629.2555000000002</v>
      </c>
      <c r="EH15" s="9">
        <f>IF(LEFT(EH$2,2)="1M",SUMIF(Month!$131:$131,Period!EH$2,Month!15:15),SUMIF(Month!$131:$131,Period!EH$2,Month!15:15)+EG15)</f>
        <v>4626.0915000000005</v>
      </c>
      <c r="EI15" s="9">
        <f>IF(LEFT(EI$2,2)="1M",SUMIF(Month!$131:$131,Period!EI$2,Month!15:15),SUMIF(Month!$131:$131,Period!EI$2,Month!15:15)+EH15)</f>
        <v>5634.8765000000003</v>
      </c>
      <c r="EJ15" s="9">
        <f>IF(LEFT(EJ$2,2)="1M",SUMIF(Month!$131:$131,Period!EJ$2,Month!15:15),SUMIF(Month!$131:$131,Period!EJ$2,Month!15:15)+EI15)</f>
        <v>6726.8765000000003</v>
      </c>
      <c r="EK15" s="9">
        <f>IF(LEFT(EK$2,2)="1M",SUMIF(Month!$131:$131,Period!EK$2,Month!15:15),SUMIF(Month!$131:$131,Period!EK$2,Month!15:15)+EJ15)</f>
        <v>7784.9565000000002</v>
      </c>
      <c r="EL15" s="9">
        <f>IF(LEFT(EL$2,2)="1M",SUMIF(Month!$131:$131,Period!EL$2,Month!15:15),SUMIF(Month!$131:$131,Period!EL$2,Month!15:15)+EK15)</f>
        <v>8851.5475000000006</v>
      </c>
      <c r="EM15" s="9">
        <f>IF(LEFT(EM$2,2)="1M",SUMIF(Month!$131:$131,Period!EM$2,Month!15:15),SUMIF(Month!$131:$131,Period!EM$2,Month!15:15)+EL15)</f>
        <v>9945.5145000000011</v>
      </c>
      <c r="EN15" s="9">
        <f>IF(LEFT(EN$2,2)="1M",SUMIF(Month!$131:$131,Period!EN$2,Month!15:15),SUMIF(Month!$131:$131,Period!EN$2,Month!15:15)+EM15)</f>
        <v>10908.982500000002</v>
      </c>
      <c r="EO15" s="9">
        <f>IF(LEFT(EO$2,2)="1M",SUMIF(Month!$131:$131,Period!EO$2,Month!15:15),SUMIF(Month!$131:$131,Period!EO$2,Month!15:15)+EN15)</f>
        <v>11850.318500000001</v>
      </c>
      <c r="EP15" s="9">
        <f>IF(LEFT(EP$2,2)="1M",SUMIF(Month!$131:$131,Period!EP$2,Month!15:15),SUMIF(Month!$131:$131,Period!EP$2,Month!15:15)+EO15)</f>
        <v>867.5440000000001</v>
      </c>
      <c r="EQ15" s="9">
        <f>IF(LEFT(EQ$2,2)="1M",SUMIF(Month!$131:$131,Period!EQ$2,Month!15:15),SUMIF(Month!$131:$131,Period!EQ$2,Month!15:15)+EP15)</f>
        <v>1669.5370000000003</v>
      </c>
      <c r="ER15" s="9">
        <f>IF(LEFT(ER$2,2)="1M",SUMIF(Month!$131:$131,Period!ER$2,Month!15:15),SUMIF(Month!$131:$131,Period!ER$2,Month!15:15)+EQ15)</f>
        <v>2611.1390000000001</v>
      </c>
      <c r="ES15" s="9">
        <f>IF(LEFT(ES$2,2)="1M",SUMIF(Month!$131:$131,Period!ES$2,Month!15:15),SUMIF(Month!$131:$131,Period!ES$2,Month!15:15)+ER15)</f>
        <v>3523.65</v>
      </c>
      <c r="ET15" s="9">
        <f>IF(LEFT(ET$2,2)="1M",SUMIF(Month!$131:$131,Period!ET$2,Month!15:15),SUMIF(Month!$131:$131,Period!ET$2,Month!15:15)+ES15)</f>
        <v>4497.732</v>
      </c>
      <c r="EU15" s="9">
        <f>IF(LEFT(EU$2,2)="1M",SUMIF(Month!$131:$131,Period!EU$2,Month!15:15),SUMIF(Month!$131:$131,Period!EU$2,Month!15:15)+ET15)</f>
        <v>5457.732</v>
      </c>
      <c r="EV15" s="9">
        <f>IF(LEFT(EV$2,2)="1M",SUMIF(Month!$131:$131,Period!EV$2,Month!15:15),SUMIF(Month!$131:$131,Period!EV$2,Month!15:15)+EU15)</f>
        <v>6498.732</v>
      </c>
      <c r="EW15" s="9">
        <f>IF(LEFT(EW$2,2)="1M",SUMIF(Month!$131:$131,Period!EW$2,Month!15:15),SUMIF(Month!$131:$131,Period!EW$2,Month!15:15)+EV15)</f>
        <v>7523.732</v>
      </c>
      <c r="EX15" s="9">
        <f>IF(LEFT(EX$2,2)="1M",SUMIF(Month!$131:$131,Period!EX$2,Month!15:15),SUMIF(Month!$131:$131,Period!EX$2,Month!15:15)+EW15)</f>
        <v>8554.732</v>
      </c>
      <c r="EY15" s="9">
        <f>IF(LEFT(EY$2,2)="1M",SUMIF(Month!$131:$131,Period!EY$2,Month!15:15),SUMIF(Month!$131:$131,Period!EY$2,Month!15:15)+EX15)</f>
        <v>9623.732</v>
      </c>
      <c r="EZ15" s="9">
        <f>IF(LEFT(EZ$2,2)="1M",SUMIF(Month!$131:$131,Period!EZ$2,Month!15:15),SUMIF(Month!$131:$131,Period!EZ$2,Month!15:15)+EY15)</f>
        <v>10695.732</v>
      </c>
      <c r="FA15" s="9">
        <f>IF(LEFT(FA$2,2)="1M",SUMIF(Month!$131:$131,Period!FA$2,Month!15:15),SUMIF(Month!$131:$131,Period!FA$2,Month!15:15)+EZ15)</f>
        <v>11740.732</v>
      </c>
      <c r="FB15" s="9">
        <f>IF(LEFT(FB$2,2)="1M",SUMIF(Month!$131:$131,Period!FB$2,Month!15:15),SUMIF(Month!$131:$131,Period!FB$2,Month!15:15)+FA15)</f>
        <v>1017</v>
      </c>
      <c r="FC15" s="9">
        <f>IF(LEFT(FC$2,2)="1M",SUMIF(Month!$131:$131,Period!FC$2,Month!15:15),SUMIF(Month!$131:$131,Period!FC$2,Month!15:15)+FB15)</f>
        <v>1949</v>
      </c>
      <c r="FD15" s="9">
        <f>IF(LEFT(FD$2,2)="1M",SUMIF(Month!$131:$131,Period!FD$2,Month!15:15),SUMIF(Month!$131:$131,Period!FD$2,Month!15:15)+FC15)</f>
        <v>3094</v>
      </c>
      <c r="FE15" s="9">
        <f>IF(LEFT(FE$2,2)="1M",SUMIF(Month!$131:$131,Period!FE$2,Month!15:15),SUMIF(Month!$131:$131,Period!FE$2,Month!15:15)+FD15)</f>
        <v>4129</v>
      </c>
      <c r="FF15" s="9">
        <f>IF(LEFT(FF$2,2)="1M",SUMIF(Month!$131:$131,Period!FF$2,Month!15:15),SUMIF(Month!$131:$131,Period!FF$2,Month!15:15)+FE15)</f>
        <v>5237</v>
      </c>
      <c r="FG15" s="9">
        <f>IF(LEFT(FG$2,2)="1M",SUMIF(Month!$131:$131,Period!FG$2,Month!15:15),SUMIF(Month!$131:$131,Period!FG$2,Month!15:15)+FF15)</f>
        <v>6324</v>
      </c>
      <c r="FH15" s="9">
        <f>IF(LEFT(FH$2,2)="1M",SUMIF(Month!$131:$131,Period!FH$2,Month!15:15),SUMIF(Month!$131:$131,Period!FH$2,Month!15:15)+FG15)</f>
        <v>7485</v>
      </c>
      <c r="FI15" s="9">
        <f>IF(LEFT(FI$2,2)="1M",SUMIF(Month!$131:$131,Period!FI$2,Month!15:15),SUMIF(Month!$131:$131,Period!FI$2,Month!15:15)+FH15)</f>
        <v>8676</v>
      </c>
      <c r="FJ15" s="9">
        <f>IF(LEFT(FJ$2,2)="1M",SUMIF(Month!$131:$131,Period!FJ$2,Month!15:15),SUMIF(Month!$131:$131,Period!FJ$2,Month!15:15)+FI15)</f>
        <v>9827</v>
      </c>
      <c r="FK15" s="9">
        <f>IF(LEFT(FK$2,2)="1M",SUMIF(Month!$131:$131,Period!FK$2,Month!15:15),SUMIF(Month!$131:$131,Period!FK$2,Month!15:15)+FJ15)</f>
        <v>11005</v>
      </c>
      <c r="FL15" s="9">
        <f>IF(LEFT(FL$2,2)="1M",SUMIF(Month!$131:$131,Period!FL$2,Month!15:15),SUMIF(Month!$131:$131,Period!FL$2,Month!15:15)+FK15)</f>
        <v>12180</v>
      </c>
      <c r="FM15" s="9">
        <f>IF(LEFT(FM$2,2)="1M",SUMIF(Month!$131:$131,Period!FM$2,Month!15:15),SUMIF(Month!$131:$131,Period!FM$2,Month!15:15)+FL15)</f>
        <v>13440</v>
      </c>
      <c r="FN15" s="9">
        <f>IF(LEFT(FN$2,2)="1M",SUMIF(Month!$131:$131,Period!FN$2,Month!15:15),SUMIF(Month!$131:$131,Period!FN$2,Month!15:15)+FM15)</f>
        <v>1236</v>
      </c>
      <c r="FO15" s="9">
        <f>IF(LEFT(FO$2,2)="1M",SUMIF(Month!$131:$131,Period!FO$2,Month!15:15),SUMIF(Month!$131:$131,Period!FO$2,Month!15:15)+FN15)</f>
        <v>2394.11</v>
      </c>
      <c r="FP15" s="9">
        <f>IF(LEFT(FP$2,2)="1M",SUMIF(Month!$131:$131,Period!FP$2,Month!15:15),SUMIF(Month!$131:$131,Period!FP$2,Month!15:15)+FO15)</f>
        <v>3636.11</v>
      </c>
      <c r="FQ15" s="9">
        <f>IF(LEFT(FQ$2,2)="1M",SUMIF(Month!$131:$131,Period!FQ$2,Month!15:15),SUMIF(Month!$131:$131,Period!FQ$2,Month!15:15)+FP15)</f>
        <v>4810.1100000000006</v>
      </c>
      <c r="FR15" s="9">
        <f>IF(LEFT(FR$2,2)="1M",SUMIF(Month!$131:$131,Period!FR$2,Month!15:15),SUMIF(Month!$131:$131,Period!FR$2,Month!15:15)+FQ15)</f>
        <v>6061.1100000000006</v>
      </c>
      <c r="FS15" s="9">
        <f>IF(LEFT(FS$2,2)="1M",SUMIF(Month!$131:$131,Period!FS$2,Month!15:15),SUMIF(Month!$131:$131,Period!FS$2,Month!15:15)+FR15)</f>
        <v>7294</v>
      </c>
      <c r="FT15" s="9">
        <f>IF(LEFT(FT$2,2)="1M",SUMIF(Month!$131:$131,Period!FT$2,Month!15:15),SUMIF(Month!$131:$131,Period!FT$2,Month!15:15)+FS15)</f>
        <v>8590</v>
      </c>
      <c r="FU15" s="9">
        <f>IF(LEFT(FU$2,2)="1M",SUMIF(Month!$131:$131,Period!FU$2,Month!15:15),SUMIF(Month!$131:$131,Period!FU$2,Month!15:15)+FT15)</f>
        <v>9943</v>
      </c>
      <c r="FV15" s="9">
        <f>IF(LEFT(FV$2,2)="1M",SUMIF(Month!$131:$131,Period!FV$2,Month!15:15),SUMIF(Month!$131:$131,Period!FV$2,Month!15:15)+FU15)</f>
        <v>11262</v>
      </c>
      <c r="FW15" s="9">
        <f>IF(LEFT(FW$2,2)="1M",SUMIF(Month!$131:$131,Period!FW$2,Month!15:15),SUMIF(Month!$131:$131,Period!FW$2,Month!15:15)+FV15)</f>
        <v>12580</v>
      </c>
      <c r="FX15" s="9">
        <f>IF(LEFT(FX$2,2)="1M",SUMIF(Month!$131:$131,Period!FX$2,Month!15:15),SUMIF(Month!$131:$131,Period!FX$2,Month!15:15)+FW15)</f>
        <v>13890</v>
      </c>
      <c r="FY15" s="9">
        <f>IF(LEFT(FY$2,2)="1M",SUMIF(Month!$131:$131,Period!FY$2,Month!15:15),SUMIF(Month!$131:$131,Period!FY$2,Month!15:15)+FX15)</f>
        <v>15223</v>
      </c>
      <c r="FZ15" s="9">
        <f>IF(LEFT(FZ$2,2)="1M",SUMIF(Month!$131:$131,Period!FZ$2,Month!15:15),SUMIF(Month!$131:$131,Period!FZ$2,Month!15:15)+FY15)</f>
        <v>1321.7560000000001</v>
      </c>
      <c r="GA15" s="9">
        <f>IF(LEFT(GA$2,2)="1M",SUMIF(Month!$131:$131,Period!GA$2,Month!15:15),SUMIF(Month!$131:$131,Period!GA$2,Month!15:15)+FZ15)</f>
        <v>2602.7560000000003</v>
      </c>
      <c r="GB15" s="9">
        <f>IF(LEFT(GB$2,2)="1M",SUMIF(Month!$131:$131,Period!GB$2,Month!15:15),SUMIF(Month!$131:$131,Period!GB$2,Month!15:15)+GA15)</f>
        <v>3986.4030000000002</v>
      </c>
      <c r="GC15" s="9">
        <f>IF(LEFT(GC$2,2)="1M",SUMIF(Month!$131:$131,Period!GC$2,Month!15:15),SUMIF(Month!$131:$131,Period!GC$2,Month!15:15)+GB15)</f>
        <v>5239.7049999999999</v>
      </c>
      <c r="GD15" s="9">
        <f>IF(LEFT(GD$2,2)="1M",SUMIF(Month!$131:$131,Period!GD$2,Month!15:15),SUMIF(Month!$131:$131,Period!GD$2,Month!15:15)+GC15)</f>
        <v>6617.1410000000005</v>
      </c>
      <c r="GE15" s="9">
        <f>IF(LEFT(GE$2,2)="1M",SUMIF(Month!$131:$131,Period!GE$2,Month!15:15),SUMIF(Month!$131:$131,Period!GE$2,Month!15:15)+GD15)</f>
        <v>7895.1970000000001</v>
      </c>
      <c r="GF15" s="9">
        <f>IF(LEFT(GF$2,2)="1M",SUMIF(Month!$131:$131,Period!GF$2,Month!15:15),SUMIF(Month!$131:$131,Period!GF$2,Month!15:15)+GE15)</f>
        <v>9265</v>
      </c>
      <c r="GG15" s="9">
        <f>IF(LEFT(GG$2,2)="1M",SUMIF(Month!$131:$131,Period!GG$2,Month!15:15),SUMIF(Month!$131:$131,Period!GG$2,Month!15:15)+GF15)</f>
        <v>10704.66525</v>
      </c>
      <c r="GH15" s="9">
        <f>IF(LEFT(GH$2,2)="1M",SUMIF(Month!$131:$131,Period!GH$2,Month!15:15),SUMIF(Month!$131:$131,Period!GH$2,Month!15:15)+GG15)</f>
        <v>12032.632250000001</v>
      </c>
      <c r="GI15" s="9">
        <f>IF(LEFT(GI$2,2)="1M",SUMIF(Month!$131:$131,Period!GI$2,Month!15:15),SUMIF(Month!$131:$131,Period!GI$2,Month!15:15)+GH15)</f>
        <v>13495</v>
      </c>
      <c r="GJ15" s="9">
        <f>IF(LEFT(GJ$2,2)="1M",SUMIF(Month!$131:$131,Period!GJ$2,Month!15:15),SUMIF(Month!$131:$131,Period!GJ$2,Month!15:15)+GI15)</f>
        <v>14823.826999999999</v>
      </c>
      <c r="GK15" s="9">
        <f>IF(LEFT(GK$2,2)="1M",SUMIF(Month!$131:$131,Period!GK$2,Month!15:15),SUMIF(Month!$131:$131,Period!GK$2,Month!15:15)+GJ15)</f>
        <v>16118.826999999999</v>
      </c>
      <c r="GL15" s="9">
        <f>IF(LEFT(GL$2,2)="1M",SUMIF(Month!$131:$131,Period!GL$2,Month!15:15),SUMIF(Month!$131:$131,Period!GL$2,Month!15:15)+GK15)</f>
        <v>1352</v>
      </c>
      <c r="GM15" s="9">
        <f>IF(LEFT(GM$2,2)="1M",SUMIF(Month!$131:$131,Period!GM$2,Month!15:15),SUMIF(Month!$131:$131,Period!GM$2,Month!15:15)+GL15)</f>
        <v>2508</v>
      </c>
      <c r="GN15" s="9">
        <f>IF(LEFT(GN$2,2)="1M",SUMIF(Month!$131:$131,Period!GN$2,Month!15:15),SUMIF(Month!$131:$131,Period!GN$2,Month!15:15)+GM15)</f>
        <v>3838</v>
      </c>
      <c r="GO15" s="9">
        <f>IF(LEFT(GO$2,2)="1M",SUMIF(Month!$131:$131,Period!GO$2,Month!15:15),SUMIF(Month!$131:$131,Period!GO$2,Month!15:15)+GN15)</f>
        <v>5200</v>
      </c>
      <c r="GP15" s="9">
        <f>IF(LEFT(GP$2,2)="1M",SUMIF(Month!$131:$131,Period!GP$2,Month!15:15),SUMIF(Month!$131:$131,Period!GP$2,Month!15:15)+GO15)</f>
        <v>6574</v>
      </c>
      <c r="GQ15" s="9">
        <f>IF(LEFT(GQ$2,2)="1M",SUMIF(Month!$131:$131,Period!GQ$2,Month!15:15),SUMIF(Month!$131:$131,Period!GQ$2,Month!15:15)+GP15)</f>
        <v>7899</v>
      </c>
      <c r="GR15" s="9">
        <f>IF(LEFT(GR$2,2)="1M",SUMIF(Month!$131:$131,Period!GR$2,Month!15:15),SUMIF(Month!$131:$131,Period!GR$2,Month!15:15)+GQ15)</f>
        <v>9335</v>
      </c>
      <c r="GS15" s="9">
        <f>IF(LEFT(GS$2,2)="1M",SUMIF(Month!$131:$131,Period!GS$2,Month!15:15),SUMIF(Month!$131:$131,Period!GS$2,Month!15:15)+GR15)</f>
        <v>10820</v>
      </c>
      <c r="GT15" s="9">
        <f>IF(LEFT(GT$2,2)="1M",SUMIF(Month!$131:$131,Period!GT$2,Month!15:15),SUMIF(Month!$131:$131,Period!GT$2,Month!15:15)+GS15)</f>
        <v>12268</v>
      </c>
      <c r="GU15" s="9">
        <f>IF(LEFT(GU$2,2)="1M",SUMIF(Month!$131:$131,Period!GU$2,Month!15:15),SUMIF(Month!$131:$131,Period!GU$2,Month!15:15)+GT15)</f>
        <v>13760</v>
      </c>
      <c r="GV15" s="9">
        <f>IF(LEFT(GV$2,2)="1M",SUMIF(Month!$131:$131,Period!GV$2,Month!15:15),SUMIF(Month!$131:$131,Period!GV$2,Month!15:15)+GU15)</f>
        <v>15123</v>
      </c>
      <c r="GW15" s="9">
        <f>IF(LEFT(GW$2,2)="1M",SUMIF(Month!$131:$131,Period!GW$2,Month!15:15),SUMIF(Month!$131:$131,Period!GW$2,Month!15:15)+GV15)</f>
        <v>16456</v>
      </c>
      <c r="GX15" s="9">
        <f>IF(LEFT(GX$2,2)="1M",SUMIF(Month!$131:$131,Period!GX$2,Month!15:15),SUMIF(Month!$131:$131,Period!GX$2,Month!15:15)+GW15)</f>
        <v>1349</v>
      </c>
      <c r="GY15" s="9">
        <f>IF(LEFT(GY$2,2)="1M",SUMIF(Month!$131:$131,Period!GY$2,Month!15:15),SUMIF(Month!$131:$131,Period!GY$2,Month!15:15)+GX15)</f>
        <v>2669</v>
      </c>
      <c r="GZ15" s="9">
        <f>IF(LEFT(GZ$2,2)="1M",SUMIF(Month!$131:$131,Period!GZ$2,Month!15:15),SUMIF(Month!$131:$131,Period!GZ$2,Month!15:15)+GY15)</f>
        <v>4009</v>
      </c>
      <c r="HA15" s="9">
        <f>IF(LEFT(HA$2,2)="1M",SUMIF(Month!$131:$131,Period!HA$2,Month!15:15),SUMIF(Month!$131:$131,Period!HA$2,Month!15:15)+GZ15)</f>
        <v>5336</v>
      </c>
      <c r="HB15" s="9">
        <f>IF(LEFT(HB$2,2)="1M",SUMIF(Month!$131:$131,Period!HB$2,Month!15:15),SUMIF(Month!$131:$131,Period!HB$2,Month!15:15)+HA15)</f>
        <v>6772</v>
      </c>
      <c r="HC15" s="9">
        <f>IF(LEFT(HC$2,2)="1M",SUMIF(Month!$131:$131,Period!HC$2,Month!15:15),SUMIF(Month!$131:$131,Period!HC$2,Month!15:15)+HB15)</f>
        <v>8089</v>
      </c>
      <c r="HD15" s="9">
        <f>IF(LEFT(HD$2,2)="1M",SUMIF(Month!$131:$131,Period!HD$2,Month!15:15),SUMIF(Month!$131:$131,Period!HD$2,Month!15:15)+HC15)</f>
        <v>9460</v>
      </c>
      <c r="HE15" s="9">
        <f>IF(LEFT(HE$2,2)="1M",SUMIF(Month!$131:$131,Period!HE$2,Month!15:15),SUMIF(Month!$131:$131,Period!HE$2,Month!15:15)+HD15)</f>
        <v>10709</v>
      </c>
      <c r="HF15" s="9">
        <f>IF(LEFT(HF$2,2)="1M",SUMIF(Month!$131:$131,Period!HF$2,Month!15:15),SUMIF(Month!$131:$131,Period!HF$2,Month!15:15)+HE15)</f>
        <v>11971</v>
      </c>
      <c r="HG15" s="9">
        <f>IF(LEFT(HG$2,2)="1M",SUMIF(Month!$131:$131,Period!HG$2,Month!15:15),SUMIF(Month!$131:$131,Period!HG$2,Month!15:15)+HF15)</f>
        <v>13287</v>
      </c>
      <c r="HH15" s="9">
        <f>IF(LEFT(HH$2,2)="1M",SUMIF(Month!$131:$131,Period!HH$2,Month!15:15),SUMIF(Month!$131:$131,Period!HH$2,Month!15:15)+HG15)</f>
        <v>14497</v>
      </c>
      <c r="HI15" s="9">
        <f>IF(LEFT(HI$2,2)="1M",SUMIF(Month!$131:$131,Period!HI$2,Month!15:15),SUMIF(Month!$131:$131,Period!HI$2,Month!15:15)+HH15)</f>
        <v>15688</v>
      </c>
      <c r="HJ15" s="9">
        <f>IF(LEFT(HJ$2,2)="1M",SUMIF(Month!$131:$131,Period!HJ$2,Month!15:15),SUMIF(Month!$131:$131,Period!HJ$2,Month!15:15)+HI15)</f>
        <v>1141</v>
      </c>
      <c r="HK15" s="9">
        <f>IF(LEFT(HK$2,2)="1M",SUMIF(Month!$131:$131,Period!HK$2,Month!15:15),SUMIF(Month!$131:$131,Period!HK$2,Month!15:15)+HJ15)</f>
        <v>2148</v>
      </c>
      <c r="HL15" s="9">
        <f>IF(LEFT(HL$2,2)="1M",SUMIF(Month!$131:$131,Period!HL$2,Month!15:15),SUMIF(Month!$131:$131,Period!HL$2,Month!15:15)+HK15)</f>
        <v>3347</v>
      </c>
      <c r="HM15" s="9">
        <f>IF(LEFT(HM$2,2)="1M",SUMIF(Month!$131:$131,Period!HM$2,Month!15:15),SUMIF(Month!$131:$131,Period!HM$2,Month!15:15)+HL15)</f>
        <v>4410.9930000000004</v>
      </c>
      <c r="HN15" s="9">
        <f>IF(LEFT(HN$2,2)="1M",SUMIF(Month!$131:$131,Period!HN$2,Month!15:15),SUMIF(Month!$131:$131,Period!HN$2,Month!15:15)+HM15)</f>
        <v>5525.84</v>
      </c>
      <c r="HO15" s="9">
        <f>IF(LEFT(HO$2,2)="1M",SUMIF(Month!$131:$131,Period!HO$2,Month!15:15),SUMIF(Month!$131:$131,Period!HO$2,Month!15:15)+HN15)</f>
        <v>6571.616</v>
      </c>
      <c r="HP15" s="9">
        <f>IF(LEFT(HP$2,2)="1M",SUMIF(Month!$131:$131,Period!HP$2,Month!15:15),SUMIF(Month!$131:$131,Period!HP$2,Month!15:15)+HO15)</f>
        <v>7704.616</v>
      </c>
      <c r="HQ15" s="9">
        <f>IF(LEFT(HQ$2,2)="1M",SUMIF(Month!$131:$131,Period!HQ$2,Month!15:15),SUMIF(Month!$131:$131,Period!HQ$2,Month!15:15)+HP15)</f>
        <v>8768.2939999999999</v>
      </c>
      <c r="HR15" s="9">
        <f>IF(LEFT(HR$2,2)="1M",SUMIF(Month!$131:$131,Period!HR$2,Month!15:15),SUMIF(Month!$131:$131,Period!HR$2,Month!15:15)+HQ15)</f>
        <v>9802.2939999999999</v>
      </c>
      <c r="HS15" s="9">
        <f>IF(LEFT(HS$2,2)="1M",SUMIF(Month!$131:$131,Period!HS$2,Month!15:15),SUMIF(Month!$131:$131,Period!HS$2,Month!15:15)+HR15)</f>
        <v>10862.96</v>
      </c>
      <c r="HT15" s="9">
        <f>IF(LEFT(HT$2,2)="1M",SUMIF(Month!$131:$131,Period!HT$2,Month!15:15),SUMIF(Month!$131:$131,Period!HT$2,Month!15:15)+HS15)</f>
        <v>11865.96</v>
      </c>
      <c r="HU15" s="9">
        <f>IF(LEFT(HU$2,2)="1M",SUMIF(Month!$131:$131,Period!HU$2,Month!15:15),SUMIF(Month!$131:$131,Period!HU$2,Month!15:15)+HT15)</f>
        <v>12846.96</v>
      </c>
      <c r="HV15" s="9">
        <f>IF(LEFT(HV$2,2)="1M",SUMIF(Month!$131:$131,Period!HV$2,Month!15:15),SUMIF(Month!$131:$131,Period!HV$2,Month!15:15)+HU15)</f>
        <v>913</v>
      </c>
      <c r="HW15" s="9">
        <f>IF(LEFT(HW$2,2)="1M",SUMIF(Month!$131:$131,Period!HW$2,Month!15:15),SUMIF(Month!$131:$131,Period!HW$2,Month!15:15)+HV15)</f>
        <v>1797</v>
      </c>
      <c r="HX15" s="9">
        <f>IF(LEFT(HX$2,2)="1M",SUMIF(Month!$131:$131,Period!HX$2,Month!15:15),SUMIF(Month!$131:$131,Period!HX$2,Month!15:15)+HW15)</f>
        <v>2806</v>
      </c>
      <c r="HY15" s="9">
        <f>IF(LEFT(HY$2,2)="1M",SUMIF(Month!$131:$131,Period!HY$2,Month!15:15),SUMIF(Month!$131:$131,Period!HY$2,Month!15:15)+HX15)</f>
        <v>3761</v>
      </c>
      <c r="HZ15" s="9">
        <f>IF(LEFT(HZ$2,2)="1M",SUMIF(Month!$131:$131,Period!HZ$2,Month!15:15),SUMIF(Month!$131:$131,Period!HZ$2,Month!15:15)+HY15)</f>
        <v>4747</v>
      </c>
      <c r="IA15" s="9">
        <f>IF(LEFT(IA$2,2)="1M",SUMIF(Month!$131:$131,Period!IA$2,Month!15:15),SUMIF(Month!$131:$131,Period!IA$2,Month!15:15)+HZ15)</f>
        <v>5733</v>
      </c>
      <c r="IB15" s="9">
        <f>IF(LEFT(IB$2,2)="1M",SUMIF(Month!$131:$131,Period!IB$2,Month!15:15),SUMIF(Month!$131:$131,Period!IB$2,Month!15:15)+IA15)</f>
        <v>6706</v>
      </c>
      <c r="IC15" s="9">
        <f>IF(LEFT(IC$2,2)="1M",SUMIF(Month!$131:$131,Period!IC$2,Month!15:15),SUMIF(Month!$131:$131,Period!IC$2,Month!15:15)+IB15)</f>
        <v>7647</v>
      </c>
      <c r="ID15" s="9">
        <f>IF(LEFT(ID$2,2)="1M",SUMIF(Month!$131:$131,Period!ID$2,Month!15:15),SUMIF(Month!$131:$131,Period!ID$2,Month!15:15)+IC15)</f>
        <v>8549.7849999999999</v>
      </c>
      <c r="IE15" s="9">
        <f>IF(LEFT(IE$2,2)="1M",SUMIF(Month!$131:$131,Period!IE$2,Month!15:15),SUMIF(Month!$131:$131,Period!IE$2,Month!15:15)+ID15)</f>
        <v>9473.7849999999999</v>
      </c>
      <c r="IF15" s="9">
        <f>IF(LEFT(IF$2,2)="1M",SUMIF(Month!$131:$131,Period!IF$2,Month!15:15),SUMIF(Month!$131:$131,Period!IF$2,Month!15:15)+IE15)</f>
        <v>10366.785</v>
      </c>
      <c r="IG15" s="9">
        <f>IF(LEFT(IG$2,2)="1M",SUMIF(Month!$131:$131,Period!IG$2,Month!15:15),SUMIF(Month!$131:$131,Period!IG$2,Month!15:15)+IF15)</f>
        <v>11267.785</v>
      </c>
      <c r="IH15" s="9">
        <f>Month!IH15</f>
        <v>865.83100000000013</v>
      </c>
      <c r="II15" s="9">
        <f>IH15+Month!II15</f>
        <v>1655.8140000000003</v>
      </c>
      <c r="IJ15" s="9">
        <f>II15+Month!IJ15</f>
        <v>2559.3240000000005</v>
      </c>
      <c r="IK15" s="9">
        <f>IJ15+Month!IK15</f>
        <v>3350.3600000000006</v>
      </c>
      <c r="IL15" s="9">
        <f>IK15+Month!IL15</f>
        <v>4245.755000000001</v>
      </c>
      <c r="IM15" s="9">
        <f>IL15+Month!IM15</f>
        <v>5096.2540000000008</v>
      </c>
      <c r="IN15" s="9">
        <f>IM15+Month!IN15</f>
        <v>5976.2270000000008</v>
      </c>
      <c r="IO15" s="9">
        <f>IN15+Month!IO15</f>
        <v>6886.8230000000003</v>
      </c>
      <c r="IP15" s="9">
        <f>IO15+Month!IP15</f>
        <v>7807.6200000000008</v>
      </c>
      <c r="IQ15" s="9">
        <f>IP15+Month!IQ15</f>
        <v>8772.4160000000011</v>
      </c>
      <c r="IR15" s="9">
        <f>IQ15+Month!IR15</f>
        <v>9618.2360000000008</v>
      </c>
      <c r="IS15" s="9">
        <f>IR15+Month!IS15</f>
        <v>10526.041000000001</v>
      </c>
      <c r="IT15" s="9">
        <f>Month!IT15</f>
        <v>879.553</v>
      </c>
      <c r="IU15" s="9">
        <f>IT15+Month!IU15</f>
        <v>1651.0930000000001</v>
      </c>
      <c r="IV15" s="9">
        <f>IU15+Month!IV15</f>
        <v>2544.7440000000001</v>
      </c>
      <c r="IW15" s="9">
        <f>IV15+Month!IW15</f>
        <v>3416.7960000000003</v>
      </c>
      <c r="IX15" s="9">
        <f>IW15+Month!IX15</f>
        <v>4107.4520000000002</v>
      </c>
      <c r="IY15" s="9">
        <f>IX15+Month!IY15</f>
        <v>5090.7280000000001</v>
      </c>
      <c r="IZ15" s="9">
        <f>IY15+Month!IZ15</f>
        <v>6066.527</v>
      </c>
      <c r="JA15" s="9">
        <f>IZ15+Month!JA15</f>
        <v>7056.7080000000005</v>
      </c>
      <c r="JB15" s="9">
        <f>JA15+Month!JB15</f>
        <v>7980.8080000000009</v>
      </c>
      <c r="JC15" s="9">
        <f>JB15+Month!JC15</f>
        <v>8982.6850000000013</v>
      </c>
      <c r="JD15" s="9">
        <f>JC15+Month!JD15</f>
        <v>9915.4390000000021</v>
      </c>
      <c r="JE15" s="9">
        <f>JD15+Month!JE15</f>
        <v>10858.518000000002</v>
      </c>
      <c r="JF15" s="9">
        <f>Month!JF15</f>
        <v>942.14900000000011</v>
      </c>
      <c r="JG15" s="9">
        <f>Month!JG15+JF15</f>
        <v>1806.8130000000001</v>
      </c>
      <c r="JH15" s="9">
        <f>Month!JH15+JG15</f>
        <v>2742.3240000000001</v>
      </c>
      <c r="JI15" s="9">
        <f>Month!JI15+JH15</f>
        <v>3669.933</v>
      </c>
      <c r="JJ15" s="9">
        <f>Month!JJ15+JI15</f>
        <v>4661.3330000000005</v>
      </c>
      <c r="JK15" s="9">
        <f>Month!JK15+JJ15</f>
        <v>5537.0560000000005</v>
      </c>
      <c r="JL15" s="9">
        <f>Month!JL15+JK15</f>
        <v>6514.2400000000007</v>
      </c>
      <c r="JM15" s="9">
        <f>Month!JM15+JL15</f>
        <v>7475.3830000000007</v>
      </c>
      <c r="JN15" s="9">
        <f>Month!JN15+JM15</f>
        <v>8427.2049999999999</v>
      </c>
      <c r="JO15" s="9">
        <f>Month!JO15+JN15</f>
        <v>9468.7849999999999</v>
      </c>
      <c r="JP15" s="9">
        <f>Month!JP15+JO15</f>
        <v>10432.932000000001</v>
      </c>
      <c r="JQ15" s="9">
        <f>Month!JQ15+JP15</f>
        <v>11393.476000000001</v>
      </c>
      <c r="JR15" s="9">
        <f>Month!JR15</f>
        <v>945.32299999999998</v>
      </c>
      <c r="JS15" s="9">
        <f>Month!JS15+JR15</f>
        <v>1791.3629999999998</v>
      </c>
      <c r="JT15" s="9">
        <f>Month!JT15+JS15</f>
        <v>2697.3339999999998</v>
      </c>
      <c r="JU15" s="9">
        <f>Month!JU15+JT15</f>
        <v>3376.0839999999998</v>
      </c>
      <c r="JV15" s="9">
        <f>Month!JV15+JU15</f>
        <v>4186.0389999999998</v>
      </c>
      <c r="JW15" s="9">
        <f>Month!JW15+JV15</f>
        <v>5029.4250000000002</v>
      </c>
      <c r="JX15" s="9">
        <f>Month!JX15+JW15</f>
        <v>5974.6270000000004</v>
      </c>
      <c r="JY15" s="9">
        <f>Month!JY15+JX15</f>
        <v>6926.8700000000008</v>
      </c>
      <c r="JZ15" s="9">
        <f>Month!JZ15+JY15</f>
        <v>7917.2050000000008</v>
      </c>
      <c r="KA15" s="9">
        <f>Month!KA15+JZ15</f>
        <v>8930.5680000000011</v>
      </c>
      <c r="KB15" s="9">
        <f>Month!KB15+KA15</f>
        <v>9913.0830000000005</v>
      </c>
      <c r="KC15" s="9">
        <f>Month!KC15+KB15</f>
        <v>10913.718000000001</v>
      </c>
      <c r="KD15" s="9">
        <f>Month!KD15</f>
        <v>933.7651999999996</v>
      </c>
      <c r="KE15" s="9">
        <f>Month!KE15+KD15</f>
        <v>1808.3560499999994</v>
      </c>
      <c r="KF15" s="9">
        <f>Month!KF15+KE15</f>
        <v>2799.7686499999995</v>
      </c>
      <c r="KG15" s="9">
        <f>Month!KG15+KF15</f>
        <v>3685.8661499999998</v>
      </c>
      <c r="KH15" s="9">
        <f>Month!KH15+KG15</f>
        <v>4647.2182999999995</v>
      </c>
      <c r="KI15" s="9">
        <f>Month!KI15+KH15</f>
        <v>5581.6828499999992</v>
      </c>
      <c r="KJ15" s="9">
        <f>Month!KJ15+KI15</f>
        <v>6564.238049999999</v>
      </c>
      <c r="KK15" s="9">
        <f>Month!KK15+KJ15</f>
        <v>7529.5645999999997</v>
      </c>
      <c r="KL15" s="9">
        <f>Month!KL15+KK15</f>
        <v>8488.3234999999986</v>
      </c>
      <c r="KM15" s="9">
        <f>Month!KM15+KL15</f>
        <v>9453.5152999999991</v>
      </c>
      <c r="KN15" s="9">
        <f>Month!KN15+KM15</f>
        <v>10407.3771</v>
      </c>
      <c r="KO15" s="9">
        <f>Month!KO15+KN15</f>
        <v>11383.78875</v>
      </c>
      <c r="KP15" s="9">
        <f>Month!KP15</f>
        <v>887.02105000000006</v>
      </c>
      <c r="KQ15" s="9">
        <f>Month!KQ15+KP15</f>
        <v>1738.7557499999998</v>
      </c>
      <c r="KR15" s="9">
        <f>Month!KR15+KQ15</f>
        <v>2712.45185862069</v>
      </c>
      <c r="KS15" s="9">
        <f>Month!KS15+KR15</f>
        <v>3609.171006034484</v>
      </c>
      <c r="KT15" s="9">
        <f>Month!KT15+KS15</f>
        <v>4603.6115870689664</v>
      </c>
      <c r="KU15" s="9">
        <f>Month!KU15+KT15</f>
        <v>5545.4437621483312</v>
      </c>
      <c r="KV15" s="9">
        <f>Month!KV15+KU15</f>
        <v>6479.6901121483315</v>
      </c>
      <c r="KW15" s="9">
        <f>Month!KW15+KV15</f>
        <v>7443.7951121483311</v>
      </c>
      <c r="KX15" s="9">
        <f>Month!KX15+KW15</f>
        <v>8383.7106621483308</v>
      </c>
      <c r="KY15" s="9">
        <f>Month!KY15+KX15</f>
        <v>9326.9988974657899</v>
      </c>
      <c r="KZ15" s="9">
        <f>Month!KZ15+KY15</f>
        <v>10277.481619688013</v>
      </c>
      <c r="LA15" s="9">
        <f>Month!LA15+KZ15</f>
        <v>11241.686969688013</v>
      </c>
      <c r="LB15" s="9">
        <f>Month!LB15</f>
        <v>919.50409999999965</v>
      </c>
      <c r="LC15" s="9">
        <f>Month!LC15+LB15</f>
        <v>1737.65425</v>
      </c>
      <c r="LD15" s="9">
        <f>Month!LD15+LC15</f>
        <v>2759.4345000000003</v>
      </c>
      <c r="LE15" s="9">
        <f>Month!LE15+LD15</f>
        <v>3674.5823626984129</v>
      </c>
      <c r="LF15" s="9">
        <f>Month!LF15+LE15</f>
        <v>4666.5380626984133</v>
      </c>
      <c r="LG15" s="9">
        <f>Month!LG15+LF15</f>
        <v>5629.5989626984137</v>
      </c>
      <c r="LH15" s="9">
        <f>Month!LH15+LG15</f>
        <v>6620.9787126984138</v>
      </c>
      <c r="LI15" s="9">
        <f>Month!LI15+LH15</f>
        <v>7659.639562698414</v>
      </c>
      <c r="LJ15" s="9">
        <f>Month!LJ15+LI15</f>
        <v>8619.706062698413</v>
      </c>
      <c r="LK15" s="9">
        <f>Month!LK15+LJ15</f>
        <v>9649.1206451587313</v>
      </c>
      <c r="LL15" s="9">
        <f>Month!LL15+LK15</f>
        <v>10686.81394515873</v>
      </c>
      <c r="LM15" s="9">
        <f>Month!LM15+LL15</f>
        <v>11684.533821587302</v>
      </c>
      <c r="LN15" s="9">
        <f>Month!LN15</f>
        <v>996.44800000000009</v>
      </c>
      <c r="LO15" s="9">
        <f>LN15+Month!LO15</f>
        <v>1938.9350000000002</v>
      </c>
      <c r="LP15" s="9">
        <f>LO15+Month!LP15</f>
        <v>2929.6890000000003</v>
      </c>
      <c r="LQ15" s="9">
        <f>LP15+Month!LQ15</f>
        <v>3962.0410000000002</v>
      </c>
      <c r="LR15" s="9">
        <f>LQ15+Month!LR15</f>
        <v>5019.7960000000003</v>
      </c>
      <c r="LS15" s="9">
        <f>LR15+Month!LS15</f>
        <v>6039.2180000000008</v>
      </c>
      <c r="LT15" s="9">
        <f>LS15+Month!LT15</f>
        <v>7142.563000000001</v>
      </c>
      <c r="LU15" s="9">
        <f>LT15+Month!LU15</f>
        <v>8234.8830000000016</v>
      </c>
      <c r="LV15" s="9">
        <f>LU15+Month!LV15</f>
        <v>9278.4680000000008</v>
      </c>
      <c r="LW15" s="9">
        <f>LV15+Month!LW15</f>
        <v>10383.862000000001</v>
      </c>
      <c r="LX15" s="9">
        <f>LW15+Month!LX15</f>
        <v>11395.230000000001</v>
      </c>
      <c r="LY15" s="9">
        <f>LX15+Month!LY15</f>
        <v>12418.765000000001</v>
      </c>
      <c r="LZ15" s="9">
        <f>Month!LZ15</f>
        <v>1009.008</v>
      </c>
      <c r="MA15" s="9">
        <f>LZ15+Month!MA15</f>
        <v>1969.1360000000002</v>
      </c>
      <c r="MB15" s="9">
        <f>MA15+Month!MB15</f>
        <v>2948.4900000000002</v>
      </c>
      <c r="MC15" s="9">
        <f>MB15+Month!MC15</f>
        <v>3934.875</v>
      </c>
      <c r="MD15" s="9">
        <f>MC15+Month!MD15</f>
        <v>4982.902</v>
      </c>
      <c r="ME15" s="9">
        <f>MD15+Month!ME15</f>
        <v>5989.8090000000002</v>
      </c>
      <c r="MF15" s="9">
        <f>ME15+Month!MF15</f>
        <v>7090.1270000000004</v>
      </c>
      <c r="MG15" s="9">
        <f>MF15+Month!MG15</f>
        <v>8166.7980000000007</v>
      </c>
      <c r="MH15" s="9">
        <f>MG15+Month!MH15</f>
        <v>9259.496000000001</v>
      </c>
      <c r="MI15" s="9">
        <f>MH15+Month!MI15</f>
        <v>10407.176000000001</v>
      </c>
      <c r="MJ15" s="9">
        <f>MI15+Month!MJ15</f>
        <v>10407.176000000001</v>
      </c>
      <c r="MK15" s="9">
        <f>MJ15+Month!MK15</f>
        <v>10407.176000000001</v>
      </c>
      <c r="ML15" s="9">
        <f>Month!ML15</f>
        <v>0</v>
      </c>
    </row>
    <row r="16" spans="1:350" s="4" customFormat="1" x14ac:dyDescent="0.35">
      <c r="A16" s="19" t="str">
        <f>Month!$A$16</f>
        <v>Veículo Leve</v>
      </c>
      <c r="B16" s="10">
        <f>IF(LEFT(B$2,2)="1M",SUMIF(Month!$131:$131,Period!B$2,Month!16:16),SUMIF(Month!$131:$131,Period!B$2,Month!16:16)+A16)</f>
        <v>968</v>
      </c>
      <c r="C16" s="10">
        <f>IF(LEFT(C$2,2)="1M",SUMIF(Month!$131:$131,Period!C$2,Month!16:16),SUMIF(Month!$131:$131,Period!C$2,Month!16:16)+B16)</f>
        <v>1912</v>
      </c>
      <c r="D16" s="10">
        <f>IF(LEFT(D$2,2)="1M",SUMIF(Month!$131:$131,Period!D$2,Month!16:16),SUMIF(Month!$131:$131,Period!D$2,Month!16:16)+C16)</f>
        <v>2879</v>
      </c>
      <c r="E16" s="10">
        <f>IF(LEFT(E$2,2)="1M",SUMIF(Month!$131:$131,Period!E$2,Month!16:16),SUMIF(Month!$131:$131,Period!E$2,Month!16:16)+D16)</f>
        <v>3656</v>
      </c>
      <c r="F16" s="10">
        <f>IF(LEFT(F$2,2)="1M",SUMIF(Month!$131:$131,Period!F$2,Month!16:16),SUMIF(Month!$131:$131,Period!F$2,Month!16:16)+E16)</f>
        <v>4590</v>
      </c>
      <c r="G16" s="10">
        <f>IF(LEFT(G$2,2)="1M",SUMIF(Month!$131:$131,Period!G$2,Month!16:16),SUMIF(Month!$131:$131,Period!G$2,Month!16:16)+F16)</f>
        <v>5462</v>
      </c>
      <c r="H16" s="10">
        <f>IF(LEFT(H$2,2)="1M",SUMIF(Month!$131:$131,Period!H$2,Month!16:16),SUMIF(Month!$131:$131,Period!H$2,Month!16:16)+G16)</f>
        <v>6464</v>
      </c>
      <c r="I16" s="10">
        <f>IF(LEFT(I$2,2)="1M",SUMIF(Month!$131:$131,Period!I$2,Month!16:16),SUMIF(Month!$131:$131,Period!I$2,Month!16:16)+H16)</f>
        <v>7370</v>
      </c>
      <c r="J16" s="10">
        <f>IF(LEFT(J$2,2)="1M",SUMIF(Month!$131:$131,Period!J$2,Month!16:16),SUMIF(Month!$131:$131,Period!J$2,Month!16:16)+I16)</f>
        <v>8215</v>
      </c>
      <c r="K16" s="10">
        <f>IF(LEFT(K$2,2)="1M",SUMIF(Month!$131:$131,Period!K$2,Month!16:16),SUMIF(Month!$131:$131,Period!K$2,Month!16:16)+J16)</f>
        <v>9116</v>
      </c>
      <c r="L16" s="10">
        <f>IF(LEFT(L$2,2)="1M",SUMIF(Month!$131:$131,Period!L$2,Month!16:16),SUMIF(Month!$131:$131,Period!L$2,Month!16:16)+K16)</f>
        <v>9964</v>
      </c>
      <c r="M16" s="10">
        <f>IF(LEFT(M$2,2)="1M",SUMIF(Month!$131:$131,Period!M$2,Month!16:16),SUMIF(Month!$131:$131,Period!M$2,Month!16:16)+L16)</f>
        <v>11050</v>
      </c>
      <c r="N16" s="10">
        <f>IF(LEFT(N$2,2)="1M",SUMIF(Month!$131:$131,Period!N$2,Month!16:16),SUMIF(Month!$131:$131,Period!N$2,Month!16:16)+M16)</f>
        <v>1039</v>
      </c>
      <c r="O16" s="10">
        <f>IF(LEFT(O$2,2)="1M",SUMIF(Month!$131:$131,Period!O$2,Month!16:16),SUMIF(Month!$131:$131,Period!O$2,Month!16:16)+N16)</f>
        <v>1907</v>
      </c>
      <c r="P16" s="10">
        <f>IF(LEFT(P$2,2)="1M",SUMIF(Month!$131:$131,Period!P$2,Month!16:16),SUMIF(Month!$131:$131,Period!P$2,Month!16:16)+O16)</f>
        <v>2780</v>
      </c>
      <c r="Q16" s="10">
        <f>IF(LEFT(Q$2,2)="1M",SUMIF(Month!$131:$131,Period!Q$2,Month!16:16),SUMIF(Month!$131:$131,Period!Q$2,Month!16:16)+P16)</f>
        <v>3733</v>
      </c>
      <c r="R16" s="10">
        <f>IF(LEFT(R$2,2)="1M",SUMIF(Month!$131:$131,Period!R$2,Month!16:16),SUMIF(Month!$131:$131,Period!R$2,Month!16:16)+Q16)</f>
        <v>4669</v>
      </c>
      <c r="S16" s="10">
        <f>IF(LEFT(S$2,2)="1M",SUMIF(Month!$131:$131,Period!S$2,Month!16:16),SUMIF(Month!$131:$131,Period!S$2,Month!16:16)+R16)</f>
        <v>5522</v>
      </c>
      <c r="T16" s="10">
        <f>IF(LEFT(T$2,2)="1M",SUMIF(Month!$131:$131,Period!T$2,Month!16:16),SUMIF(Month!$131:$131,Period!T$2,Month!16:16)+S16)</f>
        <v>6519</v>
      </c>
      <c r="U16" s="10">
        <f>IF(LEFT(U$2,2)="1M",SUMIF(Month!$131:$131,Period!U$2,Month!16:16),SUMIF(Month!$131:$131,Period!U$2,Month!16:16)+T16)</f>
        <v>7476</v>
      </c>
      <c r="V16" s="10">
        <f>IF(LEFT(V$2,2)="1M",SUMIF(Month!$131:$131,Period!V$2,Month!16:16),SUMIF(Month!$131:$131,Period!V$2,Month!16:16)+U16)</f>
        <v>8411</v>
      </c>
      <c r="W16" s="10">
        <f>IF(LEFT(W$2,2)="1M",SUMIF(Month!$131:$131,Period!W$2,Month!16:16),SUMIF(Month!$131:$131,Period!W$2,Month!16:16)+V16)</f>
        <v>9389</v>
      </c>
      <c r="X16" s="10">
        <f>IF(LEFT(X$2,2)="1M",SUMIF(Month!$131:$131,Period!X$2,Month!16:16),SUMIF(Month!$131:$131,Period!X$2,Month!16:16)+W16)</f>
        <v>10303</v>
      </c>
      <c r="Y16" s="10">
        <f>IF(LEFT(Y$2,2)="1M",SUMIF(Month!$131:$131,Period!Y$2,Month!16:16),SUMIF(Month!$131:$131,Period!Y$2,Month!16:16)+X16)</f>
        <v>11421</v>
      </c>
      <c r="Z16" s="10">
        <f>IF(LEFT(Z$2,2)="1M",SUMIF(Month!$131:$131,Period!Z$2,Month!16:16),SUMIF(Month!$131:$131,Period!Z$2,Month!16:16)+Y16)</f>
        <v>1120</v>
      </c>
      <c r="AA16" s="10">
        <f>IF(LEFT(AA$2,2)="1M",SUMIF(Month!$131:$131,Period!AA$2,Month!16:16),SUMIF(Month!$131:$131,Period!AA$2,Month!16:16)+Z16)</f>
        <v>2061</v>
      </c>
      <c r="AB16" s="10">
        <f>IF(LEFT(AB$2,2)="1M",SUMIF(Month!$131:$131,Period!AB$2,Month!16:16),SUMIF(Month!$131:$131,Period!AB$2,Month!16:16)+AA16)</f>
        <v>2997</v>
      </c>
      <c r="AC16" s="10">
        <f>IF(LEFT(AC$2,2)="1M",SUMIF(Month!$131:$131,Period!AC$2,Month!16:16),SUMIF(Month!$131:$131,Period!AC$2,Month!16:16)+AB16)</f>
        <v>3969</v>
      </c>
      <c r="AD16" s="10">
        <f>IF(LEFT(AD$2,2)="1M",SUMIF(Month!$131:$131,Period!AD$2,Month!16:16),SUMIF(Month!$131:$131,Period!AD$2,Month!16:16)+AC16)</f>
        <v>4937</v>
      </c>
      <c r="AE16" s="10">
        <f>IF(LEFT(AE$2,2)="1M",SUMIF(Month!$131:$131,Period!AE$2,Month!16:16),SUMIF(Month!$131:$131,Period!AE$2,Month!16:16)+AD16)</f>
        <v>5860</v>
      </c>
      <c r="AF16" s="10">
        <f>IF(LEFT(AF$2,2)="1M",SUMIF(Month!$131:$131,Period!AF$2,Month!16:16),SUMIF(Month!$131:$131,Period!AF$2,Month!16:16)+AE16)</f>
        <v>6889</v>
      </c>
      <c r="AG16" s="10">
        <f>IF(LEFT(AG$2,2)="1M",SUMIF(Month!$131:$131,Period!AG$2,Month!16:16),SUMIF(Month!$131:$131,Period!AG$2,Month!16:16)+AF16)</f>
        <v>7806</v>
      </c>
      <c r="AH16" s="10">
        <f>IF(LEFT(AH$2,2)="1M",SUMIF(Month!$131:$131,Period!AH$2,Month!16:16),SUMIF(Month!$131:$131,Period!AH$2,Month!16:16)+AG16)</f>
        <v>8695</v>
      </c>
      <c r="AI16" s="10">
        <f>IF(LEFT(AI$2,2)="1M",SUMIF(Month!$131:$131,Period!AI$2,Month!16:16),SUMIF(Month!$131:$131,Period!AI$2,Month!16:16)+AH16)</f>
        <v>9637</v>
      </c>
      <c r="AJ16" s="10">
        <f>IF(LEFT(AJ$2,2)="1M",SUMIF(Month!$131:$131,Period!AJ$2,Month!16:16),SUMIF(Month!$131:$131,Period!AJ$2,Month!16:16)+AI16)</f>
        <v>10512</v>
      </c>
      <c r="AK16" s="10">
        <f>IF(LEFT(AK$2,2)="1M",SUMIF(Month!$131:$131,Period!AK$2,Month!16:16),SUMIF(Month!$131:$131,Period!AK$2,Month!16:16)+AJ16)</f>
        <v>11573</v>
      </c>
      <c r="AL16" s="10">
        <f>IF(LEFT(AL$2,2)="1M",SUMIF(Month!$131:$131,Period!AL$2,Month!16:16),SUMIF(Month!$131:$131,Period!AL$2,Month!16:16)+AK16)</f>
        <v>1062</v>
      </c>
      <c r="AM16" s="10">
        <f>IF(LEFT(AM$2,2)="1M",SUMIF(Month!$131:$131,Period!AM$2,Month!16:16),SUMIF(Month!$131:$131,Period!AM$2,Month!16:16)+AL16)</f>
        <v>1880</v>
      </c>
      <c r="AN16" s="10">
        <f>IF(LEFT(AN$2,2)="1M",SUMIF(Month!$131:$131,Period!AN$2,Month!16:16),SUMIF(Month!$131:$131,Period!AN$2,Month!16:16)+AM16)</f>
        <v>2832</v>
      </c>
      <c r="AO16" s="10">
        <f>IF(LEFT(AO$2,2)="1M",SUMIF(Month!$131:$131,Period!AO$2,Month!16:16),SUMIF(Month!$131:$131,Period!AO$2,Month!16:16)+AN16)</f>
        <v>3744</v>
      </c>
      <c r="AP16" s="10">
        <f>IF(LEFT(AP$2,2)="1M",SUMIF(Month!$131:$131,Period!AP$2,Month!16:16),SUMIF(Month!$131:$131,Period!AP$2,Month!16:16)+AO16)</f>
        <v>4702</v>
      </c>
      <c r="AQ16" s="10">
        <f>IF(LEFT(AQ$2,2)="1M",SUMIF(Month!$131:$131,Period!AQ$2,Month!16:16),SUMIF(Month!$131:$131,Period!AQ$2,Month!16:16)+AP16)</f>
        <v>5590</v>
      </c>
      <c r="AR16" s="10">
        <f>IF(LEFT(AR$2,2)="1M",SUMIF(Month!$131:$131,Period!AR$2,Month!16:16),SUMIF(Month!$131:$131,Period!AR$2,Month!16:16)+AQ16)</f>
        <v>6563</v>
      </c>
      <c r="AS16" s="10">
        <f>IF(LEFT(AS$2,2)="1M",SUMIF(Month!$131:$131,Period!AS$2,Month!16:16),SUMIF(Month!$131:$131,Period!AS$2,Month!16:16)+AR16)</f>
        <v>7388</v>
      </c>
      <c r="AT16" s="10">
        <f>IF(LEFT(AT$2,2)="1M",SUMIF(Month!$131:$131,Period!AT$2,Month!16:16),SUMIF(Month!$131:$131,Period!AT$2,Month!16:16)+AS16)</f>
        <v>8223</v>
      </c>
      <c r="AU16" s="10">
        <f>IF(LEFT(AU$2,2)="1M",SUMIF(Month!$131:$131,Period!AU$2,Month!16:16),SUMIF(Month!$131:$131,Period!AU$2,Month!16:16)+AT16)</f>
        <v>9109</v>
      </c>
      <c r="AV16" s="10">
        <f>IF(LEFT(AV$2,2)="1M",SUMIF(Month!$131:$131,Period!AV$2,Month!16:16),SUMIF(Month!$131:$131,Period!AV$2,Month!16:16)+AU16)</f>
        <v>9962</v>
      </c>
      <c r="AW16" s="10">
        <f>IF(LEFT(AW$2,2)="1M",SUMIF(Month!$131:$131,Period!AW$2,Month!16:16),SUMIF(Month!$131:$131,Period!AW$2,Month!16:16)+AV16)</f>
        <v>10985</v>
      </c>
      <c r="AX16" s="10">
        <f>IF(LEFT(AX$2,2)="1M",SUMIF(Month!$131:$131,Period!AX$2,Month!16:16),SUMIF(Month!$131:$131,Period!AX$2,Month!16:16)+AW16)</f>
        <v>1039</v>
      </c>
      <c r="AY16" s="10">
        <f>IF(LEFT(AY$2,2)="1M",SUMIF(Month!$131:$131,Period!AY$2,Month!16:16),SUMIF(Month!$131:$131,Period!AY$2,Month!16:16)+AX16)</f>
        <v>1894</v>
      </c>
      <c r="AZ16" s="10">
        <f>IF(LEFT(AZ$2,2)="1M",SUMIF(Month!$131:$131,Period!AZ$2,Month!16:16),SUMIF(Month!$131:$131,Period!AZ$2,Month!16:16)+AY16)</f>
        <v>2737</v>
      </c>
      <c r="BA16" s="10">
        <f>IF(LEFT(BA$2,2)="1M",SUMIF(Month!$131:$131,Period!BA$2,Month!16:16),SUMIF(Month!$131:$131,Period!BA$2,Month!16:16)+AZ16)</f>
        <v>3629</v>
      </c>
      <c r="BB16" s="10">
        <f>IF(LEFT(BB$2,2)="1M",SUMIF(Month!$131:$131,Period!BB$2,Month!16:16),SUMIF(Month!$131:$131,Period!BB$2,Month!16:16)+BA16)</f>
        <v>4457</v>
      </c>
      <c r="BC16" s="10">
        <f>IF(LEFT(BC$2,2)="1M",SUMIF(Month!$131:$131,Period!BC$2,Month!16:16),SUMIF(Month!$131:$131,Period!BC$2,Month!16:16)+BB16)</f>
        <v>5305</v>
      </c>
      <c r="BD16" s="10">
        <f>IF(LEFT(BD$2,2)="1M",SUMIF(Month!$131:$131,Period!BD$2,Month!16:16),SUMIF(Month!$131:$131,Period!BD$2,Month!16:16)+BC16)</f>
        <v>6255</v>
      </c>
      <c r="BE16" s="10">
        <f>IF(LEFT(BE$2,2)="1M",SUMIF(Month!$131:$131,Period!BE$2,Month!16:16),SUMIF(Month!$131:$131,Period!BE$2,Month!16:16)+BD16)</f>
        <v>7107</v>
      </c>
      <c r="BF16" s="10">
        <f>IF(LEFT(BF$2,2)="1M",SUMIF(Month!$131:$131,Period!BF$2,Month!16:16),SUMIF(Month!$131:$131,Period!BF$2,Month!16:16)+BE16)</f>
        <v>7963</v>
      </c>
      <c r="BG16" s="10">
        <f>IF(LEFT(BG$2,2)="1M",SUMIF(Month!$131:$131,Period!BG$2,Month!16:16),SUMIF(Month!$131:$131,Period!BG$2,Month!16:16)+BF16)</f>
        <v>8830</v>
      </c>
      <c r="BH16" s="10">
        <f>IF(LEFT(BH$2,2)="1M",SUMIF(Month!$131:$131,Period!BH$2,Month!16:16),SUMIF(Month!$131:$131,Period!BH$2,Month!16:16)+BG16)</f>
        <v>9691</v>
      </c>
      <c r="BI16" s="10">
        <f>IF(LEFT(BI$2,2)="1M",SUMIF(Month!$131:$131,Period!BI$2,Month!16:16),SUMIF(Month!$131:$131,Period!BI$2,Month!16:16)+BH16)</f>
        <v>10588</v>
      </c>
      <c r="BJ16" s="10">
        <f>IF(LEFT(BJ$2,2)="1M",SUMIF(Month!$131:$131,Period!BJ$2,Month!16:16),SUMIF(Month!$131:$131,Period!BJ$2,Month!16:16)+BI16)</f>
        <v>945</v>
      </c>
      <c r="BK16" s="10">
        <f>IF(LEFT(BK$2,2)="1M",SUMIF(Month!$131:$131,Period!BK$2,Month!16:16),SUMIF(Month!$131:$131,Period!BK$2,Month!16:16)+BJ16)</f>
        <v>1768</v>
      </c>
      <c r="BL16" s="10">
        <f>IF(LEFT(BL$2,2)="1M",SUMIF(Month!$131:$131,Period!BL$2,Month!16:16),SUMIF(Month!$131:$131,Period!BL$2,Month!16:16)+BK16)</f>
        <v>2679</v>
      </c>
      <c r="BM16" s="10">
        <f>IF(LEFT(BM$2,2)="1M",SUMIF(Month!$131:$131,Period!BM$2,Month!16:16),SUMIF(Month!$131:$131,Period!BM$2,Month!16:16)+BL16)</f>
        <v>3489</v>
      </c>
      <c r="BN16" s="10">
        <f>IF(LEFT(BN$2,2)="1M",SUMIF(Month!$131:$131,Period!BN$2,Month!16:16),SUMIF(Month!$131:$131,Period!BN$2,Month!16:16)+BM16)</f>
        <v>4359</v>
      </c>
      <c r="BO16" s="10">
        <f>IF(LEFT(BO$2,2)="1M",SUMIF(Month!$131:$131,Period!BO$2,Month!16:16),SUMIF(Month!$131:$131,Period!BO$2,Month!16:16)+BN16)</f>
        <v>5157</v>
      </c>
      <c r="BP16" s="10">
        <f>IF(LEFT(BP$2,2)="1M",SUMIF(Month!$131:$131,Period!BP$2,Month!16:16),SUMIF(Month!$131:$131,Period!BP$2,Month!16:16)+BO16)</f>
        <v>6103</v>
      </c>
      <c r="BQ16" s="10">
        <f>IF(LEFT(BQ$2,2)="1M",SUMIF(Month!$131:$131,Period!BQ$2,Month!16:16),SUMIF(Month!$131:$131,Period!BQ$2,Month!16:16)+BP16)</f>
        <v>6991.6379999999999</v>
      </c>
      <c r="BR16" s="10">
        <f>IF(LEFT(BR$2,2)="1M",SUMIF(Month!$131:$131,Period!BR$2,Month!16:16),SUMIF(Month!$131:$131,Period!BR$2,Month!16:16)+BQ16)</f>
        <v>7819.0934999999999</v>
      </c>
      <c r="BS16" s="10">
        <f>IF(LEFT(BS$2,2)="1M",SUMIF(Month!$131:$131,Period!BS$2,Month!16:16),SUMIF(Month!$131:$131,Period!BS$2,Month!16:16)+BR16)</f>
        <v>8695.5105000000003</v>
      </c>
      <c r="BT16" s="10">
        <f>IF(LEFT(BT$2,2)="1M",SUMIF(Month!$131:$131,Period!BT$2,Month!16:16),SUMIF(Month!$131:$131,Period!BT$2,Month!16:16)+BS16)</f>
        <v>9567.098</v>
      </c>
      <c r="BU16" s="10">
        <f>IF(LEFT(BU$2,2)="1M",SUMIF(Month!$131:$131,Period!BU$2,Month!16:16),SUMIF(Month!$131:$131,Period!BU$2,Month!16:16)+BT16)</f>
        <v>10544.648999999999</v>
      </c>
      <c r="BV16" s="10">
        <f>IF(LEFT(BV$2,2)="1M",SUMIF(Month!$131:$131,Period!BV$2,Month!16:16),SUMIF(Month!$131:$131,Period!BV$2,Month!16:16)+BU16)</f>
        <v>949.21199999999999</v>
      </c>
      <c r="BW16" s="10">
        <f>IF(LEFT(BW$2,2)="1M",SUMIF(Month!$131:$131,Period!BW$2,Month!16:16),SUMIF(Month!$131:$131,Period!BW$2,Month!16:16)+BV16)</f>
        <v>1733.7069999999999</v>
      </c>
      <c r="BX16" s="10">
        <f>IF(LEFT(BX$2,2)="1M",SUMIF(Month!$131:$131,Period!BX$2,Month!16:16),SUMIF(Month!$131:$131,Period!BX$2,Month!16:16)+BW16)</f>
        <v>2579.5934999999999</v>
      </c>
      <c r="BY16" s="10">
        <f>IF(LEFT(BY$2,2)="1M",SUMIF(Month!$131:$131,Period!BY$2,Month!16:16),SUMIF(Month!$131:$131,Period!BY$2,Month!16:16)+BX16)</f>
        <v>3437.069</v>
      </c>
      <c r="BZ16" s="10">
        <f>IF(LEFT(BZ$2,2)="1M",SUMIF(Month!$131:$131,Period!BZ$2,Month!16:16),SUMIF(Month!$131:$131,Period!BZ$2,Month!16:16)+BY16)</f>
        <v>4200.2609999999995</v>
      </c>
      <c r="CA16" s="10">
        <f>IF(LEFT(CA$2,2)="1M",SUMIF(Month!$131:$131,Period!CA$2,Month!16:16),SUMIF(Month!$131:$131,Period!CA$2,Month!16:16)+BZ16)</f>
        <v>5018.8409999999994</v>
      </c>
      <c r="CB16" s="10">
        <f>IF(LEFT(CB$2,2)="1M",SUMIF(Month!$131:$131,Period!CB$2,Month!16:16),SUMIF(Month!$131:$131,Period!CB$2,Month!16:16)+CA16)</f>
        <v>5926.4614999999994</v>
      </c>
      <c r="CC16" s="10">
        <f>IF(LEFT(CC$2,2)="1M",SUMIF(Month!$131:$131,Period!CC$2,Month!16:16),SUMIF(Month!$131:$131,Period!CC$2,Month!16:16)+CB16)</f>
        <v>6759.637999999999</v>
      </c>
      <c r="CD16" s="10">
        <f>IF(LEFT(CD$2,2)="1M",SUMIF(Month!$131:$131,Period!CD$2,Month!16:16),SUMIF(Month!$131:$131,Period!CD$2,Month!16:16)+CC16)</f>
        <v>7535.4849999999988</v>
      </c>
      <c r="CE16" s="10">
        <f>IF(LEFT(CE$2,2)="1M",SUMIF(Month!$131:$131,Period!CE$2,Month!16:16),SUMIF(Month!$131:$131,Period!CE$2,Month!16:16)+CD16)</f>
        <v>8358.0224999999991</v>
      </c>
      <c r="CF16" s="10">
        <f>IF(LEFT(CF$2,2)="1M",SUMIF(Month!$131:$131,Period!CF$2,Month!16:16),SUMIF(Month!$131:$131,Period!CF$2,Month!16:16)+CE16)</f>
        <v>9145.4259999999995</v>
      </c>
      <c r="CG16" s="10">
        <f>IF(LEFT(CG$2,2)="1M",SUMIF(Month!$131:$131,Period!CG$2,Month!16:16),SUMIF(Month!$131:$131,Period!CG$2,Month!16:16)+CF16)</f>
        <v>10126.610999999999</v>
      </c>
      <c r="CH16" s="10">
        <f>IF(LEFT(CH$2,2)="1M",SUMIF(Month!$131:$131,Period!CH$2,Month!16:16),SUMIF(Month!$131:$131,Period!CH$2,Month!16:16)+CG16)</f>
        <v>956.66300000000001</v>
      </c>
      <c r="CI16" s="10">
        <f>IF(LEFT(CI$2,2)="1M",SUMIF(Month!$131:$131,Period!CI$2,Month!16:16),SUMIF(Month!$131:$131,Period!CI$2,Month!16:16)+CH16)</f>
        <v>1800.2635</v>
      </c>
      <c r="CJ16" s="10">
        <f>IF(LEFT(CJ$2,2)="1M",SUMIF(Month!$131:$131,Period!CJ$2,Month!16:16),SUMIF(Month!$131:$131,Period!CJ$2,Month!16:16)+CI16)</f>
        <v>2597.6284999999998</v>
      </c>
      <c r="CK16" s="10">
        <f>IF(LEFT(CK$2,2)="1M",SUMIF(Month!$131:$131,Period!CK$2,Month!16:16),SUMIF(Month!$131:$131,Period!CK$2,Month!16:16)+CJ16)</f>
        <v>3464.6610000000001</v>
      </c>
      <c r="CL16" s="10">
        <f>IF(LEFT(CL$2,2)="1M",SUMIF(Month!$131:$131,Period!CL$2,Month!16:16),SUMIF(Month!$131:$131,Period!CL$2,Month!16:16)+CK16)</f>
        <v>4279.7629999999999</v>
      </c>
      <c r="CM16" s="10">
        <f>IF(LEFT(CM$2,2)="1M",SUMIF(Month!$131:$131,Period!CM$2,Month!16:16),SUMIF(Month!$131:$131,Period!CM$2,Month!16:16)+CL16)</f>
        <v>5059.1215000000002</v>
      </c>
      <c r="CN16" s="10">
        <f>IF(LEFT(CN$2,2)="1M",SUMIF(Month!$131:$131,Period!CN$2,Month!16:16),SUMIF(Month!$131:$131,Period!CN$2,Month!16:16)+CM16)</f>
        <v>5975.8985000000002</v>
      </c>
      <c r="CO16" s="10">
        <f>IF(LEFT(CO$2,2)="1M",SUMIF(Month!$131:$131,Period!CO$2,Month!16:16),SUMIF(Month!$131:$131,Period!CO$2,Month!16:16)+CN16)</f>
        <v>6811.2245000000003</v>
      </c>
      <c r="CP16" s="10">
        <f>IF(LEFT(CP$2,2)="1M",SUMIF(Month!$131:$131,Period!CP$2,Month!16:16),SUMIF(Month!$131:$131,Period!CP$2,Month!16:16)+CO16)</f>
        <v>7643.6605</v>
      </c>
      <c r="CQ16" s="10">
        <f>IF(LEFT(CQ$2,2)="1M",SUMIF(Month!$131:$131,Period!CQ$2,Month!16:16),SUMIF(Month!$131:$131,Period!CQ$2,Month!16:16)+CP16)</f>
        <v>8533.5575000000008</v>
      </c>
      <c r="CR16" s="10">
        <f>IF(LEFT(CR$2,2)="1M",SUMIF(Month!$131:$131,Period!CR$2,Month!16:16),SUMIF(Month!$131:$131,Period!CR$2,Month!16:16)+CQ16)</f>
        <v>9361.5105000000003</v>
      </c>
      <c r="CS16" s="10">
        <f>IF(LEFT(CS$2,2)="1M",SUMIF(Month!$131:$131,Period!CS$2,Month!16:16),SUMIF(Month!$131:$131,Period!CS$2,Month!16:16)+CR16)</f>
        <v>10348.385</v>
      </c>
      <c r="CT16" s="10">
        <f>IF(LEFT(CT$2,2)="1M",SUMIF(Month!$131:$131,Period!CT$2,Month!16:16),SUMIF(Month!$131:$131,Period!CT$2,Month!16:16)+CS16)</f>
        <v>982.07550000000003</v>
      </c>
      <c r="CU16" s="10">
        <f>IF(LEFT(CU$2,2)="1M",SUMIF(Month!$131:$131,Period!CU$2,Month!16:16),SUMIF(Month!$131:$131,Period!CU$2,Month!16:16)+CT16)</f>
        <v>1815.2874999999999</v>
      </c>
      <c r="CV16" s="10">
        <f>IF(LEFT(CV$2,2)="1M",SUMIF(Month!$131:$131,Period!CV$2,Month!16:16),SUMIF(Month!$131:$131,Period!CV$2,Month!16:16)+CU16)</f>
        <v>2703.1144999999997</v>
      </c>
      <c r="CW16" s="10">
        <f>IF(LEFT(CW$2,2)="1M",SUMIF(Month!$131:$131,Period!CW$2,Month!16:16),SUMIF(Month!$131:$131,Period!CW$2,Month!16:16)+CV16)</f>
        <v>3538.3849999999998</v>
      </c>
      <c r="CX16" s="10">
        <f>IF(LEFT(CX$2,2)="1M",SUMIF(Month!$131:$131,Period!CX$2,Month!16:16),SUMIF(Month!$131:$131,Period!CX$2,Month!16:16)+CW16)</f>
        <v>4410.2309999999998</v>
      </c>
      <c r="CY16" s="10">
        <f>IF(LEFT(CY$2,2)="1M",SUMIF(Month!$131:$131,Period!CY$2,Month!16:16),SUMIF(Month!$131:$131,Period!CY$2,Month!16:16)+CX16)</f>
        <v>5250.625</v>
      </c>
      <c r="CZ16" s="10">
        <f>IF(LEFT(CZ$2,2)="1M",SUMIF(Month!$131:$131,Period!CZ$2,Month!16:16),SUMIF(Month!$131:$131,Period!CZ$2,Month!16:16)+CY16)</f>
        <v>6232.04</v>
      </c>
      <c r="DA16" s="10">
        <f>IF(LEFT(DA$2,2)="1M",SUMIF(Month!$131:$131,Period!DA$2,Month!16:16),SUMIF(Month!$131:$131,Period!DA$2,Month!16:16)+CZ16)</f>
        <v>7089.0389999999998</v>
      </c>
      <c r="DB16" s="10">
        <f>IF(LEFT(DB$2,2)="1M",SUMIF(Month!$131:$131,Period!DB$2,Month!16:16),SUMIF(Month!$131:$131,Period!DB$2,Month!16:16)+DA16)</f>
        <v>7874.8944999999994</v>
      </c>
      <c r="DC16" s="10">
        <f>IF(LEFT(DC$2,2)="1M",SUMIF(Month!$131:$131,Period!DC$2,Month!16:16),SUMIF(Month!$131:$131,Period!DC$2,Month!16:16)+DB16)</f>
        <v>8738.7194999999992</v>
      </c>
      <c r="DD16" s="10">
        <f>IF(LEFT(DD$2,2)="1M",SUMIF(Month!$131:$131,Period!DD$2,Month!16:16),SUMIF(Month!$131:$131,Period!DD$2,Month!16:16)+DC16)</f>
        <v>9550.7194999999992</v>
      </c>
      <c r="DE16" s="10">
        <f>IF(LEFT(DE$2,2)="1M",SUMIF(Month!$131:$131,Period!DE$2,Month!16:16),SUMIF(Month!$131:$131,Period!DE$2,Month!16:16)+DD16)</f>
        <v>10554.314499999999</v>
      </c>
      <c r="DF16" s="10">
        <f>IF(LEFT(DF$2,2)="1M",SUMIF(Month!$131:$131,Period!DF$2,Month!16:16),SUMIF(Month!$131:$131,Period!DF$2,Month!16:16)+DE16)</f>
        <v>1021.501</v>
      </c>
      <c r="DG16" s="10">
        <f>IF(LEFT(DG$2,2)="1M",SUMIF(Month!$131:$131,Period!DG$2,Month!16:16),SUMIF(Month!$131:$131,Period!DG$2,Month!16:16)+DF16)</f>
        <v>1837.2184999999999</v>
      </c>
      <c r="DH16" s="10">
        <f>IF(LEFT(DH$2,2)="1M",SUMIF(Month!$131:$131,Period!DH$2,Month!16:16),SUMIF(Month!$131:$131,Period!DH$2,Month!16:16)+DG16)</f>
        <v>2694.0239999999999</v>
      </c>
      <c r="DI16" s="10">
        <f>IF(LEFT(DI$2,2)="1M",SUMIF(Month!$131:$131,Period!DI$2,Month!16:16),SUMIF(Month!$131:$131,Period!DI$2,Month!16:16)+DH16)</f>
        <v>3590.7029999999995</v>
      </c>
      <c r="DJ16" s="10">
        <f>IF(LEFT(DJ$2,2)="1M",SUMIF(Month!$131:$131,Period!DJ$2,Month!16:16),SUMIF(Month!$131:$131,Period!DJ$2,Month!16:16)+DI16)</f>
        <v>4421.5779999999995</v>
      </c>
      <c r="DK16" s="10">
        <f>IF(LEFT(DK$2,2)="1M",SUMIF(Month!$131:$131,Period!DK$2,Month!16:16),SUMIF(Month!$131:$131,Period!DK$2,Month!16:16)+DJ16)</f>
        <v>5213.2114999999994</v>
      </c>
      <c r="DL16" s="10">
        <f>IF(LEFT(DL$2,2)="1M",SUMIF(Month!$131:$131,Period!DL$2,Month!16:16),SUMIF(Month!$131:$131,Period!DL$2,Month!16:16)+DK16)</f>
        <v>6152.0359999999991</v>
      </c>
      <c r="DM16" s="10">
        <f>IF(LEFT(DM$2,2)="1M",SUMIF(Month!$131:$131,Period!DM$2,Month!16:16),SUMIF(Month!$131:$131,Period!DM$2,Month!16:16)+DL16)</f>
        <v>6972.4719999999988</v>
      </c>
      <c r="DN16" s="10">
        <f>IF(LEFT(DN$2,2)="1M",SUMIF(Month!$131:$131,Period!DN$2,Month!16:16),SUMIF(Month!$131:$131,Period!DN$2,Month!16:16)+DM16)</f>
        <v>7806.2969999999987</v>
      </c>
      <c r="DO16" s="10">
        <f>IF(LEFT(DO$2,2)="1M",SUMIF(Month!$131:$131,Period!DO$2,Month!16:16),SUMIF(Month!$131:$131,Period!DO$2,Month!16:16)+DN16)</f>
        <v>8665.5009999999984</v>
      </c>
      <c r="DP16" s="10">
        <f>IF(LEFT(DP$2,2)="1M",SUMIF(Month!$131:$131,Period!DP$2,Month!16:16),SUMIF(Month!$131:$131,Period!DP$2,Month!16:16)+DO16)</f>
        <v>9516.7649999999976</v>
      </c>
      <c r="DQ16" s="10">
        <f>IF(LEFT(DQ$2,2)="1M",SUMIF(Month!$131:$131,Period!DQ$2,Month!16:16),SUMIF(Month!$131:$131,Period!DQ$2,Month!16:16)+DP16)</f>
        <v>10548.378499999997</v>
      </c>
      <c r="DR16" s="10">
        <f>IF(LEFT(DR$2,2)="1M",SUMIF(Month!$131:$131,Period!DR$2,Month!16:16),SUMIF(Month!$131:$131,Period!DR$2,Month!16:16)+DQ16)</f>
        <v>968.75250000000005</v>
      </c>
      <c r="DS16" s="10">
        <f>IF(LEFT(DS$2,2)="1M",SUMIF(Month!$131:$131,Period!DS$2,Month!16:16),SUMIF(Month!$131:$131,Period!DS$2,Month!16:16)+DR16)</f>
        <v>1810.5084999999999</v>
      </c>
      <c r="DT16" s="10">
        <f>IF(LEFT(DT$2,2)="1M",SUMIF(Month!$131:$131,Period!DT$2,Month!16:16),SUMIF(Month!$131:$131,Period!DT$2,Month!16:16)+DS16)</f>
        <v>2661.0749999999998</v>
      </c>
      <c r="DU16" s="10">
        <f>IF(LEFT(DU$2,2)="1M",SUMIF(Month!$131:$131,Period!DU$2,Month!16:16),SUMIF(Month!$131:$131,Period!DU$2,Month!16:16)+DT16)</f>
        <v>3578.8004999999998</v>
      </c>
      <c r="DV16" s="10">
        <f>IF(LEFT(DV$2,2)="1M",SUMIF(Month!$131:$131,Period!DV$2,Month!16:16),SUMIF(Month!$131:$131,Period!DV$2,Month!16:16)+DU16)</f>
        <v>4431.9534999999996</v>
      </c>
      <c r="DW16" s="10">
        <f>IF(LEFT(DW$2,2)="1M",SUMIF(Month!$131:$131,Period!DW$2,Month!16:16),SUMIF(Month!$131:$131,Period!DW$2,Month!16:16)+DV16)</f>
        <v>5324.0159999999996</v>
      </c>
      <c r="DX16" s="10">
        <f>IF(LEFT(DX$2,2)="1M",SUMIF(Month!$131:$131,Period!DX$2,Month!16:16),SUMIF(Month!$131:$131,Period!DX$2,Month!16:16)+DW16)</f>
        <v>6319.4394999999995</v>
      </c>
      <c r="DY16" s="10">
        <f>IF(LEFT(DY$2,2)="1M",SUMIF(Month!$131:$131,Period!DY$2,Month!16:16),SUMIF(Month!$131:$131,Period!DY$2,Month!16:16)+DX16)</f>
        <v>7221.6439999999993</v>
      </c>
      <c r="DZ16" s="10">
        <f>IF(LEFT(DZ$2,2)="1M",SUMIF(Month!$131:$131,Period!DZ$2,Month!16:16),SUMIF(Month!$131:$131,Period!DZ$2,Month!16:16)+DY16)</f>
        <v>8152.9844999999996</v>
      </c>
      <c r="EA16" s="10">
        <f>IF(LEFT(EA$2,2)="1M",SUMIF(Month!$131:$131,Period!EA$2,Month!16:16),SUMIF(Month!$131:$131,Period!EA$2,Month!16:16)+DZ16)</f>
        <v>9104.3604999999989</v>
      </c>
      <c r="EB16" s="10">
        <f>IF(LEFT(EB$2,2)="1M",SUMIF(Month!$131:$131,Period!EB$2,Month!16:16),SUMIF(Month!$131:$131,Period!EB$2,Month!16:16)+EA16)</f>
        <v>10047.632999999998</v>
      </c>
      <c r="EC16" s="10">
        <f>IF(LEFT(EC$2,2)="1M",SUMIF(Month!$131:$131,Period!EC$2,Month!16:16),SUMIF(Month!$131:$131,Period!EC$2,Month!16:16)+EB16)</f>
        <v>11158.073999999999</v>
      </c>
      <c r="ED16" s="10">
        <f>IF(LEFT(ED$2,2)="1M",SUMIF(Month!$131:$131,Period!ED$2,Month!16:16),SUMIF(Month!$131:$131,Period!ED$2,Month!16:16)+EC16)</f>
        <v>1093.9770000000001</v>
      </c>
      <c r="EE16" s="10">
        <f>IF(LEFT(EE$2,2)="1M",SUMIF(Month!$131:$131,Period!EE$2,Month!16:16),SUMIF(Month!$131:$131,Period!EE$2,Month!16:16)+ED16)</f>
        <v>1993.7730000000001</v>
      </c>
      <c r="EF16" s="10">
        <f>IF(LEFT(EF$2,2)="1M",SUMIF(Month!$131:$131,Period!EF$2,Month!16:16),SUMIF(Month!$131:$131,Period!EF$2,Month!16:16)+EE16)</f>
        <v>3026.1840000000002</v>
      </c>
      <c r="EG16" s="10">
        <f>IF(LEFT(EG$2,2)="1M",SUMIF(Month!$131:$131,Period!EG$2,Month!16:16),SUMIF(Month!$131:$131,Period!EG$2,Month!16:16)+EF16)</f>
        <v>3950.4795000000004</v>
      </c>
      <c r="EH16" s="10">
        <f>IF(LEFT(EH$2,2)="1M",SUMIF(Month!$131:$131,Period!EH$2,Month!16:16),SUMIF(Month!$131:$131,Period!EH$2,Month!16:16)+EG16)</f>
        <v>4958.4055000000008</v>
      </c>
      <c r="EI16" s="10">
        <f>IF(LEFT(EI$2,2)="1M",SUMIF(Month!$131:$131,Period!EI$2,Month!16:16),SUMIF(Month!$131:$131,Period!EI$2,Month!16:16)+EH16)</f>
        <v>5888.1670000000013</v>
      </c>
      <c r="EJ16" s="10">
        <f>IF(LEFT(EJ$2,2)="1M",SUMIF(Month!$131:$131,Period!EJ$2,Month!16:16),SUMIF(Month!$131:$131,Period!EJ$2,Month!16:16)+EI16)</f>
        <v>6979.1670000000013</v>
      </c>
      <c r="EK16" s="10">
        <f>IF(LEFT(EK$2,2)="1M",SUMIF(Month!$131:$131,Period!EK$2,Month!16:16),SUMIF(Month!$131:$131,Period!EK$2,Month!16:16)+EJ16)</f>
        <v>7979.5725000000011</v>
      </c>
      <c r="EL16" s="10">
        <f>IF(LEFT(EL$2,2)="1M",SUMIF(Month!$131:$131,Period!EL$2,Month!16:16),SUMIF(Month!$131:$131,Period!EL$2,Month!16:16)+EK16)</f>
        <v>8911.6620000000003</v>
      </c>
      <c r="EM16" s="10">
        <f>IF(LEFT(EM$2,2)="1M",SUMIF(Month!$131:$131,Period!EM$2,Month!16:16),SUMIF(Month!$131:$131,Period!EM$2,Month!16:16)+EL16)</f>
        <v>9906.0460000000003</v>
      </c>
      <c r="EN16" s="10">
        <f>IF(LEFT(EN$2,2)="1M",SUMIF(Month!$131:$131,Period!EN$2,Month!16:16),SUMIF(Month!$131:$131,Period!EN$2,Month!16:16)+EM16)</f>
        <v>10877.323</v>
      </c>
      <c r="EO16" s="10">
        <f>IF(LEFT(EO$2,2)="1M",SUMIF(Month!$131:$131,Period!EO$2,Month!16:16),SUMIF(Month!$131:$131,Period!EO$2,Month!16:16)+EN16)</f>
        <v>12045.017</v>
      </c>
      <c r="EP16" s="10">
        <f>IF(LEFT(EP$2,2)="1M",SUMIF(Month!$131:$131,Period!EP$2,Month!16:16),SUMIF(Month!$131:$131,Period!EP$2,Month!16:16)+EO16)</f>
        <v>1143.9290000000001</v>
      </c>
      <c r="EQ16" s="10">
        <f>IF(LEFT(EQ$2,2)="1M",SUMIF(Month!$131:$131,Period!EQ$2,Month!16:16),SUMIF(Month!$131:$131,Period!EQ$2,Month!16:16)+EP16)</f>
        <v>2121.5079999999998</v>
      </c>
      <c r="ER16" s="10">
        <f>IF(LEFT(ER$2,2)="1M",SUMIF(Month!$131:$131,Period!ER$2,Month!16:16),SUMIF(Month!$131:$131,Period!ER$2,Month!16:16)+EQ16)</f>
        <v>3095.799</v>
      </c>
      <c r="ES16" s="10">
        <f>IF(LEFT(ES$2,2)="1M",SUMIF(Month!$131:$131,Period!ES$2,Month!16:16),SUMIF(Month!$131:$131,Period!ES$2,Month!16:16)+ER16)</f>
        <v>4147.6710000000003</v>
      </c>
      <c r="ET16" s="10">
        <f>IF(LEFT(ET$2,2)="1M",SUMIF(Month!$131:$131,Period!ET$2,Month!16:16),SUMIF(Month!$131:$131,Period!ET$2,Month!16:16)+ES16)</f>
        <v>5171.8775000000005</v>
      </c>
      <c r="EU16" s="10">
        <f>IF(LEFT(EU$2,2)="1M",SUMIF(Month!$131:$131,Period!EU$2,Month!16:16),SUMIF(Month!$131:$131,Period!EU$2,Month!16:16)+ET16)</f>
        <v>6174.8775000000005</v>
      </c>
      <c r="EV16" s="10">
        <f>IF(LEFT(EV$2,2)="1M",SUMIF(Month!$131:$131,Period!EV$2,Month!16:16),SUMIF(Month!$131:$131,Period!EV$2,Month!16:16)+EU16)</f>
        <v>7311.8775000000005</v>
      </c>
      <c r="EW16" s="10">
        <f>IF(LEFT(EW$2,2)="1M",SUMIF(Month!$131:$131,Period!EW$2,Month!16:16),SUMIF(Month!$131:$131,Period!EW$2,Month!16:16)+EV16)</f>
        <v>8353.8775000000005</v>
      </c>
      <c r="EX16" s="10">
        <f>IF(LEFT(EX$2,2)="1M",SUMIF(Month!$131:$131,Period!EX$2,Month!16:16),SUMIF(Month!$131:$131,Period!EX$2,Month!16:16)+EW16)</f>
        <v>9383.8775000000005</v>
      </c>
      <c r="EY16" s="10">
        <f>IF(LEFT(EY$2,2)="1M",SUMIF(Month!$131:$131,Period!EY$2,Month!16:16),SUMIF(Month!$131:$131,Period!EY$2,Month!16:16)+EX16)</f>
        <v>10494.877500000001</v>
      </c>
      <c r="EZ16" s="10">
        <f>IF(LEFT(EZ$2,2)="1M",SUMIF(Month!$131:$131,Period!EZ$2,Month!16:16),SUMIF(Month!$131:$131,Period!EZ$2,Month!16:16)+EY16)</f>
        <v>11541.877500000001</v>
      </c>
      <c r="FA16" s="10">
        <f>IF(LEFT(FA$2,2)="1M",SUMIF(Month!$131:$131,Period!FA$2,Month!16:16),SUMIF(Month!$131:$131,Period!FA$2,Month!16:16)+EZ16)</f>
        <v>12734.877500000001</v>
      </c>
      <c r="FB16" s="10">
        <f>IF(LEFT(FB$2,2)="1M",SUMIF(Month!$131:$131,Period!FB$2,Month!16:16),SUMIF(Month!$131:$131,Period!FB$2,Month!16:16)+FA16)</f>
        <v>1259</v>
      </c>
      <c r="FC16" s="10">
        <f>IF(LEFT(FC$2,2)="1M",SUMIF(Month!$131:$131,Period!FC$2,Month!16:16),SUMIF(Month!$131:$131,Period!FC$2,Month!16:16)+FB16)</f>
        <v>2303</v>
      </c>
      <c r="FD16" s="10">
        <f>IF(LEFT(FD$2,2)="1M",SUMIF(Month!$131:$131,Period!FD$2,Month!16:16),SUMIF(Month!$131:$131,Period!FD$2,Month!16:16)+FC16)</f>
        <v>3325</v>
      </c>
      <c r="FE16" s="10">
        <f>IF(LEFT(FE$2,2)="1M",SUMIF(Month!$131:$131,Period!FE$2,Month!16:16),SUMIF(Month!$131:$131,Period!FE$2,Month!16:16)+FD16)</f>
        <v>4396</v>
      </c>
      <c r="FF16" s="10">
        <f>IF(LEFT(FF$2,2)="1M",SUMIF(Month!$131:$131,Period!FF$2,Month!16:16),SUMIF(Month!$131:$131,Period!FF$2,Month!16:16)+FE16)</f>
        <v>5456</v>
      </c>
      <c r="FG16" s="10">
        <f>IF(LEFT(FG$2,2)="1M",SUMIF(Month!$131:$131,Period!FG$2,Month!16:16),SUMIF(Month!$131:$131,Period!FG$2,Month!16:16)+FF16)</f>
        <v>6490</v>
      </c>
      <c r="FH16" s="10">
        <f>IF(LEFT(FH$2,2)="1M",SUMIF(Month!$131:$131,Period!FH$2,Month!16:16),SUMIF(Month!$131:$131,Period!FH$2,Month!16:16)+FG16)</f>
        <v>7680</v>
      </c>
      <c r="FI16" s="10">
        <f>IF(LEFT(FI$2,2)="1M",SUMIF(Month!$131:$131,Period!FI$2,Month!16:16),SUMIF(Month!$131:$131,Period!FI$2,Month!16:16)+FH16)</f>
        <v>8784</v>
      </c>
      <c r="FJ16" s="10">
        <f>IF(LEFT(FJ$2,2)="1M",SUMIF(Month!$131:$131,Period!FJ$2,Month!16:16),SUMIF(Month!$131:$131,Period!FJ$2,Month!16:16)+FI16)</f>
        <v>9892</v>
      </c>
      <c r="FK16" s="10">
        <f>IF(LEFT(FK$2,2)="1M",SUMIF(Month!$131:$131,Period!FK$2,Month!16:16),SUMIF(Month!$131:$131,Period!FK$2,Month!16:16)+FJ16)</f>
        <v>11068</v>
      </c>
      <c r="FL16" s="10">
        <f>IF(LEFT(FL$2,2)="1M",SUMIF(Month!$131:$131,Period!FL$2,Month!16:16),SUMIF(Month!$131:$131,Period!FL$2,Month!16:16)+FK16)</f>
        <v>12035</v>
      </c>
      <c r="FM16" s="10">
        <f>IF(LEFT(FM$2,2)="1M",SUMIF(Month!$131:$131,Period!FM$2,Month!16:16),SUMIF(Month!$131:$131,Period!FM$2,Month!16:16)+FL16)</f>
        <v>13189</v>
      </c>
      <c r="FN16" s="10">
        <f>IF(LEFT(FN$2,2)="1M",SUMIF(Month!$131:$131,Period!FN$2,Month!16:16),SUMIF(Month!$131:$131,Period!FN$2,Month!16:16)+FM16)</f>
        <v>1273</v>
      </c>
      <c r="FO16" s="10">
        <f>IF(LEFT(FO$2,2)="1M",SUMIF(Month!$131:$131,Period!FO$2,Month!16:16),SUMIF(Month!$131:$131,Period!FO$2,Month!16:16)+FN16)</f>
        <v>2286.4724999999999</v>
      </c>
      <c r="FP16" s="10">
        <f>IF(LEFT(FP$2,2)="1M",SUMIF(Month!$131:$131,Period!FP$2,Month!16:16),SUMIF(Month!$131:$131,Period!FP$2,Month!16:16)+FO16)</f>
        <v>3454.4724999999999</v>
      </c>
      <c r="FQ16" s="10">
        <f>IF(LEFT(FQ$2,2)="1M",SUMIF(Month!$131:$131,Period!FQ$2,Month!16:16),SUMIF(Month!$131:$131,Period!FQ$2,Month!16:16)+FP16)</f>
        <v>4651.4724999999999</v>
      </c>
      <c r="FR16" s="10">
        <f>IF(LEFT(FR$2,2)="1M",SUMIF(Month!$131:$131,Period!FR$2,Month!16:16),SUMIF(Month!$131:$131,Period!FR$2,Month!16:16)+FQ16)</f>
        <v>5753.4724999999999</v>
      </c>
      <c r="FS16" s="10">
        <f>IF(LEFT(FS$2,2)="1M",SUMIF(Month!$131:$131,Period!FS$2,Month!16:16),SUMIF(Month!$131:$131,Period!FS$2,Month!16:16)+FR16)</f>
        <v>6937</v>
      </c>
      <c r="FT16" s="10">
        <f>IF(LEFT(FT$2,2)="1M",SUMIF(Month!$131:$131,Period!FT$2,Month!16:16),SUMIF(Month!$131:$131,Period!FT$2,Month!16:16)+FS16)</f>
        <v>8226</v>
      </c>
      <c r="FU16" s="10">
        <f>IF(LEFT(FU$2,2)="1M",SUMIF(Month!$131:$131,Period!FU$2,Month!16:16),SUMIF(Month!$131:$131,Period!FU$2,Month!16:16)+FT16)</f>
        <v>9387</v>
      </c>
      <c r="FV16" s="10">
        <f>IF(LEFT(FV$2,2)="1M",SUMIF(Month!$131:$131,Period!FV$2,Month!16:16),SUMIF(Month!$131:$131,Period!FV$2,Month!16:16)+FU16)</f>
        <v>10530</v>
      </c>
      <c r="FW16" s="10">
        <f>IF(LEFT(FW$2,2)="1M",SUMIF(Month!$131:$131,Period!FW$2,Month!16:16),SUMIF(Month!$131:$131,Period!FW$2,Month!16:16)+FV16)</f>
        <v>11723</v>
      </c>
      <c r="FX16" s="10">
        <f>IF(LEFT(FX$2,2)="1M",SUMIF(Month!$131:$131,Period!FX$2,Month!16:16),SUMIF(Month!$131:$131,Period!FX$2,Month!16:16)+FW16)</f>
        <v>12884</v>
      </c>
      <c r="FY16" s="10">
        <f>IF(LEFT(FY$2,2)="1M",SUMIF(Month!$131:$131,Period!FY$2,Month!16:16),SUMIF(Month!$131:$131,Period!FY$2,Month!16:16)+FX16)</f>
        <v>14237</v>
      </c>
      <c r="FZ16" s="10">
        <f>IF(LEFT(FZ$2,2)="1M",SUMIF(Month!$131:$131,Period!FZ$2,Month!16:16),SUMIF(Month!$131:$131,Period!FZ$2,Month!16:16)+FY16)</f>
        <v>1307.0920000000001</v>
      </c>
      <c r="GA16" s="10">
        <f>IF(LEFT(GA$2,2)="1M",SUMIF(Month!$131:$131,Period!GA$2,Month!16:16),SUMIF(Month!$131:$131,Period!GA$2,Month!16:16)+FZ16)</f>
        <v>2523.0920000000001</v>
      </c>
      <c r="GB16" s="10">
        <f>IF(LEFT(GB$2,2)="1M",SUMIF(Month!$131:$131,Period!GB$2,Month!16:16),SUMIF(Month!$131:$131,Period!GB$2,Month!16:16)+GA16)</f>
        <v>3699.7184999999999</v>
      </c>
      <c r="GC16" s="10">
        <f>IF(LEFT(GC$2,2)="1M",SUMIF(Month!$131:$131,Period!GC$2,Month!16:16),SUMIF(Month!$131:$131,Period!GC$2,Month!16:16)+GB16)</f>
        <v>4952.1440000000002</v>
      </c>
      <c r="GD16" s="10">
        <f>IF(LEFT(GD$2,2)="1M",SUMIF(Month!$131:$131,Period!GD$2,Month!16:16),SUMIF(Month!$131:$131,Period!GD$2,Month!16:16)+GC16)</f>
        <v>6112.0029999999997</v>
      </c>
      <c r="GE16" s="10">
        <f>IF(LEFT(GE$2,2)="1M",SUMIF(Month!$131:$131,Period!GE$2,Month!16:16),SUMIF(Month!$131:$131,Period!GE$2,Month!16:16)+GD16)</f>
        <v>7293.1924999999992</v>
      </c>
      <c r="GF16" s="10">
        <f>IF(LEFT(GF$2,2)="1M",SUMIF(Month!$131:$131,Period!GF$2,Month!16:16),SUMIF(Month!$131:$131,Period!GF$2,Month!16:16)+GE16)</f>
        <v>8643</v>
      </c>
      <c r="GG16" s="10">
        <f>IF(LEFT(GG$2,2)="1M",SUMIF(Month!$131:$131,Period!GG$2,Month!16:16),SUMIF(Month!$131:$131,Period!GG$2,Month!16:16)+GF16)</f>
        <v>9857.0409999999974</v>
      </c>
      <c r="GH16" s="10">
        <f>IF(LEFT(GH$2,2)="1M",SUMIF(Month!$131:$131,Period!GH$2,Month!16:16),SUMIF(Month!$131:$131,Period!GH$2,Month!16:16)+GG16)</f>
        <v>11111.506749999997</v>
      </c>
      <c r="GI16" s="10">
        <f>IF(LEFT(GI$2,2)="1M",SUMIF(Month!$131:$131,Period!GI$2,Month!16:16),SUMIF(Month!$131:$131,Period!GI$2,Month!16:16)+GH16)</f>
        <v>12400</v>
      </c>
      <c r="GJ16" s="10">
        <f>IF(LEFT(GJ$2,2)="1M",SUMIF(Month!$131:$131,Period!GJ$2,Month!16:16),SUMIF(Month!$131:$131,Period!GJ$2,Month!16:16)+GI16)</f>
        <v>13661.184999999999</v>
      </c>
      <c r="GK16" s="10">
        <f>IF(LEFT(GK$2,2)="1M",SUMIF(Month!$131:$131,Period!GK$2,Month!16:16),SUMIF(Month!$131:$131,Period!GK$2,Month!16:16)+GJ16)</f>
        <v>15122.184999999999</v>
      </c>
      <c r="GL16" s="10">
        <f>IF(LEFT(GL$2,2)="1M",SUMIF(Month!$131:$131,Period!GL$2,Month!16:16),SUMIF(Month!$131:$131,Period!GL$2,Month!16:16)+GK16)</f>
        <v>1417</v>
      </c>
      <c r="GM16" s="10">
        <f>IF(LEFT(GM$2,2)="1M",SUMIF(Month!$131:$131,Period!GM$2,Month!16:16),SUMIF(Month!$131:$131,Period!GM$2,Month!16:16)+GL16)</f>
        <v>2644</v>
      </c>
      <c r="GN16" s="10">
        <f>IF(LEFT(GN$2,2)="1M",SUMIF(Month!$131:$131,Period!GN$2,Month!16:16),SUMIF(Month!$131:$131,Period!GN$2,Month!16:16)+GM16)</f>
        <v>3920</v>
      </c>
      <c r="GO16" s="10">
        <f>IF(LEFT(GO$2,2)="1M",SUMIF(Month!$131:$131,Period!GO$2,Month!16:16),SUMIF(Month!$131:$131,Period!GO$2,Month!16:16)+GN16)</f>
        <v>5108</v>
      </c>
      <c r="GP16" s="10">
        <f>IF(LEFT(GP$2,2)="1M",SUMIF(Month!$131:$131,Period!GP$2,Month!16:16),SUMIF(Month!$131:$131,Period!GP$2,Month!16:16)+GO16)</f>
        <v>6388</v>
      </c>
      <c r="GQ16" s="10">
        <f>IF(LEFT(GQ$2,2)="1M",SUMIF(Month!$131:$131,Period!GQ$2,Month!16:16),SUMIF(Month!$131:$131,Period!GQ$2,Month!16:16)+GP16)</f>
        <v>7614</v>
      </c>
      <c r="GR16" s="10">
        <f>IF(LEFT(GR$2,2)="1M",SUMIF(Month!$131:$131,Period!GR$2,Month!16:16),SUMIF(Month!$131:$131,Period!GR$2,Month!16:16)+GQ16)</f>
        <v>9017</v>
      </c>
      <c r="GS16" s="10">
        <f>IF(LEFT(GS$2,2)="1M",SUMIF(Month!$131:$131,Period!GS$2,Month!16:16),SUMIF(Month!$131:$131,Period!GS$2,Month!16:16)+GR16)</f>
        <v>10349</v>
      </c>
      <c r="GT16" s="10">
        <f>IF(LEFT(GT$2,2)="1M",SUMIF(Month!$131:$131,Period!GT$2,Month!16:16),SUMIF(Month!$131:$131,Period!GT$2,Month!16:16)+GS16)</f>
        <v>11645</v>
      </c>
      <c r="GU16" s="10">
        <f>IF(LEFT(GU$2,2)="1M",SUMIF(Month!$131:$131,Period!GU$2,Month!16:16),SUMIF(Month!$131:$131,Period!GU$2,Month!16:16)+GT16)</f>
        <v>12971</v>
      </c>
      <c r="GV16" s="10">
        <f>IF(LEFT(GV$2,2)="1M",SUMIF(Month!$131:$131,Period!GV$2,Month!16:16),SUMIF(Month!$131:$131,Period!GV$2,Month!16:16)+GU16)</f>
        <v>14337</v>
      </c>
      <c r="GW16" s="10">
        <f>IF(LEFT(GW$2,2)="1M",SUMIF(Month!$131:$131,Period!GW$2,Month!16:16),SUMIF(Month!$131:$131,Period!GW$2,Month!16:16)+GV16)</f>
        <v>15816</v>
      </c>
      <c r="GX16" s="10">
        <f>IF(LEFT(GX$2,2)="1M",SUMIF(Month!$131:$131,Period!GX$2,Month!16:16),SUMIF(Month!$131:$131,Period!GX$2,Month!16:16)+GW16)</f>
        <v>1545</v>
      </c>
      <c r="GY16" s="10">
        <f>IF(LEFT(GY$2,2)="1M",SUMIF(Month!$131:$131,Period!GY$2,Month!16:16),SUMIF(Month!$131:$131,Period!GY$2,Month!16:16)+GX16)</f>
        <v>2783</v>
      </c>
      <c r="GZ16" s="10">
        <f>IF(LEFT(GZ$2,2)="1M",SUMIF(Month!$131:$131,Period!GZ$2,Month!16:16),SUMIF(Month!$131:$131,Period!GZ$2,Month!16:16)+GY16)</f>
        <v>4141</v>
      </c>
      <c r="HA16" s="10">
        <f>IF(LEFT(HA$2,2)="1M",SUMIF(Month!$131:$131,Period!HA$2,Month!16:16),SUMIF(Month!$131:$131,Period!HA$2,Month!16:16)+GZ16)</f>
        <v>5542</v>
      </c>
      <c r="HB16" s="10">
        <f>IF(LEFT(HB$2,2)="1M",SUMIF(Month!$131:$131,Period!HB$2,Month!16:16),SUMIF(Month!$131:$131,Period!HB$2,Month!16:16)+HA16)</f>
        <v>6894</v>
      </c>
      <c r="HC16" s="10">
        <f>IF(LEFT(HC$2,2)="1M",SUMIF(Month!$131:$131,Period!HC$2,Month!16:16),SUMIF(Month!$131:$131,Period!HC$2,Month!16:16)+HB16)</f>
        <v>8196</v>
      </c>
      <c r="HD16" s="10">
        <f>IF(LEFT(HD$2,2)="1M",SUMIF(Month!$131:$131,Period!HD$2,Month!16:16),SUMIF(Month!$131:$131,Period!HD$2,Month!16:16)+HC16)</f>
        <v>9459</v>
      </c>
      <c r="HE16" s="10">
        <f>IF(LEFT(HE$2,2)="1M",SUMIF(Month!$131:$131,Period!HE$2,Month!16:16),SUMIF(Month!$131:$131,Period!HE$2,Month!16:16)+HD16)</f>
        <v>10663</v>
      </c>
      <c r="HF16" s="10">
        <f>IF(LEFT(HF$2,2)="1M",SUMIF(Month!$131:$131,Period!HF$2,Month!16:16),SUMIF(Month!$131:$131,Period!HF$2,Month!16:16)+HE16)</f>
        <v>11799</v>
      </c>
      <c r="HG16" s="10">
        <f>IF(LEFT(HG$2,2)="1M",SUMIF(Month!$131:$131,Period!HG$2,Month!16:16),SUMIF(Month!$131:$131,Period!HG$2,Month!16:16)+HF16)</f>
        <v>12999</v>
      </c>
      <c r="HH16" s="10">
        <f>IF(LEFT(HH$2,2)="1M",SUMIF(Month!$131:$131,Period!HH$2,Month!16:16),SUMIF(Month!$131:$131,Period!HH$2,Month!16:16)+HG16)</f>
        <v>14165</v>
      </c>
      <c r="HI16" s="10">
        <f>IF(LEFT(HI$2,2)="1M",SUMIF(Month!$131:$131,Period!HI$2,Month!16:16),SUMIF(Month!$131:$131,Period!HI$2,Month!16:16)+HH16)</f>
        <v>15560</v>
      </c>
      <c r="HJ16" s="10">
        <f>IF(LEFT(HJ$2,2)="1M",SUMIF(Month!$131:$131,Period!HJ$2,Month!16:16),SUMIF(Month!$131:$131,Period!HJ$2,Month!16:16)+HI16)</f>
        <v>1415</v>
      </c>
      <c r="HK16" s="10">
        <f>IF(LEFT(HK$2,2)="1M",SUMIF(Month!$131:$131,Period!HK$2,Month!16:16),SUMIF(Month!$131:$131,Period!HK$2,Month!16:16)+HJ16)</f>
        <v>2524</v>
      </c>
      <c r="HL16" s="10">
        <f>IF(LEFT(HL$2,2)="1M",SUMIF(Month!$131:$131,Period!HL$2,Month!16:16),SUMIF(Month!$131:$131,Period!HL$2,Month!16:16)+HK16)</f>
        <v>3608</v>
      </c>
      <c r="HM16" s="10">
        <f>IF(LEFT(HM$2,2)="1M",SUMIF(Month!$131:$131,Period!HM$2,Month!16:16),SUMIF(Month!$131:$131,Period!HM$2,Month!16:16)+HL16)</f>
        <v>4836</v>
      </c>
      <c r="HN16" s="10">
        <f>IF(LEFT(HN$2,2)="1M",SUMIF(Month!$131:$131,Period!HN$2,Month!16:16),SUMIF(Month!$131:$131,Period!HN$2,Month!16:16)+HM16)</f>
        <v>5988.4225000000006</v>
      </c>
      <c r="HO16" s="10">
        <f>IF(LEFT(HO$2,2)="1M",SUMIF(Month!$131:$131,Period!HO$2,Month!16:16),SUMIF(Month!$131:$131,Period!HO$2,Month!16:16)+HN16)</f>
        <v>7110.5490000000009</v>
      </c>
      <c r="HP16" s="10">
        <f>IF(LEFT(HP$2,2)="1M",SUMIF(Month!$131:$131,Period!HP$2,Month!16:16),SUMIF(Month!$131:$131,Period!HP$2,Month!16:16)+HO16)</f>
        <v>8374.5490000000009</v>
      </c>
      <c r="HQ16" s="10">
        <f>IF(LEFT(HQ$2,2)="1M",SUMIF(Month!$131:$131,Period!HQ$2,Month!16:16),SUMIF(Month!$131:$131,Period!HQ$2,Month!16:16)+HP16)</f>
        <v>9518.2360000000008</v>
      </c>
      <c r="HR16" s="10">
        <f>IF(LEFT(HR$2,2)="1M",SUMIF(Month!$131:$131,Period!HR$2,Month!16:16),SUMIF(Month!$131:$131,Period!HR$2,Month!16:16)+HQ16)</f>
        <v>10610.236000000001</v>
      </c>
      <c r="HS16" s="10">
        <f>IF(LEFT(HS$2,2)="1M",SUMIF(Month!$131:$131,Period!HS$2,Month!16:16),SUMIF(Month!$131:$131,Period!HS$2,Month!16:16)+HR16)</f>
        <v>11822.958000000001</v>
      </c>
      <c r="HT16" s="10">
        <f>IF(LEFT(HT$2,2)="1M",SUMIF(Month!$131:$131,Period!HT$2,Month!16:16),SUMIF(Month!$131:$131,Period!HT$2,Month!16:16)+HS16)</f>
        <v>12891.958000000001</v>
      </c>
      <c r="HU16" s="10">
        <f>IF(LEFT(HU$2,2)="1M",SUMIF(Month!$131:$131,Period!HU$2,Month!16:16),SUMIF(Month!$131:$131,Period!HU$2,Month!16:16)+HT16)</f>
        <v>14183.958000000001</v>
      </c>
      <c r="HV16" s="10">
        <f>IF(LEFT(HV$2,2)="1M",SUMIF(Month!$131:$131,Period!HV$2,Month!16:16),SUMIF(Month!$131:$131,Period!HV$2,Month!16:16)+HU16)</f>
        <v>1254</v>
      </c>
      <c r="HW16" s="10">
        <f>IF(LEFT(HW$2,2)="1M",SUMIF(Month!$131:$131,Period!HW$2,Month!16:16),SUMIF(Month!$131:$131,Period!HW$2,Month!16:16)+HV16)</f>
        <v>2328</v>
      </c>
      <c r="HX16" s="10">
        <f>IF(LEFT(HX$2,2)="1M",SUMIF(Month!$131:$131,Period!HX$2,Month!16:16),SUMIF(Month!$131:$131,Period!HX$2,Month!16:16)+HW16)</f>
        <v>3408</v>
      </c>
      <c r="HY16" s="10">
        <f>IF(LEFT(HY$2,2)="1M",SUMIF(Month!$131:$131,Period!HY$2,Month!16:16),SUMIF(Month!$131:$131,Period!HY$2,Month!16:16)+HX16)</f>
        <v>4488</v>
      </c>
      <c r="HZ16" s="10">
        <f>IF(LEFT(HZ$2,2)="1M",SUMIF(Month!$131:$131,Period!HZ$2,Month!16:16),SUMIF(Month!$131:$131,Period!HZ$2,Month!16:16)+HY16)</f>
        <v>5574</v>
      </c>
      <c r="IA16" s="10">
        <f>IF(LEFT(IA$2,2)="1M",SUMIF(Month!$131:$131,Period!IA$2,Month!16:16),SUMIF(Month!$131:$131,Period!IA$2,Month!16:16)+HZ16)</f>
        <v>6572</v>
      </c>
      <c r="IB16" s="10">
        <f>IF(LEFT(IB$2,2)="1M",SUMIF(Month!$131:$131,Period!IB$2,Month!16:16),SUMIF(Month!$131:$131,Period!IB$2,Month!16:16)+IA16)</f>
        <v>7748</v>
      </c>
      <c r="IC16" s="10">
        <f>IF(LEFT(IC$2,2)="1M",SUMIF(Month!$131:$131,Period!IC$2,Month!16:16),SUMIF(Month!$131:$131,Period!IC$2,Month!16:16)+IB16)</f>
        <v>8863</v>
      </c>
      <c r="ID16" s="10">
        <f>IF(LEFT(ID$2,2)="1M",SUMIF(Month!$131:$131,Period!ID$2,Month!16:16),SUMIF(Month!$131:$131,Period!ID$2,Month!16:16)+IC16)</f>
        <v>9894.968499999999</v>
      </c>
      <c r="IE16" s="10">
        <f>IF(LEFT(IE$2,2)="1M",SUMIF(Month!$131:$131,Period!IE$2,Month!16:16),SUMIF(Month!$131:$131,Period!IE$2,Month!16:16)+ID16)</f>
        <v>11002.968499999999</v>
      </c>
      <c r="IF16" s="10">
        <f>IF(LEFT(IF$2,2)="1M",SUMIF(Month!$131:$131,Period!IF$2,Month!16:16),SUMIF(Month!$131:$131,Period!IF$2,Month!16:16)+IE16)</f>
        <v>12033.968499999999</v>
      </c>
      <c r="IG16" s="10">
        <f>IF(LEFT(IG$2,2)="1M",SUMIF(Month!$131:$131,Period!IG$2,Month!16:16),SUMIF(Month!$131:$131,Period!IG$2,Month!16:16)+IF16)</f>
        <v>13273.968499999999</v>
      </c>
      <c r="IH16" s="10">
        <f>Month!IH16</f>
        <v>1318.8965000000001</v>
      </c>
      <c r="II16" s="10">
        <f>IH16+Month!II16</f>
        <v>2314.0810000000001</v>
      </c>
      <c r="IJ16" s="10">
        <f>II16+Month!IJ16</f>
        <v>3380.3420000000001</v>
      </c>
      <c r="IK16" s="10">
        <f>IJ16+Month!IK16</f>
        <v>4498.3230000000003</v>
      </c>
      <c r="IL16" s="10">
        <f>IK16+Month!IL16</f>
        <v>5525.6275000000005</v>
      </c>
      <c r="IM16" s="10">
        <f>IL16+Month!IM16</f>
        <v>6584.5185000000001</v>
      </c>
      <c r="IN16" s="10">
        <f>IM16+Month!IN16</f>
        <v>7763.47</v>
      </c>
      <c r="IO16" s="10">
        <f>IN16+Month!IO16</f>
        <v>8768.1370000000006</v>
      </c>
      <c r="IP16" s="10">
        <f>IO16+Month!IP16</f>
        <v>9861.790500000001</v>
      </c>
      <c r="IQ16" s="10">
        <f>IP16+Month!IQ16</f>
        <v>10965.002</v>
      </c>
      <c r="IR16" s="10">
        <f>IQ16+Month!IR16</f>
        <v>11978.253000000001</v>
      </c>
      <c r="IS16" s="10">
        <f>IR16+Month!IS16</f>
        <v>13221.663500000001</v>
      </c>
      <c r="IT16" s="10">
        <f>Month!IT16</f>
        <v>1259.8240000000001</v>
      </c>
      <c r="IU16" s="10">
        <f>IT16+Month!IU16</f>
        <v>2221.0834999999997</v>
      </c>
      <c r="IV16" s="10">
        <f>IU16+Month!IV16</f>
        <v>3238.6894999999995</v>
      </c>
      <c r="IW16" s="10">
        <f>IV16+Month!IW16</f>
        <v>4279.1434999999992</v>
      </c>
      <c r="IX16" s="10">
        <f>IW16+Month!IX16</f>
        <v>5187.2109999999993</v>
      </c>
      <c r="IY16" s="10">
        <f>IX16+Month!IY16</f>
        <v>6144.9829999999993</v>
      </c>
      <c r="IZ16" s="10">
        <f>IY16+Month!IZ16</f>
        <v>7280.4699999999993</v>
      </c>
      <c r="JA16" s="10">
        <f>IZ16+Month!JA16</f>
        <v>8276.4139999999989</v>
      </c>
      <c r="JB16" s="10">
        <f>JA16+Month!JB16</f>
        <v>9340.1014999999989</v>
      </c>
      <c r="JC16" s="10">
        <f>JB16+Month!JC16</f>
        <v>10404.382999999998</v>
      </c>
      <c r="JD16" s="10">
        <f>JC16+Month!JD16</f>
        <v>11463.346999999998</v>
      </c>
      <c r="JE16" s="10">
        <f>JD16+Month!JE16</f>
        <v>12738.454499999998</v>
      </c>
      <c r="JF16" s="10">
        <f>Month!JF16</f>
        <v>1308.5819999999999</v>
      </c>
      <c r="JG16" s="10">
        <f>Month!JG16+JF16</f>
        <v>2208.2159999999999</v>
      </c>
      <c r="JH16" s="10">
        <f>Month!JH16+JG16</f>
        <v>3292.636</v>
      </c>
      <c r="JI16" s="10">
        <f>Month!JI16+JH16</f>
        <v>4338.6535000000003</v>
      </c>
      <c r="JJ16" s="10">
        <f>Month!JJ16+JI16</f>
        <v>5328.5220000000008</v>
      </c>
      <c r="JK16" s="10">
        <f>Month!JK16+JJ16</f>
        <v>6417.7220000000007</v>
      </c>
      <c r="JL16" s="10">
        <f>Month!JL16+JK16</f>
        <v>7579.0070000000005</v>
      </c>
      <c r="JM16" s="10">
        <f>Month!JM16+JL16</f>
        <v>8624.8905000000013</v>
      </c>
      <c r="JN16" s="10">
        <f>Month!JN16+JM16</f>
        <v>9660.1800000000021</v>
      </c>
      <c r="JO16" s="10">
        <f>Month!JO16+JN16</f>
        <v>10776.212000000001</v>
      </c>
      <c r="JP16" s="10">
        <f>Month!JP16+JO16</f>
        <v>11871.017000000002</v>
      </c>
      <c r="JQ16" s="10">
        <f>Month!JQ16+JP16</f>
        <v>13159.506000000001</v>
      </c>
      <c r="JR16" s="10">
        <f>Month!JR16</f>
        <v>1269.9450000000002</v>
      </c>
      <c r="JS16" s="10">
        <f>Month!JS16+JR16</f>
        <v>2282.3125</v>
      </c>
      <c r="JT16" s="10">
        <f>Month!JT16+JS16</f>
        <v>3014.3364999999999</v>
      </c>
      <c r="JU16" s="10">
        <f>Month!JU16+JT16</f>
        <v>3445.2159999999999</v>
      </c>
      <c r="JV16" s="10">
        <f>Month!JV16+JU16</f>
        <v>3964.1405</v>
      </c>
      <c r="JW16" s="10">
        <f>Month!JW16+JV16</f>
        <v>4631.4144999999999</v>
      </c>
      <c r="JX16" s="10">
        <f>Month!JX16+JW16</f>
        <v>5462.3809999999994</v>
      </c>
      <c r="JY16" s="10">
        <f>Month!JY16+JX16</f>
        <v>6373.5429999999997</v>
      </c>
      <c r="JZ16" s="10">
        <f>Month!JZ16+JY16</f>
        <v>7359.5569999999998</v>
      </c>
      <c r="KA16" s="10">
        <f>Month!KA16+JZ16</f>
        <v>8475.1009999999987</v>
      </c>
      <c r="KB16" s="10">
        <f>Month!KB16+KA16</f>
        <v>9466.7374999999993</v>
      </c>
      <c r="KC16" s="10">
        <f>Month!KC16+KB16</f>
        <v>10525.824999999999</v>
      </c>
      <c r="KD16" s="10">
        <f>Month!KD16</f>
        <v>1056.3175000000001</v>
      </c>
      <c r="KE16" s="10">
        <f>Month!KE16+KD16</f>
        <v>1938.0325000000003</v>
      </c>
      <c r="KF16" s="10">
        <f>Month!KF16+KE16</f>
        <v>2737.9625000000005</v>
      </c>
      <c r="KG16" s="10">
        <f>Month!KG16+KF16</f>
        <v>3507.6115000000004</v>
      </c>
      <c r="KH16" s="10">
        <f>Month!KH16+KG16</f>
        <v>4437.4975000000004</v>
      </c>
      <c r="KI16" s="10">
        <f>Month!KI16+KH16</f>
        <v>5410.9975000000004</v>
      </c>
      <c r="KJ16" s="10">
        <f>Month!KJ16+KI16</f>
        <v>6505.0785000000005</v>
      </c>
      <c r="KK16" s="10">
        <f>Month!KK16+KJ16</f>
        <v>7498.3745000000008</v>
      </c>
      <c r="KL16" s="10">
        <f>Month!KL16+KK16</f>
        <v>8523.2130000000016</v>
      </c>
      <c r="KM16" s="10">
        <f>Month!KM16+KL16</f>
        <v>9604.6865000000016</v>
      </c>
      <c r="KN16" s="10">
        <f>Month!KN16+KM16</f>
        <v>10607.786000000002</v>
      </c>
      <c r="KO16" s="10">
        <f>Month!KO16+KN16</f>
        <v>11805.639500000001</v>
      </c>
      <c r="KP16" s="10">
        <f>Month!KP16</f>
        <v>1135.1505</v>
      </c>
      <c r="KQ16" s="10">
        <f>Month!KQ16+KP16</f>
        <v>2001.1154999999999</v>
      </c>
      <c r="KR16" s="10">
        <f>Month!KR16+KQ16</f>
        <v>3032.1194999999998</v>
      </c>
      <c r="KS16" s="10">
        <f>Month!KS16+KR16</f>
        <v>4128.7479999999996</v>
      </c>
      <c r="KT16" s="10">
        <f>Month!KT16+KS16</f>
        <v>5097.4509999999991</v>
      </c>
      <c r="KU16" s="10">
        <f>Month!KU16+KT16</f>
        <v>6057.5384999999987</v>
      </c>
      <c r="KV16" s="10">
        <f>Month!KV16+KU16</f>
        <v>7206.0379999999986</v>
      </c>
      <c r="KW16" s="10">
        <f>Month!KW16+KV16</f>
        <v>8221.8944999999985</v>
      </c>
      <c r="KX16" s="10">
        <f>Month!KX16+KW16</f>
        <v>9247.2819999999992</v>
      </c>
      <c r="KY16" s="10">
        <f>Month!KY16+KX16</f>
        <v>10341.5985</v>
      </c>
      <c r="KZ16" s="10">
        <f>Month!KZ16+KY16</f>
        <v>11343.5625</v>
      </c>
      <c r="LA16" s="10">
        <f>Month!LA16+KZ16</f>
        <v>12523.2565</v>
      </c>
      <c r="LB16" s="10">
        <f>Month!LB16</f>
        <v>1285.3240000000001</v>
      </c>
      <c r="LC16" s="10">
        <f>Month!LC16+LB16</f>
        <v>2290.038</v>
      </c>
      <c r="LD16" s="10">
        <f>Month!LD16+LC16</f>
        <v>3337.02</v>
      </c>
      <c r="LE16" s="10">
        <f>Month!LE16+LD16</f>
        <v>4487.1890000000003</v>
      </c>
      <c r="LF16" s="10">
        <f>Month!LF16+LE16</f>
        <v>5512.9014999999999</v>
      </c>
      <c r="LG16" s="10">
        <f>Month!LG16+LF16</f>
        <v>6559.5344999999998</v>
      </c>
      <c r="LH16" s="10">
        <f>Month!LH16+LG16</f>
        <v>7786.6119999999992</v>
      </c>
      <c r="LI16" s="10">
        <f>Month!LI16+LH16</f>
        <v>8821.8454999999994</v>
      </c>
      <c r="LJ16" s="10">
        <f>Month!LJ16+LI16</f>
        <v>9940.5779999999995</v>
      </c>
      <c r="LK16" s="10">
        <f>Month!LK16+LJ16</f>
        <v>11083.838</v>
      </c>
      <c r="LL16" s="10">
        <f>Month!LL16+LK16</f>
        <v>12191.151</v>
      </c>
      <c r="LM16" s="10">
        <f>Month!LM16+LL16</f>
        <v>13483.2875</v>
      </c>
      <c r="LN16" s="10">
        <f>Month!LN16</f>
        <v>1296.9110000000001</v>
      </c>
      <c r="LO16" s="10">
        <f>LN16+Month!LO16</f>
        <v>2311.3440000000001</v>
      </c>
      <c r="LP16" s="10">
        <f>LO16+Month!LP16</f>
        <v>3352.3415</v>
      </c>
      <c r="LQ16" s="10">
        <f>LP16+Month!LQ16</f>
        <v>4380.5529999999999</v>
      </c>
      <c r="LR16" s="10">
        <f>LQ16+Month!LR16</f>
        <v>5461.8564999999999</v>
      </c>
      <c r="LS16" s="10">
        <f>LR16+Month!LS16</f>
        <v>6562.3765000000003</v>
      </c>
      <c r="LT16" s="10">
        <f>LS16+Month!LT16</f>
        <v>7814.4634999999998</v>
      </c>
      <c r="LU16" s="10">
        <f>LT16+Month!LU16</f>
        <v>8908.9784999999993</v>
      </c>
      <c r="LV16" s="10">
        <f>LU16+Month!LV16</f>
        <v>9987.7129999999997</v>
      </c>
      <c r="LW16" s="10">
        <f>LV16+Month!LW16</f>
        <v>11070.3315</v>
      </c>
      <c r="LX16" s="10">
        <f>LW16+Month!LX16</f>
        <v>12197.841</v>
      </c>
      <c r="LY16" s="10">
        <f>LX16+Month!LY16</f>
        <v>13488.08</v>
      </c>
      <c r="LZ16" s="10">
        <f>Month!LZ16</f>
        <v>1336.1409999999998</v>
      </c>
      <c r="MA16" s="10">
        <f>LZ16+Month!MA16</f>
        <v>2322.5639999999999</v>
      </c>
      <c r="MB16" s="10">
        <f>MA16+Month!MB16</f>
        <v>3436.7534999999998</v>
      </c>
      <c r="MC16" s="10">
        <f>MB16+Month!MC16</f>
        <v>4581.7284999999993</v>
      </c>
      <c r="MD16" s="10">
        <f>MC16+Month!MD16</f>
        <v>5672.914499999999</v>
      </c>
      <c r="ME16" s="10">
        <f>MD16+Month!ME16</f>
        <v>6773.7289999999994</v>
      </c>
      <c r="MF16" s="10">
        <f>ME16+Month!MF16</f>
        <v>8022.182499999999</v>
      </c>
      <c r="MG16" s="10">
        <f>MF16+Month!MG16</f>
        <v>9178.3279999999995</v>
      </c>
      <c r="MH16" s="10">
        <f>MG16+Month!MH16</f>
        <v>10247.005499999999</v>
      </c>
      <c r="MI16" s="10">
        <f>MH16+Month!MI16</f>
        <v>11400.780499999999</v>
      </c>
      <c r="MJ16" s="10">
        <f>MI16+Month!MJ16</f>
        <v>11400.780499999999</v>
      </c>
      <c r="MK16" s="10">
        <f>MJ16+Month!MK16</f>
        <v>11400.780499999999</v>
      </c>
      <c r="ML16" s="10">
        <f>Month!ML16</f>
        <v>0</v>
      </c>
    </row>
    <row r="17" spans="1:350" s="6" customFormat="1" x14ac:dyDescent="0.35">
      <c r="A17" s="20" t="str">
        <f>Month!$A$17</f>
        <v>Concepa</v>
      </c>
      <c r="B17" s="8">
        <f>IF(LEFT(B$2,2)="1M",SUMIF(Month!$131:$131,Period!B$2,Month!17:17),SUMIF(Month!$131:$131,Period!B$2,Month!17:17)+A17)</f>
        <v>0</v>
      </c>
      <c r="C17" s="8">
        <f>IF(LEFT(C$2,2)="1M",SUMIF(Month!$131:$131,Period!C$2,Month!17:17),SUMIF(Month!$131:$131,Period!C$2,Month!17:17)+B17)</f>
        <v>0</v>
      </c>
      <c r="D17" s="8">
        <f>IF(LEFT(D$2,2)="1M",SUMIF(Month!$131:$131,Period!D$2,Month!17:17),SUMIF(Month!$131:$131,Period!D$2,Month!17:17)+C17)</f>
        <v>0</v>
      </c>
      <c r="E17" s="8">
        <f>IF(LEFT(E$2,2)="1M",SUMIF(Month!$131:$131,Period!E$2,Month!17:17),SUMIF(Month!$131:$131,Period!E$2,Month!17:17)+D17)</f>
        <v>0</v>
      </c>
      <c r="F17" s="8">
        <f>IF(LEFT(F$2,2)="1M",SUMIF(Month!$131:$131,Period!F$2,Month!17:17),SUMIF(Month!$131:$131,Period!F$2,Month!17:17)+E17)</f>
        <v>0</v>
      </c>
      <c r="G17" s="8">
        <f>IF(LEFT(G$2,2)="1M",SUMIF(Month!$131:$131,Period!G$2,Month!17:17),SUMIF(Month!$131:$131,Period!G$2,Month!17:17)+F17)</f>
        <v>0</v>
      </c>
      <c r="H17" s="8">
        <f>IF(LEFT(H$2,2)="1M",SUMIF(Month!$131:$131,Period!H$2,Month!17:17),SUMIF(Month!$131:$131,Period!H$2,Month!17:17)+G17)</f>
        <v>0</v>
      </c>
      <c r="I17" s="8">
        <f>IF(LEFT(I$2,2)="1M",SUMIF(Month!$131:$131,Period!I$2,Month!17:17),SUMIF(Month!$131:$131,Period!I$2,Month!17:17)+H17)</f>
        <v>0</v>
      </c>
      <c r="J17" s="8">
        <f>IF(LEFT(J$2,2)="1M",SUMIF(Month!$131:$131,Period!J$2,Month!17:17),SUMIF(Month!$131:$131,Period!J$2,Month!17:17)+I17)</f>
        <v>0</v>
      </c>
      <c r="K17" s="8">
        <f>IF(LEFT(K$2,2)="1M",SUMIF(Month!$131:$131,Period!K$2,Month!17:17),SUMIF(Month!$131:$131,Period!K$2,Month!17:17)+J17)</f>
        <v>139</v>
      </c>
      <c r="L17" s="8">
        <f>IF(LEFT(L$2,2)="1M",SUMIF(Month!$131:$131,Period!L$2,Month!17:17),SUMIF(Month!$131:$131,Period!L$2,Month!17:17)+K17)</f>
        <v>875</v>
      </c>
      <c r="M17" s="8">
        <f>IF(LEFT(M$2,2)="1M",SUMIF(Month!$131:$131,Period!M$2,Month!17:17),SUMIF(Month!$131:$131,Period!M$2,Month!17:17)+L17)</f>
        <v>2114</v>
      </c>
      <c r="N17" s="8">
        <f>IF(LEFT(N$2,2)="1M",SUMIF(Month!$131:$131,Period!N$2,Month!17:17),SUMIF(Month!$131:$131,Period!N$2,Month!17:17)+M17)</f>
        <v>2434</v>
      </c>
      <c r="O17" s="8">
        <f>IF(LEFT(O$2,2)="1M",SUMIF(Month!$131:$131,Period!O$2,Month!17:17),SUMIF(Month!$131:$131,Period!O$2,Month!17:17)+N17)</f>
        <v>4655</v>
      </c>
      <c r="P17" s="8">
        <f>IF(LEFT(P$2,2)="1M",SUMIF(Month!$131:$131,Period!P$2,Month!17:17),SUMIF(Month!$131:$131,Period!P$2,Month!17:17)+O17)</f>
        <v>6425</v>
      </c>
      <c r="Q17" s="8">
        <f>IF(LEFT(Q$2,2)="1M",SUMIF(Month!$131:$131,Period!Q$2,Month!17:17),SUMIF(Month!$131:$131,Period!Q$2,Month!17:17)+P17)</f>
        <v>8102</v>
      </c>
      <c r="R17" s="8">
        <f>IF(LEFT(R$2,2)="1M",SUMIF(Month!$131:$131,Period!R$2,Month!17:17),SUMIF(Month!$131:$131,Period!R$2,Month!17:17)+Q17)</f>
        <v>9756</v>
      </c>
      <c r="S17" s="8">
        <f>IF(LEFT(S$2,2)="1M",SUMIF(Month!$131:$131,Period!S$2,Month!17:17),SUMIF(Month!$131:$131,Period!S$2,Month!17:17)+R17)</f>
        <v>11311</v>
      </c>
      <c r="T17" s="8">
        <f>IF(LEFT(T$2,2)="1M",SUMIF(Month!$131:$131,Period!T$2,Month!17:17),SUMIF(Month!$131:$131,Period!T$2,Month!17:17)+S17)</f>
        <v>12953</v>
      </c>
      <c r="U17" s="8">
        <f>IF(LEFT(U$2,2)="1M",SUMIF(Month!$131:$131,Period!U$2,Month!17:17),SUMIF(Month!$131:$131,Period!U$2,Month!17:17)+T17)</f>
        <v>14569</v>
      </c>
      <c r="V17" s="8">
        <f>IF(LEFT(V$2,2)="1M",SUMIF(Month!$131:$131,Period!V$2,Month!17:17),SUMIF(Month!$131:$131,Period!V$2,Month!17:17)+U17)</f>
        <v>16262</v>
      </c>
      <c r="W17" s="8">
        <f>IF(LEFT(W$2,2)="1M",SUMIF(Month!$131:$131,Period!W$2,Month!17:17),SUMIF(Month!$131:$131,Period!W$2,Month!17:17)+V17)</f>
        <v>18220</v>
      </c>
      <c r="X17" s="8">
        <f>IF(LEFT(X$2,2)="1M",SUMIF(Month!$131:$131,Period!X$2,Month!17:17),SUMIF(Month!$131:$131,Period!X$2,Month!17:17)+W17)</f>
        <v>20001</v>
      </c>
      <c r="Y17" s="8">
        <f>IF(LEFT(Y$2,2)="1M",SUMIF(Month!$131:$131,Period!Y$2,Month!17:17),SUMIF(Month!$131:$131,Period!Y$2,Month!17:17)+X17)</f>
        <v>22158</v>
      </c>
      <c r="Z17" s="8">
        <f>IF(LEFT(Z$2,2)="1M",SUMIF(Month!$131:$131,Period!Z$2,Month!17:17),SUMIF(Month!$131:$131,Period!Z$2,Month!17:17)+Y17)</f>
        <v>2588</v>
      </c>
      <c r="AA17" s="8">
        <f>IF(LEFT(AA$2,2)="1M",SUMIF(Month!$131:$131,Period!AA$2,Month!17:17),SUMIF(Month!$131:$131,Period!AA$2,Month!17:17)+Z17)</f>
        <v>4867</v>
      </c>
      <c r="AB17" s="8">
        <f>IF(LEFT(AB$2,2)="1M",SUMIF(Month!$131:$131,Period!AB$2,Month!17:17),SUMIF(Month!$131:$131,Period!AB$2,Month!17:17)+AA17)</f>
        <v>6654</v>
      </c>
      <c r="AC17" s="8">
        <f>IF(LEFT(AC$2,2)="1M",SUMIF(Month!$131:$131,Period!AC$2,Month!17:17),SUMIF(Month!$131:$131,Period!AC$2,Month!17:17)+AB17)</f>
        <v>8204</v>
      </c>
      <c r="AD17" s="8">
        <f>IF(LEFT(AD$2,2)="1M",SUMIF(Month!$131:$131,Period!AD$2,Month!17:17),SUMIF(Month!$131:$131,Period!AD$2,Month!17:17)+AC17)</f>
        <v>9771</v>
      </c>
      <c r="AE17" s="8">
        <f>IF(LEFT(AE$2,2)="1M",SUMIF(Month!$131:$131,Period!AE$2,Month!17:17),SUMIF(Month!$131:$131,Period!AE$2,Month!17:17)+AD17)</f>
        <v>11252</v>
      </c>
      <c r="AF17" s="8">
        <f>IF(LEFT(AF$2,2)="1M",SUMIF(Month!$131:$131,Period!AF$2,Month!17:17),SUMIF(Month!$131:$131,Period!AF$2,Month!17:17)+AE17)</f>
        <v>12785</v>
      </c>
      <c r="AG17" s="8">
        <f>IF(LEFT(AG$2,2)="1M",SUMIF(Month!$131:$131,Period!AG$2,Month!17:17),SUMIF(Month!$131:$131,Period!AG$2,Month!17:17)+AF17)</f>
        <v>14348</v>
      </c>
      <c r="AH17" s="8">
        <f>IF(LEFT(AH$2,2)="1M",SUMIF(Month!$131:$131,Period!AH$2,Month!17:17),SUMIF(Month!$131:$131,Period!AH$2,Month!17:17)+AG17)</f>
        <v>15972</v>
      </c>
      <c r="AI17" s="8">
        <f>IF(LEFT(AI$2,2)="1M",SUMIF(Month!$131:$131,Period!AI$2,Month!17:17),SUMIF(Month!$131:$131,Period!AI$2,Month!17:17)+AH17)</f>
        <v>17714</v>
      </c>
      <c r="AJ17" s="8">
        <f>IF(LEFT(AJ$2,2)="1M",SUMIF(Month!$131:$131,Period!AJ$2,Month!17:17),SUMIF(Month!$131:$131,Period!AJ$2,Month!17:17)+AI17)</f>
        <v>19518</v>
      </c>
      <c r="AK17" s="8">
        <f>IF(LEFT(AK$2,2)="1M",SUMIF(Month!$131:$131,Period!AK$2,Month!17:17),SUMIF(Month!$131:$131,Period!AK$2,Month!17:17)+AJ17)</f>
        <v>21721</v>
      </c>
      <c r="AL17" s="8">
        <f>IF(LEFT(AL$2,2)="1M",SUMIF(Month!$131:$131,Period!AL$2,Month!17:17),SUMIF(Month!$131:$131,Period!AL$2,Month!17:17)+AK17)</f>
        <v>2654</v>
      </c>
      <c r="AM17" s="8">
        <f>IF(LEFT(AM$2,2)="1M",SUMIF(Month!$131:$131,Period!AM$2,Month!17:17),SUMIF(Month!$131:$131,Period!AM$2,Month!17:17)+AL17)</f>
        <v>4987</v>
      </c>
      <c r="AN17" s="8">
        <f>IF(LEFT(AN$2,2)="1M",SUMIF(Month!$131:$131,Period!AN$2,Month!17:17),SUMIF(Month!$131:$131,Period!AN$2,Month!17:17)+AM17)</f>
        <v>6867</v>
      </c>
      <c r="AO17" s="8">
        <f>IF(LEFT(AO$2,2)="1M",SUMIF(Month!$131:$131,Period!AO$2,Month!17:17),SUMIF(Month!$131:$131,Period!AO$2,Month!17:17)+AN17)</f>
        <v>8482</v>
      </c>
      <c r="AP17" s="8">
        <f>IF(LEFT(AP$2,2)="1M",SUMIF(Month!$131:$131,Period!AP$2,Month!17:17),SUMIF(Month!$131:$131,Period!AP$2,Month!17:17)+AO17)</f>
        <v>10050</v>
      </c>
      <c r="AQ17" s="8">
        <f>IF(LEFT(AQ$2,2)="1M",SUMIF(Month!$131:$131,Period!AQ$2,Month!17:17),SUMIF(Month!$131:$131,Period!AQ$2,Month!17:17)+AP17)</f>
        <v>11535</v>
      </c>
      <c r="AR17" s="8">
        <f>IF(LEFT(AR$2,2)="1M",SUMIF(Month!$131:$131,Period!AR$2,Month!17:17),SUMIF(Month!$131:$131,Period!AR$2,Month!17:17)+AQ17)</f>
        <v>13110</v>
      </c>
      <c r="AS17" s="8">
        <f>IF(LEFT(AS$2,2)="1M",SUMIF(Month!$131:$131,Period!AS$2,Month!17:17),SUMIF(Month!$131:$131,Period!AS$2,Month!17:17)+AR17)</f>
        <v>14654</v>
      </c>
      <c r="AT17" s="8">
        <f>IF(LEFT(AT$2,2)="1M",SUMIF(Month!$131:$131,Period!AT$2,Month!17:17),SUMIF(Month!$131:$131,Period!AT$2,Month!17:17)+AS17)</f>
        <v>16218</v>
      </c>
      <c r="AU17" s="8">
        <f>IF(LEFT(AU$2,2)="1M",SUMIF(Month!$131:$131,Period!AU$2,Month!17:17),SUMIF(Month!$131:$131,Period!AU$2,Month!17:17)+AT17)</f>
        <v>17879</v>
      </c>
      <c r="AV17" s="8">
        <f>IF(LEFT(AV$2,2)="1M",SUMIF(Month!$131:$131,Period!AV$2,Month!17:17),SUMIF(Month!$131:$131,Period!AV$2,Month!17:17)+AU17)</f>
        <v>19654</v>
      </c>
      <c r="AW17" s="8">
        <f>IF(LEFT(AW$2,2)="1M",SUMIF(Month!$131:$131,Period!AW$2,Month!17:17),SUMIF(Month!$131:$131,Period!AW$2,Month!17:17)+AV17)</f>
        <v>21810</v>
      </c>
      <c r="AX17" s="8">
        <f>IF(LEFT(AX$2,2)="1M",SUMIF(Month!$131:$131,Period!AX$2,Month!17:17),SUMIF(Month!$131:$131,Period!AX$2,Month!17:17)+AW17)</f>
        <v>2572</v>
      </c>
      <c r="AY17" s="8">
        <f>IF(LEFT(AY$2,2)="1M",SUMIF(Month!$131:$131,Period!AY$2,Month!17:17),SUMIF(Month!$131:$131,Period!AY$2,Month!17:17)+AX17)</f>
        <v>4980</v>
      </c>
      <c r="AZ17" s="8">
        <f>IF(LEFT(AZ$2,2)="1M",SUMIF(Month!$131:$131,Period!AZ$2,Month!17:17),SUMIF(Month!$131:$131,Period!AZ$2,Month!17:17)+AY17)</f>
        <v>6763</v>
      </c>
      <c r="BA17" s="8">
        <f>IF(LEFT(BA$2,2)="1M",SUMIF(Month!$131:$131,Period!BA$2,Month!17:17),SUMIF(Month!$131:$131,Period!BA$2,Month!17:17)+AZ17)</f>
        <v>8394</v>
      </c>
      <c r="BB17" s="8">
        <f>IF(LEFT(BB$2,2)="1M",SUMIF(Month!$131:$131,Period!BB$2,Month!17:17),SUMIF(Month!$131:$131,Period!BB$2,Month!17:17)+BA17)</f>
        <v>9977</v>
      </c>
      <c r="BC17" s="8">
        <f>IF(LEFT(BC$2,2)="1M",SUMIF(Month!$131:$131,Period!BC$2,Month!17:17),SUMIF(Month!$131:$131,Period!BC$2,Month!17:17)+BB17)</f>
        <v>11533</v>
      </c>
      <c r="BD17" s="8">
        <f>IF(LEFT(BD$2,2)="1M",SUMIF(Month!$131:$131,Period!BD$2,Month!17:17),SUMIF(Month!$131:$131,Period!BD$2,Month!17:17)+BC17)</f>
        <v>13133</v>
      </c>
      <c r="BE17" s="8">
        <f>IF(LEFT(BE$2,2)="1M",SUMIF(Month!$131:$131,Period!BE$2,Month!17:17),SUMIF(Month!$131:$131,Period!BE$2,Month!17:17)+BD17)</f>
        <v>14762</v>
      </c>
      <c r="BF17" s="8">
        <f>IF(LEFT(BF$2,2)="1M",SUMIF(Month!$131:$131,Period!BF$2,Month!17:17),SUMIF(Month!$131:$131,Period!BF$2,Month!17:17)+BE17)</f>
        <v>16341</v>
      </c>
      <c r="BG17" s="8">
        <f>IF(LEFT(BG$2,2)="1M",SUMIF(Month!$131:$131,Period!BG$2,Month!17:17),SUMIF(Month!$131:$131,Period!BG$2,Month!17:17)+BF17)</f>
        <v>18070</v>
      </c>
      <c r="BH17" s="8">
        <f>IF(LEFT(BH$2,2)="1M",SUMIF(Month!$131:$131,Period!BH$2,Month!17:17),SUMIF(Month!$131:$131,Period!BH$2,Month!17:17)+BG17)</f>
        <v>19900</v>
      </c>
      <c r="BI17" s="8">
        <f>IF(LEFT(BI$2,2)="1M",SUMIF(Month!$131:$131,Period!BI$2,Month!17:17),SUMIF(Month!$131:$131,Period!BI$2,Month!17:17)+BH17)</f>
        <v>21999</v>
      </c>
      <c r="BJ17" s="8">
        <f>IF(LEFT(BJ$2,2)="1M",SUMIF(Month!$131:$131,Period!BJ$2,Month!17:17),SUMIF(Month!$131:$131,Period!BJ$2,Month!17:17)+BI17)</f>
        <v>2438</v>
      </c>
      <c r="BK17" s="8">
        <f>IF(LEFT(BK$2,2)="1M",SUMIF(Month!$131:$131,Period!BK$2,Month!17:17),SUMIF(Month!$131:$131,Period!BK$2,Month!17:17)+BJ17)</f>
        <v>4614</v>
      </c>
      <c r="BL17" s="8">
        <f>IF(LEFT(BL$2,2)="1M",SUMIF(Month!$131:$131,Period!BL$2,Month!17:17),SUMIF(Month!$131:$131,Period!BL$2,Month!17:17)+BK17)</f>
        <v>6438</v>
      </c>
      <c r="BM17" s="8">
        <f>IF(LEFT(BM$2,2)="1M",SUMIF(Month!$131:$131,Period!BM$2,Month!17:17),SUMIF(Month!$131:$131,Period!BM$2,Month!17:17)+BL17)</f>
        <v>7877</v>
      </c>
      <c r="BN17" s="8">
        <f>IF(LEFT(BN$2,2)="1M",SUMIF(Month!$131:$131,Period!BN$2,Month!17:17),SUMIF(Month!$131:$131,Period!BN$2,Month!17:17)+BM17)</f>
        <v>9375</v>
      </c>
      <c r="BO17" s="8">
        <f>IF(LEFT(BO$2,2)="1M",SUMIF(Month!$131:$131,Period!BO$2,Month!17:17),SUMIF(Month!$131:$131,Period!BO$2,Month!17:17)+BN17)</f>
        <v>10721</v>
      </c>
      <c r="BP17" s="8">
        <f>IF(LEFT(BP$2,2)="1M",SUMIF(Month!$131:$131,Period!BP$2,Month!17:17),SUMIF(Month!$131:$131,Period!BP$2,Month!17:17)+BO17)</f>
        <v>12211</v>
      </c>
      <c r="BQ17" s="8">
        <f>IF(LEFT(BQ$2,2)="1M",SUMIF(Month!$131:$131,Period!BQ$2,Month!17:17),SUMIF(Month!$131:$131,Period!BQ$2,Month!17:17)+BP17)</f>
        <v>13692</v>
      </c>
      <c r="BR17" s="8">
        <f>IF(LEFT(BR$2,2)="1M",SUMIF(Month!$131:$131,Period!BR$2,Month!17:17),SUMIF(Month!$131:$131,Period!BR$2,Month!17:17)+BQ17)</f>
        <v>15246</v>
      </c>
      <c r="BS17" s="8">
        <f>IF(LEFT(BS$2,2)="1M",SUMIF(Month!$131:$131,Period!BS$2,Month!17:17),SUMIF(Month!$131:$131,Period!BS$2,Month!17:17)+BR17)</f>
        <v>16849</v>
      </c>
      <c r="BT17" s="8">
        <f>IF(LEFT(BT$2,2)="1M",SUMIF(Month!$131:$131,Period!BT$2,Month!17:17),SUMIF(Month!$131:$131,Period!BT$2,Month!17:17)+BS17)</f>
        <v>18634</v>
      </c>
      <c r="BU17" s="8">
        <f>IF(LEFT(BU$2,2)="1M",SUMIF(Month!$131:$131,Period!BU$2,Month!17:17),SUMIF(Month!$131:$131,Period!BU$2,Month!17:17)+BT17)</f>
        <v>20708</v>
      </c>
      <c r="BV17" s="8">
        <f>IF(LEFT(BV$2,2)="1M",SUMIF(Month!$131:$131,Period!BV$2,Month!17:17),SUMIF(Month!$131:$131,Period!BV$2,Month!17:17)+BU17)</f>
        <v>2406</v>
      </c>
      <c r="BW17" s="8">
        <f>IF(LEFT(BW$2,2)="1M",SUMIF(Month!$131:$131,Period!BW$2,Month!17:17),SUMIF(Month!$131:$131,Period!BW$2,Month!17:17)+BV17)</f>
        <v>4555</v>
      </c>
      <c r="BX17" s="8">
        <f>IF(LEFT(BX$2,2)="1M",SUMIF(Month!$131:$131,Period!BX$2,Month!17:17),SUMIF(Month!$131:$131,Period!BX$2,Month!17:17)+BW17)</f>
        <v>6265</v>
      </c>
      <c r="BY17" s="8">
        <f>IF(LEFT(BY$2,2)="1M",SUMIF(Month!$131:$131,Period!BY$2,Month!17:17),SUMIF(Month!$131:$131,Period!BY$2,Month!17:17)+BX17)</f>
        <v>7830</v>
      </c>
      <c r="BZ17" s="8">
        <f>IF(LEFT(BZ$2,2)="1M",SUMIF(Month!$131:$131,Period!BZ$2,Month!17:17),SUMIF(Month!$131:$131,Period!BZ$2,Month!17:17)+BY17)</f>
        <v>9301</v>
      </c>
      <c r="CA17" s="8">
        <f>IF(LEFT(CA$2,2)="1M",SUMIF(Month!$131:$131,Period!CA$2,Month!17:17),SUMIF(Month!$131:$131,Period!CA$2,Month!17:17)+BZ17)</f>
        <v>10686</v>
      </c>
      <c r="CB17" s="8">
        <f>IF(LEFT(CB$2,2)="1M",SUMIF(Month!$131:$131,Period!CB$2,Month!17:17),SUMIF(Month!$131:$131,Period!CB$2,Month!17:17)+CA17)</f>
        <v>12194</v>
      </c>
      <c r="CC17" s="8">
        <f>IF(LEFT(CC$2,2)="1M",SUMIF(Month!$131:$131,Period!CC$2,Month!17:17),SUMIF(Month!$131:$131,Period!CC$2,Month!17:17)+CB17)</f>
        <v>13687</v>
      </c>
      <c r="CD17" s="8">
        <f>IF(LEFT(CD$2,2)="1M",SUMIF(Month!$131:$131,Period!CD$2,Month!17:17),SUMIF(Month!$131:$131,Period!CD$2,Month!17:17)+CC17)</f>
        <v>15212</v>
      </c>
      <c r="CE17" s="8">
        <f>IF(LEFT(CE$2,2)="1M",SUMIF(Month!$131:$131,Period!CE$2,Month!17:17),SUMIF(Month!$131:$131,Period!CE$2,Month!17:17)+CD17)</f>
        <v>16888</v>
      </c>
      <c r="CF17" s="8">
        <f>IF(LEFT(CF$2,2)="1M",SUMIF(Month!$131:$131,Period!CF$2,Month!17:17),SUMIF(Month!$131:$131,Period!CF$2,Month!17:17)+CE17)</f>
        <v>18609</v>
      </c>
      <c r="CG17" s="8">
        <f>IF(LEFT(CG$2,2)="1M",SUMIF(Month!$131:$131,Period!CG$2,Month!17:17),SUMIF(Month!$131:$131,Period!CG$2,Month!17:17)+CF17)</f>
        <v>20729</v>
      </c>
      <c r="CH17" s="8">
        <f>IF(LEFT(CH$2,2)="1M",SUMIF(Month!$131:$131,Period!CH$2,Month!17:17),SUMIF(Month!$131:$131,Period!CH$2,Month!17:17)+CG17)</f>
        <v>2504</v>
      </c>
      <c r="CI17" s="8">
        <f>IF(LEFT(CI$2,2)="1M",SUMIF(Month!$131:$131,Period!CI$2,Month!17:17),SUMIF(Month!$131:$131,Period!CI$2,Month!17:17)+CH17)</f>
        <v>4845</v>
      </c>
      <c r="CJ17" s="8">
        <f>IF(LEFT(CJ$2,2)="1M",SUMIF(Month!$131:$131,Period!CJ$2,Month!17:17),SUMIF(Month!$131:$131,Period!CJ$2,Month!17:17)+CI17)</f>
        <v>6534</v>
      </c>
      <c r="CK17" s="8">
        <f>IF(LEFT(CK$2,2)="1M",SUMIF(Month!$131:$131,Period!CK$2,Month!17:17),SUMIF(Month!$131:$131,Period!CK$2,Month!17:17)+CJ17)</f>
        <v>8170</v>
      </c>
      <c r="CL17" s="8">
        <f>IF(LEFT(CL$2,2)="1M",SUMIF(Month!$131:$131,Period!CL$2,Month!17:17),SUMIF(Month!$131:$131,Period!CL$2,Month!17:17)+CK17)</f>
        <v>9701</v>
      </c>
      <c r="CM17" s="8">
        <f>IF(LEFT(CM$2,2)="1M",SUMIF(Month!$131:$131,Period!CM$2,Month!17:17),SUMIF(Month!$131:$131,Period!CM$2,Month!17:17)+CL17)</f>
        <v>11210</v>
      </c>
      <c r="CN17" s="8">
        <f>IF(LEFT(CN$2,2)="1M",SUMIF(Month!$131:$131,Period!CN$2,Month!17:17),SUMIF(Month!$131:$131,Period!CN$2,Month!17:17)+CM17)</f>
        <v>12860</v>
      </c>
      <c r="CO17" s="8">
        <f>IF(LEFT(CO$2,2)="1M",SUMIF(Month!$131:$131,Period!CO$2,Month!17:17),SUMIF(Month!$131:$131,Period!CO$2,Month!17:17)+CN17)</f>
        <v>14461</v>
      </c>
      <c r="CP17" s="8">
        <f>IF(LEFT(CP$2,2)="1M",SUMIF(Month!$131:$131,Period!CP$2,Month!17:17),SUMIF(Month!$131:$131,Period!CP$2,Month!17:17)+CO17)</f>
        <v>16178</v>
      </c>
      <c r="CQ17" s="8">
        <f>IF(LEFT(CQ$2,2)="1M",SUMIF(Month!$131:$131,Period!CQ$2,Month!17:17),SUMIF(Month!$131:$131,Period!CQ$2,Month!17:17)+CP17)</f>
        <v>17946</v>
      </c>
      <c r="CR17" s="8">
        <f>IF(LEFT(CR$2,2)="1M",SUMIF(Month!$131:$131,Period!CR$2,Month!17:17),SUMIF(Month!$131:$131,Period!CR$2,Month!17:17)+CQ17)</f>
        <v>19698</v>
      </c>
      <c r="CS17" s="8">
        <f>IF(LEFT(CS$2,2)="1M",SUMIF(Month!$131:$131,Period!CS$2,Month!17:17),SUMIF(Month!$131:$131,Period!CS$2,Month!17:17)+CR17)</f>
        <v>21880</v>
      </c>
      <c r="CT17" s="8">
        <f>IF(LEFT(CT$2,2)="1M",SUMIF(Month!$131:$131,Period!CT$2,Month!17:17),SUMIF(Month!$131:$131,Period!CT$2,Month!17:17)+CS17)</f>
        <v>2580</v>
      </c>
      <c r="CU17" s="8">
        <f>IF(LEFT(CU$2,2)="1M",SUMIF(Month!$131:$131,Period!CU$2,Month!17:17),SUMIF(Month!$131:$131,Period!CU$2,Month!17:17)+CT17)</f>
        <v>4812</v>
      </c>
      <c r="CV17" s="8">
        <f>IF(LEFT(CV$2,2)="1M",SUMIF(Month!$131:$131,Period!CV$2,Month!17:17),SUMIF(Month!$131:$131,Period!CV$2,Month!17:17)+CU17)</f>
        <v>6633</v>
      </c>
      <c r="CW17" s="8">
        <f>IF(LEFT(CW$2,2)="1M",SUMIF(Month!$131:$131,Period!CW$2,Month!17:17),SUMIF(Month!$131:$131,Period!CW$2,Month!17:17)+CV17)</f>
        <v>8150</v>
      </c>
      <c r="CX17" s="8">
        <f>IF(LEFT(CX$2,2)="1M",SUMIF(Month!$131:$131,Period!CX$2,Month!17:17),SUMIF(Month!$131:$131,Period!CX$2,Month!17:17)+CW17)</f>
        <v>9698</v>
      </c>
      <c r="CY17" s="8">
        <f>IF(LEFT(CY$2,2)="1M",SUMIF(Month!$131:$131,Period!CY$2,Month!17:17),SUMIF(Month!$131:$131,Period!CY$2,Month!17:17)+CX17)</f>
        <v>11187</v>
      </c>
      <c r="CZ17" s="8">
        <f>IF(LEFT(CZ$2,2)="1M",SUMIF(Month!$131:$131,Period!CZ$2,Month!17:17),SUMIF(Month!$131:$131,Period!CZ$2,Month!17:17)+CY17)</f>
        <v>12827</v>
      </c>
      <c r="DA17" s="8">
        <f>IF(LEFT(DA$2,2)="1M",SUMIF(Month!$131:$131,Period!DA$2,Month!17:17),SUMIF(Month!$131:$131,Period!DA$2,Month!17:17)+CZ17)</f>
        <v>14399</v>
      </c>
      <c r="DB17" s="8">
        <f>IF(LEFT(DB$2,2)="1M",SUMIF(Month!$131:$131,Period!DB$2,Month!17:17),SUMIF(Month!$131:$131,Period!DB$2,Month!17:17)+DA17)</f>
        <v>15918</v>
      </c>
      <c r="DC17" s="8">
        <f>IF(LEFT(DC$2,2)="1M",SUMIF(Month!$131:$131,Period!DC$2,Month!17:17),SUMIF(Month!$131:$131,Period!DC$2,Month!17:17)+DB17)</f>
        <v>17598</v>
      </c>
      <c r="DD17" s="8">
        <f>IF(LEFT(DD$2,2)="1M",SUMIF(Month!$131:$131,Period!DD$2,Month!17:17),SUMIF(Month!$131:$131,Period!DD$2,Month!17:17)+DC17)</f>
        <v>19447</v>
      </c>
      <c r="DE17" s="8">
        <f>IF(LEFT(DE$2,2)="1M",SUMIF(Month!$131:$131,Period!DE$2,Month!17:17),SUMIF(Month!$131:$131,Period!DE$2,Month!17:17)+DD17)</f>
        <v>21699</v>
      </c>
      <c r="DF17" s="8">
        <f>IF(LEFT(DF$2,2)="1M",SUMIF(Month!$131:$131,Period!DF$2,Month!17:17),SUMIF(Month!$131:$131,Period!DF$2,Month!17:17)+DE17)</f>
        <v>2628</v>
      </c>
      <c r="DG17" s="8">
        <f>IF(LEFT(DG$2,2)="1M",SUMIF(Month!$131:$131,Period!DG$2,Month!17:17),SUMIF(Month!$131:$131,Period!DG$2,Month!17:17)+DF17)</f>
        <v>5055</v>
      </c>
      <c r="DH17" s="8">
        <f>IF(LEFT(DH$2,2)="1M",SUMIF(Month!$131:$131,Period!DH$2,Month!17:17),SUMIF(Month!$131:$131,Period!DH$2,Month!17:17)+DG17)</f>
        <v>6888</v>
      </c>
      <c r="DI17" s="8">
        <f>IF(LEFT(DI$2,2)="1M",SUMIF(Month!$131:$131,Period!DI$2,Month!17:17),SUMIF(Month!$131:$131,Period!DI$2,Month!17:17)+DH17)</f>
        <v>8588</v>
      </c>
      <c r="DJ17" s="8">
        <f>IF(LEFT(DJ$2,2)="1M",SUMIF(Month!$131:$131,Period!DJ$2,Month!17:17),SUMIF(Month!$131:$131,Period!DJ$2,Month!17:17)+DI17)</f>
        <v>10191</v>
      </c>
      <c r="DK17" s="8">
        <f>IF(LEFT(DK$2,2)="1M",SUMIF(Month!$131:$131,Period!DK$2,Month!17:17),SUMIF(Month!$131:$131,Period!DK$2,Month!17:17)+DJ17)</f>
        <v>11704</v>
      </c>
      <c r="DL17" s="8">
        <f>IF(LEFT(DL$2,2)="1M",SUMIF(Month!$131:$131,Period!DL$2,Month!17:17),SUMIF(Month!$131:$131,Period!DL$2,Month!17:17)+DK17)</f>
        <v>13379</v>
      </c>
      <c r="DM17" s="8">
        <f>IF(LEFT(DM$2,2)="1M",SUMIF(Month!$131:$131,Period!DM$2,Month!17:17),SUMIF(Month!$131:$131,Period!DM$2,Month!17:17)+DL17)</f>
        <v>15008</v>
      </c>
      <c r="DN17" s="8">
        <f>IF(LEFT(DN$2,2)="1M",SUMIF(Month!$131:$131,Period!DN$2,Month!17:17),SUMIF(Month!$131:$131,Period!DN$2,Month!17:17)+DM17)</f>
        <v>16672</v>
      </c>
      <c r="DO17" s="8">
        <f>IF(LEFT(DO$2,2)="1M",SUMIF(Month!$131:$131,Period!DO$2,Month!17:17),SUMIF(Month!$131:$131,Period!DO$2,Month!17:17)+DN17)</f>
        <v>18495</v>
      </c>
      <c r="DP17" s="8">
        <f>IF(LEFT(DP$2,2)="1M",SUMIF(Month!$131:$131,Period!DP$2,Month!17:17),SUMIF(Month!$131:$131,Period!DP$2,Month!17:17)+DO17)</f>
        <v>20338</v>
      </c>
      <c r="DQ17" s="8">
        <f>IF(LEFT(DQ$2,2)="1M",SUMIF(Month!$131:$131,Period!DQ$2,Month!17:17),SUMIF(Month!$131:$131,Period!DQ$2,Month!17:17)+DP17)</f>
        <v>22712</v>
      </c>
      <c r="DR17" s="8">
        <f>IF(LEFT(DR$2,2)="1M",SUMIF(Month!$131:$131,Period!DR$2,Month!17:17),SUMIF(Month!$131:$131,Period!DR$2,Month!17:17)+DQ17)</f>
        <v>2648</v>
      </c>
      <c r="DS17" s="8">
        <f>IF(LEFT(DS$2,2)="1M",SUMIF(Month!$131:$131,Period!DS$2,Month!17:17),SUMIF(Month!$131:$131,Period!DS$2,Month!17:17)+DR17)</f>
        <v>5099</v>
      </c>
      <c r="DT17" s="8">
        <f>IF(LEFT(DT$2,2)="1M",SUMIF(Month!$131:$131,Period!DT$2,Month!17:17),SUMIF(Month!$131:$131,Period!DT$2,Month!17:17)+DS17)</f>
        <v>6993</v>
      </c>
      <c r="DU17" s="8">
        <f>IF(LEFT(DU$2,2)="1M",SUMIF(Month!$131:$131,Period!DU$2,Month!17:17),SUMIF(Month!$131:$131,Period!DU$2,Month!17:17)+DT17)</f>
        <v>8839</v>
      </c>
      <c r="DV17" s="8">
        <f>IF(LEFT(DV$2,2)="1M",SUMIF(Month!$131:$131,Period!DV$2,Month!17:17),SUMIF(Month!$131:$131,Period!DV$2,Month!17:17)+DU17)</f>
        <v>10577</v>
      </c>
      <c r="DW17" s="8">
        <f>IF(LEFT(DW$2,2)="1M",SUMIF(Month!$131:$131,Period!DW$2,Month!17:17),SUMIF(Month!$131:$131,Period!DW$2,Month!17:17)+DV17)</f>
        <v>12237</v>
      </c>
      <c r="DX17" s="8">
        <f>IF(LEFT(DX$2,2)="1M",SUMIF(Month!$131:$131,Period!DX$2,Month!17:17),SUMIF(Month!$131:$131,Period!DX$2,Month!17:17)+DW17)</f>
        <v>14036</v>
      </c>
      <c r="DY17" s="8">
        <f>IF(LEFT(DY$2,2)="1M",SUMIF(Month!$131:$131,Period!DY$2,Month!17:17),SUMIF(Month!$131:$131,Period!DY$2,Month!17:17)+DX17)</f>
        <v>15842</v>
      </c>
      <c r="DZ17" s="8">
        <f>IF(LEFT(DZ$2,2)="1M",SUMIF(Month!$131:$131,Period!DZ$2,Month!17:17),SUMIF(Month!$131:$131,Period!DZ$2,Month!17:17)+DY17)</f>
        <v>17760</v>
      </c>
      <c r="EA17" s="8">
        <f>IF(LEFT(EA$2,2)="1M",SUMIF(Month!$131:$131,Period!EA$2,Month!17:17),SUMIF(Month!$131:$131,Period!EA$2,Month!17:17)+DZ17)</f>
        <v>19835</v>
      </c>
      <c r="EB17" s="8">
        <f>IF(LEFT(EB$2,2)="1M",SUMIF(Month!$131:$131,Period!EB$2,Month!17:17),SUMIF(Month!$131:$131,Period!EB$2,Month!17:17)+EA17)</f>
        <v>22014</v>
      </c>
      <c r="EC17" s="8">
        <f>IF(LEFT(EC$2,2)="1M",SUMIF(Month!$131:$131,Period!EC$2,Month!17:17),SUMIF(Month!$131:$131,Period!EC$2,Month!17:17)+EB17)</f>
        <v>24597</v>
      </c>
      <c r="ED17" s="8">
        <f>IF(LEFT(ED$2,2)="1M",SUMIF(Month!$131:$131,Period!ED$2,Month!17:17),SUMIF(Month!$131:$131,Period!ED$2,Month!17:17)+EC17)</f>
        <v>2941</v>
      </c>
      <c r="EE17" s="8">
        <f>IF(LEFT(EE$2,2)="1M",SUMIF(Month!$131:$131,Period!EE$2,Month!17:17),SUMIF(Month!$131:$131,Period!EE$2,Month!17:17)+ED17)</f>
        <v>5613</v>
      </c>
      <c r="EF17" s="8">
        <f>IF(LEFT(EF$2,2)="1M",SUMIF(Month!$131:$131,Period!EF$2,Month!17:17),SUMIF(Month!$131:$131,Period!EF$2,Month!17:17)+EE17)</f>
        <v>7829</v>
      </c>
      <c r="EG17" s="8">
        <f>IF(LEFT(EG$2,2)="1M",SUMIF(Month!$131:$131,Period!EG$2,Month!17:17),SUMIF(Month!$131:$131,Period!EG$2,Month!17:17)+EF17)</f>
        <v>9822</v>
      </c>
      <c r="EH17" s="8">
        <f>IF(LEFT(EH$2,2)="1M",SUMIF(Month!$131:$131,Period!EH$2,Month!17:17),SUMIF(Month!$131:$131,Period!EH$2,Month!17:17)+EG17)</f>
        <v>11811</v>
      </c>
      <c r="EI17" s="8">
        <f>IF(LEFT(EI$2,2)="1M",SUMIF(Month!$131:$131,Period!EI$2,Month!17:17),SUMIF(Month!$131:$131,Period!EI$2,Month!17:17)+EH17)</f>
        <v>13694</v>
      </c>
      <c r="EJ17" s="8">
        <f>IF(LEFT(EJ$2,2)="1M",SUMIF(Month!$131:$131,Period!EJ$2,Month!17:17),SUMIF(Month!$131:$131,Period!EJ$2,Month!17:17)+EI17)</f>
        <v>15810</v>
      </c>
      <c r="EK17" s="8">
        <f>IF(LEFT(EK$2,2)="1M",SUMIF(Month!$131:$131,Period!EK$2,Month!17:17),SUMIF(Month!$131:$131,Period!EK$2,Month!17:17)+EJ17)</f>
        <v>17849</v>
      </c>
      <c r="EL17" s="8">
        <f>IF(LEFT(EL$2,2)="1M",SUMIF(Month!$131:$131,Period!EL$2,Month!17:17),SUMIF(Month!$131:$131,Period!EL$2,Month!17:17)+EK17)</f>
        <v>19908</v>
      </c>
      <c r="EM17" s="8">
        <f>IF(LEFT(EM$2,2)="1M",SUMIF(Month!$131:$131,Period!EM$2,Month!17:17),SUMIF(Month!$131:$131,Period!EM$2,Month!17:17)+EL17)</f>
        <v>22076</v>
      </c>
      <c r="EN17" s="8">
        <f>IF(LEFT(EN$2,2)="1M",SUMIF(Month!$131:$131,Period!EN$2,Month!17:17),SUMIF(Month!$131:$131,Period!EN$2,Month!17:17)+EM17)</f>
        <v>24192</v>
      </c>
      <c r="EO17" s="8">
        <f>IF(LEFT(EO$2,2)="1M",SUMIF(Month!$131:$131,Period!EO$2,Month!17:17),SUMIF(Month!$131:$131,Period!EO$2,Month!17:17)+EN17)</f>
        <v>26860</v>
      </c>
      <c r="EP17" s="8">
        <f>IF(LEFT(EP$2,2)="1M",SUMIF(Month!$131:$131,Period!EP$2,Month!17:17),SUMIF(Month!$131:$131,Period!EP$2,Month!17:17)+EO17)</f>
        <v>2870.79</v>
      </c>
      <c r="EQ17" s="8">
        <f>IF(LEFT(EQ$2,2)="1M",SUMIF(Month!$131:$131,Period!EQ$2,Month!17:17),SUMIF(Month!$131:$131,Period!EQ$2,Month!17:17)+EP17)</f>
        <v>5538.6970000000001</v>
      </c>
      <c r="ER17" s="8">
        <f>IF(LEFT(ER$2,2)="1M",SUMIF(Month!$131:$131,Period!ER$2,Month!17:17),SUMIF(Month!$131:$131,Period!ER$2,Month!17:17)+EQ17)</f>
        <v>7661.7075000000004</v>
      </c>
      <c r="ES17" s="8">
        <f>IF(LEFT(ES$2,2)="1M",SUMIF(Month!$131:$131,Period!ES$2,Month!17:17),SUMIF(Month!$131:$131,Period!ES$2,Month!17:17)+ER17)</f>
        <v>9746.7250000000004</v>
      </c>
      <c r="ET17" s="8">
        <f>IF(LEFT(ET$2,2)="1M",SUMIF(Month!$131:$131,Period!ET$2,Month!17:17),SUMIF(Month!$131:$131,Period!ET$2,Month!17:17)+ES17)</f>
        <v>11726.156999999999</v>
      </c>
      <c r="EU17" s="8">
        <f>IF(LEFT(EU$2,2)="1M",SUMIF(Month!$131:$131,Period!EU$2,Month!17:17),SUMIF(Month!$131:$131,Period!EU$2,Month!17:17)+ET17)</f>
        <v>13586.156999999999</v>
      </c>
      <c r="EV17" s="8">
        <f>IF(LEFT(EV$2,2)="1M",SUMIF(Month!$131:$131,Period!EV$2,Month!17:17),SUMIF(Month!$131:$131,Period!EV$2,Month!17:17)+EU17)</f>
        <v>15601.156999999999</v>
      </c>
      <c r="EW17" s="8">
        <f>IF(LEFT(EW$2,2)="1M",SUMIF(Month!$131:$131,Period!EW$2,Month!17:17),SUMIF(Month!$131:$131,Period!EW$2,Month!17:17)+EV17)</f>
        <v>17642.156999999999</v>
      </c>
      <c r="EX17" s="8">
        <f>IF(LEFT(EX$2,2)="1M",SUMIF(Month!$131:$131,Period!EX$2,Month!17:17),SUMIF(Month!$131:$131,Period!EX$2,Month!17:17)+EW17)</f>
        <v>19751.156999999999</v>
      </c>
      <c r="EY17" s="8">
        <f>IF(LEFT(EY$2,2)="1M",SUMIF(Month!$131:$131,Period!EY$2,Month!17:17),SUMIF(Month!$131:$131,Period!EY$2,Month!17:17)+EX17)</f>
        <v>22143.156999999999</v>
      </c>
      <c r="EZ17" s="8">
        <f>IF(LEFT(EZ$2,2)="1M",SUMIF(Month!$131:$131,Period!EZ$2,Month!17:17),SUMIF(Month!$131:$131,Period!EZ$2,Month!17:17)+EY17)</f>
        <v>24345.156999999999</v>
      </c>
      <c r="FA17" s="8">
        <f>IF(LEFT(FA$2,2)="1M",SUMIF(Month!$131:$131,Period!FA$2,Month!17:17),SUMIF(Month!$131:$131,Period!FA$2,Month!17:17)+EZ17)</f>
        <v>27200.156999999999</v>
      </c>
      <c r="FB17" s="8">
        <f>IF(LEFT(FB$2,2)="1M",SUMIF(Month!$131:$131,Period!FB$2,Month!17:17),SUMIF(Month!$131:$131,Period!FB$2,Month!17:17)+FA17)</f>
        <v>3216</v>
      </c>
      <c r="FC17" s="8">
        <f>IF(LEFT(FC$2,2)="1M",SUMIF(Month!$131:$131,Period!FC$2,Month!17:17),SUMIF(Month!$131:$131,Period!FC$2,Month!17:17)+FB17)</f>
        <v>6141</v>
      </c>
      <c r="FD17" s="8">
        <f>IF(LEFT(FD$2,2)="1M",SUMIF(Month!$131:$131,Period!FD$2,Month!17:17),SUMIF(Month!$131:$131,Period!FD$2,Month!17:17)+FC17)</f>
        <v>8529</v>
      </c>
      <c r="FE17" s="8">
        <f>IF(LEFT(FE$2,2)="1M",SUMIF(Month!$131:$131,Period!FE$2,Month!17:17),SUMIF(Month!$131:$131,Period!FE$2,Month!17:17)+FD17)</f>
        <v>10803</v>
      </c>
      <c r="FF17" s="8">
        <f>IF(LEFT(FF$2,2)="1M",SUMIF(Month!$131:$131,Period!FF$2,Month!17:17),SUMIF(Month!$131:$131,Period!FF$2,Month!17:17)+FE17)</f>
        <v>13018</v>
      </c>
      <c r="FG17" s="8">
        <f>IF(LEFT(FG$2,2)="1M",SUMIF(Month!$131:$131,Period!FG$2,Month!17:17),SUMIF(Month!$131:$131,Period!FG$2,Month!17:17)+FF17)</f>
        <v>15133</v>
      </c>
      <c r="FH17" s="8">
        <f>IF(LEFT(FH$2,2)="1M",SUMIF(Month!$131:$131,Period!FH$2,Month!17:17),SUMIF(Month!$131:$131,Period!FH$2,Month!17:17)+FG17)</f>
        <v>17408</v>
      </c>
      <c r="FI17" s="8">
        <f>IF(LEFT(FI$2,2)="1M",SUMIF(Month!$131:$131,Period!FI$2,Month!17:17),SUMIF(Month!$131:$131,Period!FI$2,Month!17:17)+FH17)</f>
        <v>19698</v>
      </c>
      <c r="FJ17" s="8">
        <f>IF(LEFT(FJ$2,2)="1M",SUMIF(Month!$131:$131,Period!FJ$2,Month!17:17),SUMIF(Month!$131:$131,Period!FJ$2,Month!17:17)+FI17)</f>
        <v>22119</v>
      </c>
      <c r="FK17" s="8">
        <f>IF(LEFT(FK$2,2)="1M",SUMIF(Month!$131:$131,Period!FK$2,Month!17:17),SUMIF(Month!$131:$131,Period!FK$2,Month!17:17)+FJ17)</f>
        <v>24687</v>
      </c>
      <c r="FL17" s="8">
        <f>IF(LEFT(FL$2,2)="1M",SUMIF(Month!$131:$131,Period!FL$2,Month!17:17),SUMIF(Month!$131:$131,Period!FL$2,Month!17:17)+FK17)</f>
        <v>27305</v>
      </c>
      <c r="FM17" s="8">
        <f>IF(LEFT(FM$2,2)="1M",SUMIF(Month!$131:$131,Period!FM$2,Month!17:17),SUMIF(Month!$131:$131,Period!FM$2,Month!17:17)+FL17)</f>
        <v>30415</v>
      </c>
      <c r="FN17" s="8">
        <f>IF(LEFT(FN$2,2)="1M",SUMIF(Month!$131:$131,Period!FN$2,Month!17:17),SUMIF(Month!$131:$131,Period!FN$2,Month!17:17)+FM17)</f>
        <v>3455</v>
      </c>
      <c r="FO17" s="8">
        <f>IF(LEFT(FO$2,2)="1M",SUMIF(Month!$131:$131,Period!FO$2,Month!17:17),SUMIF(Month!$131:$131,Period!FO$2,Month!17:17)+FN17)</f>
        <v>6478.3284999999996</v>
      </c>
      <c r="FP17" s="8">
        <f>IF(LEFT(FP$2,2)="1M",SUMIF(Month!$131:$131,Period!FP$2,Month!17:17),SUMIF(Month!$131:$131,Period!FP$2,Month!17:17)+FO17)</f>
        <v>9263.3284999999996</v>
      </c>
      <c r="FQ17" s="8">
        <f>IF(LEFT(FQ$2,2)="1M",SUMIF(Month!$131:$131,Period!FQ$2,Month!17:17),SUMIF(Month!$131:$131,Period!FQ$2,Month!17:17)+FP17)</f>
        <v>11761.3285</v>
      </c>
      <c r="FR17" s="8">
        <f>IF(LEFT(FR$2,2)="1M",SUMIF(Month!$131:$131,Period!FR$2,Month!17:17),SUMIF(Month!$131:$131,Period!FR$2,Month!17:17)+FQ17)</f>
        <v>14189.3285</v>
      </c>
      <c r="FS17" s="8">
        <f>IF(LEFT(FS$2,2)="1M",SUMIF(Month!$131:$131,Period!FS$2,Month!17:17),SUMIF(Month!$131:$131,Period!FS$2,Month!17:17)+FR17)</f>
        <v>16530</v>
      </c>
      <c r="FT17" s="8">
        <f>IF(LEFT(FT$2,2)="1M",SUMIF(Month!$131:$131,Period!FT$2,Month!17:17),SUMIF(Month!$131:$131,Period!FT$2,Month!17:17)+FS17)</f>
        <v>18964</v>
      </c>
      <c r="FU17" s="8">
        <f>IF(LEFT(FU$2,2)="1M",SUMIF(Month!$131:$131,Period!FU$2,Month!17:17),SUMIF(Month!$131:$131,Period!FU$2,Month!17:17)+FT17)</f>
        <v>21442</v>
      </c>
      <c r="FV17" s="8">
        <f>IF(LEFT(FV$2,2)="1M",SUMIF(Month!$131:$131,Period!FV$2,Month!17:17),SUMIF(Month!$131:$131,Period!FV$2,Month!17:17)+FU17)</f>
        <v>24024</v>
      </c>
      <c r="FW17" s="8">
        <f>IF(LEFT(FW$2,2)="1M",SUMIF(Month!$131:$131,Period!FW$2,Month!17:17),SUMIF(Month!$131:$131,Period!FW$2,Month!17:17)+FV17)</f>
        <v>26753</v>
      </c>
      <c r="FX17" s="8">
        <f>IF(LEFT(FX$2,2)="1M",SUMIF(Month!$131:$131,Period!FX$2,Month!17:17),SUMIF(Month!$131:$131,Period!FX$2,Month!17:17)+FW17)</f>
        <v>29613</v>
      </c>
      <c r="FY17" s="8">
        <f>IF(LEFT(FY$2,2)="1M",SUMIF(Month!$131:$131,Period!FY$2,Month!17:17),SUMIF(Month!$131:$131,Period!FY$2,Month!17:17)+FX17)</f>
        <v>32901</v>
      </c>
      <c r="FZ17" s="8">
        <f>IF(LEFT(FZ$2,2)="1M",SUMIF(Month!$131:$131,Period!FZ$2,Month!17:17),SUMIF(Month!$131:$131,Period!FZ$2,Month!17:17)+FY17)</f>
        <v>3698.2200000000003</v>
      </c>
      <c r="GA17" s="8">
        <f>IF(LEFT(GA$2,2)="1M",SUMIF(Month!$131:$131,Period!GA$2,Month!17:17),SUMIF(Month!$131:$131,Period!GA$2,Month!17:17)+FZ17)</f>
        <v>7124.22</v>
      </c>
      <c r="GB17" s="8">
        <f>IF(LEFT(GB$2,2)="1M",SUMIF(Month!$131:$131,Period!GB$2,Month!17:17),SUMIF(Month!$131:$131,Period!GB$2,Month!17:17)+GA17)</f>
        <v>9993.8974999999991</v>
      </c>
      <c r="GC17" s="8">
        <f>IF(LEFT(GC$2,2)="1M",SUMIF(Month!$131:$131,Period!GC$2,Month!17:17),SUMIF(Month!$131:$131,Period!GC$2,Month!17:17)+GB17)</f>
        <v>12628.986499999999</v>
      </c>
      <c r="GD17" s="8">
        <f>IF(LEFT(GD$2,2)="1M",SUMIF(Month!$131:$131,Period!GD$2,Month!17:17),SUMIF(Month!$131:$131,Period!GD$2,Month!17:17)+GC17)</f>
        <v>15284.724499999998</v>
      </c>
      <c r="GE17" s="8">
        <f>IF(LEFT(GE$2,2)="1M",SUMIF(Month!$131:$131,Period!GE$2,Month!17:17),SUMIF(Month!$131:$131,Period!GE$2,Month!17:17)+GD17)</f>
        <v>17795.833999999999</v>
      </c>
      <c r="GF17" s="8">
        <f>IF(LEFT(GF$2,2)="1M",SUMIF(Month!$131:$131,Period!GF$2,Month!17:17),SUMIF(Month!$131:$131,Period!GF$2,Month!17:17)+GE17)</f>
        <v>20458</v>
      </c>
      <c r="GG17" s="8">
        <f>IF(LEFT(GG$2,2)="1M",SUMIF(Month!$131:$131,Period!GG$2,Month!17:17),SUMIF(Month!$131:$131,Period!GG$2,Month!17:17)+GF17)</f>
        <v>23253.143499999998</v>
      </c>
      <c r="GH17" s="8">
        <f>IF(LEFT(GH$2,2)="1M",SUMIF(Month!$131:$131,Period!GH$2,Month!17:17),SUMIF(Month!$131:$131,Period!GH$2,Month!17:17)+GG17)</f>
        <v>26016.255999999998</v>
      </c>
      <c r="GI17" s="8">
        <f>IF(LEFT(GI$2,2)="1M",SUMIF(Month!$131:$131,Period!GI$2,Month!17:17),SUMIF(Month!$131:$131,Period!GI$2,Month!17:17)+GH17)</f>
        <v>28972</v>
      </c>
      <c r="GJ17" s="8">
        <f>IF(LEFT(GJ$2,2)="1M",SUMIF(Month!$131:$131,Period!GJ$2,Month!17:17),SUMIF(Month!$131:$131,Period!GJ$2,Month!17:17)+GI17)</f>
        <v>32099.85</v>
      </c>
      <c r="GK17" s="8">
        <f>IF(LEFT(GK$2,2)="1M",SUMIF(Month!$131:$131,Period!GK$2,Month!17:17),SUMIF(Month!$131:$131,Period!GK$2,Month!17:17)+GJ17)</f>
        <v>35555.85</v>
      </c>
      <c r="GL17" s="8">
        <f>IF(LEFT(GL$2,2)="1M",SUMIF(Month!$131:$131,Period!GL$2,Month!17:17),SUMIF(Month!$131:$131,Period!GL$2,Month!17:17)+GK17)</f>
        <v>3896</v>
      </c>
      <c r="GM17" s="8">
        <f>IF(LEFT(GM$2,2)="1M",SUMIF(Month!$131:$131,Period!GM$2,Month!17:17),SUMIF(Month!$131:$131,Period!GM$2,Month!17:17)+GL17)</f>
        <v>7343</v>
      </c>
      <c r="GN17" s="8">
        <f>IF(LEFT(GN$2,2)="1M",SUMIF(Month!$131:$131,Period!GN$2,Month!17:17),SUMIF(Month!$131:$131,Period!GN$2,Month!17:17)+GM17)</f>
        <v>10400</v>
      </c>
      <c r="GO17" s="8">
        <f>IF(LEFT(GO$2,2)="1M",SUMIF(Month!$131:$131,Period!GO$2,Month!17:17),SUMIF(Month!$131:$131,Period!GO$2,Month!17:17)+GN17)</f>
        <v>13254.291999999999</v>
      </c>
      <c r="GP17" s="8">
        <f>IF(LEFT(GP$2,2)="1M",SUMIF(Month!$131:$131,Period!GP$2,Month!17:17),SUMIF(Month!$131:$131,Period!GP$2,Month!17:17)+GO17)</f>
        <v>16112.291999999999</v>
      </c>
      <c r="GQ17" s="8">
        <f>IF(LEFT(GQ$2,2)="1M",SUMIF(Month!$131:$131,Period!GQ$2,Month!17:17),SUMIF(Month!$131:$131,Period!GQ$2,Month!17:17)+GP17)</f>
        <v>18808.292000000001</v>
      </c>
      <c r="GR17" s="8">
        <f>IF(LEFT(GR$2,2)="1M",SUMIF(Month!$131:$131,Period!GR$2,Month!17:17),SUMIF(Month!$131:$131,Period!GR$2,Month!17:17)+GQ17)</f>
        <v>21728.292000000001</v>
      </c>
      <c r="GS17" s="8">
        <f>IF(LEFT(GS$2,2)="1M",SUMIF(Month!$131:$131,Period!GS$2,Month!17:17),SUMIF(Month!$131:$131,Period!GS$2,Month!17:17)+GR17)</f>
        <v>24635.292000000001</v>
      </c>
      <c r="GT17" s="8">
        <f>IF(LEFT(GT$2,2)="1M",SUMIF(Month!$131:$131,Period!GT$2,Month!17:17),SUMIF(Month!$131:$131,Period!GT$2,Month!17:17)+GS17)</f>
        <v>27661.292000000001</v>
      </c>
      <c r="GU17" s="8">
        <f>IF(LEFT(GU$2,2)="1M",SUMIF(Month!$131:$131,Period!GU$2,Month!17:17),SUMIF(Month!$131:$131,Period!GU$2,Month!17:17)+GT17)</f>
        <v>30864.83</v>
      </c>
      <c r="GV17" s="8">
        <f>IF(LEFT(GV$2,2)="1M",SUMIF(Month!$131:$131,Period!GV$2,Month!17:17),SUMIF(Month!$131:$131,Period!GV$2,Month!17:17)+GU17)</f>
        <v>34162.938000000002</v>
      </c>
      <c r="GW17" s="8">
        <f>IF(LEFT(GW$2,2)="1M",SUMIF(Month!$131:$131,Period!GW$2,Month!17:17),SUMIF(Month!$131:$131,Period!GW$2,Month!17:17)+GV17)</f>
        <v>37946.938000000002</v>
      </c>
      <c r="GX17" s="8">
        <f>IF(LEFT(GX$2,2)="1M",SUMIF(Month!$131:$131,Period!GX$2,Month!17:17),SUMIF(Month!$131:$131,Period!GX$2,Month!17:17)+GW17)</f>
        <v>4178</v>
      </c>
      <c r="GY17" s="8">
        <f>IF(LEFT(GY$2,2)="1M",SUMIF(Month!$131:$131,Period!GY$2,Month!17:17),SUMIF(Month!$131:$131,Period!GY$2,Month!17:17)+GX17)</f>
        <v>7943</v>
      </c>
      <c r="GZ17" s="8">
        <f>IF(LEFT(GZ$2,2)="1M",SUMIF(Month!$131:$131,Period!GZ$2,Month!17:17),SUMIF(Month!$131:$131,Period!GZ$2,Month!17:17)+GY17)</f>
        <v>11225</v>
      </c>
      <c r="HA17" s="8">
        <f>IF(LEFT(HA$2,2)="1M",SUMIF(Month!$131:$131,Period!HA$2,Month!17:17),SUMIF(Month!$131:$131,Period!HA$2,Month!17:17)+GZ17)</f>
        <v>14319</v>
      </c>
      <c r="HB17" s="8">
        <f>IF(LEFT(HB$2,2)="1M",SUMIF(Month!$131:$131,Period!HB$2,Month!17:17),SUMIF(Month!$131:$131,Period!HB$2,Month!17:17)+HA17)</f>
        <v>17358</v>
      </c>
      <c r="HC17" s="8">
        <f>IF(LEFT(HC$2,2)="1M",SUMIF(Month!$131:$131,Period!HC$2,Month!17:17),SUMIF(Month!$131:$131,Period!HC$2,Month!17:17)+HB17)</f>
        <v>20113</v>
      </c>
      <c r="HD17" s="8">
        <f>IF(LEFT(HD$2,2)="1M",SUMIF(Month!$131:$131,Period!HD$2,Month!17:17),SUMIF(Month!$131:$131,Period!HD$2,Month!17:17)+HC17)</f>
        <v>23208</v>
      </c>
      <c r="HE17" s="8">
        <f>IF(LEFT(HE$2,2)="1M",SUMIF(Month!$131:$131,Period!HE$2,Month!17:17),SUMIF(Month!$131:$131,Period!HE$2,Month!17:17)+HD17)</f>
        <v>26393</v>
      </c>
      <c r="HF17" s="8">
        <f>IF(LEFT(HF$2,2)="1M",SUMIF(Month!$131:$131,Period!HF$2,Month!17:17),SUMIF(Month!$131:$131,Period!HF$2,Month!17:17)+HE17)</f>
        <v>29560</v>
      </c>
      <c r="HG17" s="8">
        <f>IF(LEFT(HG$2,2)="1M",SUMIF(Month!$131:$131,Period!HG$2,Month!17:17),SUMIF(Month!$131:$131,Period!HG$2,Month!17:17)+HF17)</f>
        <v>32877</v>
      </c>
      <c r="HH17" s="8">
        <f>IF(LEFT(HH$2,2)="1M",SUMIF(Month!$131:$131,Period!HH$2,Month!17:17),SUMIF(Month!$131:$131,Period!HH$2,Month!17:17)+HG17)</f>
        <v>36303</v>
      </c>
      <c r="HI17" s="8">
        <f>IF(LEFT(HI$2,2)="1M",SUMIF(Month!$131:$131,Period!HI$2,Month!17:17),SUMIF(Month!$131:$131,Period!HI$2,Month!17:17)+HH17)</f>
        <v>40247</v>
      </c>
      <c r="HJ17" s="8">
        <f>IF(LEFT(HJ$2,2)="1M",SUMIF(Month!$131:$131,Period!HJ$2,Month!17:17),SUMIF(Month!$131:$131,Period!HJ$2,Month!17:17)+HI17)</f>
        <v>4256</v>
      </c>
      <c r="HK17" s="8">
        <f>IF(LEFT(HK$2,2)="1M",SUMIF(Month!$131:$131,Period!HK$2,Month!17:17),SUMIF(Month!$131:$131,Period!HK$2,Month!17:17)+HJ17)</f>
        <v>7869</v>
      </c>
      <c r="HL17" s="8">
        <f>IF(LEFT(HL$2,2)="1M",SUMIF(Month!$131:$131,Period!HL$2,Month!17:17),SUMIF(Month!$131:$131,Period!HL$2,Month!17:17)+HK17)</f>
        <v>11177</v>
      </c>
      <c r="HM17" s="8">
        <f>IF(LEFT(HM$2,2)="1M",SUMIF(Month!$131:$131,Period!HM$2,Month!17:17),SUMIF(Month!$131:$131,Period!HM$2,Month!17:17)+HL17)</f>
        <v>14226.088</v>
      </c>
      <c r="HN17" s="8">
        <f>IF(LEFT(HN$2,2)="1M",SUMIF(Month!$131:$131,Period!HN$2,Month!17:17),SUMIF(Month!$131:$131,Period!HN$2,Month!17:17)+HM17)</f>
        <v>17060.861000000001</v>
      </c>
      <c r="HO17" s="8">
        <f>IF(LEFT(HO$2,2)="1M",SUMIF(Month!$131:$131,Period!HO$2,Month!17:17),SUMIF(Month!$131:$131,Period!HO$2,Month!17:17)+HN17)</f>
        <v>19802.699500000002</v>
      </c>
      <c r="HP17" s="8">
        <f>IF(LEFT(HP$2,2)="1M",SUMIF(Month!$131:$131,Period!HP$2,Month!17:17),SUMIF(Month!$131:$131,Period!HP$2,Month!17:17)+HO17)</f>
        <v>22694.457000000002</v>
      </c>
      <c r="HQ17" s="8">
        <f>IF(LEFT(HQ$2,2)="1M",SUMIF(Month!$131:$131,Period!HQ$2,Month!17:17),SUMIF(Month!$131:$131,Period!HQ$2,Month!17:17)+HP17)</f>
        <v>25660.620000000003</v>
      </c>
      <c r="HR17" s="8">
        <f>IF(LEFT(HR$2,2)="1M",SUMIF(Month!$131:$131,Period!HR$2,Month!17:17),SUMIF(Month!$131:$131,Period!HR$2,Month!17:17)+HQ17)</f>
        <v>28530.620000000003</v>
      </c>
      <c r="HS17" s="8">
        <f>IF(LEFT(HS$2,2)="1M",SUMIF(Month!$131:$131,Period!HS$2,Month!17:17),SUMIF(Month!$131:$131,Period!HS$2,Month!17:17)+HR17)</f>
        <v>31591.804500000002</v>
      </c>
      <c r="HT17" s="8">
        <f>IF(LEFT(HT$2,2)="1M",SUMIF(Month!$131:$131,Period!HT$2,Month!17:17),SUMIF(Month!$131:$131,Period!HT$2,Month!17:17)+HS17)</f>
        <v>34576.804499999998</v>
      </c>
      <c r="HU17" s="8">
        <f>IF(LEFT(HU$2,2)="1M",SUMIF(Month!$131:$131,Period!HU$2,Month!17:17),SUMIF(Month!$131:$131,Period!HU$2,Month!17:17)+HT17)</f>
        <v>38263.804499999998</v>
      </c>
      <c r="HV17" s="8">
        <f>IF(LEFT(HV$2,2)="1M",SUMIF(Month!$131:$131,Period!HV$2,Month!17:17),SUMIF(Month!$131:$131,Period!HV$2,Month!17:17)+HU17)</f>
        <v>4170</v>
      </c>
      <c r="HW17" s="8">
        <f>IF(LEFT(HW$2,2)="1M",SUMIF(Month!$131:$131,Period!HW$2,Month!17:17),SUMIF(Month!$131:$131,Period!HW$2,Month!17:17)+HV17)</f>
        <v>7848</v>
      </c>
      <c r="HX17" s="8">
        <f>IF(LEFT(HX$2,2)="1M",SUMIF(Month!$131:$131,Period!HX$2,Month!17:17),SUMIF(Month!$131:$131,Period!HX$2,Month!17:17)+HW17)</f>
        <v>10894</v>
      </c>
      <c r="HY17" s="8">
        <f>IF(LEFT(HY$2,2)="1M",SUMIF(Month!$131:$131,Period!HY$2,Month!17:17),SUMIF(Month!$131:$131,Period!HY$2,Month!17:17)+HX17)</f>
        <v>13612</v>
      </c>
      <c r="HZ17" s="8">
        <f>IF(LEFT(HZ$2,2)="1M",SUMIF(Month!$131:$131,Period!HZ$2,Month!17:17),SUMIF(Month!$131:$131,Period!HZ$2,Month!17:17)+HY17)</f>
        <v>16312</v>
      </c>
      <c r="IA17" s="8">
        <f>IF(LEFT(IA$2,2)="1M",SUMIF(Month!$131:$131,Period!IA$2,Month!17:17),SUMIF(Month!$131:$131,Period!IA$2,Month!17:17)+HZ17)</f>
        <v>18911</v>
      </c>
      <c r="IB17" s="8">
        <f>IF(LEFT(IB$2,2)="1M",SUMIF(Month!$131:$131,Period!IB$2,Month!17:17),SUMIF(Month!$131:$131,Period!IB$2,Month!17:17)+IA17)</f>
        <v>21751</v>
      </c>
      <c r="IC17" s="8">
        <f>IF(LEFT(IC$2,2)="1M",SUMIF(Month!$131:$131,Period!IC$2,Month!17:17),SUMIF(Month!$131:$131,Period!IC$2,Month!17:17)+IB17)</f>
        <v>24546</v>
      </c>
      <c r="ID17" s="8">
        <f>IF(LEFT(ID$2,2)="1M",SUMIF(Month!$131:$131,Period!ID$2,Month!17:17),SUMIF(Month!$131:$131,Period!ID$2,Month!17:17)+IC17)</f>
        <v>27320.249499999998</v>
      </c>
      <c r="IE17" s="8">
        <f>IF(LEFT(IE$2,2)="1M",SUMIF(Month!$131:$131,Period!IE$2,Month!17:17),SUMIF(Month!$131:$131,Period!IE$2,Month!17:17)+ID17)</f>
        <v>30140.249499999998</v>
      </c>
      <c r="IF17" s="8">
        <f>IF(LEFT(IF$2,2)="1M",SUMIF(Month!$131:$131,Period!IF$2,Month!17:17),SUMIF(Month!$131:$131,Period!IF$2,Month!17:17)+IE17)</f>
        <v>33138.249499999998</v>
      </c>
      <c r="IG17" s="8">
        <f>IF(LEFT(IG$2,2)="1M",SUMIF(Month!$131:$131,Period!IG$2,Month!17:17),SUMIF(Month!$131:$131,Period!IG$2,Month!17:17)+IF17)</f>
        <v>36704.249499999998</v>
      </c>
      <c r="IH17" s="8">
        <f>Month!IH17</f>
        <v>4140.5315000000001</v>
      </c>
      <c r="II17" s="8">
        <f>IH17+Month!II17</f>
        <v>7860.1324999999997</v>
      </c>
      <c r="IJ17" s="8">
        <f>II17+Month!IJ17</f>
        <v>10920.975</v>
      </c>
      <c r="IK17" s="8">
        <f>IJ17+Month!IK17</f>
        <v>13749.368</v>
      </c>
      <c r="IL17" s="8">
        <f>IK17+Month!IL17</f>
        <v>16412.251499999998</v>
      </c>
      <c r="IM17" s="8">
        <f>IL17+Month!IM17</f>
        <v>19073.568499999998</v>
      </c>
      <c r="IN17" s="8">
        <f>IM17+Month!IN17</f>
        <v>22192.417499999996</v>
      </c>
      <c r="IO17" s="8">
        <f>IN17+Month!IO17</f>
        <v>25246.120499999997</v>
      </c>
      <c r="IP17" s="8">
        <f>IO17+Month!IP17</f>
        <v>28346.253499999999</v>
      </c>
      <c r="IQ17" s="8">
        <f>IP17+Month!IQ17</f>
        <v>31529.705999999998</v>
      </c>
      <c r="IR17" s="8">
        <f>IQ17+Month!IR17</f>
        <v>34870.077499999999</v>
      </c>
      <c r="IS17" s="8">
        <f>IR17+Month!IS17</f>
        <v>38889.817499999997</v>
      </c>
      <c r="IT17" s="8">
        <f>Month!IT17</f>
        <v>4471.5028000000002</v>
      </c>
      <c r="IU17" s="8">
        <f>IT17+Month!IU17</f>
        <v>8421.0508000000009</v>
      </c>
      <c r="IV17" s="8">
        <f>IU17+Month!IV17</f>
        <v>11932.5929</v>
      </c>
      <c r="IW17" s="8">
        <f>IV17+Month!IW17</f>
        <v>15173.5501</v>
      </c>
      <c r="IX17" s="8">
        <f>IW17+Month!IX17</f>
        <v>17730.711600000002</v>
      </c>
      <c r="IY17" s="8">
        <f>IX17+Month!IY17</f>
        <v>20724.497600000002</v>
      </c>
      <c r="IZ17" s="8">
        <f>IY17+Month!IZ17</f>
        <v>20965.127100000002</v>
      </c>
      <c r="JA17" s="8">
        <f>IZ17+Month!JA17</f>
        <v>20965.127100000002</v>
      </c>
      <c r="JB17" s="8">
        <f>JA17+Month!JB17</f>
        <v>20965.127100000002</v>
      </c>
      <c r="JC17" s="8">
        <f>JB17+Month!JC17</f>
        <v>20965.127100000002</v>
      </c>
      <c r="JD17" s="8">
        <f>JC17+Month!JD17</f>
        <v>20965.127100000002</v>
      </c>
      <c r="JE17" s="8">
        <f>JD17+Month!JE17</f>
        <v>20965.127100000002</v>
      </c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>
        <f>Month!KE17+KD17</f>
        <v>0</v>
      </c>
      <c r="KF17" s="8">
        <f>Month!KF17+KE17</f>
        <v>0</v>
      </c>
      <c r="KG17" s="8">
        <f>Month!KG17+KF17</f>
        <v>0</v>
      </c>
      <c r="KH17" s="8">
        <f>Month!KH17+KG17</f>
        <v>0</v>
      </c>
      <c r="KI17" s="8">
        <f>Month!KI17+KH17</f>
        <v>0</v>
      </c>
      <c r="KJ17" s="8">
        <f>Month!KJ17+KI17</f>
        <v>0</v>
      </c>
      <c r="KK17" s="8">
        <f>Month!KK17+KJ17</f>
        <v>0</v>
      </c>
      <c r="KL17" s="8">
        <f>Month!KL17+KK17</f>
        <v>0</v>
      </c>
      <c r="KM17" s="8">
        <f>Month!KM17+KL17</f>
        <v>0</v>
      </c>
      <c r="KN17" s="8">
        <f>Month!KN17+KM17</f>
        <v>0</v>
      </c>
      <c r="KO17" s="8">
        <f>Month!KO17+KN17</f>
        <v>0</v>
      </c>
      <c r="KP17" s="8">
        <f>Month!KP17</f>
        <v>0</v>
      </c>
      <c r="KQ17" s="8">
        <f>Month!KQ17+KP17</f>
        <v>0</v>
      </c>
      <c r="KR17" s="8">
        <f>Month!KR17+KQ17</f>
        <v>0</v>
      </c>
      <c r="KS17" s="8">
        <f>Month!KS17+KR17</f>
        <v>0</v>
      </c>
      <c r="KT17" s="8">
        <f>Month!KT17+KS17</f>
        <v>0</v>
      </c>
      <c r="KU17" s="8">
        <f>Month!KU17+KT17</f>
        <v>0</v>
      </c>
      <c r="KV17" s="8">
        <f>Month!KV17+KU17</f>
        <v>0</v>
      </c>
      <c r="KW17" s="8">
        <f>Month!KW17+KV17</f>
        <v>0</v>
      </c>
      <c r="KX17" s="8">
        <f>Month!KX17+KW17</f>
        <v>0</v>
      </c>
      <c r="KY17" s="8">
        <f>Month!KY17+KX17</f>
        <v>0</v>
      </c>
      <c r="KZ17" s="8">
        <f>Month!KZ17+KY17</f>
        <v>0</v>
      </c>
      <c r="LA17" s="8">
        <f>Month!LA17+KZ17</f>
        <v>0</v>
      </c>
      <c r="LB17" s="8">
        <f>Month!LB17</f>
        <v>0</v>
      </c>
      <c r="LC17" s="8">
        <f>Month!LC17+LB17</f>
        <v>0</v>
      </c>
      <c r="LD17" s="8">
        <f>Month!LD17+LC17</f>
        <v>0</v>
      </c>
      <c r="LE17" s="8">
        <f>Month!LE17+LD17</f>
        <v>0</v>
      </c>
      <c r="LF17" s="8">
        <f>Month!LF17+LE17</f>
        <v>0</v>
      </c>
      <c r="LG17" s="8">
        <f>Month!LG17+LF17</f>
        <v>0</v>
      </c>
      <c r="LH17" s="8">
        <f>Month!LH17+LG17</f>
        <v>0</v>
      </c>
      <c r="LI17" s="8">
        <f>Month!LI17+LH17</f>
        <v>0</v>
      </c>
      <c r="LJ17" s="8">
        <f>Month!LJ17+LI17</f>
        <v>0</v>
      </c>
      <c r="LK17" s="8">
        <f>Month!LK17+LJ17</f>
        <v>0</v>
      </c>
      <c r="LL17" s="8">
        <f>Month!LL17+LK17</f>
        <v>0</v>
      </c>
      <c r="LM17" s="8">
        <f>Month!LM17+LL17</f>
        <v>0</v>
      </c>
      <c r="LN17" s="8">
        <f>Month!LN17</f>
        <v>0</v>
      </c>
      <c r="LO17" s="8">
        <f>Month!LO17</f>
        <v>0</v>
      </c>
      <c r="LP17" s="8">
        <f>Month!LP17</f>
        <v>0</v>
      </c>
      <c r="LQ17" s="8">
        <f>Month!LQ17</f>
        <v>0</v>
      </c>
      <c r="LR17" s="8">
        <f>Month!LR17</f>
        <v>0</v>
      </c>
      <c r="LS17" s="8">
        <f>Month!LS17</f>
        <v>0</v>
      </c>
      <c r="LT17" s="8">
        <f>Month!LT17</f>
        <v>0</v>
      </c>
      <c r="LU17" s="8">
        <f>Month!LU17</f>
        <v>0</v>
      </c>
      <c r="LV17" s="8">
        <f>Month!LV17</f>
        <v>0</v>
      </c>
      <c r="LW17" s="8">
        <f>Month!LW17</f>
        <v>0</v>
      </c>
      <c r="LX17" s="8">
        <f>Month!LX17</f>
        <v>0</v>
      </c>
      <c r="LY17" s="8">
        <f>Month!LY17</f>
        <v>0</v>
      </c>
      <c r="LZ17" s="8">
        <f>Month!LZ17</f>
        <v>0</v>
      </c>
      <c r="MA17" s="8">
        <f>LZ17+Month!MA17</f>
        <v>0</v>
      </c>
      <c r="MB17" s="8">
        <f>MA17+Month!MB17</f>
        <v>0</v>
      </c>
      <c r="MC17" s="8">
        <f>MB17+Month!MC17</f>
        <v>0</v>
      </c>
      <c r="MD17" s="8">
        <f>MC17+Month!MD17</f>
        <v>0</v>
      </c>
      <c r="ME17" s="8">
        <f>MD17+Month!ME17</f>
        <v>0</v>
      </c>
      <c r="MF17" s="8">
        <f>ME17+Month!MF17</f>
        <v>0</v>
      </c>
      <c r="MG17" s="8">
        <f>MF17+Month!MG17</f>
        <v>0</v>
      </c>
      <c r="MH17" s="8">
        <f>MG17+Month!MH17</f>
        <v>0</v>
      </c>
      <c r="MI17" s="8">
        <f>MH17+Month!MI17</f>
        <v>0</v>
      </c>
      <c r="MJ17" s="8">
        <f>MI17+Month!MJ17</f>
        <v>0</v>
      </c>
      <c r="MK17" s="8">
        <f>MJ17+Month!MK17</f>
        <v>0</v>
      </c>
      <c r="ML17" s="8">
        <f>Month!ML17</f>
        <v>0</v>
      </c>
    </row>
    <row r="18" spans="1:350" s="4" customFormat="1" x14ac:dyDescent="0.35">
      <c r="A18" s="18" t="str">
        <f>Month!$A$18</f>
        <v>Veículo Pesado</v>
      </c>
      <c r="B18" s="9">
        <f>IF(LEFT(B$2,2)="1M",SUMIF(Month!$131:$131,Period!B$2,Month!18:18),SUMIF(Month!$131:$131,Period!B$2,Month!18:18)+A18)</f>
        <v>0</v>
      </c>
      <c r="C18" s="9">
        <f>IF(LEFT(C$2,2)="1M",SUMIF(Month!$131:$131,Period!C$2,Month!18:18),SUMIF(Month!$131:$131,Period!C$2,Month!18:18)+B18)</f>
        <v>0</v>
      </c>
      <c r="D18" s="9">
        <f>IF(LEFT(D$2,2)="1M",SUMIF(Month!$131:$131,Period!D$2,Month!18:18),SUMIF(Month!$131:$131,Period!D$2,Month!18:18)+C18)</f>
        <v>0</v>
      </c>
      <c r="E18" s="9">
        <f>IF(LEFT(E$2,2)="1M",SUMIF(Month!$131:$131,Period!E$2,Month!18:18),SUMIF(Month!$131:$131,Period!E$2,Month!18:18)+D18)</f>
        <v>0</v>
      </c>
      <c r="F18" s="9">
        <f>IF(LEFT(F$2,2)="1M",SUMIF(Month!$131:$131,Period!F$2,Month!18:18),SUMIF(Month!$131:$131,Period!F$2,Month!18:18)+E18)</f>
        <v>0</v>
      </c>
      <c r="G18" s="9">
        <f>IF(LEFT(G$2,2)="1M",SUMIF(Month!$131:$131,Period!G$2,Month!18:18),SUMIF(Month!$131:$131,Period!G$2,Month!18:18)+F18)</f>
        <v>0</v>
      </c>
      <c r="H18" s="9">
        <f>IF(LEFT(H$2,2)="1M",SUMIF(Month!$131:$131,Period!H$2,Month!18:18),SUMIF(Month!$131:$131,Period!H$2,Month!18:18)+G18)</f>
        <v>0</v>
      </c>
      <c r="I18" s="9">
        <f>IF(LEFT(I$2,2)="1M",SUMIF(Month!$131:$131,Period!I$2,Month!18:18),SUMIF(Month!$131:$131,Period!I$2,Month!18:18)+H18)</f>
        <v>0</v>
      </c>
      <c r="J18" s="9">
        <f>IF(LEFT(J$2,2)="1M",SUMIF(Month!$131:$131,Period!J$2,Month!18:18),SUMIF(Month!$131:$131,Period!J$2,Month!18:18)+I18)</f>
        <v>0</v>
      </c>
      <c r="K18" s="9">
        <f>IF(LEFT(K$2,2)="1M",SUMIF(Month!$131:$131,Period!K$2,Month!18:18),SUMIF(Month!$131:$131,Period!K$2,Month!18:18)+J18)</f>
        <v>83</v>
      </c>
      <c r="L18" s="9">
        <f>IF(LEFT(L$2,2)="1M",SUMIF(Month!$131:$131,Period!L$2,Month!18:18),SUMIF(Month!$131:$131,Period!L$2,Month!18:18)+K18)</f>
        <v>461</v>
      </c>
      <c r="M18" s="9">
        <f>IF(LEFT(M$2,2)="1M",SUMIF(Month!$131:$131,Period!M$2,Month!18:18),SUMIF(Month!$131:$131,Period!M$2,Month!18:18)+L18)</f>
        <v>930</v>
      </c>
      <c r="N18" s="9">
        <f>IF(LEFT(N$2,2)="1M",SUMIF(Month!$131:$131,Period!N$2,Month!18:18),SUMIF(Month!$131:$131,Period!N$2,Month!18:18)+M18)</f>
        <v>810</v>
      </c>
      <c r="O18" s="9">
        <f>IF(LEFT(O$2,2)="1M",SUMIF(Month!$131:$131,Period!O$2,Month!18:18),SUMIF(Month!$131:$131,Period!O$2,Month!18:18)+N18)</f>
        <v>1418</v>
      </c>
      <c r="P18" s="9">
        <f>IF(LEFT(P$2,2)="1M",SUMIF(Month!$131:$131,Period!P$2,Month!18:18),SUMIF(Month!$131:$131,Period!P$2,Month!18:18)+O18)</f>
        <v>2192</v>
      </c>
      <c r="Q18" s="9">
        <f>IF(LEFT(Q$2,2)="1M",SUMIF(Month!$131:$131,Period!Q$2,Month!18:18),SUMIF(Month!$131:$131,Period!Q$2,Month!18:18)+P18)</f>
        <v>2921</v>
      </c>
      <c r="R18" s="9">
        <f>IF(LEFT(R$2,2)="1M",SUMIF(Month!$131:$131,Period!R$2,Month!18:18),SUMIF(Month!$131:$131,Period!R$2,Month!18:18)+Q18)</f>
        <v>3692</v>
      </c>
      <c r="S18" s="9">
        <f>IF(LEFT(S$2,2)="1M",SUMIF(Month!$131:$131,Period!S$2,Month!18:18),SUMIF(Month!$131:$131,Period!S$2,Month!18:18)+R18)</f>
        <v>4421</v>
      </c>
      <c r="T18" s="9">
        <f>IF(LEFT(T$2,2)="1M",SUMIF(Month!$131:$131,Period!T$2,Month!18:18),SUMIF(Month!$131:$131,Period!T$2,Month!18:18)+S18)</f>
        <v>5177</v>
      </c>
      <c r="U18" s="9">
        <f>IF(LEFT(U$2,2)="1M",SUMIF(Month!$131:$131,Period!U$2,Month!18:18),SUMIF(Month!$131:$131,Period!U$2,Month!18:18)+T18)</f>
        <v>5928</v>
      </c>
      <c r="V18" s="9">
        <f>IF(LEFT(V$2,2)="1M",SUMIF(Month!$131:$131,Period!V$2,Month!18:18),SUMIF(Month!$131:$131,Period!V$2,Month!18:18)+U18)</f>
        <v>6716</v>
      </c>
      <c r="W18" s="9">
        <f>IF(LEFT(W$2,2)="1M",SUMIF(Month!$131:$131,Period!W$2,Month!18:18),SUMIF(Month!$131:$131,Period!W$2,Month!18:18)+V18)</f>
        <v>7512</v>
      </c>
      <c r="X18" s="9">
        <f>IF(LEFT(X$2,2)="1M",SUMIF(Month!$131:$131,Period!X$2,Month!18:18),SUMIF(Month!$131:$131,Period!X$2,Month!18:18)+W18)</f>
        <v>8251</v>
      </c>
      <c r="Y18" s="9">
        <f>IF(LEFT(Y$2,2)="1M",SUMIF(Month!$131:$131,Period!Y$2,Month!18:18),SUMIF(Month!$131:$131,Period!Y$2,Month!18:18)+X18)</f>
        <v>9010</v>
      </c>
      <c r="Z18" s="9">
        <f>IF(LEFT(Z$2,2)="1M",SUMIF(Month!$131:$131,Period!Z$2,Month!18:18),SUMIF(Month!$131:$131,Period!Z$2,Month!18:18)+Y18)</f>
        <v>750</v>
      </c>
      <c r="AA18" s="9">
        <f>IF(LEFT(AA$2,2)="1M",SUMIF(Month!$131:$131,Period!AA$2,Month!18:18),SUMIF(Month!$131:$131,Period!AA$2,Month!18:18)+Z18)</f>
        <v>1411</v>
      </c>
      <c r="AB18" s="9">
        <f>IF(LEFT(AB$2,2)="1M",SUMIF(Month!$131:$131,Period!AB$2,Month!18:18),SUMIF(Month!$131:$131,Period!AB$2,Month!18:18)+AA18)</f>
        <v>2137</v>
      </c>
      <c r="AC18" s="9">
        <f>IF(LEFT(AC$2,2)="1M",SUMIF(Month!$131:$131,Period!AC$2,Month!18:18),SUMIF(Month!$131:$131,Period!AC$2,Month!18:18)+AB18)</f>
        <v>2797</v>
      </c>
      <c r="AD18" s="9">
        <f>IF(LEFT(AD$2,2)="1M",SUMIF(Month!$131:$131,Period!AD$2,Month!18:18),SUMIF(Month!$131:$131,Period!AD$2,Month!18:18)+AC18)</f>
        <v>3523</v>
      </c>
      <c r="AE18" s="9">
        <f>IF(LEFT(AE$2,2)="1M",SUMIF(Month!$131:$131,Period!AE$2,Month!18:18),SUMIF(Month!$131:$131,Period!AE$2,Month!18:18)+AD18)</f>
        <v>4214</v>
      </c>
      <c r="AF18" s="9">
        <f>IF(LEFT(AF$2,2)="1M",SUMIF(Month!$131:$131,Period!AF$2,Month!18:18),SUMIF(Month!$131:$131,Period!AF$2,Month!18:18)+AE18)</f>
        <v>4892</v>
      </c>
      <c r="AG18" s="9">
        <f>IF(LEFT(AG$2,2)="1M",SUMIF(Month!$131:$131,Period!AG$2,Month!18:18),SUMIF(Month!$131:$131,Period!AG$2,Month!18:18)+AF18)</f>
        <v>5645</v>
      </c>
      <c r="AH18" s="9">
        <f>IF(LEFT(AH$2,2)="1M",SUMIF(Month!$131:$131,Period!AH$2,Month!18:18),SUMIF(Month!$131:$131,Period!AH$2,Month!18:18)+AG18)</f>
        <v>6375</v>
      </c>
      <c r="AI18" s="9">
        <f>IF(LEFT(AI$2,2)="1M",SUMIF(Month!$131:$131,Period!AI$2,Month!18:18),SUMIF(Month!$131:$131,Period!AI$2,Month!18:18)+AH18)</f>
        <v>7142</v>
      </c>
      <c r="AJ18" s="9">
        <f>IF(LEFT(AJ$2,2)="1M",SUMIF(Month!$131:$131,Period!AJ$2,Month!18:18),SUMIF(Month!$131:$131,Period!AJ$2,Month!18:18)+AI18)</f>
        <v>7918</v>
      </c>
      <c r="AK18" s="9">
        <f>IF(LEFT(AK$2,2)="1M",SUMIF(Month!$131:$131,Period!AK$2,Month!18:18),SUMIF(Month!$131:$131,Period!AK$2,Month!18:18)+AJ18)</f>
        <v>8747</v>
      </c>
      <c r="AL18" s="9">
        <f>IF(LEFT(AL$2,2)="1M",SUMIF(Month!$131:$131,Period!AL$2,Month!18:18),SUMIF(Month!$131:$131,Period!AL$2,Month!18:18)+AK18)</f>
        <v>792</v>
      </c>
      <c r="AM18" s="9">
        <f>IF(LEFT(AM$2,2)="1M",SUMIF(Month!$131:$131,Period!AM$2,Month!18:18),SUMIF(Month!$131:$131,Period!AM$2,Month!18:18)+AL18)</f>
        <v>1539</v>
      </c>
      <c r="AN18" s="9">
        <f>IF(LEFT(AN$2,2)="1M",SUMIF(Month!$131:$131,Period!AN$2,Month!18:18),SUMIF(Month!$131:$131,Period!AN$2,Month!18:18)+AM18)</f>
        <v>2291</v>
      </c>
      <c r="AO18" s="9">
        <f>IF(LEFT(AO$2,2)="1M",SUMIF(Month!$131:$131,Period!AO$2,Month!18:18),SUMIF(Month!$131:$131,Period!AO$2,Month!18:18)+AN18)</f>
        <v>2982</v>
      </c>
      <c r="AP18" s="9">
        <f>IF(LEFT(AP$2,2)="1M",SUMIF(Month!$131:$131,Period!AP$2,Month!18:18),SUMIF(Month!$131:$131,Period!AP$2,Month!18:18)+AO18)</f>
        <v>3745</v>
      </c>
      <c r="AQ18" s="9">
        <f>IF(LEFT(AQ$2,2)="1M",SUMIF(Month!$131:$131,Period!AQ$2,Month!18:18),SUMIF(Month!$131:$131,Period!AQ$2,Month!18:18)+AP18)</f>
        <v>4457</v>
      </c>
      <c r="AR18" s="9">
        <f>IF(LEFT(AR$2,2)="1M",SUMIF(Month!$131:$131,Period!AR$2,Month!18:18),SUMIF(Month!$131:$131,Period!AR$2,Month!18:18)+AQ18)</f>
        <v>5205</v>
      </c>
      <c r="AS18" s="9">
        <f>IF(LEFT(AS$2,2)="1M",SUMIF(Month!$131:$131,Period!AS$2,Month!18:18),SUMIF(Month!$131:$131,Period!AS$2,Month!18:18)+AR18)</f>
        <v>5979</v>
      </c>
      <c r="AT18" s="9">
        <f>IF(LEFT(AT$2,2)="1M",SUMIF(Month!$131:$131,Period!AT$2,Month!18:18),SUMIF(Month!$131:$131,Period!AT$2,Month!18:18)+AS18)</f>
        <v>6700</v>
      </c>
      <c r="AU18" s="9">
        <f>IF(LEFT(AU$2,2)="1M",SUMIF(Month!$131:$131,Period!AU$2,Month!18:18),SUMIF(Month!$131:$131,Period!AU$2,Month!18:18)+AT18)</f>
        <v>7495</v>
      </c>
      <c r="AV18" s="9">
        <f>IF(LEFT(AV$2,2)="1M",SUMIF(Month!$131:$131,Period!AV$2,Month!18:18),SUMIF(Month!$131:$131,Period!AV$2,Month!18:18)+AU18)</f>
        <v>8304</v>
      </c>
      <c r="AW18" s="9">
        <f>IF(LEFT(AW$2,2)="1M",SUMIF(Month!$131:$131,Period!AW$2,Month!18:18),SUMIF(Month!$131:$131,Period!AW$2,Month!18:18)+AV18)</f>
        <v>9121</v>
      </c>
      <c r="AX18" s="9">
        <f>IF(LEFT(AX$2,2)="1M",SUMIF(Month!$131:$131,Period!AX$2,Month!18:18),SUMIF(Month!$131:$131,Period!AX$2,Month!18:18)+AW18)</f>
        <v>825</v>
      </c>
      <c r="AY18" s="9">
        <f>IF(LEFT(AY$2,2)="1M",SUMIF(Month!$131:$131,Period!AY$2,Month!18:18),SUMIF(Month!$131:$131,Period!AY$2,Month!18:18)+AX18)</f>
        <v>1583</v>
      </c>
      <c r="AZ18" s="9">
        <f>IF(LEFT(AZ$2,2)="1M",SUMIF(Month!$131:$131,Period!AZ$2,Month!18:18),SUMIF(Month!$131:$131,Period!AZ$2,Month!18:18)+AY18)</f>
        <v>2383</v>
      </c>
      <c r="BA18" s="9">
        <f>IF(LEFT(BA$2,2)="1M",SUMIF(Month!$131:$131,Period!BA$2,Month!18:18),SUMIF(Month!$131:$131,Period!BA$2,Month!18:18)+AZ18)</f>
        <v>3152</v>
      </c>
      <c r="BB18" s="9">
        <f>IF(LEFT(BB$2,2)="1M",SUMIF(Month!$131:$131,Period!BB$2,Month!18:18),SUMIF(Month!$131:$131,Period!BB$2,Month!18:18)+BA18)</f>
        <v>3986</v>
      </c>
      <c r="BC18" s="9">
        <f>IF(LEFT(BC$2,2)="1M",SUMIF(Month!$131:$131,Period!BC$2,Month!18:18),SUMIF(Month!$131:$131,Period!BC$2,Month!18:18)+BB18)</f>
        <v>4762</v>
      </c>
      <c r="BD18" s="9">
        <f>IF(LEFT(BD$2,2)="1M",SUMIF(Month!$131:$131,Period!BD$2,Month!18:18),SUMIF(Month!$131:$131,Period!BD$2,Month!18:18)+BC18)</f>
        <v>5574</v>
      </c>
      <c r="BE18" s="9">
        <f>IF(LEFT(BE$2,2)="1M",SUMIF(Month!$131:$131,Period!BE$2,Month!18:18),SUMIF(Month!$131:$131,Period!BE$2,Month!18:18)+BD18)</f>
        <v>6407</v>
      </c>
      <c r="BF18" s="9">
        <f>IF(LEFT(BF$2,2)="1M",SUMIF(Month!$131:$131,Period!BF$2,Month!18:18),SUMIF(Month!$131:$131,Period!BF$2,Month!18:18)+BE18)</f>
        <v>7170</v>
      </c>
      <c r="BG18" s="9">
        <f>IF(LEFT(BG$2,2)="1M",SUMIF(Month!$131:$131,Period!BG$2,Month!18:18),SUMIF(Month!$131:$131,Period!BG$2,Month!18:18)+BF18)</f>
        <v>7999</v>
      </c>
      <c r="BH18" s="9">
        <f>IF(LEFT(BH$2,2)="1M",SUMIF(Month!$131:$131,Period!BH$2,Month!18:18),SUMIF(Month!$131:$131,Period!BH$2,Month!18:18)+BG18)</f>
        <v>8806</v>
      </c>
      <c r="BI18" s="9">
        <f>IF(LEFT(BI$2,2)="1M",SUMIF(Month!$131:$131,Period!BI$2,Month!18:18),SUMIF(Month!$131:$131,Period!BI$2,Month!18:18)+BH18)</f>
        <v>9631</v>
      </c>
      <c r="BJ18" s="9">
        <f>IF(LEFT(BJ$2,2)="1M",SUMIF(Month!$131:$131,Period!BJ$2,Month!18:18),SUMIF(Month!$131:$131,Period!BJ$2,Month!18:18)+BI18)</f>
        <v>835</v>
      </c>
      <c r="BK18" s="9">
        <f>IF(LEFT(BK$2,2)="1M",SUMIF(Month!$131:$131,Period!BK$2,Month!18:18),SUMIF(Month!$131:$131,Period!BK$2,Month!18:18)+BJ18)</f>
        <v>1570</v>
      </c>
      <c r="BL18" s="9">
        <f>IF(LEFT(BL$2,2)="1M",SUMIF(Month!$131:$131,Period!BL$2,Month!18:18),SUMIF(Month!$131:$131,Period!BL$2,Month!18:18)+BK18)</f>
        <v>2332</v>
      </c>
      <c r="BM18" s="9">
        <f>IF(LEFT(BM$2,2)="1M",SUMIF(Month!$131:$131,Period!BM$2,Month!18:18),SUMIF(Month!$131:$131,Period!BM$2,Month!18:18)+BL18)</f>
        <v>3061</v>
      </c>
      <c r="BN18" s="9">
        <f>IF(LEFT(BN$2,2)="1M",SUMIF(Month!$131:$131,Period!BN$2,Month!18:18),SUMIF(Month!$131:$131,Period!BN$2,Month!18:18)+BM18)</f>
        <v>3798</v>
      </c>
      <c r="BO18" s="9">
        <f>IF(LEFT(BO$2,2)="1M",SUMIF(Month!$131:$131,Period!BO$2,Month!18:18),SUMIF(Month!$131:$131,Period!BO$2,Month!18:18)+BN18)</f>
        <v>4488</v>
      </c>
      <c r="BP18" s="9">
        <f>IF(LEFT(BP$2,2)="1M",SUMIF(Month!$131:$131,Period!BP$2,Month!18:18),SUMIF(Month!$131:$131,Period!BP$2,Month!18:18)+BO18)</f>
        <v>5228</v>
      </c>
      <c r="BQ18" s="9">
        <f>IF(LEFT(BQ$2,2)="1M",SUMIF(Month!$131:$131,Period!BQ$2,Month!18:18),SUMIF(Month!$131:$131,Period!BQ$2,Month!18:18)+BP18)</f>
        <v>5966</v>
      </c>
      <c r="BR18" s="9">
        <f>IF(LEFT(BR$2,2)="1M",SUMIF(Month!$131:$131,Period!BR$2,Month!18:18),SUMIF(Month!$131:$131,Period!BR$2,Month!18:18)+BQ18)</f>
        <v>6697</v>
      </c>
      <c r="BS18" s="9">
        <f>IF(LEFT(BS$2,2)="1M",SUMIF(Month!$131:$131,Period!BS$2,Month!18:18),SUMIF(Month!$131:$131,Period!BS$2,Month!18:18)+BR18)</f>
        <v>7511</v>
      </c>
      <c r="BT18" s="9">
        <f>IF(LEFT(BT$2,2)="1M",SUMIF(Month!$131:$131,Period!BT$2,Month!18:18),SUMIF(Month!$131:$131,Period!BT$2,Month!18:18)+BS18)</f>
        <v>8300</v>
      </c>
      <c r="BU18" s="9">
        <f>IF(LEFT(BU$2,2)="1M",SUMIF(Month!$131:$131,Period!BU$2,Month!18:18),SUMIF(Month!$131:$131,Period!BU$2,Month!18:18)+BT18)</f>
        <v>9113</v>
      </c>
      <c r="BV18" s="9">
        <f>IF(LEFT(BV$2,2)="1M",SUMIF(Month!$131:$131,Period!BV$2,Month!18:18),SUMIF(Month!$131:$131,Period!BV$2,Month!18:18)+BU18)</f>
        <v>813</v>
      </c>
      <c r="BW18" s="9">
        <f>IF(LEFT(BW$2,2)="1M",SUMIF(Month!$131:$131,Period!BW$2,Month!18:18),SUMIF(Month!$131:$131,Period!BW$2,Month!18:18)+BV18)</f>
        <v>1575</v>
      </c>
      <c r="BX18" s="9">
        <f>IF(LEFT(BX$2,2)="1M",SUMIF(Month!$131:$131,Period!BX$2,Month!18:18),SUMIF(Month!$131:$131,Period!BX$2,Month!18:18)+BW18)</f>
        <v>2329</v>
      </c>
      <c r="BY18" s="9">
        <f>IF(LEFT(BY$2,2)="1M",SUMIF(Month!$131:$131,Period!BY$2,Month!18:18),SUMIF(Month!$131:$131,Period!BY$2,Month!18:18)+BX18)</f>
        <v>3099</v>
      </c>
      <c r="BZ18" s="9">
        <f>IF(LEFT(BZ$2,2)="1M",SUMIF(Month!$131:$131,Period!BZ$2,Month!18:18),SUMIF(Month!$131:$131,Period!BZ$2,Month!18:18)+BY18)</f>
        <v>3869</v>
      </c>
      <c r="CA18" s="9">
        <f>IF(LEFT(CA$2,2)="1M",SUMIF(Month!$131:$131,Period!CA$2,Month!18:18),SUMIF(Month!$131:$131,Period!CA$2,Month!18:18)+BZ18)</f>
        <v>4580</v>
      </c>
      <c r="CB18" s="9">
        <f>IF(LEFT(CB$2,2)="1M",SUMIF(Month!$131:$131,Period!CB$2,Month!18:18),SUMIF(Month!$131:$131,Period!CB$2,Month!18:18)+CA18)</f>
        <v>5356</v>
      </c>
      <c r="CC18" s="9">
        <f>IF(LEFT(CC$2,2)="1M",SUMIF(Month!$131:$131,Period!CC$2,Month!18:18),SUMIF(Month!$131:$131,Period!CC$2,Month!18:18)+CB18)</f>
        <v>6124</v>
      </c>
      <c r="CD18" s="9">
        <f>IF(LEFT(CD$2,2)="1M",SUMIF(Month!$131:$131,Period!CD$2,Month!18:18),SUMIF(Month!$131:$131,Period!CD$2,Month!18:18)+CC18)</f>
        <v>6909</v>
      </c>
      <c r="CE18" s="9">
        <f>IF(LEFT(CE$2,2)="1M",SUMIF(Month!$131:$131,Period!CE$2,Month!18:18),SUMIF(Month!$131:$131,Period!CE$2,Month!18:18)+CD18)</f>
        <v>7757</v>
      </c>
      <c r="CF18" s="9">
        <f>IF(LEFT(CF$2,2)="1M",SUMIF(Month!$131:$131,Period!CF$2,Month!18:18),SUMIF(Month!$131:$131,Period!CF$2,Month!18:18)+CE18)</f>
        <v>8573</v>
      </c>
      <c r="CG18" s="9">
        <f>IF(LEFT(CG$2,2)="1M",SUMIF(Month!$131:$131,Period!CG$2,Month!18:18),SUMIF(Month!$131:$131,Period!CG$2,Month!18:18)+CF18)</f>
        <v>9411</v>
      </c>
      <c r="CH18" s="9">
        <f>IF(LEFT(CH$2,2)="1M",SUMIF(Month!$131:$131,Period!CH$2,Month!18:18),SUMIF(Month!$131:$131,Period!CH$2,Month!18:18)+CG18)</f>
        <v>849</v>
      </c>
      <c r="CI18" s="9">
        <f>IF(LEFT(CI$2,2)="1M",SUMIF(Month!$131:$131,Period!CI$2,Month!18:18),SUMIF(Month!$131:$131,Period!CI$2,Month!18:18)+CH18)</f>
        <v>1658</v>
      </c>
      <c r="CJ18" s="9">
        <f>IF(LEFT(CJ$2,2)="1M",SUMIF(Month!$131:$131,Period!CJ$2,Month!18:18),SUMIF(Month!$131:$131,Period!CJ$2,Month!18:18)+CI18)</f>
        <v>2528</v>
      </c>
      <c r="CK18" s="9">
        <f>IF(LEFT(CK$2,2)="1M",SUMIF(Month!$131:$131,Period!CK$2,Month!18:18),SUMIF(Month!$131:$131,Period!CK$2,Month!18:18)+CJ18)</f>
        <v>3337</v>
      </c>
      <c r="CL18" s="9">
        <f>IF(LEFT(CL$2,2)="1M",SUMIF(Month!$131:$131,Period!CL$2,Month!18:18),SUMIF(Month!$131:$131,Period!CL$2,Month!18:18)+CK18)</f>
        <v>4172</v>
      </c>
      <c r="CM18" s="9">
        <f>IF(LEFT(CM$2,2)="1M",SUMIF(Month!$131:$131,Period!CM$2,Month!18:18),SUMIF(Month!$131:$131,Period!CM$2,Month!18:18)+CL18)</f>
        <v>4991</v>
      </c>
      <c r="CN18" s="9">
        <f>IF(LEFT(CN$2,2)="1M",SUMIF(Month!$131:$131,Period!CN$2,Month!18:18),SUMIF(Month!$131:$131,Period!CN$2,Month!18:18)+CM18)</f>
        <v>5866</v>
      </c>
      <c r="CO18" s="9">
        <f>IF(LEFT(CO$2,2)="1M",SUMIF(Month!$131:$131,Period!CO$2,Month!18:18),SUMIF(Month!$131:$131,Period!CO$2,Month!18:18)+CN18)</f>
        <v>6745</v>
      </c>
      <c r="CP18" s="9">
        <f>IF(LEFT(CP$2,2)="1M",SUMIF(Month!$131:$131,Period!CP$2,Month!18:18),SUMIF(Month!$131:$131,Period!CP$2,Month!18:18)+CO18)</f>
        <v>7615</v>
      </c>
      <c r="CQ18" s="9">
        <f>IF(LEFT(CQ$2,2)="1M",SUMIF(Month!$131:$131,Period!CQ$2,Month!18:18),SUMIF(Month!$131:$131,Period!CQ$2,Month!18:18)+CP18)</f>
        <v>8505</v>
      </c>
      <c r="CR18" s="9">
        <f>IF(LEFT(CR$2,2)="1M",SUMIF(Month!$131:$131,Period!CR$2,Month!18:18),SUMIF(Month!$131:$131,Period!CR$2,Month!18:18)+CQ18)</f>
        <v>9366</v>
      </c>
      <c r="CS18" s="9">
        <f>IF(LEFT(CS$2,2)="1M",SUMIF(Month!$131:$131,Period!CS$2,Month!18:18),SUMIF(Month!$131:$131,Period!CS$2,Month!18:18)+CR18)</f>
        <v>10260</v>
      </c>
      <c r="CT18" s="9">
        <f>IF(LEFT(CT$2,2)="1M",SUMIF(Month!$131:$131,Period!CT$2,Month!18:18),SUMIF(Month!$131:$131,Period!CT$2,Month!18:18)+CS18)</f>
        <v>879</v>
      </c>
      <c r="CU18" s="9">
        <f>IF(LEFT(CU$2,2)="1M",SUMIF(Month!$131:$131,Period!CU$2,Month!18:18),SUMIF(Month!$131:$131,Period!CU$2,Month!18:18)+CT18)</f>
        <v>1670</v>
      </c>
      <c r="CV18" s="9">
        <f>IF(LEFT(CV$2,2)="1M",SUMIF(Month!$131:$131,Period!CV$2,Month!18:18),SUMIF(Month!$131:$131,Period!CV$2,Month!18:18)+CU18)</f>
        <v>2537</v>
      </c>
      <c r="CW18" s="9">
        <f>IF(LEFT(CW$2,2)="1M",SUMIF(Month!$131:$131,Period!CW$2,Month!18:18),SUMIF(Month!$131:$131,Period!CW$2,Month!18:18)+CV18)</f>
        <v>3336</v>
      </c>
      <c r="CX18" s="9">
        <f>IF(LEFT(CX$2,2)="1M",SUMIF(Month!$131:$131,Period!CX$2,Month!18:18),SUMIF(Month!$131:$131,Period!CX$2,Month!18:18)+CW18)</f>
        <v>4149</v>
      </c>
      <c r="CY18" s="9">
        <f>IF(LEFT(CY$2,2)="1M",SUMIF(Month!$131:$131,Period!CY$2,Month!18:18),SUMIF(Month!$131:$131,Period!CY$2,Month!18:18)+CX18)</f>
        <v>4955</v>
      </c>
      <c r="CZ18" s="9">
        <f>IF(LEFT(CZ$2,2)="1M",SUMIF(Month!$131:$131,Period!CZ$2,Month!18:18),SUMIF(Month!$131:$131,Period!CZ$2,Month!18:18)+CY18)</f>
        <v>5763</v>
      </c>
      <c r="DA18" s="9">
        <f>IF(LEFT(DA$2,2)="1M",SUMIF(Month!$131:$131,Period!DA$2,Month!18:18),SUMIF(Month!$131:$131,Period!DA$2,Month!18:18)+CZ18)</f>
        <v>6607</v>
      </c>
      <c r="DB18" s="9">
        <f>IF(LEFT(DB$2,2)="1M",SUMIF(Month!$131:$131,Period!DB$2,Month!18:18),SUMIF(Month!$131:$131,Period!DB$2,Month!18:18)+DA18)</f>
        <v>7417</v>
      </c>
      <c r="DC18" s="9">
        <f>IF(LEFT(DC$2,2)="1M",SUMIF(Month!$131:$131,Period!DC$2,Month!18:18),SUMIF(Month!$131:$131,Period!DC$2,Month!18:18)+DB18)</f>
        <v>8323</v>
      </c>
      <c r="DD18" s="9">
        <f>IF(LEFT(DD$2,2)="1M",SUMIF(Month!$131:$131,Period!DD$2,Month!18:18),SUMIF(Month!$131:$131,Period!DD$2,Month!18:18)+DC18)</f>
        <v>9253</v>
      </c>
      <c r="DE18" s="9">
        <f>IF(LEFT(DE$2,2)="1M",SUMIF(Month!$131:$131,Period!DE$2,Month!18:18),SUMIF(Month!$131:$131,Period!DE$2,Month!18:18)+DD18)</f>
        <v>10224</v>
      </c>
      <c r="DF18" s="9">
        <f>IF(LEFT(DF$2,2)="1M",SUMIF(Month!$131:$131,Period!DF$2,Month!18:18),SUMIF(Month!$131:$131,Period!DF$2,Month!18:18)+DE18)</f>
        <v>935</v>
      </c>
      <c r="DG18" s="9">
        <f>IF(LEFT(DG$2,2)="1M",SUMIF(Month!$131:$131,Period!DG$2,Month!18:18),SUMIF(Month!$131:$131,Period!DG$2,Month!18:18)+DF18)</f>
        <v>1825</v>
      </c>
      <c r="DH18" s="9">
        <f>IF(LEFT(DH$2,2)="1M",SUMIF(Month!$131:$131,Period!DH$2,Month!18:18),SUMIF(Month!$131:$131,Period!DH$2,Month!18:18)+DG18)</f>
        <v>2769</v>
      </c>
      <c r="DI18" s="9">
        <f>IF(LEFT(DI$2,2)="1M",SUMIF(Month!$131:$131,Period!DI$2,Month!18:18),SUMIF(Month!$131:$131,Period!DI$2,Month!18:18)+DH18)</f>
        <v>3610</v>
      </c>
      <c r="DJ18" s="9">
        <f>IF(LEFT(DJ$2,2)="1M",SUMIF(Month!$131:$131,Period!DJ$2,Month!18:18),SUMIF(Month!$131:$131,Period!DJ$2,Month!18:18)+DI18)</f>
        <v>4519</v>
      </c>
      <c r="DK18" s="9">
        <f>IF(LEFT(DK$2,2)="1M",SUMIF(Month!$131:$131,Period!DK$2,Month!18:18),SUMIF(Month!$131:$131,Period!DK$2,Month!18:18)+DJ18)</f>
        <v>5362</v>
      </c>
      <c r="DL18" s="9">
        <f>IF(LEFT(DL$2,2)="1M",SUMIF(Month!$131:$131,Period!DL$2,Month!18:18),SUMIF(Month!$131:$131,Period!DL$2,Month!18:18)+DK18)</f>
        <v>6250</v>
      </c>
      <c r="DM18" s="9">
        <f>IF(LEFT(DM$2,2)="1M",SUMIF(Month!$131:$131,Period!DM$2,Month!18:18),SUMIF(Month!$131:$131,Period!DM$2,Month!18:18)+DL18)</f>
        <v>7173</v>
      </c>
      <c r="DN18" s="9">
        <f>IF(LEFT(DN$2,2)="1M",SUMIF(Month!$131:$131,Period!DN$2,Month!18:18),SUMIF(Month!$131:$131,Period!DN$2,Month!18:18)+DM18)</f>
        <v>8073</v>
      </c>
      <c r="DO18" s="9">
        <f>IF(LEFT(DO$2,2)="1M",SUMIF(Month!$131:$131,Period!DO$2,Month!18:18),SUMIF(Month!$131:$131,Period!DO$2,Month!18:18)+DN18)</f>
        <v>9041</v>
      </c>
      <c r="DP18" s="9">
        <f>IF(LEFT(DP$2,2)="1M",SUMIF(Month!$131:$131,Period!DP$2,Month!18:18),SUMIF(Month!$131:$131,Period!DP$2,Month!18:18)+DO18)</f>
        <v>9995</v>
      </c>
      <c r="DQ18" s="9">
        <f>IF(LEFT(DQ$2,2)="1M",SUMIF(Month!$131:$131,Period!DQ$2,Month!18:18),SUMIF(Month!$131:$131,Period!DQ$2,Month!18:18)+DP18)</f>
        <v>10976</v>
      </c>
      <c r="DR18" s="9">
        <f>IF(LEFT(DR$2,2)="1M",SUMIF(Month!$131:$131,Period!DR$2,Month!18:18),SUMIF(Month!$131:$131,Period!DR$2,Month!18:18)+DQ18)</f>
        <v>980</v>
      </c>
      <c r="DS18" s="9">
        <f>IF(LEFT(DS$2,2)="1M",SUMIF(Month!$131:$131,Period!DS$2,Month!18:18),SUMIF(Month!$131:$131,Period!DS$2,Month!18:18)+DR18)</f>
        <v>1876</v>
      </c>
      <c r="DT18" s="9">
        <f>IF(LEFT(DT$2,2)="1M",SUMIF(Month!$131:$131,Period!DT$2,Month!18:18),SUMIF(Month!$131:$131,Period!DT$2,Month!18:18)+DS18)</f>
        <v>2876</v>
      </c>
      <c r="DU18" s="9">
        <f>IF(LEFT(DU$2,2)="1M",SUMIF(Month!$131:$131,Period!DU$2,Month!18:18),SUMIF(Month!$131:$131,Period!DU$2,Month!18:18)+DT18)</f>
        <v>3798</v>
      </c>
      <c r="DV18" s="9">
        <f>IF(LEFT(DV$2,2)="1M",SUMIF(Month!$131:$131,Period!DV$2,Month!18:18),SUMIF(Month!$131:$131,Period!DV$2,Month!18:18)+DU18)</f>
        <v>4773</v>
      </c>
      <c r="DW18" s="9">
        <f>IF(LEFT(DW$2,2)="1M",SUMIF(Month!$131:$131,Period!DW$2,Month!18:18),SUMIF(Month!$131:$131,Period!DW$2,Month!18:18)+DV18)</f>
        <v>5686</v>
      </c>
      <c r="DX18" s="9">
        <f>IF(LEFT(DX$2,2)="1M",SUMIF(Month!$131:$131,Period!DX$2,Month!18:18),SUMIF(Month!$131:$131,Period!DX$2,Month!18:18)+DW18)</f>
        <v>6662</v>
      </c>
      <c r="DY18" s="9">
        <f>IF(LEFT(DY$2,2)="1M",SUMIF(Month!$131:$131,Period!DY$2,Month!18:18),SUMIF(Month!$131:$131,Period!DY$2,Month!18:18)+DX18)</f>
        <v>7688</v>
      </c>
      <c r="DZ18" s="9">
        <f>IF(LEFT(DZ$2,2)="1M",SUMIF(Month!$131:$131,Period!DZ$2,Month!18:18),SUMIF(Month!$131:$131,Period!DZ$2,Month!18:18)+DY18)</f>
        <v>8672</v>
      </c>
      <c r="EA18" s="9">
        <f>IF(LEFT(EA$2,2)="1M",SUMIF(Month!$131:$131,Period!EA$2,Month!18:18),SUMIF(Month!$131:$131,Period!EA$2,Month!18:18)+DZ18)</f>
        <v>9794</v>
      </c>
      <c r="EB18" s="9">
        <f>IF(LEFT(EB$2,2)="1M",SUMIF(Month!$131:$131,Period!EB$2,Month!18:18),SUMIF(Month!$131:$131,Period!EB$2,Month!18:18)+EA18)</f>
        <v>10888</v>
      </c>
      <c r="EC18" s="9">
        <f>IF(LEFT(EC$2,2)="1M",SUMIF(Month!$131:$131,Period!EC$2,Month!18:18),SUMIF(Month!$131:$131,Period!EC$2,Month!18:18)+EB18)</f>
        <v>11980</v>
      </c>
      <c r="ED18" s="9">
        <f>IF(LEFT(ED$2,2)="1M",SUMIF(Month!$131:$131,Period!ED$2,Month!18:18),SUMIF(Month!$131:$131,Period!ED$2,Month!18:18)+EC18)</f>
        <v>1138</v>
      </c>
      <c r="EE18" s="9">
        <f>IF(LEFT(EE$2,2)="1M",SUMIF(Month!$131:$131,Period!EE$2,Month!18:18),SUMIF(Month!$131:$131,Period!EE$2,Month!18:18)+ED18)</f>
        <v>2173</v>
      </c>
      <c r="EF18" s="9">
        <f>IF(LEFT(EF$2,2)="1M",SUMIF(Month!$131:$131,Period!EF$2,Month!18:18),SUMIF(Month!$131:$131,Period!EF$2,Month!18:18)+EE18)</f>
        <v>3253</v>
      </c>
      <c r="EG18" s="9">
        <f>IF(LEFT(EG$2,2)="1M",SUMIF(Month!$131:$131,Period!EG$2,Month!18:18),SUMIF(Month!$131:$131,Period!EG$2,Month!18:18)+EF18)</f>
        <v>4320</v>
      </c>
      <c r="EH18" s="9">
        <f>IF(LEFT(EH$2,2)="1M",SUMIF(Month!$131:$131,Period!EH$2,Month!18:18),SUMIF(Month!$131:$131,Period!EH$2,Month!18:18)+EG18)</f>
        <v>5398</v>
      </c>
      <c r="EI18" s="9">
        <f>IF(LEFT(EI$2,2)="1M",SUMIF(Month!$131:$131,Period!EI$2,Month!18:18),SUMIF(Month!$131:$131,Period!EI$2,Month!18:18)+EH18)</f>
        <v>6465</v>
      </c>
      <c r="EJ18" s="9">
        <f>IF(LEFT(EJ$2,2)="1M",SUMIF(Month!$131:$131,Period!EJ$2,Month!18:18),SUMIF(Month!$131:$131,Period!EJ$2,Month!18:18)+EI18)</f>
        <v>7595</v>
      </c>
      <c r="EK18" s="9">
        <f>IF(LEFT(EK$2,2)="1M",SUMIF(Month!$131:$131,Period!EK$2,Month!18:18),SUMIF(Month!$131:$131,Period!EK$2,Month!18:18)+EJ18)</f>
        <v>8701</v>
      </c>
      <c r="EL18" s="9">
        <f>IF(LEFT(EL$2,2)="1M",SUMIF(Month!$131:$131,Period!EL$2,Month!18:18),SUMIF(Month!$131:$131,Period!EL$2,Month!18:18)+EK18)</f>
        <v>9838</v>
      </c>
      <c r="EM18" s="9">
        <f>IF(LEFT(EM$2,2)="1M",SUMIF(Month!$131:$131,Period!EM$2,Month!18:18),SUMIF(Month!$131:$131,Period!EM$2,Month!18:18)+EL18)</f>
        <v>11025</v>
      </c>
      <c r="EN18" s="9">
        <f>IF(LEFT(EN$2,2)="1M",SUMIF(Month!$131:$131,Period!EN$2,Month!18:18),SUMIF(Month!$131:$131,Period!EN$2,Month!18:18)+EM18)</f>
        <v>12023</v>
      </c>
      <c r="EO18" s="9">
        <f>IF(LEFT(EO$2,2)="1M",SUMIF(Month!$131:$131,Period!EO$2,Month!18:18),SUMIF(Month!$131:$131,Period!EO$2,Month!18:18)+EN18)</f>
        <v>13073</v>
      </c>
      <c r="EP18" s="9">
        <f>IF(LEFT(EP$2,2)="1M",SUMIF(Month!$131:$131,Period!EP$2,Month!18:18),SUMIF(Month!$131:$131,Period!EP$2,Month!18:18)+EO18)</f>
        <v>1006.96</v>
      </c>
      <c r="EQ18" s="9">
        <f>IF(LEFT(EQ$2,2)="1M",SUMIF(Month!$131:$131,Period!EQ$2,Month!18:18),SUMIF(Month!$131:$131,Period!EQ$2,Month!18:18)+EP18)</f>
        <v>1952.827</v>
      </c>
      <c r="ER18" s="9">
        <f>IF(LEFT(ER$2,2)="1M",SUMIF(Month!$131:$131,Period!ER$2,Month!18:18),SUMIF(Month!$131:$131,Period!ER$2,Month!18:18)+EQ18)</f>
        <v>3015.6040000000003</v>
      </c>
      <c r="ES18" s="9">
        <f>IF(LEFT(ES$2,2)="1M",SUMIF(Month!$131:$131,Period!ES$2,Month!18:18),SUMIF(Month!$131:$131,Period!ES$2,Month!18:18)+ER18)</f>
        <v>4023.5340000000006</v>
      </c>
      <c r="ET18" s="9">
        <f>IF(LEFT(ET$2,2)="1M",SUMIF(Month!$131:$131,Period!ET$2,Month!18:18),SUMIF(Month!$131:$131,Period!ET$2,Month!18:18)+ES18)</f>
        <v>5049.5290000000005</v>
      </c>
      <c r="EU18" s="9">
        <f>IF(LEFT(EU$2,2)="1M",SUMIF(Month!$131:$131,Period!EU$2,Month!18:18),SUMIF(Month!$131:$131,Period!EU$2,Month!18:18)+ET18)</f>
        <v>6030.5290000000005</v>
      </c>
      <c r="EV18" s="9">
        <f>IF(LEFT(EV$2,2)="1M",SUMIF(Month!$131:$131,Period!EV$2,Month!18:18),SUMIF(Month!$131:$131,Period!EV$2,Month!18:18)+EU18)</f>
        <v>7076.5290000000005</v>
      </c>
      <c r="EW18" s="9">
        <f>IF(LEFT(EW$2,2)="1M",SUMIF(Month!$131:$131,Period!EW$2,Month!18:18),SUMIF(Month!$131:$131,Period!EW$2,Month!18:18)+EV18)</f>
        <v>8136.5290000000005</v>
      </c>
      <c r="EX18" s="9">
        <f>IF(LEFT(EX$2,2)="1M",SUMIF(Month!$131:$131,Period!EX$2,Month!18:18),SUMIF(Month!$131:$131,Period!EX$2,Month!18:18)+EW18)</f>
        <v>9229.5290000000005</v>
      </c>
      <c r="EY18" s="9">
        <f>IF(LEFT(EY$2,2)="1M",SUMIF(Month!$131:$131,Period!EY$2,Month!18:18),SUMIF(Month!$131:$131,Period!EY$2,Month!18:18)+EX18)</f>
        <v>10375.529</v>
      </c>
      <c r="EZ18" s="9">
        <f>IF(LEFT(EZ$2,2)="1M",SUMIF(Month!$131:$131,Period!EZ$2,Month!18:18),SUMIF(Month!$131:$131,Period!EZ$2,Month!18:18)+EY18)</f>
        <v>11499.529</v>
      </c>
      <c r="FA18" s="9">
        <f>IF(LEFT(FA$2,2)="1M",SUMIF(Month!$131:$131,Period!FA$2,Month!18:18),SUMIF(Month!$131:$131,Period!FA$2,Month!18:18)+EZ18)</f>
        <v>12676.529</v>
      </c>
      <c r="FB18" s="9">
        <f>IF(LEFT(FB$2,2)="1M",SUMIF(Month!$131:$131,Period!FB$2,Month!18:18),SUMIF(Month!$131:$131,Period!FB$2,Month!18:18)+FA18)</f>
        <v>1193</v>
      </c>
      <c r="FC18" s="9">
        <f>IF(LEFT(FC$2,2)="1M",SUMIF(Month!$131:$131,Period!FC$2,Month!18:18),SUMIF(Month!$131:$131,Period!FC$2,Month!18:18)+FB18)</f>
        <v>2290</v>
      </c>
      <c r="FD18" s="9">
        <f>IF(LEFT(FD$2,2)="1M",SUMIF(Month!$131:$131,Period!FD$2,Month!18:18),SUMIF(Month!$131:$131,Period!FD$2,Month!18:18)+FC18)</f>
        <v>3548</v>
      </c>
      <c r="FE18" s="9">
        <f>IF(LEFT(FE$2,2)="1M",SUMIF(Month!$131:$131,Period!FE$2,Month!18:18),SUMIF(Month!$131:$131,Period!FE$2,Month!18:18)+FD18)</f>
        <v>4697</v>
      </c>
      <c r="FF18" s="9">
        <f>IF(LEFT(FF$2,2)="1M",SUMIF(Month!$131:$131,Period!FF$2,Month!18:18),SUMIF(Month!$131:$131,Period!FF$2,Month!18:18)+FE18)</f>
        <v>5887</v>
      </c>
      <c r="FG18" s="9">
        <f>IF(LEFT(FG$2,2)="1M",SUMIF(Month!$131:$131,Period!FG$2,Month!18:18),SUMIF(Month!$131:$131,Period!FG$2,Month!18:18)+FF18)</f>
        <v>7029</v>
      </c>
      <c r="FH18" s="9">
        <f>IF(LEFT(FH$2,2)="1M",SUMIF(Month!$131:$131,Period!FH$2,Month!18:18),SUMIF(Month!$131:$131,Period!FH$2,Month!18:18)+FG18)</f>
        <v>8200</v>
      </c>
      <c r="FI18" s="9">
        <f>IF(LEFT(FI$2,2)="1M",SUMIF(Month!$131:$131,Period!FI$2,Month!18:18),SUMIF(Month!$131:$131,Period!FI$2,Month!18:18)+FH18)</f>
        <v>9422</v>
      </c>
      <c r="FJ18" s="9">
        <f>IF(LEFT(FJ$2,2)="1M",SUMIF(Month!$131:$131,Period!FJ$2,Month!18:18),SUMIF(Month!$131:$131,Period!FJ$2,Month!18:18)+FI18)</f>
        <v>10644</v>
      </c>
      <c r="FK18" s="9">
        <f>IF(LEFT(FK$2,2)="1M",SUMIF(Month!$131:$131,Period!FK$2,Month!18:18),SUMIF(Month!$131:$131,Period!FK$2,Month!18:18)+FJ18)</f>
        <v>11953</v>
      </c>
      <c r="FL18" s="9">
        <f>IF(LEFT(FL$2,2)="1M",SUMIF(Month!$131:$131,Period!FL$2,Month!18:18),SUMIF(Month!$131:$131,Period!FL$2,Month!18:18)+FK18)</f>
        <v>13220</v>
      </c>
      <c r="FM18" s="9">
        <f>IF(LEFT(FM$2,2)="1M",SUMIF(Month!$131:$131,Period!FM$2,Month!18:18),SUMIF(Month!$131:$131,Period!FM$2,Month!18:18)+FL18)</f>
        <v>14518</v>
      </c>
      <c r="FN18" s="9">
        <f>IF(LEFT(FN$2,2)="1M",SUMIF(Month!$131:$131,Period!FN$2,Month!18:18),SUMIF(Month!$131:$131,Period!FN$2,Month!18:18)+FM18)</f>
        <v>1220</v>
      </c>
      <c r="FO18" s="9">
        <f>IF(LEFT(FO$2,2)="1M",SUMIF(Month!$131:$131,Period!FO$2,Month!18:18),SUMIF(Month!$131:$131,Period!FO$2,Month!18:18)+FN18)</f>
        <v>2411.654</v>
      </c>
      <c r="FP18" s="9">
        <f>IF(LEFT(FP$2,2)="1M",SUMIF(Month!$131:$131,Period!FP$2,Month!18:18),SUMIF(Month!$131:$131,Period!FP$2,Month!18:18)+FO18)</f>
        <v>3650.654</v>
      </c>
      <c r="FQ18" s="9">
        <f>IF(LEFT(FQ$2,2)="1M",SUMIF(Month!$131:$131,Period!FQ$2,Month!18:18),SUMIF(Month!$131:$131,Period!FQ$2,Month!18:18)+FP18)</f>
        <v>4862.6540000000005</v>
      </c>
      <c r="FR18" s="9">
        <f>IF(LEFT(FR$2,2)="1M",SUMIF(Month!$131:$131,Period!FR$2,Month!18:18),SUMIF(Month!$131:$131,Period!FR$2,Month!18:18)+FQ18)</f>
        <v>6144.6540000000005</v>
      </c>
      <c r="FS18" s="9">
        <f>IF(LEFT(FS$2,2)="1M",SUMIF(Month!$131:$131,Period!FS$2,Month!18:18),SUMIF(Month!$131:$131,Period!FS$2,Month!18:18)+FR18)</f>
        <v>7354</v>
      </c>
      <c r="FT18" s="9">
        <f>IF(LEFT(FT$2,2)="1M",SUMIF(Month!$131:$131,Period!FT$2,Month!18:18),SUMIF(Month!$131:$131,Period!FT$2,Month!18:18)+FS18)</f>
        <v>8600</v>
      </c>
      <c r="FU18" s="9">
        <f>IF(LEFT(FU$2,2)="1M",SUMIF(Month!$131:$131,Period!FU$2,Month!18:18),SUMIF(Month!$131:$131,Period!FU$2,Month!18:18)+FT18)</f>
        <v>9917</v>
      </c>
      <c r="FV18" s="9">
        <f>IF(LEFT(FV$2,2)="1M",SUMIF(Month!$131:$131,Period!FV$2,Month!18:18),SUMIF(Month!$131:$131,Period!FV$2,Month!18:18)+FU18)</f>
        <v>11213</v>
      </c>
      <c r="FW18" s="9">
        <f>IF(LEFT(FW$2,2)="1M",SUMIF(Month!$131:$131,Period!FW$2,Month!18:18),SUMIF(Month!$131:$131,Period!FW$2,Month!18:18)+FV18)</f>
        <v>12570</v>
      </c>
      <c r="FX18" s="9">
        <f>IF(LEFT(FX$2,2)="1M",SUMIF(Month!$131:$131,Period!FX$2,Month!18:18),SUMIF(Month!$131:$131,Period!FX$2,Month!18:18)+FW18)</f>
        <v>13935</v>
      </c>
      <c r="FY18" s="9">
        <f>IF(LEFT(FY$2,2)="1M",SUMIF(Month!$131:$131,Period!FY$2,Month!18:18),SUMIF(Month!$131:$131,Period!FY$2,Month!18:18)+FX18)</f>
        <v>15286</v>
      </c>
      <c r="FZ18" s="9">
        <f>IF(LEFT(FZ$2,2)="1M",SUMIF(Month!$131:$131,Period!FZ$2,Month!18:18),SUMIF(Month!$131:$131,Period!FZ$2,Month!18:18)+FY18)</f>
        <v>1334.9219999999998</v>
      </c>
      <c r="GA18" s="9">
        <f>IF(LEFT(GA$2,2)="1M",SUMIF(Month!$131:$131,Period!GA$2,Month!18:18),SUMIF(Month!$131:$131,Period!GA$2,Month!18:18)+FZ18)</f>
        <v>2560.9219999999996</v>
      </c>
      <c r="GB18" s="9">
        <f>IF(LEFT(GB$2,2)="1M",SUMIF(Month!$131:$131,Period!GB$2,Month!18:18),SUMIF(Month!$131:$131,Period!GB$2,Month!18:18)+GA18)</f>
        <v>3964.2049999999995</v>
      </c>
      <c r="GC18" s="9">
        <f>IF(LEFT(GC$2,2)="1M",SUMIF(Month!$131:$131,Period!GC$2,Month!18:18),SUMIF(Month!$131:$131,Period!GC$2,Month!18:18)+GB18)</f>
        <v>5158.6479999999992</v>
      </c>
      <c r="GD18" s="9">
        <f>IF(LEFT(GD$2,2)="1M",SUMIF(Month!$131:$131,Period!GD$2,Month!18:18),SUMIF(Month!$131:$131,Period!GD$2,Month!18:18)+GC18)</f>
        <v>6545.2779999999993</v>
      </c>
      <c r="GE18" s="9">
        <f>IF(LEFT(GE$2,2)="1M",SUMIF(Month!$131:$131,Period!GE$2,Month!18:18),SUMIF(Month!$131:$131,Period!GE$2,Month!18:18)+GD18)</f>
        <v>7828.6669999999995</v>
      </c>
      <c r="GF18" s="9">
        <f>IF(LEFT(GF$2,2)="1M",SUMIF(Month!$131:$131,Period!GF$2,Month!18:18),SUMIF(Month!$131:$131,Period!GF$2,Month!18:18)+GE18)</f>
        <v>9163</v>
      </c>
      <c r="GG18" s="9">
        <f>IF(LEFT(GG$2,2)="1M",SUMIF(Month!$131:$131,Period!GG$2,Month!18:18),SUMIF(Month!$131:$131,Period!GG$2,Month!18:18)+GF18)</f>
        <v>10629.911</v>
      </c>
      <c r="GH18" s="9">
        <f>IF(LEFT(GH$2,2)="1M",SUMIF(Month!$131:$131,Period!GH$2,Month!18:18),SUMIF(Month!$131:$131,Period!GH$2,Month!18:18)+GG18)</f>
        <v>11957.766</v>
      </c>
      <c r="GI18" s="9">
        <f>IF(LEFT(GI$2,2)="1M",SUMIF(Month!$131:$131,Period!GI$2,Month!18:18),SUMIF(Month!$131:$131,Period!GI$2,Month!18:18)+GH18)</f>
        <v>13463</v>
      </c>
      <c r="GJ18" s="9">
        <f>IF(LEFT(GJ$2,2)="1M",SUMIF(Month!$131:$131,Period!GJ$2,Month!18:18),SUMIF(Month!$131:$131,Period!GJ$2,Month!18:18)+GI18)</f>
        <v>14914.683000000001</v>
      </c>
      <c r="GK18" s="9">
        <f>IF(LEFT(GK$2,2)="1M",SUMIF(Month!$131:$131,Period!GK$2,Month!18:18),SUMIF(Month!$131:$131,Period!GK$2,Month!18:18)+GJ18)</f>
        <v>16277.683000000001</v>
      </c>
      <c r="GL18" s="9">
        <f>IF(LEFT(GL$2,2)="1M",SUMIF(Month!$131:$131,Period!GL$2,Month!18:18),SUMIF(Month!$131:$131,Period!GL$2,Month!18:18)+GK18)</f>
        <v>1452</v>
      </c>
      <c r="GM18" s="9">
        <f>IF(LEFT(GM$2,2)="1M",SUMIF(Month!$131:$131,Period!GM$2,Month!18:18),SUMIF(Month!$131:$131,Period!GM$2,Month!18:18)+GL18)</f>
        <v>2758</v>
      </c>
      <c r="GN18" s="9">
        <f>IF(LEFT(GN$2,2)="1M",SUMIF(Month!$131:$131,Period!GN$2,Month!18:18),SUMIF(Month!$131:$131,Period!GN$2,Month!18:18)+GM18)</f>
        <v>4189</v>
      </c>
      <c r="GO18" s="9">
        <f>IF(LEFT(GO$2,2)="1M",SUMIF(Month!$131:$131,Period!GO$2,Month!18:18),SUMIF(Month!$131:$131,Period!GO$2,Month!18:18)+GN18)</f>
        <v>5694</v>
      </c>
      <c r="GP18" s="9">
        <f>IF(LEFT(GP$2,2)="1M",SUMIF(Month!$131:$131,Period!GP$2,Month!18:18),SUMIF(Month!$131:$131,Period!GP$2,Month!18:18)+GO18)</f>
        <v>7164</v>
      </c>
      <c r="GQ18" s="9">
        <f>IF(LEFT(GQ$2,2)="1M",SUMIF(Month!$131:$131,Period!GQ$2,Month!18:18),SUMIF(Month!$131:$131,Period!GQ$2,Month!18:18)+GP18)</f>
        <v>8570</v>
      </c>
      <c r="GR18" s="9">
        <f>IF(LEFT(GR$2,2)="1M",SUMIF(Month!$131:$131,Period!GR$2,Month!18:18),SUMIF(Month!$131:$131,Period!GR$2,Month!18:18)+GQ18)</f>
        <v>10061</v>
      </c>
      <c r="GS18" s="9">
        <f>IF(LEFT(GS$2,2)="1M",SUMIF(Month!$131:$131,Period!GS$2,Month!18:18),SUMIF(Month!$131:$131,Period!GS$2,Month!18:18)+GR18)</f>
        <v>11589</v>
      </c>
      <c r="GT18" s="9">
        <f>IF(LEFT(GT$2,2)="1M",SUMIF(Month!$131:$131,Period!GT$2,Month!18:18),SUMIF(Month!$131:$131,Period!GT$2,Month!18:18)+GS18)</f>
        <v>13129</v>
      </c>
      <c r="GU18" s="9">
        <f>IF(LEFT(GU$2,2)="1M",SUMIF(Month!$131:$131,Period!GU$2,Month!18:18),SUMIF(Month!$131:$131,Period!GU$2,Month!18:18)+GT18)</f>
        <v>14794.951999999999</v>
      </c>
      <c r="GV18" s="9">
        <f>IF(LEFT(GV$2,2)="1M",SUMIF(Month!$131:$131,Period!GV$2,Month!18:18),SUMIF(Month!$131:$131,Period!GV$2,Month!18:18)+GU18)</f>
        <v>16319.187999999998</v>
      </c>
      <c r="GW18" s="9">
        <f>IF(LEFT(GW$2,2)="1M",SUMIF(Month!$131:$131,Period!GW$2,Month!18:18),SUMIF(Month!$131:$131,Period!GW$2,Month!18:18)+GV18)</f>
        <v>17814.187999999998</v>
      </c>
      <c r="GX18" s="9">
        <f>IF(LEFT(GX$2,2)="1M",SUMIF(Month!$131:$131,Period!GX$2,Month!18:18),SUMIF(Month!$131:$131,Period!GX$2,Month!18:18)+GW18)</f>
        <v>1535</v>
      </c>
      <c r="GY18" s="9">
        <f>IF(LEFT(GY$2,2)="1M",SUMIF(Month!$131:$131,Period!GY$2,Month!18:18),SUMIF(Month!$131:$131,Period!GY$2,Month!18:18)+GX18)</f>
        <v>3007</v>
      </c>
      <c r="GZ18" s="9">
        <f>IF(LEFT(GZ$2,2)="1M",SUMIF(Month!$131:$131,Period!GZ$2,Month!18:18),SUMIF(Month!$131:$131,Period!GZ$2,Month!18:18)+GY18)</f>
        <v>4522</v>
      </c>
      <c r="HA18" s="9">
        <f>IF(LEFT(HA$2,2)="1M",SUMIF(Month!$131:$131,Period!HA$2,Month!18:18),SUMIF(Month!$131:$131,Period!HA$2,Month!18:18)+GZ18)</f>
        <v>6015</v>
      </c>
      <c r="HB18" s="9">
        <f>IF(LEFT(HB$2,2)="1M",SUMIF(Month!$131:$131,Period!HB$2,Month!18:18),SUMIF(Month!$131:$131,Period!HB$2,Month!18:18)+HA18)</f>
        <v>7591</v>
      </c>
      <c r="HC18" s="9">
        <f>IF(LEFT(HC$2,2)="1M",SUMIF(Month!$131:$131,Period!HC$2,Month!18:18),SUMIF(Month!$131:$131,Period!HC$2,Month!18:18)+HB18)</f>
        <v>8997</v>
      </c>
      <c r="HD18" s="9">
        <f>IF(LEFT(HD$2,2)="1M",SUMIF(Month!$131:$131,Period!HD$2,Month!18:18),SUMIF(Month!$131:$131,Period!HD$2,Month!18:18)+HC18)</f>
        <v>10575</v>
      </c>
      <c r="HE18" s="9">
        <f>IF(LEFT(HE$2,2)="1M",SUMIF(Month!$131:$131,Period!HE$2,Month!18:18),SUMIF(Month!$131:$131,Period!HE$2,Month!18:18)+HD18)</f>
        <v>12168</v>
      </c>
      <c r="HF18" s="9">
        <f>IF(LEFT(HF$2,2)="1M",SUMIF(Month!$131:$131,Period!HF$2,Month!18:18),SUMIF(Month!$131:$131,Period!HF$2,Month!18:18)+HE18)</f>
        <v>13790</v>
      </c>
      <c r="HG18" s="9">
        <f>IF(LEFT(HG$2,2)="1M",SUMIF(Month!$131:$131,Period!HG$2,Month!18:18),SUMIF(Month!$131:$131,Period!HG$2,Month!18:18)+HF18)</f>
        <v>15489</v>
      </c>
      <c r="HH18" s="9">
        <f>IF(LEFT(HH$2,2)="1M",SUMIF(Month!$131:$131,Period!HH$2,Month!18:18),SUMIF(Month!$131:$131,Period!HH$2,Month!18:18)+HG18)</f>
        <v>17080</v>
      </c>
      <c r="HI18" s="9">
        <f>IF(LEFT(HI$2,2)="1M",SUMIF(Month!$131:$131,Period!HI$2,Month!18:18),SUMIF(Month!$131:$131,Period!HI$2,Month!18:18)+HH18)</f>
        <v>18600</v>
      </c>
      <c r="HJ18" s="9">
        <f>IF(LEFT(HJ$2,2)="1M",SUMIF(Month!$131:$131,Period!HJ$2,Month!18:18),SUMIF(Month!$131:$131,Period!HJ$2,Month!18:18)+HI18)</f>
        <v>1469</v>
      </c>
      <c r="HK18" s="9">
        <f>IF(LEFT(HK$2,2)="1M",SUMIF(Month!$131:$131,Period!HK$2,Month!18:18),SUMIF(Month!$131:$131,Period!HK$2,Month!18:18)+HJ18)</f>
        <v>2757</v>
      </c>
      <c r="HL18" s="9">
        <f>IF(LEFT(HL$2,2)="1M",SUMIF(Month!$131:$131,Period!HL$2,Month!18:18),SUMIF(Month!$131:$131,Period!HL$2,Month!18:18)+HK18)</f>
        <v>4421</v>
      </c>
      <c r="HM18" s="9">
        <f>IF(LEFT(HM$2,2)="1M",SUMIF(Month!$131:$131,Period!HM$2,Month!18:18),SUMIF(Month!$131:$131,Period!HM$2,Month!18:18)+HL18)</f>
        <v>5819.7659999999996</v>
      </c>
      <c r="HN18" s="9">
        <f>IF(LEFT(HN$2,2)="1M",SUMIF(Month!$131:$131,Period!HN$2,Month!18:18),SUMIF(Month!$131:$131,Period!HN$2,Month!18:18)+HM18)</f>
        <v>7207.8189999999995</v>
      </c>
      <c r="HO18" s="9">
        <f>IF(LEFT(HO$2,2)="1M",SUMIF(Month!$131:$131,Period!HO$2,Month!18:18),SUMIF(Month!$131:$131,Period!HO$2,Month!18:18)+HN18)</f>
        <v>8541.5</v>
      </c>
      <c r="HP18" s="9">
        <f>IF(LEFT(HP$2,2)="1M",SUMIF(Month!$131:$131,Period!HP$2,Month!18:18),SUMIF(Month!$131:$131,Period!HP$2,Month!18:18)+HO18)</f>
        <v>9909.4449999999997</v>
      </c>
      <c r="HQ18" s="9">
        <f>IF(LEFT(HQ$2,2)="1M",SUMIF(Month!$131:$131,Period!HQ$2,Month!18:18),SUMIF(Month!$131:$131,Period!HQ$2,Month!18:18)+HP18)</f>
        <v>11376.753000000001</v>
      </c>
      <c r="HR18" s="9">
        <f>IF(LEFT(HR$2,2)="1M",SUMIF(Month!$131:$131,Period!HR$2,Month!18:18),SUMIF(Month!$131:$131,Period!HR$2,Month!18:18)+HQ18)</f>
        <v>12798.753000000001</v>
      </c>
      <c r="HS18" s="9">
        <f>IF(LEFT(HS$2,2)="1M",SUMIF(Month!$131:$131,Period!HS$2,Month!18:18),SUMIF(Month!$131:$131,Period!HS$2,Month!18:18)+HR18)</f>
        <v>14282.771000000001</v>
      </c>
      <c r="HT18" s="9">
        <f>IF(LEFT(HT$2,2)="1M",SUMIF(Month!$131:$131,Period!HT$2,Month!18:18),SUMIF(Month!$131:$131,Period!HT$2,Month!18:18)+HS18)</f>
        <v>15756.771000000001</v>
      </c>
      <c r="HU18" s="9">
        <f>IF(LEFT(HU$2,2)="1M",SUMIF(Month!$131:$131,Period!HU$2,Month!18:18),SUMIF(Month!$131:$131,Period!HU$2,Month!18:18)+HT18)</f>
        <v>17187.771000000001</v>
      </c>
      <c r="HV18" s="9">
        <f>IF(LEFT(HV$2,2)="1M",SUMIF(Month!$131:$131,Period!HV$2,Month!18:18),SUMIF(Month!$131:$131,Period!HV$2,Month!18:18)+HU18)</f>
        <v>1379</v>
      </c>
      <c r="HW18" s="9">
        <f>IF(LEFT(HW$2,2)="1M",SUMIF(Month!$131:$131,Period!HW$2,Month!18:18),SUMIF(Month!$131:$131,Period!HW$2,Month!18:18)+HV18)</f>
        <v>2719</v>
      </c>
      <c r="HX18" s="9">
        <f>IF(LEFT(HX$2,2)="1M",SUMIF(Month!$131:$131,Period!HX$2,Month!18:18),SUMIF(Month!$131:$131,Period!HX$2,Month!18:18)+HW18)</f>
        <v>4167</v>
      </c>
      <c r="HY18" s="9">
        <f>IF(LEFT(HY$2,2)="1M",SUMIF(Month!$131:$131,Period!HY$2,Month!18:18),SUMIF(Month!$131:$131,Period!HY$2,Month!18:18)+HX18)</f>
        <v>5515</v>
      </c>
      <c r="HZ18" s="9">
        <f>IF(LEFT(HZ$2,2)="1M",SUMIF(Month!$131:$131,Period!HZ$2,Month!18:18),SUMIF(Month!$131:$131,Period!HZ$2,Month!18:18)+HY18)</f>
        <v>6886</v>
      </c>
      <c r="IA18" s="9">
        <f>IF(LEFT(IA$2,2)="1M",SUMIF(Month!$131:$131,Period!IA$2,Month!18:18),SUMIF(Month!$131:$131,Period!IA$2,Month!18:18)+HZ18)</f>
        <v>8256</v>
      </c>
      <c r="IB18" s="9">
        <f>IF(LEFT(IB$2,2)="1M",SUMIF(Month!$131:$131,Period!IB$2,Month!18:18),SUMIF(Month!$131:$131,Period!IB$2,Month!18:18)+IA18)</f>
        <v>9630</v>
      </c>
      <c r="IC18" s="9">
        <f>IF(LEFT(IC$2,2)="1M",SUMIF(Month!$131:$131,Period!IC$2,Month!18:18),SUMIF(Month!$131:$131,Period!IC$2,Month!18:18)+IB18)</f>
        <v>11074</v>
      </c>
      <c r="ID18" s="9">
        <f>IF(LEFT(ID$2,2)="1M",SUMIF(Month!$131:$131,Period!ID$2,Month!18:18),SUMIF(Month!$131:$131,Period!ID$2,Month!18:18)+IC18)</f>
        <v>12452.039000000001</v>
      </c>
      <c r="IE18" s="9">
        <f>IF(LEFT(IE$2,2)="1M",SUMIF(Month!$131:$131,Period!IE$2,Month!18:18),SUMIF(Month!$131:$131,Period!IE$2,Month!18:18)+ID18)</f>
        <v>13841.039000000001</v>
      </c>
      <c r="IF18" s="9">
        <f>IF(LEFT(IF$2,2)="1M",SUMIF(Month!$131:$131,Period!IF$2,Month!18:18),SUMIF(Month!$131:$131,Period!IF$2,Month!18:18)+IE18)</f>
        <v>15243.039000000001</v>
      </c>
      <c r="IG18" s="9">
        <f>IF(LEFT(IG$2,2)="1M",SUMIF(Month!$131:$131,Period!IG$2,Month!18:18),SUMIF(Month!$131:$131,Period!IG$2,Month!18:18)+IF18)</f>
        <v>16651.039000000001</v>
      </c>
      <c r="IH18" s="9">
        <f>Month!IH18</f>
        <v>1359.075</v>
      </c>
      <c r="II18" s="9">
        <f>IH18+Month!II18</f>
        <v>2622.1289999999999</v>
      </c>
      <c r="IJ18" s="9">
        <f>II18+Month!IJ18</f>
        <v>4070.7619999999997</v>
      </c>
      <c r="IK18" s="9">
        <f>IJ18+Month!IK18</f>
        <v>5339.0149999999994</v>
      </c>
      <c r="IL18" s="9">
        <f>IK18+Month!IL18</f>
        <v>6709.9139999999989</v>
      </c>
      <c r="IM18" s="9">
        <f>IL18+Month!IM18</f>
        <v>8031.0719999999983</v>
      </c>
      <c r="IN18" s="9">
        <f>IM18+Month!IN18</f>
        <v>9471.0089999999982</v>
      </c>
      <c r="IO18" s="9">
        <f>IN18+Month!IO18</f>
        <v>10964.250999999998</v>
      </c>
      <c r="IP18" s="9">
        <f>IO18+Month!IP18</f>
        <v>12391.337999999998</v>
      </c>
      <c r="IQ18" s="9">
        <f>IP18+Month!IQ18</f>
        <v>13916.463999999998</v>
      </c>
      <c r="IR18" s="9">
        <f>IQ18+Month!IR18</f>
        <v>15451.400999999998</v>
      </c>
      <c r="IS18" s="9">
        <f>IR18+Month!IS18</f>
        <v>16953.195</v>
      </c>
      <c r="IT18" s="9">
        <f>Month!IT18</f>
        <v>1439.8868000000002</v>
      </c>
      <c r="IU18" s="9">
        <f>IT18+Month!IU18</f>
        <v>2749.5798000000004</v>
      </c>
      <c r="IV18" s="9">
        <f>IU18+Month!IV18</f>
        <v>4224.3649000000005</v>
      </c>
      <c r="IW18" s="9">
        <f>IV18+Month!IW18</f>
        <v>5672.5641000000005</v>
      </c>
      <c r="IX18" s="9">
        <f>IW18+Month!IX18</f>
        <v>6753.7816000000003</v>
      </c>
      <c r="IY18" s="9">
        <f>IX18+Month!IY18</f>
        <v>8262.1391000000003</v>
      </c>
      <c r="IZ18" s="9">
        <f>IY18+Month!IZ18</f>
        <v>8376.035100000001</v>
      </c>
      <c r="JA18" s="9">
        <f>IZ18+Month!JA18</f>
        <v>8376.035100000001</v>
      </c>
      <c r="JB18" s="9">
        <f>JA18+Month!JB18</f>
        <v>8376.035100000001</v>
      </c>
      <c r="JC18" s="9">
        <f>JB18+Month!JC18</f>
        <v>8376.035100000001</v>
      </c>
      <c r="JD18" s="9">
        <f>JC18+Month!JD18</f>
        <v>8376.035100000001</v>
      </c>
      <c r="JE18" s="9">
        <f>JD18+Month!JE18</f>
        <v>8376.035100000001</v>
      </c>
      <c r="JF18" s="9"/>
      <c r="JG18" s="9"/>
      <c r="JH18" s="9"/>
      <c r="JI18" s="9"/>
      <c r="JJ18" s="9"/>
      <c r="JK18" s="9"/>
      <c r="JL18" s="9"/>
      <c r="JM18" s="9"/>
      <c r="JN18" s="9"/>
      <c r="JO18" s="9"/>
      <c r="JP18" s="9"/>
      <c r="JQ18" s="9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>
        <f>Month!KE18+KD18</f>
        <v>0</v>
      </c>
      <c r="KF18" s="9">
        <f>Month!KF18+KE18</f>
        <v>0</v>
      </c>
      <c r="KG18" s="9">
        <f>Month!KG18+KF18</f>
        <v>0</v>
      </c>
      <c r="KH18" s="9">
        <f>Month!KH18+KG18</f>
        <v>0</v>
      </c>
      <c r="KI18" s="9">
        <f>Month!KI18+KH18</f>
        <v>0</v>
      </c>
      <c r="KJ18" s="9">
        <f>Month!KJ18+KI18</f>
        <v>0</v>
      </c>
      <c r="KK18" s="9">
        <f>Month!KK18+KJ18</f>
        <v>0</v>
      </c>
      <c r="KL18" s="9">
        <f>Month!KL18+KK18</f>
        <v>0</v>
      </c>
      <c r="KM18" s="9">
        <f>Month!KM18+KL18</f>
        <v>0</v>
      </c>
      <c r="KN18" s="9">
        <f>Month!KN18+KM18</f>
        <v>0</v>
      </c>
      <c r="KO18" s="9">
        <f>Month!KO18+KN18</f>
        <v>0</v>
      </c>
      <c r="KP18" s="9">
        <f>Month!KP18</f>
        <v>0</v>
      </c>
      <c r="KQ18" s="9">
        <f>Month!KQ18+KP18</f>
        <v>0</v>
      </c>
      <c r="KR18" s="9">
        <f>Month!KR18+KQ18</f>
        <v>0</v>
      </c>
      <c r="KS18" s="9">
        <f>Month!KS18+KR18</f>
        <v>0</v>
      </c>
      <c r="KT18" s="9">
        <f>Month!KT18+KS18</f>
        <v>0</v>
      </c>
      <c r="KU18" s="9">
        <f>Month!KU18+KT18</f>
        <v>0</v>
      </c>
      <c r="KV18" s="9">
        <f>Month!KV18+KU18</f>
        <v>0</v>
      </c>
      <c r="KW18" s="9">
        <f>Month!KW18+KV18</f>
        <v>0</v>
      </c>
      <c r="KX18" s="9">
        <f>Month!KX18+KW18</f>
        <v>0</v>
      </c>
      <c r="KY18" s="9">
        <f>Month!KY18+KX18</f>
        <v>0</v>
      </c>
      <c r="KZ18" s="9">
        <f>Month!KZ18+KY18</f>
        <v>0</v>
      </c>
      <c r="LA18" s="9">
        <f>Month!LA18+KZ18</f>
        <v>0</v>
      </c>
      <c r="LB18" s="9">
        <f>Month!LB18</f>
        <v>0</v>
      </c>
      <c r="LC18" s="9">
        <f>Month!LC18+LB18</f>
        <v>0</v>
      </c>
      <c r="LD18" s="9">
        <f>Month!LD18+LC18</f>
        <v>0</v>
      </c>
      <c r="LE18" s="9">
        <f>Month!LE18+LD18</f>
        <v>0</v>
      </c>
      <c r="LF18" s="9">
        <f>Month!LF18+LE18</f>
        <v>0</v>
      </c>
      <c r="LG18" s="9">
        <f>Month!LG18+LF18</f>
        <v>0</v>
      </c>
      <c r="LH18" s="9">
        <f>Month!LH18+LG18</f>
        <v>0</v>
      </c>
      <c r="LI18" s="9">
        <f>Month!LI18+LH18</f>
        <v>0</v>
      </c>
      <c r="LJ18" s="9">
        <f>Month!LJ18+LI18</f>
        <v>0</v>
      </c>
      <c r="LK18" s="9">
        <f>Month!LK18+LJ18</f>
        <v>0</v>
      </c>
      <c r="LL18" s="9">
        <f>Month!LL18+LK18</f>
        <v>0</v>
      </c>
      <c r="LM18" s="9">
        <f>Month!LM18+LL18</f>
        <v>0</v>
      </c>
      <c r="LN18" s="9">
        <f>Month!LN18</f>
        <v>0</v>
      </c>
      <c r="LO18" s="9">
        <f>Month!LO18</f>
        <v>0</v>
      </c>
      <c r="LP18" s="9">
        <f>Month!LP18</f>
        <v>0</v>
      </c>
      <c r="LQ18" s="9">
        <f>Month!LQ18</f>
        <v>0</v>
      </c>
      <c r="LR18" s="9">
        <f>Month!LR18</f>
        <v>0</v>
      </c>
      <c r="LS18" s="9">
        <f>Month!LS18</f>
        <v>0</v>
      </c>
      <c r="LT18" s="9">
        <f>Month!LT18</f>
        <v>0</v>
      </c>
      <c r="LU18" s="9">
        <f>Month!LU18</f>
        <v>0</v>
      </c>
      <c r="LV18" s="9">
        <f>Month!LV18</f>
        <v>0</v>
      </c>
      <c r="LW18" s="9">
        <f>Month!LW18</f>
        <v>0</v>
      </c>
      <c r="LX18" s="9">
        <f>Month!LX18</f>
        <v>0</v>
      </c>
      <c r="LY18" s="9">
        <f>Month!LY18</f>
        <v>0</v>
      </c>
      <c r="LZ18" s="9">
        <f>Month!LZ18</f>
        <v>0</v>
      </c>
      <c r="MA18" s="9">
        <f>LZ18+Month!MA18</f>
        <v>0</v>
      </c>
      <c r="MB18" s="9">
        <f>MA18+Month!MB18</f>
        <v>0</v>
      </c>
      <c r="MC18" s="9">
        <f>MB18+Month!MC18</f>
        <v>0</v>
      </c>
      <c r="MD18" s="9">
        <f>MC18+Month!MD18</f>
        <v>0</v>
      </c>
      <c r="ME18" s="9">
        <f>MD18+Month!ME18</f>
        <v>0</v>
      </c>
      <c r="MF18" s="9">
        <f>ME18+Month!MF18</f>
        <v>0</v>
      </c>
      <c r="MG18" s="9">
        <f>MF18+Month!MG18</f>
        <v>0</v>
      </c>
      <c r="MH18" s="9">
        <f>MG18+Month!MH18</f>
        <v>0</v>
      </c>
      <c r="MI18" s="9">
        <f>MH18+Month!MI18</f>
        <v>0</v>
      </c>
      <c r="MJ18" s="9">
        <f>MI18+Month!MJ18</f>
        <v>0</v>
      </c>
      <c r="MK18" s="9">
        <f>MJ18+Month!MK18</f>
        <v>0</v>
      </c>
      <c r="ML18" s="9">
        <f>Month!ML18</f>
        <v>0</v>
      </c>
    </row>
    <row r="19" spans="1:350" s="4" customFormat="1" x14ac:dyDescent="0.35">
      <c r="A19" s="19" t="str">
        <f>Month!$A$19</f>
        <v>Veículo Leve</v>
      </c>
      <c r="B19" s="10">
        <f>IF(LEFT(B$2,2)="1M",SUMIF(Month!$131:$131,Period!B$2,Month!19:19),SUMIF(Month!$131:$131,Period!B$2,Month!19:19)+A19)</f>
        <v>0</v>
      </c>
      <c r="C19" s="10">
        <f>IF(LEFT(C$2,2)="1M",SUMIF(Month!$131:$131,Period!C$2,Month!19:19),SUMIF(Month!$131:$131,Period!C$2,Month!19:19)+B19)</f>
        <v>0</v>
      </c>
      <c r="D19" s="10">
        <f>IF(LEFT(D$2,2)="1M",SUMIF(Month!$131:$131,Period!D$2,Month!19:19),SUMIF(Month!$131:$131,Period!D$2,Month!19:19)+C19)</f>
        <v>0</v>
      </c>
      <c r="E19" s="10">
        <f>IF(LEFT(E$2,2)="1M",SUMIF(Month!$131:$131,Period!E$2,Month!19:19),SUMIF(Month!$131:$131,Period!E$2,Month!19:19)+D19)</f>
        <v>0</v>
      </c>
      <c r="F19" s="10">
        <f>IF(LEFT(F$2,2)="1M",SUMIF(Month!$131:$131,Period!F$2,Month!19:19),SUMIF(Month!$131:$131,Period!F$2,Month!19:19)+E19)</f>
        <v>0</v>
      </c>
      <c r="G19" s="10">
        <f>IF(LEFT(G$2,2)="1M",SUMIF(Month!$131:$131,Period!G$2,Month!19:19),SUMIF(Month!$131:$131,Period!G$2,Month!19:19)+F19)</f>
        <v>0</v>
      </c>
      <c r="H19" s="10">
        <f>IF(LEFT(H$2,2)="1M",SUMIF(Month!$131:$131,Period!H$2,Month!19:19),SUMIF(Month!$131:$131,Period!H$2,Month!19:19)+G19)</f>
        <v>0</v>
      </c>
      <c r="I19" s="10">
        <f>IF(LEFT(I$2,2)="1M",SUMIF(Month!$131:$131,Period!I$2,Month!19:19),SUMIF(Month!$131:$131,Period!I$2,Month!19:19)+H19)</f>
        <v>0</v>
      </c>
      <c r="J19" s="10">
        <f>IF(LEFT(J$2,2)="1M",SUMIF(Month!$131:$131,Period!J$2,Month!19:19),SUMIF(Month!$131:$131,Period!J$2,Month!19:19)+I19)</f>
        <v>0</v>
      </c>
      <c r="K19" s="10">
        <f>IF(LEFT(K$2,2)="1M",SUMIF(Month!$131:$131,Period!K$2,Month!19:19),SUMIF(Month!$131:$131,Period!K$2,Month!19:19)+J19)</f>
        <v>56</v>
      </c>
      <c r="L19" s="10">
        <f>IF(LEFT(L$2,2)="1M",SUMIF(Month!$131:$131,Period!L$2,Month!19:19),SUMIF(Month!$131:$131,Period!L$2,Month!19:19)+K19)</f>
        <v>414</v>
      </c>
      <c r="M19" s="10">
        <f>IF(LEFT(M$2,2)="1M",SUMIF(Month!$131:$131,Period!M$2,Month!19:19),SUMIF(Month!$131:$131,Period!M$2,Month!19:19)+L19)</f>
        <v>1184</v>
      </c>
      <c r="N19" s="10">
        <f>IF(LEFT(N$2,2)="1M",SUMIF(Month!$131:$131,Period!N$2,Month!19:19),SUMIF(Month!$131:$131,Period!N$2,Month!19:19)+M19)</f>
        <v>1624</v>
      </c>
      <c r="O19" s="10">
        <f>IF(LEFT(O$2,2)="1M",SUMIF(Month!$131:$131,Period!O$2,Month!19:19),SUMIF(Month!$131:$131,Period!O$2,Month!19:19)+N19)</f>
        <v>3237</v>
      </c>
      <c r="P19" s="10">
        <f>IF(LEFT(P$2,2)="1M",SUMIF(Month!$131:$131,Period!P$2,Month!19:19),SUMIF(Month!$131:$131,Period!P$2,Month!19:19)+O19)</f>
        <v>4233</v>
      </c>
      <c r="Q19" s="10">
        <f>IF(LEFT(Q$2,2)="1M",SUMIF(Month!$131:$131,Period!Q$2,Month!19:19),SUMIF(Month!$131:$131,Period!Q$2,Month!19:19)+P19)</f>
        <v>5181</v>
      </c>
      <c r="R19" s="10">
        <f>IF(LEFT(R$2,2)="1M",SUMIF(Month!$131:$131,Period!R$2,Month!19:19),SUMIF(Month!$131:$131,Period!R$2,Month!19:19)+Q19)</f>
        <v>6064</v>
      </c>
      <c r="S19" s="10">
        <f>IF(LEFT(S$2,2)="1M",SUMIF(Month!$131:$131,Period!S$2,Month!19:19),SUMIF(Month!$131:$131,Period!S$2,Month!19:19)+R19)</f>
        <v>6890</v>
      </c>
      <c r="T19" s="10">
        <f>IF(LEFT(T$2,2)="1M",SUMIF(Month!$131:$131,Period!T$2,Month!19:19),SUMIF(Month!$131:$131,Period!T$2,Month!19:19)+S19)</f>
        <v>7776</v>
      </c>
      <c r="U19" s="10">
        <f>IF(LEFT(U$2,2)="1M",SUMIF(Month!$131:$131,Period!U$2,Month!19:19),SUMIF(Month!$131:$131,Period!U$2,Month!19:19)+T19)</f>
        <v>8641</v>
      </c>
      <c r="V19" s="10">
        <f>IF(LEFT(V$2,2)="1M",SUMIF(Month!$131:$131,Period!V$2,Month!19:19),SUMIF(Month!$131:$131,Period!V$2,Month!19:19)+U19)</f>
        <v>9546</v>
      </c>
      <c r="W19" s="10">
        <f>IF(LEFT(W$2,2)="1M",SUMIF(Month!$131:$131,Period!W$2,Month!19:19),SUMIF(Month!$131:$131,Period!W$2,Month!19:19)+V19)</f>
        <v>10708</v>
      </c>
      <c r="X19" s="10">
        <f>IF(LEFT(X$2,2)="1M",SUMIF(Month!$131:$131,Period!X$2,Month!19:19),SUMIF(Month!$131:$131,Period!X$2,Month!19:19)+W19)</f>
        <v>11750</v>
      </c>
      <c r="Y19" s="10">
        <f>IF(LEFT(Y$2,2)="1M",SUMIF(Month!$131:$131,Period!Y$2,Month!19:19),SUMIF(Month!$131:$131,Period!Y$2,Month!19:19)+X19)</f>
        <v>13148</v>
      </c>
      <c r="Z19" s="10">
        <f>IF(LEFT(Z$2,2)="1M",SUMIF(Month!$131:$131,Period!Z$2,Month!19:19),SUMIF(Month!$131:$131,Period!Z$2,Month!19:19)+Y19)</f>
        <v>1838</v>
      </c>
      <c r="AA19" s="10">
        <f>IF(LEFT(AA$2,2)="1M",SUMIF(Month!$131:$131,Period!AA$2,Month!19:19),SUMIF(Month!$131:$131,Period!AA$2,Month!19:19)+Z19)</f>
        <v>3456</v>
      </c>
      <c r="AB19" s="10">
        <f>IF(LEFT(AB$2,2)="1M",SUMIF(Month!$131:$131,Period!AB$2,Month!19:19),SUMIF(Month!$131:$131,Period!AB$2,Month!19:19)+AA19)</f>
        <v>4517</v>
      </c>
      <c r="AC19" s="10">
        <f>IF(LEFT(AC$2,2)="1M",SUMIF(Month!$131:$131,Period!AC$2,Month!19:19),SUMIF(Month!$131:$131,Period!AC$2,Month!19:19)+AB19)</f>
        <v>5407</v>
      </c>
      <c r="AD19" s="10">
        <f>IF(LEFT(AD$2,2)="1M",SUMIF(Month!$131:$131,Period!AD$2,Month!19:19),SUMIF(Month!$131:$131,Period!AD$2,Month!19:19)+AC19)</f>
        <v>6248</v>
      </c>
      <c r="AE19" s="10">
        <f>IF(LEFT(AE$2,2)="1M",SUMIF(Month!$131:$131,Period!AE$2,Month!19:19),SUMIF(Month!$131:$131,Period!AE$2,Month!19:19)+AD19)</f>
        <v>7038</v>
      </c>
      <c r="AF19" s="10">
        <f>IF(LEFT(AF$2,2)="1M",SUMIF(Month!$131:$131,Period!AF$2,Month!19:19),SUMIF(Month!$131:$131,Period!AF$2,Month!19:19)+AE19)</f>
        <v>7893</v>
      </c>
      <c r="AG19" s="10">
        <f>IF(LEFT(AG$2,2)="1M",SUMIF(Month!$131:$131,Period!AG$2,Month!19:19),SUMIF(Month!$131:$131,Period!AG$2,Month!19:19)+AF19)</f>
        <v>8703</v>
      </c>
      <c r="AH19" s="10">
        <f>IF(LEFT(AH$2,2)="1M",SUMIF(Month!$131:$131,Period!AH$2,Month!19:19),SUMIF(Month!$131:$131,Period!AH$2,Month!19:19)+AG19)</f>
        <v>9597</v>
      </c>
      <c r="AI19" s="10">
        <f>IF(LEFT(AI$2,2)="1M",SUMIF(Month!$131:$131,Period!AI$2,Month!19:19),SUMIF(Month!$131:$131,Period!AI$2,Month!19:19)+AH19)</f>
        <v>10572</v>
      </c>
      <c r="AJ19" s="10">
        <f>IF(LEFT(AJ$2,2)="1M",SUMIF(Month!$131:$131,Period!AJ$2,Month!19:19),SUMIF(Month!$131:$131,Period!AJ$2,Month!19:19)+AI19)</f>
        <v>11600</v>
      </c>
      <c r="AK19" s="10">
        <f>IF(LEFT(AK$2,2)="1M",SUMIF(Month!$131:$131,Period!AK$2,Month!19:19),SUMIF(Month!$131:$131,Period!AK$2,Month!19:19)+AJ19)</f>
        <v>12974</v>
      </c>
      <c r="AL19" s="10">
        <f>IF(LEFT(AL$2,2)="1M",SUMIF(Month!$131:$131,Period!AL$2,Month!19:19),SUMIF(Month!$131:$131,Period!AL$2,Month!19:19)+AK19)</f>
        <v>1862</v>
      </c>
      <c r="AM19" s="10">
        <f>IF(LEFT(AM$2,2)="1M",SUMIF(Month!$131:$131,Period!AM$2,Month!19:19),SUMIF(Month!$131:$131,Period!AM$2,Month!19:19)+AL19)</f>
        <v>3448</v>
      </c>
      <c r="AN19" s="10">
        <f>IF(LEFT(AN$2,2)="1M",SUMIF(Month!$131:$131,Period!AN$2,Month!19:19),SUMIF(Month!$131:$131,Period!AN$2,Month!19:19)+AM19)</f>
        <v>4576</v>
      </c>
      <c r="AO19" s="10">
        <f>IF(LEFT(AO$2,2)="1M",SUMIF(Month!$131:$131,Period!AO$2,Month!19:19),SUMIF(Month!$131:$131,Period!AO$2,Month!19:19)+AN19)</f>
        <v>5500</v>
      </c>
      <c r="AP19" s="10">
        <f>IF(LEFT(AP$2,2)="1M",SUMIF(Month!$131:$131,Period!AP$2,Month!19:19),SUMIF(Month!$131:$131,Period!AP$2,Month!19:19)+AO19)</f>
        <v>6305</v>
      </c>
      <c r="AQ19" s="10">
        <f>IF(LEFT(AQ$2,2)="1M",SUMIF(Month!$131:$131,Period!AQ$2,Month!19:19),SUMIF(Month!$131:$131,Period!AQ$2,Month!19:19)+AP19)</f>
        <v>7078</v>
      </c>
      <c r="AR19" s="10">
        <f>IF(LEFT(AR$2,2)="1M",SUMIF(Month!$131:$131,Period!AR$2,Month!19:19),SUMIF(Month!$131:$131,Period!AR$2,Month!19:19)+AQ19)</f>
        <v>7905</v>
      </c>
      <c r="AS19" s="10">
        <f>IF(LEFT(AS$2,2)="1M",SUMIF(Month!$131:$131,Period!AS$2,Month!19:19),SUMIF(Month!$131:$131,Period!AS$2,Month!19:19)+AR19)</f>
        <v>8675</v>
      </c>
      <c r="AT19" s="10">
        <f>IF(LEFT(AT$2,2)="1M",SUMIF(Month!$131:$131,Period!AT$2,Month!19:19),SUMIF(Month!$131:$131,Period!AT$2,Month!19:19)+AS19)</f>
        <v>9518</v>
      </c>
      <c r="AU19" s="10">
        <f>IF(LEFT(AU$2,2)="1M",SUMIF(Month!$131:$131,Period!AU$2,Month!19:19),SUMIF(Month!$131:$131,Period!AU$2,Month!19:19)+AT19)</f>
        <v>10384</v>
      </c>
      <c r="AV19" s="10">
        <f>IF(LEFT(AV$2,2)="1M",SUMIF(Month!$131:$131,Period!AV$2,Month!19:19),SUMIF(Month!$131:$131,Period!AV$2,Month!19:19)+AU19)</f>
        <v>11350</v>
      </c>
      <c r="AW19" s="10">
        <f>IF(LEFT(AW$2,2)="1M",SUMIF(Month!$131:$131,Period!AW$2,Month!19:19),SUMIF(Month!$131:$131,Period!AW$2,Month!19:19)+AV19)</f>
        <v>12689</v>
      </c>
      <c r="AX19" s="10">
        <f>IF(LEFT(AX$2,2)="1M",SUMIF(Month!$131:$131,Period!AX$2,Month!19:19),SUMIF(Month!$131:$131,Period!AX$2,Month!19:19)+AW19)</f>
        <v>1747</v>
      </c>
      <c r="AY19" s="10">
        <f>IF(LEFT(AY$2,2)="1M",SUMIF(Month!$131:$131,Period!AY$2,Month!19:19),SUMIF(Month!$131:$131,Period!AY$2,Month!19:19)+AX19)</f>
        <v>3397</v>
      </c>
      <c r="AZ19" s="10">
        <f>IF(LEFT(AZ$2,2)="1M",SUMIF(Month!$131:$131,Period!AZ$2,Month!19:19),SUMIF(Month!$131:$131,Period!AZ$2,Month!19:19)+AY19)</f>
        <v>4380</v>
      </c>
      <c r="BA19" s="10">
        <f>IF(LEFT(BA$2,2)="1M",SUMIF(Month!$131:$131,Period!BA$2,Month!19:19),SUMIF(Month!$131:$131,Period!BA$2,Month!19:19)+AZ19)</f>
        <v>5242</v>
      </c>
      <c r="BB19" s="10">
        <f>IF(LEFT(BB$2,2)="1M",SUMIF(Month!$131:$131,Period!BB$2,Month!19:19),SUMIF(Month!$131:$131,Period!BB$2,Month!19:19)+BA19)</f>
        <v>5991</v>
      </c>
      <c r="BC19" s="10">
        <f>IF(LEFT(BC$2,2)="1M",SUMIF(Month!$131:$131,Period!BC$2,Month!19:19),SUMIF(Month!$131:$131,Period!BC$2,Month!19:19)+BB19)</f>
        <v>6771</v>
      </c>
      <c r="BD19" s="10">
        <f>IF(LEFT(BD$2,2)="1M",SUMIF(Month!$131:$131,Period!BD$2,Month!19:19),SUMIF(Month!$131:$131,Period!BD$2,Month!19:19)+BC19)</f>
        <v>7559</v>
      </c>
      <c r="BE19" s="10">
        <f>IF(LEFT(BE$2,2)="1M",SUMIF(Month!$131:$131,Period!BE$2,Month!19:19),SUMIF(Month!$131:$131,Period!BE$2,Month!19:19)+BD19)</f>
        <v>8355</v>
      </c>
      <c r="BF19" s="10">
        <f>IF(LEFT(BF$2,2)="1M",SUMIF(Month!$131:$131,Period!BF$2,Month!19:19),SUMIF(Month!$131:$131,Period!BF$2,Month!19:19)+BE19)</f>
        <v>9171</v>
      </c>
      <c r="BG19" s="10">
        <f>IF(LEFT(BG$2,2)="1M",SUMIF(Month!$131:$131,Period!BG$2,Month!19:19),SUMIF(Month!$131:$131,Period!BG$2,Month!19:19)+BF19)</f>
        <v>10071</v>
      </c>
      <c r="BH19" s="10">
        <f>IF(LEFT(BH$2,2)="1M",SUMIF(Month!$131:$131,Period!BH$2,Month!19:19),SUMIF(Month!$131:$131,Period!BH$2,Month!19:19)+BG19)</f>
        <v>11094</v>
      </c>
      <c r="BI19" s="10">
        <f>IF(LEFT(BI$2,2)="1M",SUMIF(Month!$131:$131,Period!BI$2,Month!19:19),SUMIF(Month!$131:$131,Period!BI$2,Month!19:19)+BH19)</f>
        <v>12368</v>
      </c>
      <c r="BJ19" s="10">
        <f>IF(LEFT(BJ$2,2)="1M",SUMIF(Month!$131:$131,Period!BJ$2,Month!19:19),SUMIF(Month!$131:$131,Period!BJ$2,Month!19:19)+BI19)</f>
        <v>1603</v>
      </c>
      <c r="BK19" s="10">
        <f>IF(LEFT(BK$2,2)="1M",SUMIF(Month!$131:$131,Period!BK$2,Month!19:19),SUMIF(Month!$131:$131,Period!BK$2,Month!19:19)+BJ19)</f>
        <v>3044</v>
      </c>
      <c r="BL19" s="10">
        <f>IF(LEFT(BL$2,2)="1M",SUMIF(Month!$131:$131,Period!BL$2,Month!19:19),SUMIF(Month!$131:$131,Period!BL$2,Month!19:19)+BK19)</f>
        <v>4106</v>
      </c>
      <c r="BM19" s="10">
        <f>IF(LEFT(BM$2,2)="1M",SUMIF(Month!$131:$131,Period!BM$2,Month!19:19),SUMIF(Month!$131:$131,Period!BM$2,Month!19:19)+BL19)</f>
        <v>4816</v>
      </c>
      <c r="BN19" s="10">
        <f>IF(LEFT(BN$2,2)="1M",SUMIF(Month!$131:$131,Period!BN$2,Month!19:19),SUMIF(Month!$131:$131,Period!BN$2,Month!19:19)+BM19)</f>
        <v>5577</v>
      </c>
      <c r="BO19" s="10">
        <f>IF(LEFT(BO$2,2)="1M",SUMIF(Month!$131:$131,Period!BO$2,Month!19:19),SUMIF(Month!$131:$131,Period!BO$2,Month!19:19)+BN19)</f>
        <v>6233</v>
      </c>
      <c r="BP19" s="10">
        <f>IF(LEFT(BP$2,2)="1M",SUMIF(Month!$131:$131,Period!BP$2,Month!19:19),SUMIF(Month!$131:$131,Period!BP$2,Month!19:19)+BO19)</f>
        <v>6983</v>
      </c>
      <c r="BQ19" s="10">
        <f>IF(LEFT(BQ$2,2)="1M",SUMIF(Month!$131:$131,Period!BQ$2,Month!19:19),SUMIF(Month!$131:$131,Period!BQ$2,Month!19:19)+BP19)</f>
        <v>7726</v>
      </c>
      <c r="BR19" s="10">
        <f>IF(LEFT(BR$2,2)="1M",SUMIF(Month!$131:$131,Period!BR$2,Month!19:19),SUMIF(Month!$131:$131,Period!BR$2,Month!19:19)+BQ19)</f>
        <v>8549</v>
      </c>
      <c r="BS19" s="10">
        <f>IF(LEFT(BS$2,2)="1M",SUMIF(Month!$131:$131,Period!BS$2,Month!19:19),SUMIF(Month!$131:$131,Period!BS$2,Month!19:19)+BR19)</f>
        <v>9338</v>
      </c>
      <c r="BT19" s="10">
        <f>IF(LEFT(BT$2,2)="1M",SUMIF(Month!$131:$131,Period!BT$2,Month!19:19),SUMIF(Month!$131:$131,Period!BT$2,Month!19:19)+BS19)</f>
        <v>10334</v>
      </c>
      <c r="BU19" s="10">
        <f>IF(LEFT(BU$2,2)="1M",SUMIF(Month!$131:$131,Period!BU$2,Month!19:19),SUMIF(Month!$131:$131,Period!BU$2,Month!19:19)+BT19)</f>
        <v>11595</v>
      </c>
      <c r="BV19" s="10">
        <f>IF(LEFT(BV$2,2)="1M",SUMIF(Month!$131:$131,Period!BV$2,Month!19:19),SUMIF(Month!$131:$131,Period!BV$2,Month!19:19)+BU19)</f>
        <v>1593</v>
      </c>
      <c r="BW19" s="10">
        <f>IF(LEFT(BW$2,2)="1M",SUMIF(Month!$131:$131,Period!BW$2,Month!19:19),SUMIF(Month!$131:$131,Period!BW$2,Month!19:19)+BV19)</f>
        <v>2980</v>
      </c>
      <c r="BX19" s="10">
        <f>IF(LEFT(BX$2,2)="1M",SUMIF(Month!$131:$131,Period!BX$2,Month!19:19),SUMIF(Month!$131:$131,Period!BX$2,Month!19:19)+BW19)</f>
        <v>3936</v>
      </c>
      <c r="BY19" s="10">
        <f>IF(LEFT(BY$2,2)="1M",SUMIF(Month!$131:$131,Period!BY$2,Month!19:19),SUMIF(Month!$131:$131,Period!BY$2,Month!19:19)+BX19)</f>
        <v>4731</v>
      </c>
      <c r="BZ19" s="10">
        <f>IF(LEFT(BZ$2,2)="1M",SUMIF(Month!$131:$131,Period!BZ$2,Month!19:19),SUMIF(Month!$131:$131,Period!BZ$2,Month!19:19)+BY19)</f>
        <v>5432</v>
      </c>
      <c r="CA19" s="10">
        <f>IF(LEFT(CA$2,2)="1M",SUMIF(Month!$131:$131,Period!CA$2,Month!19:19),SUMIF(Month!$131:$131,Period!CA$2,Month!19:19)+BZ19)</f>
        <v>6106</v>
      </c>
      <c r="CB19" s="10">
        <f>IF(LEFT(CB$2,2)="1M",SUMIF(Month!$131:$131,Period!CB$2,Month!19:19),SUMIF(Month!$131:$131,Period!CB$2,Month!19:19)+CA19)</f>
        <v>6838</v>
      </c>
      <c r="CC19" s="10">
        <f>IF(LEFT(CC$2,2)="1M",SUMIF(Month!$131:$131,Period!CC$2,Month!19:19),SUMIF(Month!$131:$131,Period!CC$2,Month!19:19)+CB19)</f>
        <v>7563</v>
      </c>
      <c r="CD19" s="10">
        <f>IF(LEFT(CD$2,2)="1M",SUMIF(Month!$131:$131,Period!CD$2,Month!19:19),SUMIF(Month!$131:$131,Period!CD$2,Month!19:19)+CC19)</f>
        <v>8303</v>
      </c>
      <c r="CE19" s="10">
        <f>IF(LEFT(CE$2,2)="1M",SUMIF(Month!$131:$131,Period!CE$2,Month!19:19),SUMIF(Month!$131:$131,Period!CE$2,Month!19:19)+CD19)</f>
        <v>9131</v>
      </c>
      <c r="CF19" s="10">
        <f>IF(LEFT(CF$2,2)="1M",SUMIF(Month!$131:$131,Period!CF$2,Month!19:19),SUMIF(Month!$131:$131,Period!CF$2,Month!19:19)+CE19)</f>
        <v>10036</v>
      </c>
      <c r="CG19" s="10">
        <f>IF(LEFT(CG$2,2)="1M",SUMIF(Month!$131:$131,Period!CG$2,Month!19:19),SUMIF(Month!$131:$131,Period!CG$2,Month!19:19)+CF19)</f>
        <v>11318</v>
      </c>
      <c r="CH19" s="10">
        <f>IF(LEFT(CH$2,2)="1M",SUMIF(Month!$131:$131,Period!CH$2,Month!19:19),SUMIF(Month!$131:$131,Period!CH$2,Month!19:19)+CG19)</f>
        <v>1655</v>
      </c>
      <c r="CI19" s="10">
        <f>IF(LEFT(CI$2,2)="1M",SUMIF(Month!$131:$131,Period!CI$2,Month!19:19),SUMIF(Month!$131:$131,Period!CI$2,Month!19:19)+CH19)</f>
        <v>3187</v>
      </c>
      <c r="CJ19" s="10">
        <f>IF(LEFT(CJ$2,2)="1M",SUMIF(Month!$131:$131,Period!CJ$2,Month!19:19),SUMIF(Month!$131:$131,Period!CJ$2,Month!19:19)+CI19)</f>
        <v>4006</v>
      </c>
      <c r="CK19" s="10">
        <f>IF(LEFT(CK$2,2)="1M",SUMIF(Month!$131:$131,Period!CK$2,Month!19:19),SUMIF(Month!$131:$131,Period!CK$2,Month!19:19)+CJ19)</f>
        <v>4833</v>
      </c>
      <c r="CL19" s="10">
        <f>IF(LEFT(CL$2,2)="1M",SUMIF(Month!$131:$131,Period!CL$2,Month!19:19),SUMIF(Month!$131:$131,Period!CL$2,Month!19:19)+CK19)</f>
        <v>5529</v>
      </c>
      <c r="CM19" s="10">
        <f>IF(LEFT(CM$2,2)="1M",SUMIF(Month!$131:$131,Period!CM$2,Month!19:19),SUMIF(Month!$131:$131,Period!CM$2,Month!19:19)+CL19)</f>
        <v>6219</v>
      </c>
      <c r="CN19" s="10">
        <f>IF(LEFT(CN$2,2)="1M",SUMIF(Month!$131:$131,Period!CN$2,Month!19:19),SUMIF(Month!$131:$131,Period!CN$2,Month!19:19)+CM19)</f>
        <v>6994</v>
      </c>
      <c r="CO19" s="10">
        <f>IF(LEFT(CO$2,2)="1M",SUMIF(Month!$131:$131,Period!CO$2,Month!19:19),SUMIF(Month!$131:$131,Period!CO$2,Month!19:19)+CN19)</f>
        <v>7716</v>
      </c>
      <c r="CP19" s="10">
        <f>IF(LEFT(CP$2,2)="1M",SUMIF(Month!$131:$131,Period!CP$2,Month!19:19),SUMIF(Month!$131:$131,Period!CP$2,Month!19:19)+CO19)</f>
        <v>8563</v>
      </c>
      <c r="CQ19" s="10">
        <f>IF(LEFT(CQ$2,2)="1M",SUMIF(Month!$131:$131,Period!CQ$2,Month!19:19),SUMIF(Month!$131:$131,Period!CQ$2,Month!19:19)+CP19)</f>
        <v>9441</v>
      </c>
      <c r="CR19" s="10">
        <f>IF(LEFT(CR$2,2)="1M",SUMIF(Month!$131:$131,Period!CR$2,Month!19:19),SUMIF(Month!$131:$131,Period!CR$2,Month!19:19)+CQ19)</f>
        <v>10332</v>
      </c>
      <c r="CS19" s="10">
        <f>IF(LEFT(CS$2,2)="1M",SUMIF(Month!$131:$131,Period!CS$2,Month!19:19),SUMIF(Month!$131:$131,Period!CS$2,Month!19:19)+CR19)</f>
        <v>11620</v>
      </c>
      <c r="CT19" s="10">
        <f>IF(LEFT(CT$2,2)="1M",SUMIF(Month!$131:$131,Period!CT$2,Month!19:19),SUMIF(Month!$131:$131,Period!CT$2,Month!19:19)+CS19)</f>
        <v>1701</v>
      </c>
      <c r="CU19" s="10">
        <f>IF(LEFT(CU$2,2)="1M",SUMIF(Month!$131:$131,Period!CU$2,Month!19:19),SUMIF(Month!$131:$131,Period!CU$2,Month!19:19)+CT19)</f>
        <v>3142</v>
      </c>
      <c r="CV19" s="10">
        <f>IF(LEFT(CV$2,2)="1M",SUMIF(Month!$131:$131,Period!CV$2,Month!19:19),SUMIF(Month!$131:$131,Period!CV$2,Month!19:19)+CU19)</f>
        <v>4096</v>
      </c>
      <c r="CW19" s="10">
        <f>IF(LEFT(CW$2,2)="1M",SUMIF(Month!$131:$131,Period!CW$2,Month!19:19),SUMIF(Month!$131:$131,Period!CW$2,Month!19:19)+CV19)</f>
        <v>4814</v>
      </c>
      <c r="CX19" s="10">
        <f>IF(LEFT(CX$2,2)="1M",SUMIF(Month!$131:$131,Period!CX$2,Month!19:19),SUMIF(Month!$131:$131,Period!CX$2,Month!19:19)+CW19)</f>
        <v>5549</v>
      </c>
      <c r="CY19" s="10">
        <f>IF(LEFT(CY$2,2)="1M",SUMIF(Month!$131:$131,Period!CY$2,Month!19:19),SUMIF(Month!$131:$131,Period!CY$2,Month!19:19)+CX19)</f>
        <v>6232</v>
      </c>
      <c r="CZ19" s="10">
        <f>IF(LEFT(CZ$2,2)="1M",SUMIF(Month!$131:$131,Period!CZ$2,Month!19:19),SUMIF(Month!$131:$131,Period!CZ$2,Month!19:19)+CY19)</f>
        <v>7064</v>
      </c>
      <c r="DA19" s="10">
        <f>IF(LEFT(DA$2,2)="1M",SUMIF(Month!$131:$131,Period!DA$2,Month!19:19),SUMIF(Month!$131:$131,Period!DA$2,Month!19:19)+CZ19)</f>
        <v>7792</v>
      </c>
      <c r="DB19" s="10">
        <f>IF(LEFT(DB$2,2)="1M",SUMIF(Month!$131:$131,Period!DB$2,Month!19:19),SUMIF(Month!$131:$131,Period!DB$2,Month!19:19)+DA19)</f>
        <v>8501</v>
      </c>
      <c r="DC19" s="10">
        <f>IF(LEFT(DC$2,2)="1M",SUMIF(Month!$131:$131,Period!DC$2,Month!19:19),SUMIF(Month!$131:$131,Period!DC$2,Month!19:19)+DB19)</f>
        <v>9275</v>
      </c>
      <c r="DD19" s="10">
        <f>IF(LEFT(DD$2,2)="1M",SUMIF(Month!$131:$131,Period!DD$2,Month!19:19),SUMIF(Month!$131:$131,Period!DD$2,Month!19:19)+DC19)</f>
        <v>10194</v>
      </c>
      <c r="DE19" s="10">
        <f>IF(LEFT(DE$2,2)="1M",SUMIF(Month!$131:$131,Period!DE$2,Month!19:19),SUMIF(Month!$131:$131,Period!DE$2,Month!19:19)+DD19)</f>
        <v>11475</v>
      </c>
      <c r="DF19" s="10">
        <f>IF(LEFT(DF$2,2)="1M",SUMIF(Month!$131:$131,Period!DF$2,Month!19:19),SUMIF(Month!$131:$131,Period!DF$2,Month!19:19)+DE19)</f>
        <v>1693</v>
      </c>
      <c r="DG19" s="10">
        <f>IF(LEFT(DG$2,2)="1M",SUMIF(Month!$131:$131,Period!DG$2,Month!19:19),SUMIF(Month!$131:$131,Period!DG$2,Month!19:19)+DF19)</f>
        <v>3230</v>
      </c>
      <c r="DH19" s="10">
        <f>IF(LEFT(DH$2,2)="1M",SUMIF(Month!$131:$131,Period!DH$2,Month!19:19),SUMIF(Month!$131:$131,Period!DH$2,Month!19:19)+DG19)</f>
        <v>4119</v>
      </c>
      <c r="DI19" s="10">
        <f>IF(LEFT(DI$2,2)="1M",SUMIF(Month!$131:$131,Period!DI$2,Month!19:19),SUMIF(Month!$131:$131,Period!DI$2,Month!19:19)+DH19)</f>
        <v>4978</v>
      </c>
      <c r="DJ19" s="10">
        <f>IF(LEFT(DJ$2,2)="1M",SUMIF(Month!$131:$131,Period!DJ$2,Month!19:19),SUMIF(Month!$131:$131,Period!DJ$2,Month!19:19)+DI19)</f>
        <v>5672</v>
      </c>
      <c r="DK19" s="10">
        <f>IF(LEFT(DK$2,2)="1M",SUMIF(Month!$131:$131,Period!DK$2,Month!19:19),SUMIF(Month!$131:$131,Period!DK$2,Month!19:19)+DJ19)</f>
        <v>6342</v>
      </c>
      <c r="DL19" s="10">
        <f>IF(LEFT(DL$2,2)="1M",SUMIF(Month!$131:$131,Period!DL$2,Month!19:19),SUMIF(Month!$131:$131,Period!DL$2,Month!19:19)+DK19)</f>
        <v>7129</v>
      </c>
      <c r="DM19" s="10">
        <f>IF(LEFT(DM$2,2)="1M",SUMIF(Month!$131:$131,Period!DM$2,Month!19:19),SUMIF(Month!$131:$131,Period!DM$2,Month!19:19)+DL19)</f>
        <v>7835</v>
      </c>
      <c r="DN19" s="10">
        <f>IF(LEFT(DN$2,2)="1M",SUMIF(Month!$131:$131,Period!DN$2,Month!19:19),SUMIF(Month!$131:$131,Period!DN$2,Month!19:19)+DM19)</f>
        <v>8599</v>
      </c>
      <c r="DO19" s="10">
        <f>IF(LEFT(DO$2,2)="1M",SUMIF(Month!$131:$131,Period!DO$2,Month!19:19),SUMIF(Month!$131:$131,Period!DO$2,Month!19:19)+DN19)</f>
        <v>9454</v>
      </c>
      <c r="DP19" s="10">
        <f>IF(LEFT(DP$2,2)="1M",SUMIF(Month!$131:$131,Period!DP$2,Month!19:19),SUMIF(Month!$131:$131,Period!DP$2,Month!19:19)+DO19)</f>
        <v>10343</v>
      </c>
      <c r="DQ19" s="10">
        <f>IF(LEFT(DQ$2,2)="1M",SUMIF(Month!$131:$131,Period!DQ$2,Month!19:19),SUMIF(Month!$131:$131,Period!DQ$2,Month!19:19)+DP19)</f>
        <v>11736</v>
      </c>
      <c r="DR19" s="10">
        <f>IF(LEFT(DR$2,2)="1M",SUMIF(Month!$131:$131,Period!DR$2,Month!19:19),SUMIF(Month!$131:$131,Period!DR$2,Month!19:19)+DQ19)</f>
        <v>1668</v>
      </c>
      <c r="DS19" s="10">
        <f>IF(LEFT(DS$2,2)="1M",SUMIF(Month!$131:$131,Period!DS$2,Month!19:19),SUMIF(Month!$131:$131,Period!DS$2,Month!19:19)+DR19)</f>
        <v>3223</v>
      </c>
      <c r="DT19" s="10">
        <f>IF(LEFT(DT$2,2)="1M",SUMIF(Month!$131:$131,Period!DT$2,Month!19:19),SUMIF(Month!$131:$131,Period!DT$2,Month!19:19)+DS19)</f>
        <v>4117</v>
      </c>
      <c r="DU19" s="10">
        <f>IF(LEFT(DU$2,2)="1M",SUMIF(Month!$131:$131,Period!DU$2,Month!19:19),SUMIF(Month!$131:$131,Period!DU$2,Month!19:19)+DT19)</f>
        <v>5041</v>
      </c>
      <c r="DV19" s="10">
        <f>IF(LEFT(DV$2,2)="1M",SUMIF(Month!$131:$131,Period!DV$2,Month!19:19),SUMIF(Month!$131:$131,Period!DV$2,Month!19:19)+DU19)</f>
        <v>5804</v>
      </c>
      <c r="DW19" s="10">
        <f>IF(LEFT(DW$2,2)="1M",SUMIF(Month!$131:$131,Period!DW$2,Month!19:19),SUMIF(Month!$131:$131,Period!DW$2,Month!19:19)+DV19)</f>
        <v>6551</v>
      </c>
      <c r="DX19" s="10">
        <f>IF(LEFT(DX$2,2)="1M",SUMIF(Month!$131:$131,Period!DX$2,Month!19:19),SUMIF(Month!$131:$131,Period!DX$2,Month!19:19)+DW19)</f>
        <v>7374</v>
      </c>
      <c r="DY19" s="10">
        <f>IF(LEFT(DY$2,2)="1M",SUMIF(Month!$131:$131,Period!DY$2,Month!19:19),SUMIF(Month!$131:$131,Period!DY$2,Month!19:19)+DX19)</f>
        <v>8154</v>
      </c>
      <c r="DZ19" s="10">
        <f>IF(LEFT(DZ$2,2)="1M",SUMIF(Month!$131:$131,Period!DZ$2,Month!19:19),SUMIF(Month!$131:$131,Period!DZ$2,Month!19:19)+DY19)</f>
        <v>9088</v>
      </c>
      <c r="EA19" s="10">
        <f>IF(LEFT(EA$2,2)="1M",SUMIF(Month!$131:$131,Period!EA$2,Month!19:19),SUMIF(Month!$131:$131,Period!EA$2,Month!19:19)+DZ19)</f>
        <v>10041</v>
      </c>
      <c r="EB19" s="10">
        <f>IF(LEFT(EB$2,2)="1M",SUMIF(Month!$131:$131,Period!EB$2,Month!19:19),SUMIF(Month!$131:$131,Period!EB$2,Month!19:19)+EA19)</f>
        <v>11126</v>
      </c>
      <c r="EC19" s="10">
        <f>IF(LEFT(EC$2,2)="1M",SUMIF(Month!$131:$131,Period!EC$2,Month!19:19),SUMIF(Month!$131:$131,Period!EC$2,Month!19:19)+EB19)</f>
        <v>12617</v>
      </c>
      <c r="ED19" s="10">
        <f>IF(LEFT(ED$2,2)="1M",SUMIF(Month!$131:$131,Period!ED$2,Month!19:19),SUMIF(Month!$131:$131,Period!ED$2,Month!19:19)+EC19)</f>
        <v>1803</v>
      </c>
      <c r="EE19" s="10">
        <f>IF(LEFT(EE$2,2)="1M",SUMIF(Month!$131:$131,Period!EE$2,Month!19:19),SUMIF(Month!$131:$131,Period!EE$2,Month!19:19)+ED19)</f>
        <v>3440</v>
      </c>
      <c r="EF19" s="10">
        <f>IF(LEFT(EF$2,2)="1M",SUMIF(Month!$131:$131,Period!EF$2,Month!19:19),SUMIF(Month!$131:$131,Period!EF$2,Month!19:19)+EE19)</f>
        <v>4576</v>
      </c>
      <c r="EG19" s="10">
        <f>IF(LEFT(EG$2,2)="1M",SUMIF(Month!$131:$131,Period!EG$2,Month!19:19),SUMIF(Month!$131:$131,Period!EG$2,Month!19:19)+EF19)</f>
        <v>5502</v>
      </c>
      <c r="EH19" s="10">
        <f>IF(LEFT(EH$2,2)="1M",SUMIF(Month!$131:$131,Period!EH$2,Month!19:19),SUMIF(Month!$131:$131,Period!EH$2,Month!19:19)+EG19)</f>
        <v>6413</v>
      </c>
      <c r="EI19" s="10">
        <f>IF(LEFT(EI$2,2)="1M",SUMIF(Month!$131:$131,Period!EI$2,Month!19:19),SUMIF(Month!$131:$131,Period!EI$2,Month!19:19)+EH19)</f>
        <v>7229</v>
      </c>
      <c r="EJ19" s="10">
        <f>IF(LEFT(EJ$2,2)="1M",SUMIF(Month!$131:$131,Period!EJ$2,Month!19:19),SUMIF(Month!$131:$131,Period!EJ$2,Month!19:19)+EI19)</f>
        <v>8215</v>
      </c>
      <c r="EK19" s="10">
        <f>IF(LEFT(EK$2,2)="1M",SUMIF(Month!$131:$131,Period!EK$2,Month!19:19),SUMIF(Month!$131:$131,Period!EK$2,Month!19:19)+EJ19)</f>
        <v>9148</v>
      </c>
      <c r="EL19" s="10">
        <f>IF(LEFT(EL$2,2)="1M",SUMIF(Month!$131:$131,Period!EL$2,Month!19:19),SUMIF(Month!$131:$131,Period!EL$2,Month!19:19)+EK19)</f>
        <v>10070</v>
      </c>
      <c r="EM19" s="10">
        <f>IF(LEFT(EM$2,2)="1M",SUMIF(Month!$131:$131,Period!EM$2,Month!19:19),SUMIF(Month!$131:$131,Period!EM$2,Month!19:19)+EL19)</f>
        <v>11051</v>
      </c>
      <c r="EN19" s="10">
        <f>IF(LEFT(EN$2,2)="1M",SUMIF(Month!$131:$131,Period!EN$2,Month!19:19),SUMIF(Month!$131:$131,Period!EN$2,Month!19:19)+EM19)</f>
        <v>12169</v>
      </c>
      <c r="EO19" s="10">
        <f>IF(LEFT(EO$2,2)="1M",SUMIF(Month!$131:$131,Period!EO$2,Month!19:19),SUMIF(Month!$131:$131,Period!EO$2,Month!19:19)+EN19)</f>
        <v>13787</v>
      </c>
      <c r="EP19" s="10">
        <f>IF(LEFT(EP$2,2)="1M",SUMIF(Month!$131:$131,Period!EP$2,Month!19:19),SUMIF(Month!$131:$131,Period!EP$2,Month!19:19)+EO19)</f>
        <v>1863.8300000000002</v>
      </c>
      <c r="EQ19" s="10">
        <f>IF(LEFT(EQ$2,2)="1M",SUMIF(Month!$131:$131,Period!EQ$2,Month!19:19),SUMIF(Month!$131:$131,Period!EQ$2,Month!19:19)+EP19)</f>
        <v>3585.87</v>
      </c>
      <c r="ER19" s="10">
        <f>IF(LEFT(ER$2,2)="1M",SUMIF(Month!$131:$131,Period!ER$2,Month!19:19),SUMIF(Month!$131:$131,Period!ER$2,Month!19:19)+EQ19)</f>
        <v>4646.1035000000002</v>
      </c>
      <c r="ES19" s="10">
        <f>IF(LEFT(ES$2,2)="1M",SUMIF(Month!$131:$131,Period!ES$2,Month!19:19),SUMIF(Month!$131:$131,Period!ES$2,Month!19:19)+ER19)</f>
        <v>5723.1909999999998</v>
      </c>
      <c r="ET19" s="10">
        <f>IF(LEFT(ET$2,2)="1M",SUMIF(Month!$131:$131,Period!ET$2,Month!19:19),SUMIF(Month!$131:$131,Period!ET$2,Month!19:19)+ES19)</f>
        <v>6676.6279999999997</v>
      </c>
      <c r="EU19" s="10">
        <f>IF(LEFT(EU$2,2)="1M",SUMIF(Month!$131:$131,Period!EU$2,Month!19:19),SUMIF(Month!$131:$131,Period!EU$2,Month!19:19)+ET19)</f>
        <v>7555.6279999999997</v>
      </c>
      <c r="EV19" s="10">
        <f>IF(LEFT(EV$2,2)="1M",SUMIF(Month!$131:$131,Period!EV$2,Month!19:19),SUMIF(Month!$131:$131,Period!EV$2,Month!19:19)+EU19)</f>
        <v>8524.6280000000006</v>
      </c>
      <c r="EW19" s="10">
        <f>IF(LEFT(EW$2,2)="1M",SUMIF(Month!$131:$131,Period!EW$2,Month!19:19),SUMIF(Month!$131:$131,Period!EW$2,Month!19:19)+EV19)</f>
        <v>9505.6280000000006</v>
      </c>
      <c r="EX19" s="10">
        <f>IF(LEFT(EX$2,2)="1M",SUMIF(Month!$131:$131,Period!EX$2,Month!19:19),SUMIF(Month!$131:$131,Period!EX$2,Month!19:19)+EW19)</f>
        <v>10521.628000000001</v>
      </c>
      <c r="EY19" s="10">
        <f>IF(LEFT(EY$2,2)="1M",SUMIF(Month!$131:$131,Period!EY$2,Month!19:19),SUMIF(Month!$131:$131,Period!EY$2,Month!19:19)+EX19)</f>
        <v>11767.628000000001</v>
      </c>
      <c r="EZ19" s="10">
        <f>IF(LEFT(EZ$2,2)="1M",SUMIF(Month!$131:$131,Period!EZ$2,Month!19:19),SUMIF(Month!$131:$131,Period!EZ$2,Month!19:19)+EY19)</f>
        <v>12845.628000000001</v>
      </c>
      <c r="FA19" s="10">
        <f>IF(LEFT(FA$2,2)="1M",SUMIF(Month!$131:$131,Period!FA$2,Month!19:19),SUMIF(Month!$131:$131,Period!FA$2,Month!19:19)+EZ19)</f>
        <v>14523.628000000001</v>
      </c>
      <c r="FB19" s="10">
        <f>IF(LEFT(FB$2,2)="1M",SUMIF(Month!$131:$131,Period!FB$2,Month!19:19),SUMIF(Month!$131:$131,Period!FB$2,Month!19:19)+FA19)</f>
        <v>2023</v>
      </c>
      <c r="FC19" s="10">
        <f>IF(LEFT(FC$2,2)="1M",SUMIF(Month!$131:$131,Period!FC$2,Month!19:19),SUMIF(Month!$131:$131,Period!FC$2,Month!19:19)+FB19)</f>
        <v>3851</v>
      </c>
      <c r="FD19" s="10">
        <f>IF(LEFT(FD$2,2)="1M",SUMIF(Month!$131:$131,Period!FD$2,Month!19:19),SUMIF(Month!$131:$131,Period!FD$2,Month!19:19)+FC19)</f>
        <v>4981</v>
      </c>
      <c r="FE19" s="10">
        <f>IF(LEFT(FE$2,2)="1M",SUMIF(Month!$131:$131,Period!FE$2,Month!19:19),SUMIF(Month!$131:$131,Period!FE$2,Month!19:19)+FD19)</f>
        <v>6106</v>
      </c>
      <c r="FF19" s="10">
        <f>IF(LEFT(FF$2,2)="1M",SUMIF(Month!$131:$131,Period!FF$2,Month!19:19),SUMIF(Month!$131:$131,Period!FF$2,Month!19:19)+FE19)</f>
        <v>7131</v>
      </c>
      <c r="FG19" s="10">
        <f>IF(LEFT(FG$2,2)="1M",SUMIF(Month!$131:$131,Period!FG$2,Month!19:19),SUMIF(Month!$131:$131,Period!FG$2,Month!19:19)+FF19)</f>
        <v>8104</v>
      </c>
      <c r="FH19" s="10">
        <f>IF(LEFT(FH$2,2)="1M",SUMIF(Month!$131:$131,Period!FH$2,Month!19:19),SUMIF(Month!$131:$131,Period!FH$2,Month!19:19)+FG19)</f>
        <v>9208</v>
      </c>
      <c r="FI19" s="10">
        <f>IF(LEFT(FI$2,2)="1M",SUMIF(Month!$131:$131,Period!FI$2,Month!19:19),SUMIF(Month!$131:$131,Period!FI$2,Month!19:19)+FH19)</f>
        <v>10276</v>
      </c>
      <c r="FJ19" s="10">
        <f>IF(LEFT(FJ$2,2)="1M",SUMIF(Month!$131:$131,Period!FJ$2,Month!19:19),SUMIF(Month!$131:$131,Period!FJ$2,Month!19:19)+FI19)</f>
        <v>11475</v>
      </c>
      <c r="FK19" s="10">
        <f>IF(LEFT(FK$2,2)="1M",SUMIF(Month!$131:$131,Period!FK$2,Month!19:19),SUMIF(Month!$131:$131,Period!FK$2,Month!19:19)+FJ19)</f>
        <v>12734</v>
      </c>
      <c r="FL19" s="10">
        <f>IF(LEFT(FL$2,2)="1M",SUMIF(Month!$131:$131,Period!FL$2,Month!19:19),SUMIF(Month!$131:$131,Period!FL$2,Month!19:19)+FK19)</f>
        <v>14085</v>
      </c>
      <c r="FM19" s="10">
        <f>IF(LEFT(FM$2,2)="1M",SUMIF(Month!$131:$131,Period!FM$2,Month!19:19),SUMIF(Month!$131:$131,Period!FM$2,Month!19:19)+FL19)</f>
        <v>15897</v>
      </c>
      <c r="FN19" s="10">
        <f>IF(LEFT(FN$2,2)="1M",SUMIF(Month!$131:$131,Period!FN$2,Month!19:19),SUMIF(Month!$131:$131,Period!FN$2,Month!19:19)+FM19)</f>
        <v>2235</v>
      </c>
      <c r="FO19" s="10">
        <f>IF(LEFT(FO$2,2)="1M",SUMIF(Month!$131:$131,Period!FO$2,Month!19:19),SUMIF(Month!$131:$131,Period!FO$2,Month!19:19)+FN19)</f>
        <v>4066.6745000000001</v>
      </c>
      <c r="FP19" s="10">
        <f>IF(LEFT(FP$2,2)="1M",SUMIF(Month!$131:$131,Period!FP$2,Month!19:19),SUMIF(Month!$131:$131,Period!FP$2,Month!19:19)+FO19)</f>
        <v>5612.6745000000001</v>
      </c>
      <c r="FQ19" s="10">
        <f>IF(LEFT(FQ$2,2)="1M",SUMIF(Month!$131:$131,Period!FQ$2,Month!19:19),SUMIF(Month!$131:$131,Period!FQ$2,Month!19:19)+FP19)</f>
        <v>6898.6745000000001</v>
      </c>
      <c r="FR19" s="10">
        <f>IF(LEFT(FR$2,2)="1M",SUMIF(Month!$131:$131,Period!FR$2,Month!19:19),SUMIF(Month!$131:$131,Period!FR$2,Month!19:19)+FQ19)</f>
        <v>8044.6745000000001</v>
      </c>
      <c r="FS19" s="10">
        <f>IF(LEFT(FS$2,2)="1M",SUMIF(Month!$131:$131,Period!FS$2,Month!19:19),SUMIF(Month!$131:$131,Period!FS$2,Month!19:19)+FR19)</f>
        <v>9176</v>
      </c>
      <c r="FT19" s="10">
        <f>IF(LEFT(FT$2,2)="1M",SUMIF(Month!$131:$131,Period!FT$2,Month!19:19),SUMIF(Month!$131:$131,Period!FT$2,Month!19:19)+FS19)</f>
        <v>10364</v>
      </c>
      <c r="FU19" s="10">
        <f>IF(LEFT(FU$2,2)="1M",SUMIF(Month!$131:$131,Period!FU$2,Month!19:19),SUMIF(Month!$131:$131,Period!FU$2,Month!19:19)+FT19)</f>
        <v>11525</v>
      </c>
      <c r="FV19" s="10">
        <f>IF(LEFT(FV$2,2)="1M",SUMIF(Month!$131:$131,Period!FV$2,Month!19:19),SUMIF(Month!$131:$131,Period!FV$2,Month!19:19)+FU19)</f>
        <v>12811</v>
      </c>
      <c r="FW19" s="10">
        <f>IF(LEFT(FW$2,2)="1M",SUMIF(Month!$131:$131,Period!FW$2,Month!19:19),SUMIF(Month!$131:$131,Period!FW$2,Month!19:19)+FV19)</f>
        <v>14183</v>
      </c>
      <c r="FX19" s="10">
        <f>IF(LEFT(FX$2,2)="1M",SUMIF(Month!$131:$131,Period!FX$2,Month!19:19),SUMIF(Month!$131:$131,Period!FX$2,Month!19:19)+FW19)</f>
        <v>15678</v>
      </c>
      <c r="FY19" s="10">
        <f>IF(LEFT(FY$2,2)="1M",SUMIF(Month!$131:$131,Period!FY$2,Month!19:19),SUMIF(Month!$131:$131,Period!FY$2,Month!19:19)+FX19)</f>
        <v>17615</v>
      </c>
      <c r="FZ19" s="10">
        <f>IF(LEFT(FZ$2,2)="1M",SUMIF(Month!$131:$131,Period!FZ$2,Month!19:19),SUMIF(Month!$131:$131,Period!FZ$2,Month!19:19)+FY19)</f>
        <v>2363.2980000000002</v>
      </c>
      <c r="GA19" s="10">
        <f>IF(LEFT(GA$2,2)="1M",SUMIF(Month!$131:$131,Period!GA$2,Month!19:19),SUMIF(Month!$131:$131,Period!GA$2,Month!19:19)+FZ19)</f>
        <v>4563.2980000000007</v>
      </c>
      <c r="GB19" s="10">
        <f>IF(LEFT(GB$2,2)="1M",SUMIF(Month!$131:$131,Period!GB$2,Month!19:19),SUMIF(Month!$131:$131,Period!GB$2,Month!19:19)+GA19)</f>
        <v>6029.692500000001</v>
      </c>
      <c r="GC19" s="10">
        <f>IF(LEFT(GC$2,2)="1M",SUMIF(Month!$131:$131,Period!GC$2,Month!19:19),SUMIF(Month!$131:$131,Period!GC$2,Month!19:19)+GB19)</f>
        <v>7470.3385000000007</v>
      </c>
      <c r="GD19" s="10">
        <f>IF(LEFT(GD$2,2)="1M",SUMIF(Month!$131:$131,Period!GD$2,Month!19:19),SUMIF(Month!$131:$131,Period!GD$2,Month!19:19)+GC19)</f>
        <v>8739.4465</v>
      </c>
      <c r="GE19" s="10">
        <f>IF(LEFT(GE$2,2)="1M",SUMIF(Month!$131:$131,Period!GE$2,Month!19:19),SUMIF(Month!$131:$131,Period!GE$2,Month!19:19)+GD19)</f>
        <v>9967.1669999999995</v>
      </c>
      <c r="GF19" s="10">
        <f>IF(LEFT(GF$2,2)="1M",SUMIF(Month!$131:$131,Period!GF$2,Month!19:19),SUMIF(Month!$131:$131,Period!GF$2,Month!19:19)+GE19)</f>
        <v>11295</v>
      </c>
      <c r="GG19" s="10">
        <f>IF(LEFT(GG$2,2)="1M",SUMIF(Month!$131:$131,Period!GG$2,Month!19:19),SUMIF(Month!$131:$131,Period!GG$2,Month!19:19)+GF19)</f>
        <v>12623.232499999998</v>
      </c>
      <c r="GH19" s="10">
        <f>IF(LEFT(GH$2,2)="1M",SUMIF(Month!$131:$131,Period!GH$2,Month!19:19),SUMIF(Month!$131:$131,Period!GH$2,Month!19:19)+GG19)</f>
        <v>14058.489999999998</v>
      </c>
      <c r="GI19" s="10">
        <f>IF(LEFT(GI$2,2)="1M",SUMIF(Month!$131:$131,Period!GI$2,Month!19:19),SUMIF(Month!$131:$131,Period!GI$2,Month!19:19)+GH19)</f>
        <v>15509</v>
      </c>
      <c r="GJ19" s="10">
        <f>IF(LEFT(GJ$2,2)="1M",SUMIF(Month!$131:$131,Period!GJ$2,Month!19:19),SUMIF(Month!$131:$131,Period!GJ$2,Month!19:19)+GI19)</f>
        <v>17185.167000000001</v>
      </c>
      <c r="GK19" s="10">
        <f>IF(LEFT(GK$2,2)="1M",SUMIF(Month!$131:$131,Period!GK$2,Month!19:19),SUMIF(Month!$131:$131,Period!GK$2,Month!19:19)+GJ19)</f>
        <v>19278.167000000001</v>
      </c>
      <c r="GL19" s="10">
        <f>IF(LEFT(GL$2,2)="1M",SUMIF(Month!$131:$131,Period!GL$2,Month!19:19),SUMIF(Month!$131:$131,Period!GL$2,Month!19:19)+GK19)</f>
        <v>2444</v>
      </c>
      <c r="GM19" s="10">
        <f>IF(LEFT(GM$2,2)="1M",SUMIF(Month!$131:$131,Period!GM$2,Month!19:19),SUMIF(Month!$131:$131,Period!GM$2,Month!19:19)+GL19)</f>
        <v>4585</v>
      </c>
      <c r="GN19" s="10">
        <f>IF(LEFT(GN$2,2)="1M",SUMIF(Month!$131:$131,Period!GN$2,Month!19:19),SUMIF(Month!$131:$131,Period!GN$2,Month!19:19)+GM19)</f>
        <v>6211</v>
      </c>
      <c r="GO19" s="10">
        <f>IF(LEFT(GO$2,2)="1M",SUMIF(Month!$131:$131,Period!GO$2,Month!19:19),SUMIF(Month!$131:$131,Period!GO$2,Month!19:19)+GN19)</f>
        <v>7560</v>
      </c>
      <c r="GP19" s="10">
        <f>IF(LEFT(GP$2,2)="1M",SUMIF(Month!$131:$131,Period!GP$2,Month!19:19),SUMIF(Month!$131:$131,Period!GP$2,Month!19:19)+GO19)</f>
        <v>8948</v>
      </c>
      <c r="GQ19" s="10">
        <f>IF(LEFT(GQ$2,2)="1M",SUMIF(Month!$131:$131,Period!GQ$2,Month!19:19),SUMIF(Month!$131:$131,Period!GQ$2,Month!19:19)+GP19)</f>
        <v>10238</v>
      </c>
      <c r="GR19" s="10">
        <f>IF(LEFT(GR$2,2)="1M",SUMIF(Month!$131:$131,Period!GR$2,Month!19:19),SUMIF(Month!$131:$131,Period!GR$2,Month!19:19)+GQ19)</f>
        <v>11667</v>
      </c>
      <c r="GS19" s="10">
        <f>IF(LEFT(GS$2,2)="1M",SUMIF(Month!$131:$131,Period!GS$2,Month!19:19),SUMIF(Month!$131:$131,Period!GS$2,Month!19:19)+GR19)</f>
        <v>13046</v>
      </c>
      <c r="GT19" s="10">
        <f>IF(LEFT(GT$2,2)="1M",SUMIF(Month!$131:$131,Period!GT$2,Month!19:19),SUMIF(Month!$131:$131,Period!GT$2,Month!19:19)+GS19)</f>
        <v>14532</v>
      </c>
      <c r="GU19" s="10">
        <f>IF(LEFT(GU$2,2)="1M",SUMIF(Month!$131:$131,Period!GU$2,Month!19:19),SUMIF(Month!$131:$131,Period!GU$2,Month!19:19)+GT19)</f>
        <v>16069.585999999999</v>
      </c>
      <c r="GV19" s="10">
        <f>IF(LEFT(GV$2,2)="1M",SUMIF(Month!$131:$131,Period!GV$2,Month!19:19),SUMIF(Month!$131:$131,Period!GV$2,Month!19:19)+GU19)</f>
        <v>17843.457999999999</v>
      </c>
      <c r="GW19" s="10">
        <f>IF(LEFT(GW$2,2)="1M",SUMIF(Month!$131:$131,Period!GW$2,Month!19:19),SUMIF(Month!$131:$131,Period!GW$2,Month!19:19)+GV19)</f>
        <v>20132.457999999999</v>
      </c>
      <c r="GX19" s="10">
        <f>IF(LEFT(GX$2,2)="1M",SUMIF(Month!$131:$131,Period!GX$2,Month!19:19),SUMIF(Month!$131:$131,Period!GX$2,Month!19:19)+GW19)</f>
        <v>2643</v>
      </c>
      <c r="GY19" s="10">
        <f>IF(LEFT(GY$2,2)="1M",SUMIF(Month!$131:$131,Period!GY$2,Month!19:19),SUMIF(Month!$131:$131,Period!GY$2,Month!19:19)+GX19)</f>
        <v>4936</v>
      </c>
      <c r="GZ19" s="10">
        <f>IF(LEFT(GZ$2,2)="1M",SUMIF(Month!$131:$131,Period!GZ$2,Month!19:19),SUMIF(Month!$131:$131,Period!GZ$2,Month!19:19)+GY19)</f>
        <v>6703</v>
      </c>
      <c r="HA19" s="10">
        <f>IF(LEFT(HA$2,2)="1M",SUMIF(Month!$131:$131,Period!HA$2,Month!19:19),SUMIF(Month!$131:$131,Period!HA$2,Month!19:19)+GZ19)</f>
        <v>8304</v>
      </c>
      <c r="HB19" s="10">
        <f>IF(LEFT(HB$2,2)="1M",SUMIF(Month!$131:$131,Period!HB$2,Month!19:19),SUMIF(Month!$131:$131,Period!HB$2,Month!19:19)+HA19)</f>
        <v>9767</v>
      </c>
      <c r="HC19" s="10">
        <f>IF(LEFT(HC$2,2)="1M",SUMIF(Month!$131:$131,Period!HC$2,Month!19:19),SUMIF(Month!$131:$131,Period!HC$2,Month!19:19)+HB19)</f>
        <v>11116</v>
      </c>
      <c r="HD19" s="10">
        <f>IF(LEFT(HD$2,2)="1M",SUMIF(Month!$131:$131,Period!HD$2,Month!19:19),SUMIF(Month!$131:$131,Period!HD$2,Month!19:19)+HC19)</f>
        <v>12633</v>
      </c>
      <c r="HE19" s="10">
        <f>IF(LEFT(HE$2,2)="1M",SUMIF(Month!$131:$131,Period!HE$2,Month!19:19),SUMIF(Month!$131:$131,Period!HE$2,Month!19:19)+HD19)</f>
        <v>14225</v>
      </c>
      <c r="HF19" s="10">
        <f>IF(LEFT(HF$2,2)="1M",SUMIF(Month!$131:$131,Period!HF$2,Month!19:19),SUMIF(Month!$131:$131,Period!HF$2,Month!19:19)+HE19)</f>
        <v>15770</v>
      </c>
      <c r="HG19" s="10">
        <f>IF(LEFT(HG$2,2)="1M",SUMIF(Month!$131:$131,Period!HG$2,Month!19:19),SUMIF(Month!$131:$131,Period!HG$2,Month!19:19)+HF19)</f>
        <v>17388</v>
      </c>
      <c r="HH19" s="10">
        <f>IF(LEFT(HH$2,2)="1M",SUMIF(Month!$131:$131,Period!HH$2,Month!19:19),SUMIF(Month!$131:$131,Period!HH$2,Month!19:19)+HG19)</f>
        <v>19223</v>
      </c>
      <c r="HI19" s="10">
        <f>IF(LEFT(HI$2,2)="1M",SUMIF(Month!$131:$131,Period!HI$2,Month!19:19),SUMIF(Month!$131:$131,Period!HI$2,Month!19:19)+HH19)</f>
        <v>21647</v>
      </c>
      <c r="HJ19" s="10">
        <f>IF(LEFT(HJ$2,2)="1M",SUMIF(Month!$131:$131,Period!HJ$2,Month!19:19),SUMIF(Month!$131:$131,Period!HJ$2,Month!19:19)+HI19)</f>
        <v>2787</v>
      </c>
      <c r="HK19" s="10">
        <f>IF(LEFT(HK$2,2)="1M",SUMIF(Month!$131:$131,Period!HK$2,Month!19:19),SUMIF(Month!$131:$131,Period!HK$2,Month!19:19)+HJ19)</f>
        <v>5112</v>
      </c>
      <c r="HL19" s="10">
        <f>IF(LEFT(HL$2,2)="1M",SUMIF(Month!$131:$131,Period!HL$2,Month!19:19),SUMIF(Month!$131:$131,Period!HL$2,Month!19:19)+HK19)</f>
        <v>6756</v>
      </c>
      <c r="HM19" s="10">
        <f>IF(LEFT(HM$2,2)="1M",SUMIF(Month!$131:$131,Period!HM$2,Month!19:19),SUMIF(Month!$131:$131,Period!HM$2,Month!19:19)+HL19)</f>
        <v>8406.3220000000001</v>
      </c>
      <c r="HN19" s="10">
        <f>IF(LEFT(HN$2,2)="1M",SUMIF(Month!$131:$131,Period!HN$2,Month!19:19),SUMIF(Month!$131:$131,Period!HN$2,Month!19:19)+HM19)</f>
        <v>9853.0419999999995</v>
      </c>
      <c r="HO19" s="10">
        <f>IF(LEFT(HO$2,2)="1M",SUMIF(Month!$131:$131,Period!HO$2,Month!19:19),SUMIF(Month!$131:$131,Period!HO$2,Month!19:19)+HN19)</f>
        <v>11261.199499999999</v>
      </c>
      <c r="HP19" s="10">
        <f>IF(LEFT(HP$2,2)="1M",SUMIF(Month!$131:$131,Period!HP$2,Month!19:19),SUMIF(Month!$131:$131,Period!HP$2,Month!19:19)+HO19)</f>
        <v>12785.011999999999</v>
      </c>
      <c r="HQ19" s="10">
        <f>IF(LEFT(HQ$2,2)="1M",SUMIF(Month!$131:$131,Period!HQ$2,Month!19:19),SUMIF(Month!$131:$131,Period!HQ$2,Month!19:19)+HP19)</f>
        <v>14283.866999999998</v>
      </c>
      <c r="HR19" s="10">
        <f>IF(LEFT(HR$2,2)="1M",SUMIF(Month!$131:$131,Period!HR$2,Month!19:19),SUMIF(Month!$131:$131,Period!HR$2,Month!19:19)+HQ19)</f>
        <v>15731.866999999998</v>
      </c>
      <c r="HS19" s="10">
        <f>IF(LEFT(HS$2,2)="1M",SUMIF(Month!$131:$131,Period!HS$2,Month!19:19),SUMIF(Month!$131:$131,Period!HS$2,Month!19:19)+HR19)</f>
        <v>17309.033499999998</v>
      </c>
      <c r="HT19" s="10">
        <f>IF(LEFT(HT$2,2)="1M",SUMIF(Month!$131:$131,Period!HT$2,Month!19:19),SUMIF(Month!$131:$131,Period!HT$2,Month!19:19)+HS19)</f>
        <v>18820.033499999998</v>
      </c>
      <c r="HU19" s="10">
        <f>IF(LEFT(HU$2,2)="1M",SUMIF(Month!$131:$131,Period!HU$2,Month!19:19),SUMIF(Month!$131:$131,Period!HU$2,Month!19:19)+HT19)</f>
        <v>21076.033499999998</v>
      </c>
      <c r="HV19" s="10">
        <f>IF(LEFT(HV$2,2)="1M",SUMIF(Month!$131:$131,Period!HV$2,Month!19:19),SUMIF(Month!$131:$131,Period!HV$2,Month!19:19)+HU19)</f>
        <v>2791</v>
      </c>
      <c r="HW19" s="10">
        <f>IF(LEFT(HW$2,2)="1M",SUMIF(Month!$131:$131,Period!HW$2,Month!19:19),SUMIF(Month!$131:$131,Period!HW$2,Month!19:19)+HV19)</f>
        <v>5129</v>
      </c>
      <c r="HX19" s="10">
        <f>IF(LEFT(HX$2,2)="1M",SUMIF(Month!$131:$131,Period!HX$2,Month!19:19),SUMIF(Month!$131:$131,Period!HX$2,Month!19:19)+HW19)</f>
        <v>6727</v>
      </c>
      <c r="HY19" s="10">
        <f>IF(LEFT(HY$2,2)="1M",SUMIF(Month!$131:$131,Period!HY$2,Month!19:19),SUMIF(Month!$131:$131,Period!HY$2,Month!19:19)+HX19)</f>
        <v>8097</v>
      </c>
      <c r="HZ19" s="10">
        <f>IF(LEFT(HZ$2,2)="1M",SUMIF(Month!$131:$131,Period!HZ$2,Month!19:19),SUMIF(Month!$131:$131,Period!HZ$2,Month!19:19)+HY19)</f>
        <v>9426</v>
      </c>
      <c r="IA19" s="10">
        <f>IF(LEFT(IA$2,2)="1M",SUMIF(Month!$131:$131,Period!IA$2,Month!19:19),SUMIF(Month!$131:$131,Period!IA$2,Month!19:19)+HZ19)</f>
        <v>10655</v>
      </c>
      <c r="IB19" s="10">
        <f>IF(LEFT(IB$2,2)="1M",SUMIF(Month!$131:$131,Period!IB$2,Month!19:19),SUMIF(Month!$131:$131,Period!IB$2,Month!19:19)+IA19)</f>
        <v>12121</v>
      </c>
      <c r="IC19" s="10">
        <f>IF(LEFT(IC$2,2)="1M",SUMIF(Month!$131:$131,Period!IC$2,Month!19:19),SUMIF(Month!$131:$131,Period!IC$2,Month!19:19)+IB19)</f>
        <v>13472</v>
      </c>
      <c r="ID19" s="10">
        <f>IF(LEFT(ID$2,2)="1M",SUMIF(Month!$131:$131,Period!ID$2,Month!19:19),SUMIF(Month!$131:$131,Period!ID$2,Month!19:19)+IC19)</f>
        <v>14868.210500000001</v>
      </c>
      <c r="IE19" s="10">
        <f>IF(LEFT(IE$2,2)="1M",SUMIF(Month!$131:$131,Period!IE$2,Month!19:19),SUMIF(Month!$131:$131,Period!IE$2,Month!19:19)+ID19)</f>
        <v>16299.210500000001</v>
      </c>
      <c r="IF19" s="10">
        <f>IF(LEFT(IF$2,2)="1M",SUMIF(Month!$131:$131,Period!IF$2,Month!19:19),SUMIF(Month!$131:$131,Period!IF$2,Month!19:19)+IE19)</f>
        <v>17895.210500000001</v>
      </c>
      <c r="IG19" s="10">
        <f>IF(LEFT(IG$2,2)="1M",SUMIF(Month!$131:$131,Period!IG$2,Month!19:19),SUMIF(Month!$131:$131,Period!IG$2,Month!19:19)+IF19)</f>
        <v>20053.210500000001</v>
      </c>
      <c r="IH19" s="10">
        <f>Month!IH19</f>
        <v>2781.4565000000002</v>
      </c>
      <c r="II19" s="10">
        <f>IH19+Month!II19</f>
        <v>5238.0034999999998</v>
      </c>
      <c r="IJ19" s="10">
        <f>II19+Month!IJ19</f>
        <v>6850.2129999999997</v>
      </c>
      <c r="IK19" s="10">
        <f>IJ19+Month!IK19</f>
        <v>8410.3529999999992</v>
      </c>
      <c r="IL19" s="10">
        <f>IK19+Month!IL19</f>
        <v>9702.3374999999996</v>
      </c>
      <c r="IM19" s="10">
        <f>IL19+Month!IM19</f>
        <v>11042.496499999999</v>
      </c>
      <c r="IN19" s="10">
        <f>IM19+Month!IN19</f>
        <v>12721.4085</v>
      </c>
      <c r="IO19" s="10">
        <f>IN19+Month!IO19</f>
        <v>14281.869500000001</v>
      </c>
      <c r="IP19" s="10">
        <f>IO19+Month!IP19</f>
        <v>15954.915500000001</v>
      </c>
      <c r="IQ19" s="10">
        <f>IP19+Month!IQ19</f>
        <v>17613.242000000002</v>
      </c>
      <c r="IR19" s="10">
        <f>IQ19+Month!IR19</f>
        <v>19418.676500000001</v>
      </c>
      <c r="IS19" s="10">
        <f>IR19+Month!IS19</f>
        <v>21936.622500000001</v>
      </c>
      <c r="IT19" s="10">
        <f>Month!IT19</f>
        <v>3031.616</v>
      </c>
      <c r="IU19" s="10">
        <f>IT19+Month!IU19</f>
        <v>5671.4709999999995</v>
      </c>
      <c r="IV19" s="10">
        <f>IU19+Month!IV19</f>
        <v>7708.2279999999992</v>
      </c>
      <c r="IW19" s="10">
        <f>IV19+Month!IW19</f>
        <v>9500.985999999999</v>
      </c>
      <c r="IX19" s="10">
        <f>IW19+Month!IX19</f>
        <v>10976.929999999998</v>
      </c>
      <c r="IY19" s="10">
        <f>IX19+Month!IY19</f>
        <v>12462.358499999998</v>
      </c>
      <c r="IZ19" s="10">
        <f>IY19+Month!IZ19</f>
        <v>12589.091999999999</v>
      </c>
      <c r="JA19" s="10">
        <f>IZ19+Month!JA19</f>
        <v>12589.091999999999</v>
      </c>
      <c r="JB19" s="10">
        <f>JA19+Month!JB19</f>
        <v>12589.091999999999</v>
      </c>
      <c r="JC19" s="10">
        <f>JB19+Month!JC19</f>
        <v>12589.091999999999</v>
      </c>
      <c r="JD19" s="10">
        <f>JC19+Month!JD19</f>
        <v>12589.091999999999</v>
      </c>
      <c r="JE19" s="10">
        <f>JD19+Month!JE19</f>
        <v>12589.091999999999</v>
      </c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>
        <f>Month!KE19+KD19</f>
        <v>0</v>
      </c>
      <c r="KF19" s="10">
        <f>Month!KF19+KE19</f>
        <v>0</v>
      </c>
      <c r="KG19" s="10">
        <f>Month!KG19+KF19</f>
        <v>0</v>
      </c>
      <c r="KH19" s="10">
        <f>Month!KH19+KG19</f>
        <v>0</v>
      </c>
      <c r="KI19" s="10">
        <f>Month!KI19+KH19</f>
        <v>0</v>
      </c>
      <c r="KJ19" s="10">
        <f>Month!KJ19+KI19</f>
        <v>0</v>
      </c>
      <c r="KK19" s="10">
        <f>Month!KK19+KJ19</f>
        <v>0</v>
      </c>
      <c r="KL19" s="10">
        <f>Month!KL19+KK19</f>
        <v>0</v>
      </c>
      <c r="KM19" s="10">
        <f>Month!KM19+KL19</f>
        <v>0</v>
      </c>
      <c r="KN19" s="10">
        <f>Month!KN19+KM19</f>
        <v>0</v>
      </c>
      <c r="KO19" s="10">
        <f>Month!KO19+KN19</f>
        <v>0</v>
      </c>
      <c r="KP19" s="10">
        <f>Month!KP19</f>
        <v>0</v>
      </c>
      <c r="KQ19" s="10">
        <f>Month!KQ19+KP19</f>
        <v>0</v>
      </c>
      <c r="KR19" s="10">
        <f>Month!KR19+KQ19</f>
        <v>0</v>
      </c>
      <c r="KS19" s="10">
        <f>Month!KS19+KR19</f>
        <v>0</v>
      </c>
      <c r="KT19" s="10">
        <f>Month!KT19+KS19</f>
        <v>0</v>
      </c>
      <c r="KU19" s="10">
        <f>Month!KU19+KT19</f>
        <v>0</v>
      </c>
      <c r="KV19" s="10">
        <f>Month!KV19+KU19</f>
        <v>0</v>
      </c>
      <c r="KW19" s="10">
        <f>Month!KW19+KV19</f>
        <v>0</v>
      </c>
      <c r="KX19" s="10">
        <f>Month!KX19+KW19</f>
        <v>0</v>
      </c>
      <c r="KY19" s="10">
        <f>Month!KY19+KX19</f>
        <v>0</v>
      </c>
      <c r="KZ19" s="10">
        <f>Month!KZ19+KY19</f>
        <v>0</v>
      </c>
      <c r="LA19" s="10">
        <f>Month!LA19+KZ19</f>
        <v>0</v>
      </c>
      <c r="LB19" s="10">
        <f>Month!LB19</f>
        <v>0</v>
      </c>
      <c r="LC19" s="10">
        <f>Month!LC19+LB19</f>
        <v>0</v>
      </c>
      <c r="LD19" s="10">
        <f>Month!LD19+LC19</f>
        <v>0</v>
      </c>
      <c r="LE19" s="10">
        <f>Month!LE19+LD19</f>
        <v>0</v>
      </c>
      <c r="LF19" s="10">
        <f>Month!LF19+LE19</f>
        <v>0</v>
      </c>
      <c r="LG19" s="10">
        <f>Month!LG19+LF19</f>
        <v>0</v>
      </c>
      <c r="LH19" s="10">
        <f>Month!LH19+LG19</f>
        <v>0</v>
      </c>
      <c r="LI19" s="10">
        <f>Month!LI19+LH19</f>
        <v>0</v>
      </c>
      <c r="LJ19" s="10">
        <f>Month!LJ19+LI19</f>
        <v>0</v>
      </c>
      <c r="LK19" s="10">
        <f>Month!LK19+LJ19</f>
        <v>0</v>
      </c>
      <c r="LL19" s="10">
        <f>Month!LL19+LK19</f>
        <v>0</v>
      </c>
      <c r="LM19" s="10">
        <f>Month!LM19+LL19</f>
        <v>0</v>
      </c>
      <c r="LN19" s="10">
        <f>Month!LN19</f>
        <v>0</v>
      </c>
      <c r="LO19" s="10">
        <f>Month!LO19</f>
        <v>0</v>
      </c>
      <c r="LP19" s="10">
        <f>Month!LP19</f>
        <v>0</v>
      </c>
      <c r="LQ19" s="10">
        <f>Month!LQ19</f>
        <v>0</v>
      </c>
      <c r="LR19" s="10">
        <f>Month!LR19</f>
        <v>0</v>
      </c>
      <c r="LS19" s="10">
        <f>Month!LS19</f>
        <v>0</v>
      </c>
      <c r="LT19" s="10">
        <f>Month!LT19</f>
        <v>0</v>
      </c>
      <c r="LU19" s="10">
        <f>Month!LU19</f>
        <v>0</v>
      </c>
      <c r="LV19" s="10">
        <f>Month!LV19</f>
        <v>0</v>
      </c>
      <c r="LW19" s="10">
        <f>Month!LW19</f>
        <v>0</v>
      </c>
      <c r="LX19" s="10">
        <f>Month!LX19</f>
        <v>0</v>
      </c>
      <c r="LY19" s="10">
        <f>Month!LY19</f>
        <v>0</v>
      </c>
      <c r="LZ19" s="10">
        <f>Month!LZ19</f>
        <v>0</v>
      </c>
      <c r="MA19" s="10">
        <f>LZ19+Month!MA19</f>
        <v>0</v>
      </c>
      <c r="MB19" s="10">
        <f>MA19+Month!MB19</f>
        <v>0</v>
      </c>
      <c r="MC19" s="10">
        <f>MB19+Month!MC19</f>
        <v>0</v>
      </c>
      <c r="MD19" s="10">
        <f>MC19+Month!MD19</f>
        <v>0</v>
      </c>
      <c r="ME19" s="10">
        <f>MD19+Month!ME19</f>
        <v>0</v>
      </c>
      <c r="MF19" s="10">
        <f>ME19+Month!MF19</f>
        <v>0</v>
      </c>
      <c r="MG19" s="10">
        <f>MF19+Month!MG19</f>
        <v>0</v>
      </c>
      <c r="MH19" s="10">
        <f>MG19+Month!MH19</f>
        <v>0</v>
      </c>
      <c r="MI19" s="10">
        <f>MH19+Month!MI19</f>
        <v>0</v>
      </c>
      <c r="MJ19" s="10">
        <f>MI19+Month!MJ19</f>
        <v>0</v>
      </c>
      <c r="MK19" s="10">
        <f>MJ19+Month!MK19</f>
        <v>0</v>
      </c>
      <c r="ML19" s="10">
        <f>Month!ML19</f>
        <v>0</v>
      </c>
    </row>
    <row r="20" spans="1:350" s="6" customFormat="1" x14ac:dyDescent="0.35">
      <c r="A20" s="20" t="str">
        <f>Month!$A$20</f>
        <v>Econorte</v>
      </c>
      <c r="B20" s="8">
        <f>IF(LEFT(B$2,2)="1M",SUMIF(Month!$131:$131,Period!B$2,Month!20:20),SUMIF(Month!$131:$131,Period!B$2,Month!20:20)+A20)</f>
        <v>0</v>
      </c>
      <c r="C20" s="8">
        <f>IF(LEFT(C$2,2)="1M",SUMIF(Month!$131:$131,Period!C$2,Month!20:20),SUMIF(Month!$131:$131,Period!C$2,Month!20:20)+B20)</f>
        <v>0</v>
      </c>
      <c r="D20" s="8">
        <f>IF(LEFT(D$2,2)="1M",SUMIF(Month!$131:$131,Period!D$2,Month!20:20),SUMIF(Month!$131:$131,Period!D$2,Month!20:20)+C20)</f>
        <v>0</v>
      </c>
      <c r="E20" s="8">
        <f>IF(LEFT(E$2,2)="1M",SUMIF(Month!$131:$131,Period!E$2,Month!20:20),SUMIF(Month!$131:$131,Period!E$2,Month!20:20)+D20)</f>
        <v>0</v>
      </c>
      <c r="F20" s="8">
        <f>IF(LEFT(F$2,2)="1M",SUMIF(Month!$131:$131,Period!F$2,Month!20:20),SUMIF(Month!$131:$131,Period!F$2,Month!20:20)+E20)</f>
        <v>0</v>
      </c>
      <c r="G20" s="8">
        <f>IF(LEFT(G$2,2)="1M",SUMIF(Month!$131:$131,Period!G$2,Month!20:20),SUMIF(Month!$131:$131,Period!G$2,Month!20:20)+F20)</f>
        <v>0</v>
      </c>
      <c r="H20" s="8">
        <f>IF(LEFT(H$2,2)="1M",SUMIF(Month!$131:$131,Period!H$2,Month!20:20),SUMIF(Month!$131:$131,Period!H$2,Month!20:20)+G20)</f>
        <v>0</v>
      </c>
      <c r="I20" s="8">
        <f>IF(LEFT(I$2,2)="1M",SUMIF(Month!$131:$131,Period!I$2,Month!20:20),SUMIF(Month!$131:$131,Period!I$2,Month!20:20)+H20)</f>
        <v>0</v>
      </c>
      <c r="J20" s="8">
        <f>IF(LEFT(J$2,2)="1M",SUMIF(Month!$131:$131,Period!J$2,Month!20:20),SUMIF(Month!$131:$131,Period!J$2,Month!20:20)+I20)</f>
        <v>0</v>
      </c>
      <c r="K20" s="8">
        <f>IF(LEFT(K$2,2)="1M",SUMIF(Month!$131:$131,Period!K$2,Month!20:20),SUMIF(Month!$131:$131,Period!K$2,Month!20:20)+J20)</f>
        <v>0</v>
      </c>
      <c r="L20" s="8">
        <f>IF(LEFT(L$2,2)="1M",SUMIF(Month!$131:$131,Period!L$2,Month!20:20),SUMIF(Month!$131:$131,Period!L$2,Month!20:20)+K20)</f>
        <v>0</v>
      </c>
      <c r="M20" s="8">
        <f>IF(LEFT(M$2,2)="1M",SUMIF(Month!$131:$131,Period!M$2,Month!20:20),SUMIF(Month!$131:$131,Period!M$2,Month!20:20)+L20)</f>
        <v>0</v>
      </c>
      <c r="N20" s="8">
        <f>IF(LEFT(N$2,2)="1M",SUMIF(Month!$131:$131,Period!N$2,Month!20:20),SUMIF(Month!$131:$131,Period!N$2,Month!20:20)+M20)</f>
        <v>0</v>
      </c>
      <c r="O20" s="8">
        <f>IF(LEFT(O$2,2)="1M",SUMIF(Month!$131:$131,Period!O$2,Month!20:20),SUMIF(Month!$131:$131,Period!O$2,Month!20:20)+N20)</f>
        <v>0</v>
      </c>
      <c r="P20" s="8">
        <f>IF(LEFT(P$2,2)="1M",SUMIF(Month!$131:$131,Period!P$2,Month!20:20),SUMIF(Month!$131:$131,Period!P$2,Month!20:20)+O20)</f>
        <v>0</v>
      </c>
      <c r="Q20" s="8">
        <f>IF(LEFT(Q$2,2)="1M",SUMIF(Month!$131:$131,Period!Q$2,Month!20:20),SUMIF(Month!$131:$131,Period!Q$2,Month!20:20)+P20)</f>
        <v>0</v>
      </c>
      <c r="R20" s="8">
        <f>IF(LEFT(R$2,2)="1M",SUMIF(Month!$131:$131,Period!R$2,Month!20:20),SUMIF(Month!$131:$131,Period!R$2,Month!20:20)+Q20)</f>
        <v>0</v>
      </c>
      <c r="S20" s="8">
        <f>IF(LEFT(S$2,2)="1M",SUMIF(Month!$131:$131,Period!S$2,Month!20:20),SUMIF(Month!$131:$131,Period!S$2,Month!20:20)+R20)</f>
        <v>467</v>
      </c>
      <c r="T20" s="8">
        <f>IF(LEFT(T$2,2)="1M",SUMIF(Month!$131:$131,Period!T$2,Month!20:20),SUMIF(Month!$131:$131,Period!T$2,Month!20:20)+S20)</f>
        <v>1172</v>
      </c>
      <c r="U20" s="8">
        <f>IF(LEFT(U$2,2)="1M",SUMIF(Month!$131:$131,Period!U$2,Month!20:20),SUMIF(Month!$131:$131,Period!U$2,Month!20:20)+T20)</f>
        <v>1902</v>
      </c>
      <c r="V20" s="8">
        <f>IF(LEFT(V$2,2)="1M",SUMIF(Month!$131:$131,Period!V$2,Month!20:20),SUMIF(Month!$131:$131,Period!V$2,Month!20:20)+U20)</f>
        <v>2645</v>
      </c>
      <c r="W20" s="8">
        <f>IF(LEFT(W$2,2)="1M",SUMIF(Month!$131:$131,Period!W$2,Month!20:20),SUMIF(Month!$131:$131,Period!W$2,Month!20:20)+V20)</f>
        <v>3426</v>
      </c>
      <c r="X20" s="8">
        <f>IF(LEFT(X$2,2)="1M",SUMIF(Month!$131:$131,Period!X$2,Month!20:20),SUMIF(Month!$131:$131,Period!X$2,Month!20:20)+W20)</f>
        <v>4171</v>
      </c>
      <c r="Y20" s="8">
        <f>IF(LEFT(Y$2,2)="1M",SUMIF(Month!$131:$131,Period!Y$2,Month!20:20),SUMIF(Month!$131:$131,Period!Y$2,Month!20:20)+X20)</f>
        <v>5035</v>
      </c>
      <c r="Z20" s="8">
        <f>IF(LEFT(Z$2,2)="1M",SUMIF(Month!$131:$131,Period!Z$2,Month!20:20),SUMIF(Month!$131:$131,Period!Z$2,Month!20:20)+Y20)</f>
        <v>771</v>
      </c>
      <c r="AA20" s="8">
        <f>IF(LEFT(AA$2,2)="1M",SUMIF(Month!$131:$131,Period!AA$2,Month!20:20),SUMIF(Month!$131:$131,Period!AA$2,Month!20:20)+Z20)</f>
        <v>1423</v>
      </c>
      <c r="AB20" s="8">
        <f>IF(LEFT(AB$2,2)="1M",SUMIF(Month!$131:$131,Period!AB$2,Month!20:20),SUMIF(Month!$131:$131,Period!AB$2,Month!20:20)+AA20)</f>
        <v>2141</v>
      </c>
      <c r="AC20" s="8">
        <f>IF(LEFT(AC$2,2)="1M",SUMIF(Month!$131:$131,Period!AC$2,Month!20:20),SUMIF(Month!$131:$131,Period!AC$2,Month!20:20)+AB20)</f>
        <v>2874</v>
      </c>
      <c r="AD20" s="8">
        <f>IF(LEFT(AD$2,2)="1M",SUMIF(Month!$131:$131,Period!AD$2,Month!20:20),SUMIF(Month!$131:$131,Period!AD$2,Month!20:20)+AC20)</f>
        <v>3639</v>
      </c>
      <c r="AE20" s="8">
        <f>IF(LEFT(AE$2,2)="1M",SUMIF(Month!$131:$131,Period!AE$2,Month!20:20),SUMIF(Month!$131:$131,Period!AE$2,Month!20:20)+AD20)</f>
        <v>4363</v>
      </c>
      <c r="AF20" s="8">
        <f>IF(LEFT(AF$2,2)="1M",SUMIF(Month!$131:$131,Period!AF$2,Month!20:20),SUMIF(Month!$131:$131,Period!AF$2,Month!20:20)+AE20)</f>
        <v>5126</v>
      </c>
      <c r="AG20" s="8">
        <f>IF(LEFT(AG$2,2)="1M",SUMIF(Month!$131:$131,Period!AG$2,Month!20:20),SUMIF(Month!$131:$131,Period!AG$2,Month!20:20)+AF20)</f>
        <v>5897</v>
      </c>
      <c r="AH20" s="8">
        <f>IF(LEFT(AH$2,2)="1M",SUMIF(Month!$131:$131,Period!AH$2,Month!20:20),SUMIF(Month!$131:$131,Period!AH$2,Month!20:20)+AG20)</f>
        <v>6656</v>
      </c>
      <c r="AI20" s="8">
        <f>IF(LEFT(AI$2,2)="1M",SUMIF(Month!$131:$131,Period!AI$2,Month!20:20),SUMIF(Month!$131:$131,Period!AI$2,Month!20:20)+AH20)</f>
        <v>7482</v>
      </c>
      <c r="AJ20" s="8">
        <f>IF(LEFT(AJ$2,2)="1M",SUMIF(Month!$131:$131,Period!AJ$2,Month!20:20),SUMIF(Month!$131:$131,Period!AJ$2,Month!20:20)+AI20)</f>
        <v>8260</v>
      </c>
      <c r="AK20" s="8">
        <f>IF(LEFT(AK$2,2)="1M",SUMIF(Month!$131:$131,Period!AK$2,Month!20:20),SUMIF(Month!$131:$131,Period!AK$2,Month!20:20)+AJ20)</f>
        <v>9135</v>
      </c>
      <c r="AL20" s="8">
        <f>IF(LEFT(AL$2,2)="1M",SUMIF(Month!$131:$131,Period!AL$2,Month!20:20),SUMIF(Month!$131:$131,Period!AL$2,Month!20:20)+AK20)</f>
        <v>784</v>
      </c>
      <c r="AM20" s="8">
        <f>IF(LEFT(AM$2,2)="1M",SUMIF(Month!$131:$131,Period!AM$2,Month!20:20),SUMIF(Month!$131:$131,Period!AM$2,Month!20:20)+AL20)</f>
        <v>1507</v>
      </c>
      <c r="AN20" s="8">
        <f>IF(LEFT(AN$2,2)="1M",SUMIF(Month!$131:$131,Period!AN$2,Month!20:20),SUMIF(Month!$131:$131,Period!AN$2,Month!20:20)+AM20)</f>
        <v>2248</v>
      </c>
      <c r="AO20" s="8">
        <f>IF(LEFT(AO$2,2)="1M",SUMIF(Month!$131:$131,Period!AO$2,Month!20:20),SUMIF(Month!$131:$131,Period!AO$2,Month!20:20)+AN20)</f>
        <v>2955</v>
      </c>
      <c r="AP20" s="8">
        <f>IF(LEFT(AP$2,2)="1M",SUMIF(Month!$131:$131,Period!AP$2,Month!20:20),SUMIF(Month!$131:$131,Period!AP$2,Month!20:20)+AO20)</f>
        <v>3631</v>
      </c>
      <c r="AQ20" s="8">
        <f>IF(LEFT(AQ$2,2)="1M",SUMIF(Month!$131:$131,Period!AQ$2,Month!20:20),SUMIF(Month!$131:$131,Period!AQ$2,Month!20:20)+AP20)</f>
        <v>4293</v>
      </c>
      <c r="AR20" s="8">
        <f>IF(LEFT(AR$2,2)="1M",SUMIF(Month!$131:$131,Period!AR$2,Month!20:20),SUMIF(Month!$131:$131,Period!AR$2,Month!20:20)+AQ20)</f>
        <v>5003</v>
      </c>
      <c r="AS20" s="8">
        <f>IF(LEFT(AS$2,2)="1M",SUMIF(Month!$131:$131,Period!AS$2,Month!20:20),SUMIF(Month!$131:$131,Period!AS$2,Month!20:20)+AR20)</f>
        <v>5653</v>
      </c>
      <c r="AT20" s="8">
        <f>IF(LEFT(AT$2,2)="1M",SUMIF(Month!$131:$131,Period!AT$2,Month!20:20),SUMIF(Month!$131:$131,Period!AT$2,Month!20:20)+AS20)</f>
        <v>6306</v>
      </c>
      <c r="AU20" s="8">
        <f>IF(LEFT(AU$2,2)="1M",SUMIF(Month!$131:$131,Period!AU$2,Month!20:20),SUMIF(Month!$131:$131,Period!AU$2,Month!20:20)+AT20)</f>
        <v>7015</v>
      </c>
      <c r="AV20" s="8">
        <f>IF(LEFT(AV$2,2)="1M",SUMIF(Month!$131:$131,Period!AV$2,Month!20:20),SUMIF(Month!$131:$131,Period!AV$2,Month!20:20)+AU20)</f>
        <v>7678</v>
      </c>
      <c r="AW20" s="8">
        <f>IF(LEFT(AW$2,2)="1M",SUMIF(Month!$131:$131,Period!AW$2,Month!20:20),SUMIF(Month!$131:$131,Period!AW$2,Month!20:20)+AV20)</f>
        <v>8418</v>
      </c>
      <c r="AX20" s="8">
        <f>IF(LEFT(AX$2,2)="1M",SUMIF(Month!$131:$131,Period!AX$2,Month!20:20),SUMIF(Month!$131:$131,Period!AX$2,Month!20:20)+AW20)</f>
        <v>673</v>
      </c>
      <c r="AY20" s="8">
        <f>IF(LEFT(AY$2,2)="1M",SUMIF(Month!$131:$131,Period!AY$2,Month!20:20),SUMIF(Month!$131:$131,Period!AY$2,Month!20:20)+AX20)</f>
        <v>1246</v>
      </c>
      <c r="AZ20" s="8">
        <f>IF(LEFT(AZ$2,2)="1M",SUMIF(Month!$131:$131,Period!AZ$2,Month!20:20),SUMIF(Month!$131:$131,Period!AZ$2,Month!20:20)+AY20)</f>
        <v>1899</v>
      </c>
      <c r="BA20" s="8">
        <f>IF(LEFT(BA$2,2)="1M",SUMIF(Month!$131:$131,Period!BA$2,Month!20:20),SUMIF(Month!$131:$131,Period!BA$2,Month!20:20)+AZ20)</f>
        <v>2558</v>
      </c>
      <c r="BB20" s="8">
        <f>IF(LEFT(BB$2,2)="1M",SUMIF(Month!$131:$131,Period!BB$2,Month!20:20),SUMIF(Month!$131:$131,Period!BB$2,Month!20:20)+BA20)</f>
        <v>3193</v>
      </c>
      <c r="BC20" s="8">
        <f>IF(LEFT(BC$2,2)="1M",SUMIF(Month!$131:$131,Period!BC$2,Month!20:20),SUMIF(Month!$131:$131,Period!BC$2,Month!20:20)+BB20)</f>
        <v>3808</v>
      </c>
      <c r="BD20" s="8">
        <f>IF(LEFT(BD$2,2)="1M",SUMIF(Month!$131:$131,Period!BD$2,Month!20:20),SUMIF(Month!$131:$131,Period!BD$2,Month!20:20)+BC20)</f>
        <v>4507</v>
      </c>
      <c r="BE20" s="8">
        <f>IF(LEFT(BE$2,2)="1M",SUMIF(Month!$131:$131,Period!BE$2,Month!20:20),SUMIF(Month!$131:$131,Period!BE$2,Month!20:20)+BD20)</f>
        <v>5150</v>
      </c>
      <c r="BF20" s="8">
        <f>IF(LEFT(BF$2,2)="1M",SUMIF(Month!$131:$131,Period!BF$2,Month!20:20),SUMIF(Month!$131:$131,Period!BF$2,Month!20:20)+BE20)</f>
        <v>5791</v>
      </c>
      <c r="BG20" s="8">
        <f>IF(LEFT(BG$2,2)="1M",SUMIF(Month!$131:$131,Period!BG$2,Month!20:20),SUMIF(Month!$131:$131,Period!BG$2,Month!20:20)+BF20)</f>
        <v>6462</v>
      </c>
      <c r="BH20" s="8">
        <f>IF(LEFT(BH$2,2)="1M",SUMIF(Month!$131:$131,Period!BH$2,Month!20:20),SUMIF(Month!$131:$131,Period!BH$2,Month!20:20)+BG20)</f>
        <v>7110</v>
      </c>
      <c r="BI20" s="8">
        <f>IF(LEFT(BI$2,2)="1M",SUMIF(Month!$131:$131,Period!BI$2,Month!20:20),SUMIF(Month!$131:$131,Period!BI$2,Month!20:20)+BH20)</f>
        <v>7808</v>
      </c>
      <c r="BJ20" s="8">
        <f>IF(LEFT(BJ$2,2)="1M",SUMIF(Month!$131:$131,Period!BJ$2,Month!20:20),SUMIF(Month!$131:$131,Period!BJ$2,Month!20:20)+BI20)</f>
        <v>651</v>
      </c>
      <c r="BK20" s="8">
        <f>IF(LEFT(BK$2,2)="1M",SUMIF(Month!$131:$131,Period!BK$2,Month!20:20),SUMIF(Month!$131:$131,Period!BK$2,Month!20:20)+BJ20)</f>
        <v>1205</v>
      </c>
      <c r="BL20" s="8">
        <f>IF(LEFT(BL$2,2)="1M",SUMIF(Month!$131:$131,Period!BL$2,Month!20:20),SUMIF(Month!$131:$131,Period!BL$2,Month!20:20)+BK20)</f>
        <v>1831</v>
      </c>
      <c r="BM20" s="8">
        <f>IF(LEFT(BM$2,2)="1M",SUMIF(Month!$131:$131,Period!BM$2,Month!20:20),SUMIF(Month!$131:$131,Period!BM$2,Month!20:20)+BL20)</f>
        <v>2459</v>
      </c>
      <c r="BN20" s="8">
        <f>IF(LEFT(BN$2,2)="1M",SUMIF(Month!$131:$131,Period!BN$2,Month!20:20),SUMIF(Month!$131:$131,Period!BN$2,Month!20:20)+BM20)</f>
        <v>3083</v>
      </c>
      <c r="BO20" s="8">
        <f>IF(LEFT(BO$2,2)="1M",SUMIF(Month!$131:$131,Period!BO$2,Month!20:20),SUMIF(Month!$131:$131,Period!BO$2,Month!20:20)+BN20)</f>
        <v>3665</v>
      </c>
      <c r="BP20" s="8">
        <f>IF(LEFT(BP$2,2)="1M",SUMIF(Month!$131:$131,Period!BP$2,Month!20:20),SUMIF(Month!$131:$131,Period!BP$2,Month!20:20)+BO20)</f>
        <v>4341</v>
      </c>
      <c r="BQ20" s="8">
        <f>IF(LEFT(BQ$2,2)="1M",SUMIF(Month!$131:$131,Period!BQ$2,Month!20:20),SUMIF(Month!$131:$131,Period!BQ$2,Month!20:20)+BP20)</f>
        <v>4991</v>
      </c>
      <c r="BR20" s="8">
        <f>IF(LEFT(BR$2,2)="1M",SUMIF(Month!$131:$131,Period!BR$2,Month!20:20),SUMIF(Month!$131:$131,Period!BR$2,Month!20:20)+BQ20)</f>
        <v>5635</v>
      </c>
      <c r="BS20" s="8">
        <f>IF(LEFT(BS$2,2)="1M",SUMIF(Month!$131:$131,Period!BS$2,Month!20:20),SUMIF(Month!$131:$131,Period!BS$2,Month!20:20)+BR20)</f>
        <v>6322</v>
      </c>
      <c r="BT20" s="8">
        <f>IF(LEFT(BT$2,2)="1M",SUMIF(Month!$131:$131,Period!BT$2,Month!20:20),SUMIF(Month!$131:$131,Period!BT$2,Month!20:20)+BS20)</f>
        <v>7251</v>
      </c>
      <c r="BU20" s="8">
        <f>IF(LEFT(BU$2,2)="1M",SUMIF(Month!$131:$131,Period!BU$2,Month!20:20),SUMIF(Month!$131:$131,Period!BU$2,Month!20:20)+BT20)</f>
        <v>8220</v>
      </c>
      <c r="BV20" s="8">
        <f>IF(LEFT(BV$2,2)="1M",SUMIF(Month!$131:$131,Period!BV$2,Month!20:20),SUMIF(Month!$131:$131,Period!BV$2,Month!20:20)+BU20)</f>
        <v>890</v>
      </c>
      <c r="BW20" s="8">
        <f>IF(LEFT(BW$2,2)="1M",SUMIF(Month!$131:$131,Period!BW$2,Month!20:20),SUMIF(Month!$131:$131,Period!BW$2,Month!20:20)+BV20)</f>
        <v>1679.22</v>
      </c>
      <c r="BX20" s="8">
        <f>IF(LEFT(BX$2,2)="1M",SUMIF(Month!$131:$131,Period!BX$2,Month!20:20),SUMIF(Month!$131:$131,Period!BX$2,Month!20:20)+BW20)</f>
        <v>2537.2200000000003</v>
      </c>
      <c r="BY20" s="8">
        <f>IF(LEFT(BY$2,2)="1M",SUMIF(Month!$131:$131,Period!BY$2,Month!20:20),SUMIF(Month!$131:$131,Period!BY$2,Month!20:20)+BX20)</f>
        <v>3409.2200000000003</v>
      </c>
      <c r="BZ20" s="8">
        <f>IF(LEFT(BZ$2,2)="1M",SUMIF(Month!$131:$131,Period!BZ$2,Month!20:20),SUMIF(Month!$131:$131,Period!BZ$2,Month!20:20)+BY20)</f>
        <v>4298.8</v>
      </c>
      <c r="CA20" s="8">
        <f>IF(LEFT(CA$2,2)="1M",SUMIF(Month!$131:$131,Period!CA$2,Month!20:20),SUMIF(Month!$131:$131,Period!CA$2,Month!20:20)+BZ20)</f>
        <v>5138.8</v>
      </c>
      <c r="CB20" s="8">
        <f>IF(LEFT(CB$2,2)="1M",SUMIF(Month!$131:$131,Period!CB$2,Month!20:20),SUMIF(Month!$131:$131,Period!CB$2,Month!20:20)+CA20)</f>
        <v>6092.8</v>
      </c>
      <c r="CC20" s="8">
        <f>IF(LEFT(CC$2,2)="1M",SUMIF(Month!$131:$131,Period!CC$2,Month!20:20),SUMIF(Month!$131:$131,Period!CC$2,Month!20:20)+CB20)</f>
        <v>7019.8</v>
      </c>
      <c r="CD20" s="8">
        <f>IF(LEFT(CD$2,2)="1M",SUMIF(Month!$131:$131,Period!CD$2,Month!20:20),SUMIF(Month!$131:$131,Period!CD$2,Month!20:20)+CC20)</f>
        <v>7939.8</v>
      </c>
      <c r="CE20" s="8">
        <f>IF(LEFT(CE$2,2)="1M",SUMIF(Month!$131:$131,Period!CE$2,Month!20:20),SUMIF(Month!$131:$131,Period!CE$2,Month!20:20)+CD20)</f>
        <v>8935.7999999999993</v>
      </c>
      <c r="CF20" s="8">
        <f>IF(LEFT(CF$2,2)="1M",SUMIF(Month!$131:$131,Period!CF$2,Month!20:20),SUMIF(Month!$131:$131,Period!CF$2,Month!20:20)+CE20)</f>
        <v>9860.7999999999993</v>
      </c>
      <c r="CG20" s="8">
        <f>IF(LEFT(CG$2,2)="1M",SUMIF(Month!$131:$131,Period!CG$2,Month!20:20),SUMIF(Month!$131:$131,Period!CG$2,Month!20:20)+CF20)</f>
        <v>10841.8</v>
      </c>
      <c r="CH20" s="8">
        <f>IF(LEFT(CH$2,2)="1M",SUMIF(Month!$131:$131,Period!CH$2,Month!20:20),SUMIF(Month!$131:$131,Period!CH$2,Month!20:20)+CG20)</f>
        <v>941</v>
      </c>
      <c r="CI20" s="8">
        <f>IF(LEFT(CI$2,2)="1M",SUMIF(Month!$131:$131,Period!CI$2,Month!20:20),SUMIF(Month!$131:$131,Period!CI$2,Month!20:20)+CH20)</f>
        <v>1763.62</v>
      </c>
      <c r="CJ20" s="8">
        <f>IF(LEFT(CJ$2,2)="1M",SUMIF(Month!$131:$131,Period!CJ$2,Month!20:20),SUMIF(Month!$131:$131,Period!CJ$2,Month!20:20)+CI20)</f>
        <v>2688.62</v>
      </c>
      <c r="CK20" s="8">
        <f>IF(LEFT(CK$2,2)="1M",SUMIF(Month!$131:$131,Period!CK$2,Month!20:20),SUMIF(Month!$131:$131,Period!CK$2,Month!20:20)+CJ20)</f>
        <v>3615.62</v>
      </c>
      <c r="CL20" s="8">
        <f>IF(LEFT(CL$2,2)="1M",SUMIF(Month!$131:$131,Period!CL$2,Month!20:20),SUMIF(Month!$131:$131,Period!CL$2,Month!20:20)+CK20)</f>
        <v>4540.62</v>
      </c>
      <c r="CM20" s="8">
        <f>IF(LEFT(CM$2,2)="1M",SUMIF(Month!$131:$131,Period!CM$2,Month!20:20),SUMIF(Month!$131:$131,Period!CM$2,Month!20:20)+CL20)</f>
        <v>5429.62</v>
      </c>
      <c r="CN20" s="8">
        <f>IF(LEFT(CN$2,2)="1M",SUMIF(Month!$131:$131,Period!CN$2,Month!20:20),SUMIF(Month!$131:$131,Period!CN$2,Month!20:20)+CM20)</f>
        <v>6399.62</v>
      </c>
      <c r="CO20" s="8">
        <f>IF(LEFT(CO$2,2)="1M",SUMIF(Month!$131:$131,Period!CO$2,Month!20:20),SUMIF(Month!$131:$131,Period!CO$2,Month!20:20)+CN20)</f>
        <v>7343.62</v>
      </c>
      <c r="CP20" s="8">
        <f>IF(LEFT(CP$2,2)="1M",SUMIF(Month!$131:$131,Period!CP$2,Month!20:20),SUMIF(Month!$131:$131,Period!CP$2,Month!20:20)+CO20)</f>
        <v>8269.619999999999</v>
      </c>
      <c r="CQ20" s="8">
        <f>IF(LEFT(CQ$2,2)="1M",SUMIF(Month!$131:$131,Period!CQ$2,Month!20:20),SUMIF(Month!$131:$131,Period!CQ$2,Month!20:20)+CP20)</f>
        <v>9205.619999999999</v>
      </c>
      <c r="CR20" s="8">
        <f>IF(LEFT(CR$2,2)="1M",SUMIF(Month!$131:$131,Period!CR$2,Month!20:20),SUMIF(Month!$131:$131,Period!CR$2,Month!20:20)+CQ20)</f>
        <v>10096.619999999999</v>
      </c>
      <c r="CS20" s="8">
        <f>IF(LEFT(CS$2,2)="1M",SUMIF(Month!$131:$131,Period!CS$2,Month!20:20),SUMIF(Month!$131:$131,Period!CS$2,Month!20:20)+CR20)</f>
        <v>11078.619999999999</v>
      </c>
      <c r="CT20" s="8">
        <f>IF(LEFT(CT$2,2)="1M",SUMIF(Month!$131:$131,Period!CT$2,Month!20:20),SUMIF(Month!$131:$131,Period!CT$2,Month!20:20)+CS20)</f>
        <v>908</v>
      </c>
      <c r="CU20" s="8">
        <f>IF(LEFT(CU$2,2)="1M",SUMIF(Month!$131:$131,Period!CU$2,Month!20:20),SUMIF(Month!$131:$131,Period!CU$2,Month!20:20)+CT20)</f>
        <v>1700</v>
      </c>
      <c r="CV20" s="8">
        <f>IF(LEFT(CV$2,2)="1M",SUMIF(Month!$131:$131,Period!CV$2,Month!20:20),SUMIF(Month!$131:$131,Period!CV$2,Month!20:20)+CU20)</f>
        <v>2629</v>
      </c>
      <c r="CW20" s="8">
        <f>IF(LEFT(CW$2,2)="1M",SUMIF(Month!$131:$131,Period!CW$2,Month!20:20),SUMIF(Month!$131:$131,Period!CW$2,Month!20:20)+CV20)</f>
        <v>3496</v>
      </c>
      <c r="CX20" s="8">
        <f>IF(LEFT(CX$2,2)="1M",SUMIF(Month!$131:$131,Period!CX$2,Month!20:20),SUMIF(Month!$131:$131,Period!CX$2,Month!20:20)+CW20)</f>
        <v>4405</v>
      </c>
      <c r="CY20" s="8">
        <f>IF(LEFT(CY$2,2)="1M",SUMIF(Month!$131:$131,Period!CY$2,Month!20:20),SUMIF(Month!$131:$131,Period!CY$2,Month!20:20)+CX20)</f>
        <v>5262</v>
      </c>
      <c r="CZ20" s="8">
        <f>IF(LEFT(CZ$2,2)="1M",SUMIF(Month!$131:$131,Period!CZ$2,Month!20:20),SUMIF(Month!$131:$131,Period!CZ$2,Month!20:20)+CY20)</f>
        <v>6206</v>
      </c>
      <c r="DA20" s="8">
        <f>IF(LEFT(DA$2,2)="1M",SUMIF(Month!$131:$131,Period!DA$2,Month!20:20),SUMIF(Month!$131:$131,Period!DA$2,Month!20:20)+CZ20)</f>
        <v>7144</v>
      </c>
      <c r="DB20" s="8">
        <f>IF(LEFT(DB$2,2)="1M",SUMIF(Month!$131:$131,Period!DB$2,Month!20:20),SUMIF(Month!$131:$131,Period!DB$2,Month!20:20)+DA20)</f>
        <v>8012</v>
      </c>
      <c r="DC20" s="8">
        <f>IF(LEFT(DC$2,2)="1M",SUMIF(Month!$131:$131,Period!DC$2,Month!20:20),SUMIF(Month!$131:$131,Period!DC$2,Month!20:20)+DB20)</f>
        <v>8910</v>
      </c>
      <c r="DD20" s="8">
        <f>IF(LEFT(DD$2,2)="1M",SUMIF(Month!$131:$131,Period!DD$2,Month!20:20),SUMIF(Month!$131:$131,Period!DD$2,Month!20:20)+DC20)</f>
        <v>9784</v>
      </c>
      <c r="DE20" s="8">
        <f>IF(LEFT(DE$2,2)="1M",SUMIF(Month!$131:$131,Period!DE$2,Month!20:20),SUMIF(Month!$131:$131,Period!DE$2,Month!20:20)+DD20)</f>
        <v>10740</v>
      </c>
      <c r="DF20" s="8">
        <f>IF(LEFT(DF$2,2)="1M",SUMIF(Month!$131:$131,Period!DF$2,Month!20:20),SUMIF(Month!$131:$131,Period!DF$2,Month!20:20)+DE20)</f>
        <v>875</v>
      </c>
      <c r="DG20" s="8">
        <f>IF(LEFT(DG$2,2)="1M",SUMIF(Month!$131:$131,Period!DG$2,Month!20:20),SUMIF(Month!$131:$131,Period!DG$2,Month!20:20)+DF20)</f>
        <v>1634</v>
      </c>
      <c r="DH20" s="8">
        <f>IF(LEFT(DH$2,2)="1M",SUMIF(Month!$131:$131,Period!DH$2,Month!20:20),SUMIF(Month!$131:$131,Period!DH$2,Month!20:20)+DG20)</f>
        <v>2493</v>
      </c>
      <c r="DI20" s="8">
        <f>IF(LEFT(DI$2,2)="1M",SUMIF(Month!$131:$131,Period!DI$2,Month!20:20),SUMIF(Month!$131:$131,Period!DI$2,Month!20:20)+DH20)</f>
        <v>3347</v>
      </c>
      <c r="DJ20" s="8">
        <f>IF(LEFT(DJ$2,2)="1M",SUMIF(Month!$131:$131,Period!DJ$2,Month!20:20),SUMIF(Month!$131:$131,Period!DJ$2,Month!20:20)+DI20)</f>
        <v>4221</v>
      </c>
      <c r="DK20" s="8">
        <f>IF(LEFT(DK$2,2)="1M",SUMIF(Month!$131:$131,Period!DK$2,Month!20:20),SUMIF(Month!$131:$131,Period!DK$2,Month!20:20)+DJ20)</f>
        <v>5079</v>
      </c>
      <c r="DL20" s="8">
        <f>IF(LEFT(DL$2,2)="1M",SUMIF(Month!$131:$131,Period!DL$2,Month!20:20),SUMIF(Month!$131:$131,Period!DL$2,Month!20:20)+DK20)</f>
        <v>6026</v>
      </c>
      <c r="DM20" s="8">
        <f>IF(LEFT(DM$2,2)="1M",SUMIF(Month!$131:$131,Period!DM$2,Month!20:20),SUMIF(Month!$131:$131,Period!DM$2,Month!20:20)+DL20)</f>
        <v>6973</v>
      </c>
      <c r="DN20" s="8">
        <f>IF(LEFT(DN$2,2)="1M",SUMIF(Month!$131:$131,Period!DN$2,Month!20:20),SUMIF(Month!$131:$131,Period!DN$2,Month!20:20)+DM20)</f>
        <v>7882</v>
      </c>
      <c r="DO20" s="8">
        <f>IF(LEFT(DO$2,2)="1M",SUMIF(Month!$131:$131,Period!DO$2,Month!20:20),SUMIF(Month!$131:$131,Period!DO$2,Month!20:20)+DN20)</f>
        <v>8823</v>
      </c>
      <c r="DP20" s="8">
        <f>IF(LEFT(DP$2,2)="1M",SUMIF(Month!$131:$131,Period!DP$2,Month!20:20),SUMIF(Month!$131:$131,Period!DP$2,Month!20:20)+DO20)</f>
        <v>9738</v>
      </c>
      <c r="DQ20" s="8">
        <f>IF(LEFT(DQ$2,2)="1M",SUMIF(Month!$131:$131,Period!DQ$2,Month!20:20),SUMIF(Month!$131:$131,Period!DQ$2,Month!20:20)+DP20)</f>
        <v>10717</v>
      </c>
      <c r="DR20" s="8">
        <f>IF(LEFT(DR$2,2)="1M",SUMIF(Month!$131:$131,Period!DR$2,Month!20:20),SUMIF(Month!$131:$131,Period!DR$2,Month!20:20)+DQ20)</f>
        <v>902</v>
      </c>
      <c r="DS20" s="8">
        <f>IF(LEFT(DS$2,2)="1M",SUMIF(Month!$131:$131,Period!DS$2,Month!20:20),SUMIF(Month!$131:$131,Period!DS$2,Month!20:20)+DR20)</f>
        <v>1710.72</v>
      </c>
      <c r="DT20" s="8">
        <f>IF(LEFT(DT$2,2)="1M",SUMIF(Month!$131:$131,Period!DT$2,Month!20:20),SUMIF(Month!$131:$131,Period!DT$2,Month!20:20)+DS20)</f>
        <v>2620.7200000000003</v>
      </c>
      <c r="DU20" s="8">
        <f>IF(LEFT(DU$2,2)="1M",SUMIF(Month!$131:$131,Period!DU$2,Month!20:20),SUMIF(Month!$131:$131,Period!DU$2,Month!20:20)+DT20)</f>
        <v>3475.7200000000003</v>
      </c>
      <c r="DV20" s="8">
        <f>IF(LEFT(DV$2,2)="1M",SUMIF(Month!$131:$131,Period!DV$2,Month!20:20),SUMIF(Month!$131:$131,Period!DV$2,Month!20:20)+DU20)</f>
        <v>4390.72</v>
      </c>
      <c r="DW20" s="8">
        <f>IF(LEFT(DW$2,2)="1M",SUMIF(Month!$131:$131,Period!DW$2,Month!20:20),SUMIF(Month!$131:$131,Period!DW$2,Month!20:20)+DV20)</f>
        <v>5284.72</v>
      </c>
      <c r="DX20" s="8">
        <f>IF(LEFT(DX$2,2)="1M",SUMIF(Month!$131:$131,Period!DX$2,Month!20:20),SUMIF(Month!$131:$131,Period!DX$2,Month!20:20)+DW20)</f>
        <v>6258.72</v>
      </c>
      <c r="DY20" s="8">
        <f>IF(LEFT(DY$2,2)="1M",SUMIF(Month!$131:$131,Period!DY$2,Month!20:20),SUMIF(Month!$131:$131,Period!DY$2,Month!20:20)+DX20)</f>
        <v>7235.72</v>
      </c>
      <c r="DZ20" s="8">
        <f>IF(LEFT(DZ$2,2)="1M",SUMIF(Month!$131:$131,Period!DZ$2,Month!20:20),SUMIF(Month!$131:$131,Period!DZ$2,Month!20:20)+DY20)</f>
        <v>8219.7200000000012</v>
      </c>
      <c r="EA20" s="8">
        <f>IF(LEFT(EA$2,2)="1M",SUMIF(Month!$131:$131,Period!EA$2,Month!20:20),SUMIF(Month!$131:$131,Period!EA$2,Month!20:20)+DZ20)</f>
        <v>9263.7200000000012</v>
      </c>
      <c r="EB20" s="8">
        <f>IF(LEFT(EB$2,2)="1M",SUMIF(Month!$131:$131,Period!EB$2,Month!20:20),SUMIF(Month!$131:$131,Period!EB$2,Month!20:20)+EA20)</f>
        <v>10254.720000000001</v>
      </c>
      <c r="EC20" s="8">
        <f>IF(LEFT(EC$2,2)="1M",SUMIF(Month!$131:$131,Period!EC$2,Month!20:20),SUMIF(Month!$131:$131,Period!EC$2,Month!20:20)+EB20)</f>
        <v>11302.720000000001</v>
      </c>
      <c r="ED20" s="8">
        <f>IF(LEFT(ED$2,2)="1M",SUMIF(Month!$131:$131,Period!ED$2,Month!20:20),SUMIF(Month!$131:$131,Period!ED$2,Month!20:20)+EC20)</f>
        <v>999</v>
      </c>
      <c r="EE20" s="8">
        <f>IF(LEFT(EE$2,2)="1M",SUMIF(Month!$131:$131,Period!EE$2,Month!20:20),SUMIF(Month!$131:$131,Period!EE$2,Month!20:20)+ED20)</f>
        <v>1909</v>
      </c>
      <c r="EF20" s="8">
        <f>IF(LEFT(EF$2,2)="1M",SUMIF(Month!$131:$131,Period!EF$2,Month!20:20),SUMIF(Month!$131:$131,Period!EF$2,Month!20:20)+EE20)</f>
        <v>2900</v>
      </c>
      <c r="EG20" s="8">
        <f>IF(LEFT(EG$2,2)="1M",SUMIF(Month!$131:$131,Period!EG$2,Month!20:20),SUMIF(Month!$131:$131,Period!EG$2,Month!20:20)+EF20)</f>
        <v>3875</v>
      </c>
      <c r="EH20" s="8">
        <f>IF(LEFT(EH$2,2)="1M",SUMIF(Month!$131:$131,Period!EH$2,Month!20:20),SUMIF(Month!$131:$131,Period!EH$2,Month!20:20)+EG20)</f>
        <v>4892</v>
      </c>
      <c r="EI20" s="8">
        <f>IF(LEFT(EI$2,2)="1M",SUMIF(Month!$131:$131,Period!EI$2,Month!20:20),SUMIF(Month!$131:$131,Period!EI$2,Month!20:20)+EH20)</f>
        <v>5883</v>
      </c>
      <c r="EJ20" s="8">
        <f>IF(LEFT(EJ$2,2)="1M",SUMIF(Month!$131:$131,Period!EJ$2,Month!20:20),SUMIF(Month!$131:$131,Period!EJ$2,Month!20:20)+EI20)</f>
        <v>7020</v>
      </c>
      <c r="EK20" s="8">
        <f>IF(LEFT(EK$2,2)="1M",SUMIF(Month!$131:$131,Period!EK$2,Month!20:20),SUMIF(Month!$131:$131,Period!EK$2,Month!20:20)+EJ20)</f>
        <v>8072</v>
      </c>
      <c r="EL20" s="8">
        <f>IF(LEFT(EL$2,2)="1M",SUMIF(Month!$131:$131,Period!EL$2,Month!20:20),SUMIF(Month!$131:$131,Period!EL$2,Month!20:20)+EK20)</f>
        <v>9136</v>
      </c>
      <c r="EM20" s="8">
        <f>IF(LEFT(EM$2,2)="1M",SUMIF(Month!$131:$131,Period!EM$2,Month!20:20),SUMIF(Month!$131:$131,Period!EM$2,Month!20:20)+EL20)</f>
        <v>10227</v>
      </c>
      <c r="EN20" s="8">
        <f>IF(LEFT(EN$2,2)="1M",SUMIF(Month!$131:$131,Period!EN$2,Month!20:20),SUMIF(Month!$131:$131,Period!EN$2,Month!20:20)+EM20)</f>
        <v>11212</v>
      </c>
      <c r="EO20" s="8">
        <f>IF(LEFT(EO$2,2)="1M",SUMIF(Month!$131:$131,Period!EO$2,Month!20:20),SUMIF(Month!$131:$131,Period!EO$2,Month!20:20)+EN20)</f>
        <v>12191</v>
      </c>
      <c r="EP20" s="8">
        <f>IF(LEFT(EP$2,2)="1M",SUMIF(Month!$131:$131,Period!EP$2,Month!20:20),SUMIF(Month!$131:$131,Period!EP$2,Month!20:20)+EO20)</f>
        <v>1005</v>
      </c>
      <c r="EQ20" s="8">
        <f>IF(LEFT(EQ$2,2)="1M",SUMIF(Month!$131:$131,Period!EQ$2,Month!20:20),SUMIF(Month!$131:$131,Period!EQ$2,Month!20:20)+EP20)</f>
        <v>1912</v>
      </c>
      <c r="ER20" s="8">
        <f>IF(LEFT(ER$2,2)="1M",SUMIF(Month!$131:$131,Period!ER$2,Month!20:20),SUMIF(Month!$131:$131,Period!ER$2,Month!20:20)+EQ20)</f>
        <v>2934</v>
      </c>
      <c r="ES20" s="8">
        <f>IF(LEFT(ES$2,2)="1M",SUMIF(Month!$131:$131,Period!ES$2,Month!20:20),SUMIF(Month!$131:$131,Period!ES$2,Month!20:20)+ER20)</f>
        <v>3960</v>
      </c>
      <c r="ET20" s="8">
        <f>IF(LEFT(ET$2,2)="1M",SUMIF(Month!$131:$131,Period!ET$2,Month!20:20),SUMIF(Month!$131:$131,Period!ET$2,Month!20:20)+ES20)</f>
        <v>4977</v>
      </c>
      <c r="EU20" s="8">
        <f>IF(LEFT(EU$2,2)="1M",SUMIF(Month!$131:$131,Period!EU$2,Month!20:20),SUMIF(Month!$131:$131,Period!EU$2,Month!20:20)+ET20)</f>
        <v>5962</v>
      </c>
      <c r="EV20" s="8">
        <f>IF(LEFT(EV$2,2)="1M",SUMIF(Month!$131:$131,Period!EV$2,Month!20:20),SUMIF(Month!$131:$131,Period!EV$2,Month!20:20)+EU20)</f>
        <v>7035</v>
      </c>
      <c r="EW20" s="8">
        <f>IF(LEFT(EW$2,2)="1M",SUMIF(Month!$131:$131,Period!EW$2,Month!20:20),SUMIF(Month!$131:$131,Period!EW$2,Month!20:20)+EV20)</f>
        <v>8069</v>
      </c>
      <c r="EX20" s="8">
        <f>IF(LEFT(EX$2,2)="1M",SUMIF(Month!$131:$131,Period!EX$2,Month!20:20),SUMIF(Month!$131:$131,Period!EX$2,Month!20:20)+EW20)</f>
        <v>9106</v>
      </c>
      <c r="EY20" s="8">
        <f>IF(LEFT(EY$2,2)="1M",SUMIF(Month!$131:$131,Period!EY$2,Month!20:20),SUMIF(Month!$131:$131,Period!EY$2,Month!20:20)+EX20)</f>
        <v>10179</v>
      </c>
      <c r="EZ20" s="8">
        <f>IF(LEFT(EZ$2,2)="1M",SUMIF(Month!$131:$131,Period!EZ$2,Month!20:20),SUMIF(Month!$131:$131,Period!EZ$2,Month!20:20)+EY20)</f>
        <v>11215</v>
      </c>
      <c r="FA20" s="8">
        <f>IF(LEFT(FA$2,2)="1M",SUMIF(Month!$131:$131,Period!FA$2,Month!20:20),SUMIF(Month!$131:$131,Period!FA$2,Month!20:20)+EZ20)</f>
        <v>12410</v>
      </c>
      <c r="FB20" s="8">
        <f>IF(LEFT(FB$2,2)="1M",SUMIF(Month!$131:$131,Period!FB$2,Month!20:20),SUMIF(Month!$131:$131,Period!FB$2,Month!20:20)+FA20)</f>
        <v>1095</v>
      </c>
      <c r="FC20" s="8">
        <f>IF(LEFT(FC$2,2)="1M",SUMIF(Month!$131:$131,Period!FC$2,Month!20:20),SUMIF(Month!$131:$131,Period!FC$2,Month!20:20)+FB20)</f>
        <v>2092</v>
      </c>
      <c r="FD20" s="8">
        <f>IF(LEFT(FD$2,2)="1M",SUMIF(Month!$131:$131,Period!FD$2,Month!20:20),SUMIF(Month!$131:$131,Period!FD$2,Month!20:20)+FC20)</f>
        <v>3240</v>
      </c>
      <c r="FE20" s="8">
        <f>IF(LEFT(FE$2,2)="1M",SUMIF(Month!$131:$131,Period!FE$2,Month!20:20),SUMIF(Month!$131:$131,Period!FE$2,Month!20:20)+FD20)</f>
        <v>4341</v>
      </c>
      <c r="FF20" s="8">
        <f>IF(LEFT(FF$2,2)="1M",SUMIF(Month!$131:$131,Period!FF$2,Month!20:20),SUMIF(Month!$131:$131,Period!FF$2,Month!20:20)+FE20)</f>
        <v>5488</v>
      </c>
      <c r="FG20" s="8">
        <f>IF(LEFT(FG$2,2)="1M",SUMIF(Month!$131:$131,Period!FG$2,Month!20:20),SUMIF(Month!$131:$131,Period!FG$2,Month!20:20)+FF20)</f>
        <v>6599</v>
      </c>
      <c r="FH20" s="8">
        <f>IF(LEFT(FH$2,2)="1M",SUMIF(Month!$131:$131,Period!FH$2,Month!20:20),SUMIF(Month!$131:$131,Period!FH$2,Month!20:20)+FG20)</f>
        <v>7842</v>
      </c>
      <c r="FI20" s="8">
        <f>IF(LEFT(FI$2,2)="1M",SUMIF(Month!$131:$131,Period!FI$2,Month!20:20),SUMIF(Month!$131:$131,Period!FI$2,Month!20:20)+FH20)</f>
        <v>9091</v>
      </c>
      <c r="FJ20" s="8">
        <f>IF(LEFT(FJ$2,2)="1M",SUMIF(Month!$131:$131,Period!FJ$2,Month!20:20),SUMIF(Month!$131:$131,Period!FJ$2,Month!20:20)+FI20)</f>
        <v>10266</v>
      </c>
      <c r="FK20" s="8">
        <f>IF(LEFT(FK$2,2)="1M",SUMIF(Month!$131:$131,Period!FK$2,Month!20:20),SUMIF(Month!$131:$131,Period!FK$2,Month!20:20)+FJ20)</f>
        <v>11472</v>
      </c>
      <c r="FL20" s="8">
        <f>IF(LEFT(FL$2,2)="1M",SUMIF(Month!$131:$131,Period!FL$2,Month!20:20),SUMIF(Month!$131:$131,Period!FL$2,Month!20:20)+FK20)</f>
        <v>12659</v>
      </c>
      <c r="FM20" s="8">
        <f>IF(LEFT(FM$2,2)="1M",SUMIF(Month!$131:$131,Period!FM$2,Month!20:20),SUMIF(Month!$131:$131,Period!FM$2,Month!20:20)+FL20)</f>
        <v>13940</v>
      </c>
      <c r="FN20" s="8">
        <f>IF(LEFT(FN$2,2)="1M",SUMIF(Month!$131:$131,Period!FN$2,Month!20:20),SUMIF(Month!$131:$131,Period!FN$2,Month!20:20)+FM20)</f>
        <v>1190</v>
      </c>
      <c r="FO20" s="8">
        <f>IF(LEFT(FO$2,2)="1M",SUMIF(Month!$131:$131,Period!FO$2,Month!20:20),SUMIF(Month!$131:$131,Period!FO$2,Month!20:20)+FN20)</f>
        <v>2226</v>
      </c>
      <c r="FP20" s="8">
        <f>IF(LEFT(FP$2,2)="1M",SUMIF(Month!$131:$131,Period!FP$2,Month!20:20),SUMIF(Month!$131:$131,Period!FP$2,Month!20:20)+FO20)</f>
        <v>3439</v>
      </c>
      <c r="FQ20" s="8">
        <f>IF(LEFT(FQ$2,2)="1M",SUMIF(Month!$131:$131,Period!FQ$2,Month!20:20),SUMIF(Month!$131:$131,Period!FQ$2,Month!20:20)+FP20)</f>
        <v>4615</v>
      </c>
      <c r="FR20" s="8">
        <f>IF(LEFT(FR$2,2)="1M",SUMIF(Month!$131:$131,Period!FR$2,Month!20:20),SUMIF(Month!$131:$131,Period!FR$2,Month!20:20)+FQ20)</f>
        <v>5824</v>
      </c>
      <c r="FS20" s="8">
        <f>IF(LEFT(FS$2,2)="1M",SUMIF(Month!$131:$131,Period!FS$2,Month!20:20),SUMIF(Month!$131:$131,Period!FS$2,Month!20:20)+FR20)</f>
        <v>7002</v>
      </c>
      <c r="FT20" s="8">
        <f>IF(LEFT(FT$2,2)="1M",SUMIF(Month!$131:$131,Period!FT$2,Month!20:20),SUMIF(Month!$131:$131,Period!FT$2,Month!20:20)+FS20)</f>
        <v>8271</v>
      </c>
      <c r="FU20" s="8">
        <f>IF(LEFT(FU$2,2)="1M",SUMIF(Month!$131:$131,Period!FU$2,Month!20:20),SUMIF(Month!$131:$131,Period!FU$2,Month!20:20)+FT20)</f>
        <v>9520</v>
      </c>
      <c r="FV20" s="8">
        <f>IF(LEFT(FV$2,2)="1M",SUMIF(Month!$131:$131,Period!FV$2,Month!20:20),SUMIF(Month!$131:$131,Period!FV$2,Month!20:20)+FU20)</f>
        <v>10770</v>
      </c>
      <c r="FW20" s="8">
        <f>IF(LEFT(FW$2,2)="1M",SUMIF(Month!$131:$131,Period!FW$2,Month!20:20),SUMIF(Month!$131:$131,Period!FW$2,Month!20:20)+FV20)</f>
        <v>12019</v>
      </c>
      <c r="FX20" s="8">
        <f>IF(LEFT(FX$2,2)="1M",SUMIF(Month!$131:$131,Period!FX$2,Month!20:20),SUMIF(Month!$131:$131,Period!FX$2,Month!20:20)+FW20)</f>
        <v>13257</v>
      </c>
      <c r="FY20" s="8">
        <f>IF(LEFT(FY$2,2)="1M",SUMIF(Month!$131:$131,Period!FY$2,Month!20:20),SUMIF(Month!$131:$131,Period!FY$2,Month!20:20)+FX20)</f>
        <v>14579</v>
      </c>
      <c r="FZ20" s="8">
        <f>IF(LEFT(FZ$2,2)="1M",SUMIF(Month!$131:$131,Period!FZ$2,Month!20:20),SUMIF(Month!$131:$131,Period!FZ$2,Month!20:20)+FY20)</f>
        <v>1238</v>
      </c>
      <c r="GA20" s="8">
        <f>IF(LEFT(GA$2,2)="1M",SUMIF(Month!$131:$131,Period!GA$2,Month!20:20),SUMIF(Month!$131:$131,Period!GA$2,Month!20:20)+FZ20)</f>
        <v>2380</v>
      </c>
      <c r="GB20" s="8">
        <f>IF(LEFT(GB$2,2)="1M",SUMIF(Month!$131:$131,Period!GB$2,Month!20:20),SUMIF(Month!$131:$131,Period!GB$2,Month!20:20)+GA20)</f>
        <v>3610</v>
      </c>
      <c r="GC20" s="8">
        <f>IF(LEFT(GC$2,2)="1M",SUMIF(Month!$131:$131,Period!GC$2,Month!20:20),SUMIF(Month!$131:$131,Period!GC$2,Month!20:20)+GB20)</f>
        <v>4811</v>
      </c>
      <c r="GD20" s="8">
        <f>IF(LEFT(GD$2,2)="1M",SUMIF(Month!$131:$131,Period!GD$2,Month!20:20),SUMIF(Month!$131:$131,Period!GD$2,Month!20:20)+GC20)</f>
        <v>6043</v>
      </c>
      <c r="GE20" s="8">
        <f>IF(LEFT(GE$2,2)="1M",SUMIF(Month!$131:$131,Period!GE$2,Month!20:20),SUMIF(Month!$131:$131,Period!GE$2,Month!20:20)+GD20)</f>
        <v>7206</v>
      </c>
      <c r="GF20" s="8">
        <f>IF(LEFT(GF$2,2)="1M",SUMIF(Month!$131:$131,Period!GF$2,Month!20:20),SUMIF(Month!$131:$131,Period!GF$2,Month!20:20)+GE20)</f>
        <v>8555</v>
      </c>
      <c r="GG20" s="8">
        <f>IF(LEFT(GG$2,2)="1M",SUMIF(Month!$131:$131,Period!GG$2,Month!20:20),SUMIF(Month!$131:$131,Period!GG$2,Month!20:20)+GF20)</f>
        <v>9885</v>
      </c>
      <c r="GH20" s="8">
        <f>IF(LEFT(GH$2,2)="1M",SUMIF(Month!$131:$131,Period!GH$2,Month!20:20),SUMIF(Month!$131:$131,Period!GH$2,Month!20:20)+GG20)</f>
        <v>11184</v>
      </c>
      <c r="GI20" s="8">
        <f>IF(LEFT(GI$2,2)="1M",SUMIF(Month!$131:$131,Period!GI$2,Month!20:20),SUMIF(Month!$131:$131,Period!GI$2,Month!20:20)+GH20)</f>
        <v>12532</v>
      </c>
      <c r="GJ20" s="8">
        <f>IF(LEFT(GJ$2,2)="1M",SUMIF(Month!$131:$131,Period!GJ$2,Month!20:20),SUMIF(Month!$131:$131,Period!GJ$2,Month!20:20)+GI20)</f>
        <v>13850</v>
      </c>
      <c r="GK20" s="8">
        <f>IF(LEFT(GK$2,2)="1M",SUMIF(Month!$131:$131,Period!GK$2,Month!20:20),SUMIF(Month!$131:$131,Period!GK$2,Month!20:20)+GJ20)</f>
        <v>15200</v>
      </c>
      <c r="GL20" s="8">
        <f>IF(LEFT(GL$2,2)="1M",SUMIF(Month!$131:$131,Period!GL$2,Month!20:20),SUMIF(Month!$131:$131,Period!GL$2,Month!20:20)+GK20)</f>
        <v>1321</v>
      </c>
      <c r="GM20" s="8">
        <f>IF(LEFT(GM$2,2)="1M",SUMIF(Month!$131:$131,Period!GM$2,Month!20:20),SUMIF(Month!$131:$131,Period!GM$2,Month!20:20)+GL20)</f>
        <v>2491</v>
      </c>
      <c r="GN20" s="8">
        <f>IF(LEFT(GN$2,2)="1M",SUMIF(Month!$131:$131,Period!GN$2,Month!20:20),SUMIF(Month!$131:$131,Period!GN$2,Month!20:20)+GM20)</f>
        <v>3814</v>
      </c>
      <c r="GO20" s="8">
        <f>IF(LEFT(GO$2,2)="1M",SUMIF(Month!$131:$131,Period!GO$2,Month!20:20),SUMIF(Month!$131:$131,Period!GO$2,Month!20:20)+GN20)</f>
        <v>5084</v>
      </c>
      <c r="GP20" s="8">
        <f>IF(LEFT(GP$2,2)="1M",SUMIF(Month!$131:$131,Period!GP$2,Month!20:20),SUMIF(Month!$131:$131,Period!GP$2,Month!20:20)+GO20)</f>
        <v>6391</v>
      </c>
      <c r="GQ20" s="8">
        <f>IF(LEFT(GQ$2,2)="1M",SUMIF(Month!$131:$131,Period!GQ$2,Month!20:20),SUMIF(Month!$131:$131,Period!GQ$2,Month!20:20)+GP20)</f>
        <v>7608</v>
      </c>
      <c r="GR20" s="8">
        <f>IF(LEFT(GR$2,2)="1M",SUMIF(Month!$131:$131,Period!GR$2,Month!20:20),SUMIF(Month!$131:$131,Period!GR$2,Month!20:20)+GQ20)</f>
        <v>8980</v>
      </c>
      <c r="GS20" s="8">
        <f>IF(LEFT(GS$2,2)="1M",SUMIF(Month!$131:$131,Period!GS$2,Month!20:20),SUMIF(Month!$131:$131,Period!GS$2,Month!20:20)+GR20)</f>
        <v>10345</v>
      </c>
      <c r="GT20" s="8">
        <f>IF(LEFT(GT$2,2)="1M",SUMIF(Month!$131:$131,Period!GT$2,Month!20:20),SUMIF(Month!$131:$131,Period!GT$2,Month!20:20)+GS20)</f>
        <v>11668</v>
      </c>
      <c r="GU20" s="8">
        <f>IF(LEFT(GU$2,2)="1M",SUMIF(Month!$131:$131,Period!GU$2,Month!20:20),SUMIF(Month!$131:$131,Period!GU$2,Month!20:20)+GT20)</f>
        <v>13046</v>
      </c>
      <c r="GV20" s="8">
        <f>IF(LEFT(GV$2,2)="1M",SUMIF(Month!$131:$131,Period!GV$2,Month!20:20),SUMIF(Month!$131:$131,Period!GV$2,Month!20:20)+GU20)</f>
        <v>14393</v>
      </c>
      <c r="GW20" s="8">
        <f>IF(LEFT(GW$2,2)="1M",SUMIF(Month!$131:$131,Period!GW$2,Month!20:20),SUMIF(Month!$131:$131,Period!GW$2,Month!20:20)+GV20)</f>
        <v>15809</v>
      </c>
      <c r="GX20" s="8">
        <f>IF(LEFT(GX$2,2)="1M",SUMIF(Month!$131:$131,Period!GX$2,Month!20:20),SUMIF(Month!$131:$131,Period!GX$2,Month!20:20)+GW20)</f>
        <v>1349</v>
      </c>
      <c r="GY20" s="8">
        <f>IF(LEFT(GY$2,2)="1M",SUMIF(Month!$131:$131,Period!GY$2,Month!20:20),SUMIF(Month!$131:$131,Period!GY$2,Month!20:20)+GX20)</f>
        <v>2563</v>
      </c>
      <c r="GZ20" s="8">
        <f>IF(LEFT(GZ$2,2)="1M",SUMIF(Month!$131:$131,Period!GZ$2,Month!20:20),SUMIF(Month!$131:$131,Period!GZ$2,Month!20:20)+GY20)</f>
        <v>3834</v>
      </c>
      <c r="HA20" s="8">
        <f>IF(LEFT(HA$2,2)="1M",SUMIF(Month!$131:$131,Period!HA$2,Month!20:20),SUMIF(Month!$131:$131,Period!HA$2,Month!20:20)+GZ20)</f>
        <v>5108</v>
      </c>
      <c r="HB20" s="8">
        <f>IF(LEFT(HB$2,2)="1M",SUMIF(Month!$131:$131,Period!HB$2,Month!20:20),SUMIF(Month!$131:$131,Period!HB$2,Month!20:20)+HA20)</f>
        <v>6397</v>
      </c>
      <c r="HC20" s="8">
        <f>IF(LEFT(HC$2,2)="1M",SUMIF(Month!$131:$131,Period!HC$2,Month!20:20),SUMIF(Month!$131:$131,Period!HC$2,Month!20:20)+HB20)</f>
        <v>7637</v>
      </c>
      <c r="HD20" s="8">
        <f>IF(LEFT(HD$2,2)="1M",SUMIF(Month!$131:$131,Period!HD$2,Month!20:20),SUMIF(Month!$131:$131,Period!HD$2,Month!20:20)+HC20)</f>
        <v>8960</v>
      </c>
      <c r="HE20" s="8">
        <f>IF(LEFT(HE$2,2)="1M",SUMIF(Month!$131:$131,Period!HE$2,Month!20:20),SUMIF(Month!$131:$131,Period!HE$2,Month!20:20)+HD20)</f>
        <v>10292</v>
      </c>
      <c r="HF20" s="8">
        <f>IF(LEFT(HF$2,2)="1M",SUMIF(Month!$131:$131,Period!HF$2,Month!20:20),SUMIF(Month!$131:$131,Period!HF$2,Month!20:20)+HE20)</f>
        <v>11578</v>
      </c>
      <c r="HG20" s="8">
        <f>IF(LEFT(HG$2,2)="1M",SUMIF(Month!$131:$131,Period!HG$2,Month!20:20),SUMIF(Month!$131:$131,Period!HG$2,Month!20:20)+HF20)</f>
        <v>12924</v>
      </c>
      <c r="HH20" s="8">
        <f>IF(LEFT(HH$2,2)="1M",SUMIF(Month!$131:$131,Period!HH$2,Month!20:20),SUMIF(Month!$131:$131,Period!HH$2,Month!20:20)+HG20)</f>
        <v>14223</v>
      </c>
      <c r="HI20" s="8">
        <f>IF(LEFT(HI$2,2)="1M",SUMIF(Month!$131:$131,Period!HI$2,Month!20:20),SUMIF(Month!$131:$131,Period!HI$2,Month!20:20)+HH20)</f>
        <v>15595</v>
      </c>
      <c r="HJ20" s="8">
        <f>IF(LEFT(HJ$2,2)="1M",SUMIF(Month!$131:$131,Period!HJ$2,Month!20:20),SUMIF(Month!$131:$131,Period!HJ$2,Month!20:20)+HI20)</f>
        <v>1286</v>
      </c>
      <c r="HK20" s="8">
        <f>IF(LEFT(HK$2,2)="1M",SUMIF(Month!$131:$131,Period!HK$2,Month!20:20),SUMIF(Month!$131:$131,Period!HK$2,Month!20:20)+HJ20)</f>
        <v>2359</v>
      </c>
      <c r="HL20" s="8">
        <f>IF(LEFT(HL$2,2)="1M",SUMIF(Month!$131:$131,Period!HL$2,Month!20:20),SUMIF(Month!$131:$131,Period!HL$2,Month!20:20)+HK20)</f>
        <v>3664</v>
      </c>
      <c r="HM20" s="8">
        <f>IF(LEFT(HM$2,2)="1M",SUMIF(Month!$131:$131,Period!HM$2,Month!20:20),SUMIF(Month!$131:$131,Period!HM$2,Month!20:20)+HL20)</f>
        <v>4893.6750000000002</v>
      </c>
      <c r="HN20" s="8">
        <f>IF(LEFT(HN$2,2)="1M",SUMIF(Month!$131:$131,Period!HN$2,Month!20:20),SUMIF(Month!$131:$131,Period!HN$2,Month!20:20)+HM20)</f>
        <v>6093.6750000000002</v>
      </c>
      <c r="HO20" s="8">
        <f>IF(LEFT(HO$2,2)="1M",SUMIF(Month!$131:$131,Period!HO$2,Month!20:20),SUMIF(Month!$131:$131,Period!HO$2,Month!20:20)+HN20)</f>
        <v>7274.6750000000002</v>
      </c>
      <c r="HP20" s="8">
        <f>IF(LEFT(HP$2,2)="1M",SUMIF(Month!$131:$131,Period!HP$2,Month!20:20),SUMIF(Month!$131:$131,Period!HP$2,Month!20:20)+HO20)</f>
        <v>8545.6749999999993</v>
      </c>
      <c r="HQ20" s="8">
        <f>IF(LEFT(HQ$2,2)="1M",SUMIF(Month!$131:$131,Period!HQ$2,Month!20:20),SUMIF(Month!$131:$131,Period!HQ$2,Month!20:20)+HP20)</f>
        <v>9805.6749999999993</v>
      </c>
      <c r="HR20" s="8">
        <f>IF(LEFT(HR$2,2)="1M",SUMIF(Month!$131:$131,Period!HR$2,Month!20:20),SUMIF(Month!$131:$131,Period!HR$2,Month!20:20)+HQ20)</f>
        <v>11089.674999999999</v>
      </c>
      <c r="HS20" s="8">
        <f>IF(LEFT(HS$2,2)="1M",SUMIF(Month!$131:$131,Period!HS$2,Month!20:20),SUMIF(Month!$131:$131,Period!HS$2,Month!20:20)+HR20)</f>
        <v>12396.727767080745</v>
      </c>
      <c r="HT20" s="8">
        <f>IF(LEFT(HT$2,2)="1M",SUMIF(Month!$131:$131,Period!HT$2,Month!20:20),SUMIF(Month!$131:$131,Period!HT$2,Month!20:20)+HS20)</f>
        <v>13637.727767080745</v>
      </c>
      <c r="HU20" s="8">
        <f>IF(LEFT(HU$2,2)="1M",SUMIF(Month!$131:$131,Period!HU$2,Month!20:20),SUMIF(Month!$131:$131,Period!HU$2,Month!20:20)+HT20)</f>
        <v>14974.727767080745</v>
      </c>
      <c r="HV20" s="8">
        <f>IF(LEFT(HV$2,2)="1M",SUMIF(Month!$131:$131,Period!HV$2,Month!20:20),SUMIF(Month!$131:$131,Period!HV$2,Month!20:20)+HU20)</f>
        <v>1195</v>
      </c>
      <c r="HW20" s="8">
        <f>IF(LEFT(HW$2,2)="1M",SUMIF(Month!$131:$131,Period!HW$2,Month!20:20),SUMIF(Month!$131:$131,Period!HW$2,Month!20:20)+HV20)</f>
        <v>2315</v>
      </c>
      <c r="HX20" s="8">
        <f>IF(LEFT(HX$2,2)="1M",SUMIF(Month!$131:$131,Period!HX$2,Month!20:20),SUMIF(Month!$131:$131,Period!HX$2,Month!20:20)+HW20)</f>
        <v>3584</v>
      </c>
      <c r="HY20" s="8">
        <f>IF(LEFT(HY$2,2)="1M",SUMIF(Month!$131:$131,Period!HY$2,Month!20:20),SUMIF(Month!$131:$131,Period!HY$2,Month!20:20)+HX20)</f>
        <v>4775</v>
      </c>
      <c r="HZ20" s="8">
        <f>IF(LEFT(HZ$2,2)="1M",SUMIF(Month!$131:$131,Period!HZ$2,Month!20:20),SUMIF(Month!$131:$131,Period!HZ$2,Month!20:20)+HY20)</f>
        <v>5965</v>
      </c>
      <c r="IA20" s="8">
        <f>IF(LEFT(IA$2,2)="1M",SUMIF(Month!$131:$131,Period!IA$2,Month!20:20),SUMIF(Month!$131:$131,Period!IA$2,Month!20:20)+HZ20)</f>
        <v>7129</v>
      </c>
      <c r="IB20" s="8">
        <f>IF(LEFT(IB$2,2)="1M",SUMIF(Month!$131:$131,Period!IB$2,Month!20:20),SUMIF(Month!$131:$131,Period!IB$2,Month!20:20)+IA20)</f>
        <v>8402</v>
      </c>
      <c r="IC20" s="8">
        <f>IF(LEFT(IC$2,2)="1M",SUMIF(Month!$131:$131,Period!IC$2,Month!20:20),SUMIF(Month!$131:$131,Period!IC$2,Month!20:20)+IB20)</f>
        <v>9614</v>
      </c>
      <c r="ID20" s="8">
        <f>IF(LEFT(ID$2,2)="1M",SUMIF(Month!$131:$131,Period!ID$2,Month!20:20),SUMIF(Month!$131:$131,Period!ID$2,Month!20:20)+IC20)</f>
        <v>10795</v>
      </c>
      <c r="IE20" s="8">
        <f>IF(LEFT(IE$2,2)="1M",SUMIF(Month!$131:$131,Period!IE$2,Month!20:20),SUMIF(Month!$131:$131,Period!IE$2,Month!20:20)+ID20)</f>
        <v>11976</v>
      </c>
      <c r="IF20" s="8">
        <f>IF(LEFT(IF$2,2)="1M",SUMIF(Month!$131:$131,Period!IF$2,Month!20:20),SUMIF(Month!$131:$131,Period!IF$2,Month!20:20)+IE20)</f>
        <v>13130</v>
      </c>
      <c r="IG20" s="8">
        <f>IF(LEFT(IG$2,2)="1M",SUMIF(Month!$131:$131,Period!IG$2,Month!20:20),SUMIF(Month!$131:$131,Period!IG$2,Month!20:20)+IF20)</f>
        <v>14393</v>
      </c>
      <c r="IH20" s="8">
        <f>Month!IH20</f>
        <v>1162</v>
      </c>
      <c r="II20" s="8">
        <f>IH20+Month!II20</f>
        <v>2212</v>
      </c>
      <c r="IJ20" s="8">
        <f>II20+Month!IJ20</f>
        <v>3395</v>
      </c>
      <c r="IK20" s="8">
        <f>IJ20+Month!IK20</f>
        <v>4531</v>
      </c>
      <c r="IL20" s="8">
        <f>IK20+Month!IL20</f>
        <v>5710</v>
      </c>
      <c r="IM20" s="8">
        <f>IL20+Month!IM20</f>
        <v>6860</v>
      </c>
      <c r="IN20" s="8">
        <f>IM20+Month!IN20</f>
        <v>8161</v>
      </c>
      <c r="IO20" s="8">
        <f>IN20+Month!IO20</f>
        <v>9407</v>
      </c>
      <c r="IP20" s="8">
        <f>IO20+Month!IP20</f>
        <v>10641</v>
      </c>
      <c r="IQ20" s="8">
        <f>IP20+Month!IQ20</f>
        <v>11870</v>
      </c>
      <c r="IR20" s="8">
        <f>IQ20+Month!IR20</f>
        <v>13067</v>
      </c>
      <c r="IS20" s="8">
        <f>IR20+Month!IS20</f>
        <v>14350</v>
      </c>
      <c r="IT20" s="8">
        <f>Month!IT20</f>
        <v>1214</v>
      </c>
      <c r="IU20" s="8">
        <f>IT20+Month!IU20</f>
        <v>2286</v>
      </c>
      <c r="IV20" s="8">
        <f>IU20+Month!IV20</f>
        <v>3485</v>
      </c>
      <c r="IW20" s="8">
        <f>IV20+Month!IW20</f>
        <v>4686</v>
      </c>
      <c r="IX20" s="8">
        <f>IW20+Month!IX20</f>
        <v>5654</v>
      </c>
      <c r="IY20" s="8">
        <f>IX20+Month!IY20</f>
        <v>6873</v>
      </c>
      <c r="IZ20" s="8">
        <f>IY20+Month!IZ20</f>
        <v>8176</v>
      </c>
      <c r="JA20" s="8">
        <f>IZ20+Month!JA20</f>
        <v>9400</v>
      </c>
      <c r="JB20" s="8">
        <f>JA20+Month!JB20</f>
        <v>10607</v>
      </c>
      <c r="JC20" s="8">
        <f>JB20+Month!JC20</f>
        <v>11827</v>
      </c>
      <c r="JD20" s="8">
        <f>JC20+Month!JD20</f>
        <v>12895</v>
      </c>
      <c r="JE20" s="8">
        <f>JD20+Month!JE20</f>
        <v>13669</v>
      </c>
      <c r="JF20" s="8">
        <f>Month!JF20</f>
        <v>642</v>
      </c>
      <c r="JG20" s="8">
        <f>Month!JG20+JF20</f>
        <v>1205</v>
      </c>
      <c r="JH20" s="8">
        <f>Month!JH20+JG20</f>
        <v>1805</v>
      </c>
      <c r="JI20" s="8">
        <f>Month!JI20+JH20</f>
        <v>2391</v>
      </c>
      <c r="JJ20" s="8">
        <f>Month!JJ20+JI20</f>
        <v>2979</v>
      </c>
      <c r="JK20" s="8">
        <f>Month!JK20+JJ20</f>
        <v>3702</v>
      </c>
      <c r="JL20" s="8">
        <f>Month!JL20+JK20</f>
        <v>4526</v>
      </c>
      <c r="JM20" s="8">
        <f>Month!JM20+JL20</f>
        <v>5686</v>
      </c>
      <c r="JN20" s="8">
        <f>Month!JN20+JM20</f>
        <v>6986.8125</v>
      </c>
      <c r="JO20" s="8">
        <f>Month!JO20+JN20</f>
        <v>8380.8125</v>
      </c>
      <c r="JP20" s="8">
        <f>Month!JP20+JO20</f>
        <v>9699.8125</v>
      </c>
      <c r="JQ20" s="8">
        <f>Month!JQ20+JP20</f>
        <v>11068.8125</v>
      </c>
      <c r="JR20" s="8">
        <f>Month!JR20</f>
        <v>1327</v>
      </c>
      <c r="JS20" s="8">
        <f>Month!JS20+JR20</f>
        <v>2549</v>
      </c>
      <c r="JT20" s="8">
        <f>Month!JT20+JS20</f>
        <v>3728</v>
      </c>
      <c r="JU20" s="8">
        <f>Month!JU20+JT20</f>
        <v>4668.3379999999997</v>
      </c>
      <c r="JV20" s="8">
        <f>Month!JV20+JU20</f>
        <v>5758.3379999999997</v>
      </c>
      <c r="JW20" s="8">
        <f>Month!JW20+JV20</f>
        <v>6879.6379999999999</v>
      </c>
      <c r="JX20" s="8">
        <f>Month!JX20+JW20</f>
        <v>8166.1869999999999</v>
      </c>
      <c r="JY20" s="8">
        <f>Month!JY20+JX20</f>
        <v>9465.1869999999999</v>
      </c>
      <c r="JZ20" s="8">
        <f>Month!JZ20+JY20</f>
        <v>10829.187</v>
      </c>
      <c r="KA20" s="8">
        <f>Month!KA20+JZ20</f>
        <v>12259.187</v>
      </c>
      <c r="KB20" s="8">
        <f>Month!KB20+KA20</f>
        <v>13621.187</v>
      </c>
      <c r="KC20" s="8">
        <f>Month!KC20+KB20</f>
        <v>15021.187</v>
      </c>
      <c r="KD20" s="8">
        <f>Month!KD20</f>
        <v>1289</v>
      </c>
      <c r="KE20" s="8">
        <f>Month!KE20+KD20</f>
        <v>2480</v>
      </c>
      <c r="KF20" s="8">
        <f>Month!KF20+KE20</f>
        <v>3736</v>
      </c>
      <c r="KG20" s="8">
        <f>Month!KG20+KF20</f>
        <v>4960</v>
      </c>
      <c r="KH20" s="8">
        <f>Month!KH20+KG20</f>
        <v>6312</v>
      </c>
      <c r="KI20" s="8">
        <f>Month!KI20+KH20</f>
        <v>7631</v>
      </c>
      <c r="KJ20" s="8">
        <f>Month!KJ20+KI20</f>
        <v>9078</v>
      </c>
      <c r="KK20" s="8">
        <f>Month!KK20+KJ20</f>
        <v>10545</v>
      </c>
      <c r="KL20" s="8">
        <f>Month!KL20+KK20</f>
        <v>11982</v>
      </c>
      <c r="KM20" s="8">
        <f>Month!KM20+KL20</f>
        <v>13505</v>
      </c>
      <c r="KN20" s="8">
        <f>Month!KN20+KM20</f>
        <v>14762</v>
      </c>
      <c r="KO20" s="8">
        <f>Month!KO20+KN20</f>
        <v>14762</v>
      </c>
      <c r="KP20" s="8">
        <f>Month!KP20</f>
        <v>0</v>
      </c>
      <c r="KQ20" s="8">
        <f>Month!KQ20+KP20</f>
        <v>0</v>
      </c>
      <c r="KR20" s="8">
        <f>Month!KR20+KQ20</f>
        <v>0</v>
      </c>
      <c r="KS20" s="8">
        <f>Month!KS20+KR20</f>
        <v>0</v>
      </c>
      <c r="KT20" s="8">
        <f>Month!KT20+KS20</f>
        <v>0</v>
      </c>
      <c r="KU20" s="8">
        <f>Month!KU20+KT20</f>
        <v>0</v>
      </c>
      <c r="KV20" s="8">
        <f>Month!KV20+KU20</f>
        <v>0</v>
      </c>
      <c r="KW20" s="8">
        <f>Month!KW20+KV20</f>
        <v>0</v>
      </c>
      <c r="KX20" s="8">
        <f>Month!KX20+KW20</f>
        <v>0</v>
      </c>
      <c r="KY20" s="8">
        <f>Month!KY20+KX20</f>
        <v>0</v>
      </c>
      <c r="KZ20" s="8">
        <f>Month!KZ20+KY20</f>
        <v>0</v>
      </c>
      <c r="LA20" s="8">
        <f>Month!LA20+KZ20</f>
        <v>0</v>
      </c>
      <c r="LB20" s="8">
        <f>Month!LB20</f>
        <v>0</v>
      </c>
      <c r="LC20" s="8">
        <f>Month!LC20+LB20</f>
        <v>0</v>
      </c>
      <c r="LD20" s="8">
        <f>Month!LD20+LC20</f>
        <v>0</v>
      </c>
      <c r="LE20" s="8">
        <f>Month!LE20+LD20</f>
        <v>0</v>
      </c>
      <c r="LF20" s="8">
        <f>Month!LF20+LE20</f>
        <v>0</v>
      </c>
      <c r="LG20" s="8">
        <f>Month!LG20+LF20</f>
        <v>0</v>
      </c>
      <c r="LH20" s="8">
        <f>Month!LH20+LG20</f>
        <v>0</v>
      </c>
      <c r="LI20" s="8">
        <f>Month!LI20+LH20</f>
        <v>0</v>
      </c>
      <c r="LJ20" s="8">
        <f>Month!LJ20+LI20</f>
        <v>0</v>
      </c>
      <c r="LK20" s="8">
        <f>Month!LK20+LJ20</f>
        <v>0</v>
      </c>
      <c r="LL20" s="8">
        <f>Month!LL20+LK20</f>
        <v>0</v>
      </c>
      <c r="LM20" s="8">
        <f>Month!LM20+LL20</f>
        <v>0</v>
      </c>
      <c r="LN20" s="8">
        <f>Month!LN20</f>
        <v>0</v>
      </c>
      <c r="LO20" s="8">
        <f>Month!LO20</f>
        <v>0</v>
      </c>
      <c r="LP20" s="8">
        <f>Month!LP20</f>
        <v>0</v>
      </c>
      <c r="LQ20" s="8">
        <f>Month!LQ20</f>
        <v>0</v>
      </c>
      <c r="LR20" s="8">
        <f>Month!LR20</f>
        <v>0</v>
      </c>
      <c r="LS20" s="8">
        <f>Month!LS20</f>
        <v>0</v>
      </c>
      <c r="LT20" s="8">
        <f>Month!LT20</f>
        <v>0</v>
      </c>
      <c r="LU20" s="8">
        <f>Month!LU20</f>
        <v>0</v>
      </c>
      <c r="LV20" s="8">
        <f>Month!LV20</f>
        <v>0</v>
      </c>
      <c r="LW20" s="8">
        <f>Month!LW20</f>
        <v>0</v>
      </c>
      <c r="LX20" s="8">
        <f>Month!LX20</f>
        <v>0</v>
      </c>
      <c r="LY20" s="8">
        <f>Month!LY20</f>
        <v>0</v>
      </c>
      <c r="LZ20" s="8">
        <f>Month!LZ20</f>
        <v>0</v>
      </c>
      <c r="MA20" s="8">
        <f>LZ20+Month!MA20</f>
        <v>0</v>
      </c>
      <c r="MB20" s="8">
        <f>MA20+Month!MB20</f>
        <v>0</v>
      </c>
      <c r="MC20" s="8">
        <f>MB20+Month!MC20</f>
        <v>0</v>
      </c>
      <c r="MD20" s="8">
        <f>MC20+Month!MD20</f>
        <v>0</v>
      </c>
      <c r="ME20" s="8">
        <f>MD20+Month!ME20</f>
        <v>0</v>
      </c>
      <c r="MF20" s="8">
        <f>ME20+Month!MF20</f>
        <v>0</v>
      </c>
      <c r="MG20" s="8">
        <f>MF20+Month!MG20</f>
        <v>0</v>
      </c>
      <c r="MH20" s="8">
        <f>MG20+Month!MH20</f>
        <v>0</v>
      </c>
      <c r="MI20" s="8">
        <f>MH20+Month!MI20</f>
        <v>0</v>
      </c>
      <c r="MJ20" s="8">
        <f>MI20+Month!MJ20</f>
        <v>0</v>
      </c>
      <c r="MK20" s="8">
        <f>MJ20+Month!MK20</f>
        <v>0</v>
      </c>
      <c r="ML20" s="8">
        <f>Month!ML20</f>
        <v>0</v>
      </c>
    </row>
    <row r="21" spans="1:350" s="4" customFormat="1" x14ac:dyDescent="0.35">
      <c r="A21" s="18" t="str">
        <f>Month!$A$21</f>
        <v>Veículo Pesado</v>
      </c>
      <c r="B21" s="9">
        <f>IF(LEFT(B$2,2)="1M",SUMIF(Month!$131:$131,Period!B$2,Month!21:21),SUMIF(Month!$131:$131,Period!B$2,Month!21:21)+A21)</f>
        <v>0</v>
      </c>
      <c r="C21" s="9">
        <f>IF(LEFT(C$2,2)="1M",SUMIF(Month!$131:$131,Period!C$2,Month!21:21),SUMIF(Month!$131:$131,Period!C$2,Month!21:21)+B21)</f>
        <v>0</v>
      </c>
      <c r="D21" s="9">
        <f>IF(LEFT(D$2,2)="1M",SUMIF(Month!$131:$131,Period!D$2,Month!21:21),SUMIF(Month!$131:$131,Period!D$2,Month!21:21)+C21)</f>
        <v>0</v>
      </c>
      <c r="E21" s="9">
        <f>IF(LEFT(E$2,2)="1M",SUMIF(Month!$131:$131,Period!E$2,Month!21:21),SUMIF(Month!$131:$131,Period!E$2,Month!21:21)+D21)</f>
        <v>0</v>
      </c>
      <c r="F21" s="9">
        <f>IF(LEFT(F$2,2)="1M",SUMIF(Month!$131:$131,Period!F$2,Month!21:21),SUMIF(Month!$131:$131,Period!F$2,Month!21:21)+E21)</f>
        <v>0</v>
      </c>
      <c r="G21" s="9">
        <f>IF(LEFT(G$2,2)="1M",SUMIF(Month!$131:$131,Period!G$2,Month!21:21),SUMIF(Month!$131:$131,Period!G$2,Month!21:21)+F21)</f>
        <v>0</v>
      </c>
      <c r="H21" s="9">
        <f>IF(LEFT(H$2,2)="1M",SUMIF(Month!$131:$131,Period!H$2,Month!21:21),SUMIF(Month!$131:$131,Period!H$2,Month!21:21)+G21)</f>
        <v>0</v>
      </c>
      <c r="I21" s="9">
        <f>IF(LEFT(I$2,2)="1M",SUMIF(Month!$131:$131,Period!I$2,Month!21:21),SUMIF(Month!$131:$131,Period!I$2,Month!21:21)+H21)</f>
        <v>0</v>
      </c>
      <c r="J21" s="9">
        <f>IF(LEFT(J$2,2)="1M",SUMIF(Month!$131:$131,Period!J$2,Month!21:21),SUMIF(Month!$131:$131,Period!J$2,Month!21:21)+I21)</f>
        <v>0</v>
      </c>
      <c r="K21" s="9">
        <f>IF(LEFT(K$2,2)="1M",SUMIF(Month!$131:$131,Period!K$2,Month!21:21),SUMIF(Month!$131:$131,Period!K$2,Month!21:21)+J21)</f>
        <v>0</v>
      </c>
      <c r="L21" s="9">
        <f>IF(LEFT(L$2,2)="1M",SUMIF(Month!$131:$131,Period!L$2,Month!21:21),SUMIF(Month!$131:$131,Period!L$2,Month!21:21)+K21)</f>
        <v>0</v>
      </c>
      <c r="M21" s="9">
        <f>IF(LEFT(M$2,2)="1M",SUMIF(Month!$131:$131,Period!M$2,Month!21:21),SUMIF(Month!$131:$131,Period!M$2,Month!21:21)+L21)</f>
        <v>0</v>
      </c>
      <c r="N21" s="9">
        <f>IF(LEFT(N$2,2)="1M",SUMIF(Month!$131:$131,Period!N$2,Month!21:21),SUMIF(Month!$131:$131,Period!N$2,Month!21:21)+M21)</f>
        <v>0</v>
      </c>
      <c r="O21" s="9">
        <f>IF(LEFT(O$2,2)="1M",SUMIF(Month!$131:$131,Period!O$2,Month!21:21),SUMIF(Month!$131:$131,Period!O$2,Month!21:21)+N21)</f>
        <v>0</v>
      </c>
      <c r="P21" s="9">
        <f>IF(LEFT(P$2,2)="1M",SUMIF(Month!$131:$131,Period!P$2,Month!21:21),SUMIF(Month!$131:$131,Period!P$2,Month!21:21)+O21)</f>
        <v>0</v>
      </c>
      <c r="Q21" s="9">
        <f>IF(LEFT(Q$2,2)="1M",SUMIF(Month!$131:$131,Period!Q$2,Month!21:21),SUMIF(Month!$131:$131,Period!Q$2,Month!21:21)+P21)</f>
        <v>0</v>
      </c>
      <c r="R21" s="9">
        <f>IF(LEFT(R$2,2)="1M",SUMIF(Month!$131:$131,Period!R$2,Month!21:21),SUMIF(Month!$131:$131,Period!R$2,Month!21:21)+Q21)</f>
        <v>0</v>
      </c>
      <c r="S21" s="9">
        <f>IF(LEFT(S$2,2)="1M",SUMIF(Month!$131:$131,Period!S$2,Month!21:21),SUMIF(Month!$131:$131,Period!S$2,Month!21:21)+R21)</f>
        <v>284</v>
      </c>
      <c r="T21" s="9">
        <f>IF(LEFT(T$2,2)="1M",SUMIF(Month!$131:$131,Period!T$2,Month!21:21),SUMIF(Month!$131:$131,Period!T$2,Month!21:21)+S21)</f>
        <v>685</v>
      </c>
      <c r="U21" s="9">
        <f>IF(LEFT(U$2,2)="1M",SUMIF(Month!$131:$131,Period!U$2,Month!21:21),SUMIF(Month!$131:$131,Period!U$2,Month!21:21)+T21)</f>
        <v>1116</v>
      </c>
      <c r="V21" s="9">
        <f>IF(LEFT(V$2,2)="1M",SUMIF(Month!$131:$131,Period!V$2,Month!21:21),SUMIF(Month!$131:$131,Period!V$2,Month!21:21)+U21)</f>
        <v>1550</v>
      </c>
      <c r="W21" s="9">
        <f>IF(LEFT(W$2,2)="1M",SUMIF(Month!$131:$131,Period!W$2,Month!21:21),SUMIF(Month!$131:$131,Period!W$2,Month!21:21)+V21)</f>
        <v>2004</v>
      </c>
      <c r="X21" s="9">
        <f>IF(LEFT(X$2,2)="1M",SUMIF(Month!$131:$131,Period!X$2,Month!21:21),SUMIF(Month!$131:$131,Period!X$2,Month!21:21)+W21)</f>
        <v>2445</v>
      </c>
      <c r="Y21" s="9">
        <f>IF(LEFT(Y$2,2)="1M",SUMIF(Month!$131:$131,Period!Y$2,Month!21:21),SUMIF(Month!$131:$131,Period!Y$2,Month!21:21)+X21)</f>
        <v>2902</v>
      </c>
      <c r="Z21" s="9">
        <f>IF(LEFT(Z$2,2)="1M",SUMIF(Month!$131:$131,Period!Z$2,Month!21:21),SUMIF(Month!$131:$131,Period!Z$2,Month!21:21)+Y21)</f>
        <v>400</v>
      </c>
      <c r="AA21" s="9">
        <f>IF(LEFT(AA$2,2)="1M",SUMIF(Month!$131:$131,Period!AA$2,Month!21:21),SUMIF(Month!$131:$131,Period!AA$2,Month!21:21)+Z21)</f>
        <v>753</v>
      </c>
      <c r="AB21" s="9">
        <f>IF(LEFT(AB$2,2)="1M",SUMIF(Month!$131:$131,Period!AB$2,Month!21:21),SUMIF(Month!$131:$131,Period!AB$2,Month!21:21)+AA21)</f>
        <v>1172</v>
      </c>
      <c r="AC21" s="9">
        <f>IF(LEFT(AC$2,2)="1M",SUMIF(Month!$131:$131,Period!AC$2,Month!21:21),SUMIF(Month!$131:$131,Period!AC$2,Month!21:21)+AB21)</f>
        <v>1570</v>
      </c>
      <c r="AD21" s="9">
        <f>IF(LEFT(AD$2,2)="1M",SUMIF(Month!$131:$131,Period!AD$2,Month!21:21),SUMIF(Month!$131:$131,Period!AD$2,Month!21:21)+AC21)</f>
        <v>2011</v>
      </c>
      <c r="AE21" s="9">
        <f>IF(LEFT(AE$2,2)="1M",SUMIF(Month!$131:$131,Period!AE$2,Month!21:21),SUMIF(Month!$131:$131,Period!AE$2,Month!21:21)+AD21)</f>
        <v>2425</v>
      </c>
      <c r="AF21" s="9">
        <f>IF(LEFT(AF$2,2)="1M",SUMIF(Month!$131:$131,Period!AF$2,Month!21:21),SUMIF(Month!$131:$131,Period!AF$2,Month!21:21)+AE21)</f>
        <v>2818</v>
      </c>
      <c r="AG21" s="9">
        <f>IF(LEFT(AG$2,2)="1M",SUMIF(Month!$131:$131,Period!AG$2,Month!21:21),SUMIF(Month!$131:$131,Period!AG$2,Month!21:21)+AF21)</f>
        <v>3283</v>
      </c>
      <c r="AH21" s="9">
        <f>IF(LEFT(AH$2,2)="1M",SUMIF(Month!$131:$131,Period!AH$2,Month!21:21),SUMIF(Month!$131:$131,Period!AH$2,Month!21:21)+AG21)</f>
        <v>3734</v>
      </c>
      <c r="AI21" s="9">
        <f>IF(LEFT(AI$2,2)="1M",SUMIF(Month!$131:$131,Period!AI$2,Month!21:21),SUMIF(Month!$131:$131,Period!AI$2,Month!21:21)+AH21)</f>
        <v>4225</v>
      </c>
      <c r="AJ21" s="9">
        <f>IF(LEFT(AJ$2,2)="1M",SUMIF(Month!$131:$131,Period!AJ$2,Month!21:21),SUMIF(Month!$131:$131,Period!AJ$2,Month!21:21)+AI21)</f>
        <v>4686</v>
      </c>
      <c r="AK21" s="9">
        <f>IF(LEFT(AK$2,2)="1M",SUMIF(Month!$131:$131,Period!AK$2,Month!21:21),SUMIF(Month!$131:$131,Period!AK$2,Month!21:21)+AJ21)</f>
        <v>5158</v>
      </c>
      <c r="AL21" s="9">
        <f>IF(LEFT(AL$2,2)="1M",SUMIF(Month!$131:$131,Period!AL$2,Month!21:21),SUMIF(Month!$131:$131,Period!AL$2,Month!21:21)+AK21)</f>
        <v>408</v>
      </c>
      <c r="AM21" s="9">
        <f>IF(LEFT(AM$2,2)="1M",SUMIF(Month!$131:$131,Period!AM$2,Month!21:21),SUMIF(Month!$131:$131,Period!AM$2,Month!21:21)+AL21)</f>
        <v>827</v>
      </c>
      <c r="AN21" s="9">
        <f>IF(LEFT(AN$2,2)="1M",SUMIF(Month!$131:$131,Period!AN$2,Month!21:21),SUMIF(Month!$131:$131,Period!AN$2,Month!21:21)+AM21)</f>
        <v>1247</v>
      </c>
      <c r="AO21" s="9">
        <f>IF(LEFT(AO$2,2)="1M",SUMIF(Month!$131:$131,Period!AO$2,Month!21:21),SUMIF(Month!$131:$131,Period!AO$2,Month!21:21)+AN21)</f>
        <v>1641</v>
      </c>
      <c r="AP21" s="9">
        <f>IF(LEFT(AP$2,2)="1M",SUMIF(Month!$131:$131,Period!AP$2,Month!21:21),SUMIF(Month!$131:$131,Period!AP$2,Month!21:21)+AO21)</f>
        <v>2030</v>
      </c>
      <c r="AQ21" s="9">
        <f>IF(LEFT(AQ$2,2)="1M",SUMIF(Month!$131:$131,Period!AQ$2,Month!21:21),SUMIF(Month!$131:$131,Period!AQ$2,Month!21:21)+AP21)</f>
        <v>2417</v>
      </c>
      <c r="AR21" s="9">
        <f>IF(LEFT(AR$2,2)="1M",SUMIF(Month!$131:$131,Period!AR$2,Month!21:21),SUMIF(Month!$131:$131,Period!AR$2,Month!21:21)+AQ21)</f>
        <v>2815</v>
      </c>
      <c r="AS21" s="9">
        <f>IF(LEFT(AS$2,2)="1M",SUMIF(Month!$131:$131,Period!AS$2,Month!21:21),SUMIF(Month!$131:$131,Period!AS$2,Month!21:21)+AR21)</f>
        <v>3207</v>
      </c>
      <c r="AT21" s="9">
        <f>IF(LEFT(AT$2,2)="1M",SUMIF(Month!$131:$131,Period!AT$2,Month!21:21),SUMIF(Month!$131:$131,Period!AT$2,Month!21:21)+AS21)</f>
        <v>3595</v>
      </c>
      <c r="AU21" s="9">
        <f>IF(LEFT(AU$2,2)="1M",SUMIF(Month!$131:$131,Period!AU$2,Month!21:21),SUMIF(Month!$131:$131,Period!AU$2,Month!21:21)+AT21)</f>
        <v>4028</v>
      </c>
      <c r="AV21" s="9">
        <f>IF(LEFT(AV$2,2)="1M",SUMIF(Month!$131:$131,Period!AV$2,Month!21:21),SUMIF(Month!$131:$131,Period!AV$2,Month!21:21)+AU21)</f>
        <v>4428</v>
      </c>
      <c r="AW21" s="9">
        <f>IF(LEFT(AW$2,2)="1M",SUMIF(Month!$131:$131,Period!AW$2,Month!21:21),SUMIF(Month!$131:$131,Period!AW$2,Month!21:21)+AV21)</f>
        <v>4823</v>
      </c>
      <c r="AX21" s="9">
        <f>IF(LEFT(AX$2,2)="1M",SUMIF(Month!$131:$131,Period!AX$2,Month!21:21),SUMIF(Month!$131:$131,Period!AX$2,Month!21:21)+AW21)</f>
        <v>358</v>
      </c>
      <c r="AY21" s="9">
        <f>IF(LEFT(AY$2,2)="1M",SUMIF(Month!$131:$131,Period!AY$2,Month!21:21),SUMIF(Month!$131:$131,Period!AY$2,Month!21:21)+AX21)</f>
        <v>675</v>
      </c>
      <c r="AZ21" s="9">
        <f>IF(LEFT(AZ$2,2)="1M",SUMIF(Month!$131:$131,Period!AZ$2,Month!21:21),SUMIF(Month!$131:$131,Period!AZ$2,Month!21:21)+AY21)</f>
        <v>1073</v>
      </c>
      <c r="BA21" s="9">
        <f>IF(LEFT(BA$2,2)="1M",SUMIF(Month!$131:$131,Period!BA$2,Month!21:21),SUMIF(Month!$131:$131,Period!BA$2,Month!21:21)+AZ21)</f>
        <v>1448</v>
      </c>
      <c r="BB21" s="9">
        <f>IF(LEFT(BB$2,2)="1M",SUMIF(Month!$131:$131,Period!BB$2,Month!21:21),SUMIF(Month!$131:$131,Period!BB$2,Month!21:21)+BA21)</f>
        <v>1828</v>
      </c>
      <c r="BC21" s="9">
        <f>IF(LEFT(BC$2,2)="1M",SUMIF(Month!$131:$131,Period!BC$2,Month!21:21),SUMIF(Month!$131:$131,Period!BC$2,Month!21:21)+BB21)</f>
        <v>2191</v>
      </c>
      <c r="BD21" s="9">
        <f>IF(LEFT(BD$2,2)="1M",SUMIF(Month!$131:$131,Period!BD$2,Month!21:21),SUMIF(Month!$131:$131,Period!BD$2,Month!21:21)+BC21)</f>
        <v>2586</v>
      </c>
      <c r="BE21" s="9">
        <f>IF(LEFT(BE$2,2)="1M",SUMIF(Month!$131:$131,Period!BE$2,Month!21:21),SUMIF(Month!$131:$131,Period!BE$2,Month!21:21)+BD21)</f>
        <v>2979</v>
      </c>
      <c r="BF21" s="9">
        <f>IF(LEFT(BF$2,2)="1M",SUMIF(Month!$131:$131,Period!BF$2,Month!21:21),SUMIF(Month!$131:$131,Period!BF$2,Month!21:21)+BE21)</f>
        <v>3367</v>
      </c>
      <c r="BG21" s="9">
        <f>IF(LEFT(BG$2,2)="1M",SUMIF(Month!$131:$131,Period!BG$2,Month!21:21),SUMIF(Month!$131:$131,Period!BG$2,Month!21:21)+BF21)</f>
        <v>3780</v>
      </c>
      <c r="BH21" s="9">
        <f>IF(LEFT(BH$2,2)="1M",SUMIF(Month!$131:$131,Period!BH$2,Month!21:21),SUMIF(Month!$131:$131,Period!BH$2,Month!21:21)+BG21)</f>
        <v>4170</v>
      </c>
      <c r="BI21" s="9">
        <f>IF(LEFT(BI$2,2)="1M",SUMIF(Month!$131:$131,Period!BI$2,Month!21:21),SUMIF(Month!$131:$131,Period!BI$2,Month!21:21)+BH21)</f>
        <v>4537</v>
      </c>
      <c r="BJ21" s="9">
        <f>IF(LEFT(BJ$2,2)="1M",SUMIF(Month!$131:$131,Period!BJ$2,Month!21:21),SUMIF(Month!$131:$131,Period!BJ$2,Month!21:21)+BI21)</f>
        <v>350</v>
      </c>
      <c r="BK21" s="9">
        <f>IF(LEFT(BK$2,2)="1M",SUMIF(Month!$131:$131,Period!BK$2,Month!21:21),SUMIF(Month!$131:$131,Period!BK$2,Month!21:21)+BJ21)</f>
        <v>657</v>
      </c>
      <c r="BL21" s="9">
        <f>IF(LEFT(BL$2,2)="1M",SUMIF(Month!$131:$131,Period!BL$2,Month!21:21),SUMIF(Month!$131:$131,Period!BL$2,Month!21:21)+BK21)</f>
        <v>1013</v>
      </c>
      <c r="BM21" s="9">
        <f>IF(LEFT(BM$2,2)="1M",SUMIF(Month!$131:$131,Period!BM$2,Month!21:21),SUMIF(Month!$131:$131,Period!BM$2,Month!21:21)+BL21)</f>
        <v>1389</v>
      </c>
      <c r="BN21" s="9">
        <f>IF(LEFT(BN$2,2)="1M",SUMIF(Month!$131:$131,Period!BN$2,Month!21:21),SUMIF(Month!$131:$131,Period!BN$2,Month!21:21)+BM21)</f>
        <v>1760</v>
      </c>
      <c r="BO21" s="9">
        <f>IF(LEFT(BO$2,2)="1M",SUMIF(Month!$131:$131,Period!BO$2,Month!21:21),SUMIF(Month!$131:$131,Period!BO$2,Month!21:21)+BN21)</f>
        <v>2104</v>
      </c>
      <c r="BP21" s="9">
        <f>IF(LEFT(BP$2,2)="1M",SUMIF(Month!$131:$131,Period!BP$2,Month!21:21),SUMIF(Month!$131:$131,Period!BP$2,Month!21:21)+BO21)</f>
        <v>2492</v>
      </c>
      <c r="BQ21" s="9">
        <f>IF(LEFT(BQ$2,2)="1M",SUMIF(Month!$131:$131,Period!BQ$2,Month!21:21),SUMIF(Month!$131:$131,Period!BQ$2,Month!21:21)+BP21)</f>
        <v>2885</v>
      </c>
      <c r="BR21" s="9">
        <f>IF(LEFT(BR$2,2)="1M",SUMIF(Month!$131:$131,Period!BR$2,Month!21:21),SUMIF(Month!$131:$131,Period!BR$2,Month!21:21)+BQ21)</f>
        <v>3276</v>
      </c>
      <c r="BS21" s="9">
        <f>IF(LEFT(BS$2,2)="1M",SUMIF(Month!$131:$131,Period!BS$2,Month!21:21),SUMIF(Month!$131:$131,Period!BS$2,Month!21:21)+BR21)</f>
        <v>3700</v>
      </c>
      <c r="BT21" s="9">
        <f>IF(LEFT(BT$2,2)="1M",SUMIF(Month!$131:$131,Period!BT$2,Month!21:21),SUMIF(Month!$131:$131,Period!BT$2,Month!21:21)+BS21)</f>
        <v>4316</v>
      </c>
      <c r="BU21" s="9">
        <f>IF(LEFT(BU$2,2)="1M",SUMIF(Month!$131:$131,Period!BU$2,Month!21:21),SUMIF(Month!$131:$131,Period!BU$2,Month!21:21)+BT21)</f>
        <v>4896</v>
      </c>
      <c r="BV21" s="9">
        <f>IF(LEFT(BV$2,2)="1M",SUMIF(Month!$131:$131,Period!BV$2,Month!21:21),SUMIF(Month!$131:$131,Period!BV$2,Month!21:21)+BU21)</f>
        <v>540</v>
      </c>
      <c r="BW21" s="9">
        <f>IF(LEFT(BW$2,2)="1M",SUMIF(Month!$131:$131,Period!BW$2,Month!21:21),SUMIF(Month!$131:$131,Period!BW$2,Month!21:21)+BV21)</f>
        <v>1065.22</v>
      </c>
      <c r="BX21" s="9">
        <f>IF(LEFT(BX$2,2)="1M",SUMIF(Month!$131:$131,Period!BX$2,Month!21:21),SUMIF(Month!$131:$131,Period!BX$2,Month!21:21)+BW21)</f>
        <v>1648.22</v>
      </c>
      <c r="BY21" s="9">
        <f>IF(LEFT(BY$2,2)="1M",SUMIF(Month!$131:$131,Period!BY$2,Month!21:21),SUMIF(Month!$131:$131,Period!BY$2,Month!21:21)+BX21)</f>
        <v>2210.2200000000003</v>
      </c>
      <c r="BZ21" s="9">
        <f>IF(LEFT(BZ$2,2)="1M",SUMIF(Month!$131:$131,Period!BZ$2,Month!21:21),SUMIF(Month!$131:$131,Period!BZ$2,Month!21:21)+BY21)</f>
        <v>2818.8</v>
      </c>
      <c r="CA21" s="9">
        <f>IF(LEFT(CA$2,2)="1M",SUMIF(Month!$131:$131,Period!CA$2,Month!21:21),SUMIF(Month!$131:$131,Period!CA$2,Month!21:21)+BZ21)</f>
        <v>3384.8</v>
      </c>
      <c r="CB21" s="9">
        <f>IF(LEFT(CB$2,2)="1M",SUMIF(Month!$131:$131,Period!CB$2,Month!21:21),SUMIF(Month!$131:$131,Period!CB$2,Month!21:21)+CA21)</f>
        <v>4016.8</v>
      </c>
      <c r="CC21" s="9">
        <f>IF(LEFT(CC$2,2)="1M",SUMIF(Month!$131:$131,Period!CC$2,Month!21:21),SUMIF(Month!$131:$131,Period!CC$2,Month!21:21)+CB21)</f>
        <v>4658.8</v>
      </c>
      <c r="CD21" s="9">
        <f>IF(LEFT(CD$2,2)="1M",SUMIF(Month!$131:$131,Period!CD$2,Month!21:21),SUMIF(Month!$131:$131,Period!CD$2,Month!21:21)+CC21)</f>
        <v>5308.8</v>
      </c>
      <c r="CE21" s="9">
        <f>IF(LEFT(CE$2,2)="1M",SUMIF(Month!$131:$131,Period!CE$2,Month!21:21),SUMIF(Month!$131:$131,Period!CE$2,Month!21:21)+CD21)</f>
        <v>6010.8</v>
      </c>
      <c r="CF21" s="9">
        <f>IF(LEFT(CF$2,2)="1M",SUMIF(Month!$131:$131,Period!CF$2,Month!21:21),SUMIF(Month!$131:$131,Period!CF$2,Month!21:21)+CE21)</f>
        <v>6651.8</v>
      </c>
      <c r="CG21" s="9">
        <f>IF(LEFT(CG$2,2)="1M",SUMIF(Month!$131:$131,Period!CG$2,Month!21:21),SUMIF(Month!$131:$131,Period!CG$2,Month!21:21)+CF21)</f>
        <v>7248.8</v>
      </c>
      <c r="CH21" s="9">
        <f>IF(LEFT(CH$2,2)="1M",SUMIF(Month!$131:$131,Period!CH$2,Month!21:21),SUMIF(Month!$131:$131,Period!CH$2,Month!21:21)+CG21)</f>
        <v>572</v>
      </c>
      <c r="CI21" s="9">
        <f>IF(LEFT(CI$2,2)="1M",SUMIF(Month!$131:$131,Period!CI$2,Month!21:21),SUMIF(Month!$131:$131,Period!CI$2,Month!21:21)+CH21)</f>
        <v>1111</v>
      </c>
      <c r="CJ21" s="9">
        <f>IF(LEFT(CJ$2,2)="1M",SUMIF(Month!$131:$131,Period!CJ$2,Month!21:21),SUMIF(Month!$131:$131,Period!CJ$2,Month!21:21)+CI21)</f>
        <v>1747</v>
      </c>
      <c r="CK21" s="9">
        <f>IF(LEFT(CK$2,2)="1M",SUMIF(Month!$131:$131,Period!CK$2,Month!21:21),SUMIF(Month!$131:$131,Period!CK$2,Month!21:21)+CJ21)</f>
        <v>2353</v>
      </c>
      <c r="CL21" s="9">
        <f>IF(LEFT(CL$2,2)="1M",SUMIF(Month!$131:$131,Period!CL$2,Month!21:21),SUMIF(Month!$131:$131,Period!CL$2,Month!21:21)+CK21)</f>
        <v>2985</v>
      </c>
      <c r="CM21" s="9">
        <f>IF(LEFT(CM$2,2)="1M",SUMIF(Month!$131:$131,Period!CM$2,Month!21:21),SUMIF(Month!$131:$131,Period!CM$2,Month!21:21)+CL21)</f>
        <v>3584</v>
      </c>
      <c r="CN21" s="9">
        <f>IF(LEFT(CN$2,2)="1M",SUMIF(Month!$131:$131,Period!CN$2,Month!21:21),SUMIF(Month!$131:$131,Period!CN$2,Month!21:21)+CM21)</f>
        <v>4211</v>
      </c>
      <c r="CO21" s="9">
        <f>IF(LEFT(CO$2,2)="1M",SUMIF(Month!$131:$131,Period!CO$2,Month!21:21),SUMIF(Month!$131:$131,Period!CO$2,Month!21:21)+CN21)</f>
        <v>4861</v>
      </c>
      <c r="CP21" s="9">
        <f>IF(LEFT(CP$2,2)="1M",SUMIF(Month!$131:$131,Period!CP$2,Month!21:21),SUMIF(Month!$131:$131,Period!CP$2,Month!21:21)+CO21)</f>
        <v>5494</v>
      </c>
      <c r="CQ21" s="9">
        <f>IF(LEFT(CQ$2,2)="1M",SUMIF(Month!$131:$131,Period!CQ$2,Month!21:21),SUMIF(Month!$131:$131,Period!CQ$2,Month!21:21)+CP21)</f>
        <v>6125</v>
      </c>
      <c r="CR21" s="9">
        <f>IF(LEFT(CR$2,2)="1M",SUMIF(Month!$131:$131,Period!CR$2,Month!21:21),SUMIF(Month!$131:$131,Period!CR$2,Month!21:21)+CQ21)</f>
        <v>6724</v>
      </c>
      <c r="CS21" s="9">
        <f>IF(LEFT(CS$2,2)="1M",SUMIF(Month!$131:$131,Period!CS$2,Month!21:21),SUMIF(Month!$131:$131,Period!CS$2,Month!21:21)+CR21)</f>
        <v>7319</v>
      </c>
      <c r="CT21" s="9">
        <f>IF(LEFT(CT$2,2)="1M",SUMIF(Month!$131:$131,Period!CT$2,Month!21:21),SUMIF(Month!$131:$131,Period!CT$2,Month!21:21)+CS21)</f>
        <v>548</v>
      </c>
      <c r="CU21" s="9">
        <f>IF(LEFT(CU$2,2)="1M",SUMIF(Month!$131:$131,Period!CU$2,Month!21:21),SUMIF(Month!$131:$131,Period!CU$2,Month!21:21)+CT21)</f>
        <v>1057</v>
      </c>
      <c r="CV21" s="9">
        <f>IF(LEFT(CV$2,2)="1M",SUMIF(Month!$131:$131,Period!CV$2,Month!21:21),SUMIF(Month!$131:$131,Period!CV$2,Month!21:21)+CU21)</f>
        <v>1684</v>
      </c>
      <c r="CW21" s="9">
        <f>IF(LEFT(CW$2,2)="1M",SUMIF(Month!$131:$131,Period!CW$2,Month!21:21),SUMIF(Month!$131:$131,Period!CW$2,Month!21:21)+CV21)</f>
        <v>2269</v>
      </c>
      <c r="CX21" s="9">
        <f>IF(LEFT(CX$2,2)="1M",SUMIF(Month!$131:$131,Period!CX$2,Month!21:21),SUMIF(Month!$131:$131,Period!CX$2,Month!21:21)+CW21)</f>
        <v>2889</v>
      </c>
      <c r="CY21" s="9">
        <f>IF(LEFT(CY$2,2)="1M",SUMIF(Month!$131:$131,Period!CY$2,Month!21:21),SUMIF(Month!$131:$131,Period!CY$2,Month!21:21)+CX21)</f>
        <v>3481</v>
      </c>
      <c r="CZ21" s="9">
        <f>IF(LEFT(CZ$2,2)="1M",SUMIF(Month!$131:$131,Period!CZ$2,Month!21:21),SUMIF(Month!$131:$131,Period!CZ$2,Month!21:21)+CY21)</f>
        <v>4088</v>
      </c>
      <c r="DA21" s="9">
        <f>IF(LEFT(DA$2,2)="1M",SUMIF(Month!$131:$131,Period!DA$2,Month!21:21),SUMIF(Month!$131:$131,Period!DA$2,Month!21:21)+CZ21)</f>
        <v>4736</v>
      </c>
      <c r="DB21" s="9">
        <f>IF(LEFT(DB$2,2)="1M",SUMIF(Month!$131:$131,Period!DB$2,Month!21:21),SUMIF(Month!$131:$131,Period!DB$2,Month!21:21)+DA21)</f>
        <v>5325</v>
      </c>
      <c r="DC21" s="9">
        <f>IF(LEFT(DC$2,2)="1M",SUMIF(Month!$131:$131,Period!DC$2,Month!21:21),SUMIF(Month!$131:$131,Period!DC$2,Month!21:21)+DB21)</f>
        <v>5942</v>
      </c>
      <c r="DD21" s="9">
        <f>IF(LEFT(DD$2,2)="1M",SUMIF(Month!$131:$131,Period!DD$2,Month!21:21),SUMIF(Month!$131:$131,Period!DD$2,Month!21:21)+DC21)</f>
        <v>6533</v>
      </c>
      <c r="DE21" s="9">
        <f>IF(LEFT(DE$2,2)="1M",SUMIF(Month!$131:$131,Period!DE$2,Month!21:21),SUMIF(Month!$131:$131,Period!DE$2,Month!21:21)+DD21)</f>
        <v>7119</v>
      </c>
      <c r="DF21" s="9">
        <f>IF(LEFT(DF$2,2)="1M",SUMIF(Month!$131:$131,Period!DF$2,Month!21:21),SUMIF(Month!$131:$131,Period!DF$2,Month!21:21)+DE21)</f>
        <v>533</v>
      </c>
      <c r="DG21" s="9">
        <f>IF(LEFT(DG$2,2)="1M",SUMIF(Month!$131:$131,Period!DG$2,Month!21:21),SUMIF(Month!$131:$131,Period!DG$2,Month!21:21)+DF21)</f>
        <v>1025</v>
      </c>
      <c r="DH21" s="9">
        <f>IF(LEFT(DH$2,2)="1M",SUMIF(Month!$131:$131,Period!DH$2,Month!21:21),SUMIF(Month!$131:$131,Period!DH$2,Month!21:21)+DG21)</f>
        <v>1600</v>
      </c>
      <c r="DI21" s="9">
        <f>IF(LEFT(DI$2,2)="1M",SUMIF(Month!$131:$131,Period!DI$2,Month!21:21),SUMIF(Month!$131:$131,Period!DI$2,Month!21:21)+DH21)</f>
        <v>2126</v>
      </c>
      <c r="DJ21" s="9">
        <f>IF(LEFT(DJ$2,2)="1M",SUMIF(Month!$131:$131,Period!DJ$2,Month!21:21),SUMIF(Month!$131:$131,Period!DJ$2,Month!21:21)+DI21)</f>
        <v>2699</v>
      </c>
      <c r="DK21" s="9">
        <f>IF(LEFT(DK$2,2)="1M",SUMIF(Month!$131:$131,Period!DK$2,Month!21:21),SUMIF(Month!$131:$131,Period!DK$2,Month!21:21)+DJ21)</f>
        <v>3262</v>
      </c>
      <c r="DL21" s="9">
        <f>IF(LEFT(DL$2,2)="1M",SUMIF(Month!$131:$131,Period!DL$2,Month!21:21),SUMIF(Month!$131:$131,Period!DL$2,Month!21:21)+DK21)</f>
        <v>3860</v>
      </c>
      <c r="DM21" s="9">
        <f>IF(LEFT(DM$2,2)="1M",SUMIF(Month!$131:$131,Period!DM$2,Month!21:21),SUMIF(Month!$131:$131,Period!DM$2,Month!21:21)+DL21)</f>
        <v>4504</v>
      </c>
      <c r="DN21" s="9">
        <f>IF(LEFT(DN$2,2)="1M",SUMIF(Month!$131:$131,Period!DN$2,Month!21:21),SUMIF(Month!$131:$131,Period!DN$2,Month!21:21)+DM21)</f>
        <v>5098</v>
      </c>
      <c r="DO21" s="9">
        <f>IF(LEFT(DO$2,2)="1M",SUMIF(Month!$131:$131,Period!DO$2,Month!21:21),SUMIF(Month!$131:$131,Period!DO$2,Month!21:21)+DN21)</f>
        <v>5718</v>
      </c>
      <c r="DP21" s="9">
        <f>IF(LEFT(DP$2,2)="1M",SUMIF(Month!$131:$131,Period!DP$2,Month!21:21),SUMIF(Month!$131:$131,Period!DP$2,Month!21:21)+DO21)</f>
        <v>6313</v>
      </c>
      <c r="DQ21" s="9">
        <f>IF(LEFT(DQ$2,2)="1M",SUMIF(Month!$131:$131,Period!DQ$2,Month!21:21),SUMIF(Month!$131:$131,Period!DQ$2,Month!21:21)+DP21)</f>
        <v>6869</v>
      </c>
      <c r="DR21" s="9">
        <f>IF(LEFT(DR$2,2)="1M",SUMIF(Month!$131:$131,Period!DR$2,Month!21:21),SUMIF(Month!$131:$131,Period!DR$2,Month!21:21)+DQ21)</f>
        <v>520</v>
      </c>
      <c r="DS21" s="9">
        <f>IF(LEFT(DS$2,2)="1M",SUMIF(Month!$131:$131,Period!DS$2,Month!21:21),SUMIF(Month!$131:$131,Period!DS$2,Month!21:21)+DR21)</f>
        <v>1020</v>
      </c>
      <c r="DT21" s="9">
        <f>IF(LEFT(DT$2,2)="1M",SUMIF(Month!$131:$131,Period!DT$2,Month!21:21),SUMIF(Month!$131:$131,Period!DT$2,Month!21:21)+DS21)</f>
        <v>1621</v>
      </c>
      <c r="DU21" s="9">
        <f>IF(LEFT(DU$2,2)="1M",SUMIF(Month!$131:$131,Period!DU$2,Month!21:21),SUMIF(Month!$131:$131,Period!DU$2,Month!21:21)+DT21)</f>
        <v>2152</v>
      </c>
      <c r="DV21" s="9">
        <f>IF(LEFT(DV$2,2)="1M",SUMIF(Month!$131:$131,Period!DV$2,Month!21:21),SUMIF(Month!$131:$131,Period!DV$2,Month!21:21)+DU21)</f>
        <v>2754</v>
      </c>
      <c r="DW21" s="9">
        <f>IF(LEFT(DW$2,2)="1M",SUMIF(Month!$131:$131,Period!DW$2,Month!21:21),SUMIF(Month!$131:$131,Period!DW$2,Month!21:21)+DV21)</f>
        <v>3331</v>
      </c>
      <c r="DX21" s="9">
        <f>IF(LEFT(DX$2,2)="1M",SUMIF(Month!$131:$131,Period!DX$2,Month!21:21),SUMIF(Month!$131:$131,Period!DX$2,Month!21:21)+DW21)</f>
        <v>3931</v>
      </c>
      <c r="DY21" s="9">
        <f>IF(LEFT(DY$2,2)="1M",SUMIF(Month!$131:$131,Period!DY$2,Month!21:21),SUMIF(Month!$131:$131,Period!DY$2,Month!21:21)+DX21)</f>
        <v>4579</v>
      </c>
      <c r="DZ21" s="9">
        <f>IF(LEFT(DZ$2,2)="1M",SUMIF(Month!$131:$131,Period!DZ$2,Month!21:21),SUMIF(Month!$131:$131,Period!DZ$2,Month!21:21)+DY21)</f>
        <v>5218</v>
      </c>
      <c r="EA21" s="9">
        <f>IF(LEFT(EA$2,2)="1M",SUMIF(Month!$131:$131,Period!EA$2,Month!21:21),SUMIF(Month!$131:$131,Period!EA$2,Month!21:21)+DZ21)</f>
        <v>5913</v>
      </c>
      <c r="EB21" s="9">
        <f>IF(LEFT(EB$2,2)="1M",SUMIF(Month!$131:$131,Period!EB$2,Month!21:21),SUMIF(Month!$131:$131,Period!EB$2,Month!21:21)+EA21)</f>
        <v>6550</v>
      </c>
      <c r="EC21" s="9">
        <f>IF(LEFT(EC$2,2)="1M",SUMIF(Month!$131:$131,Period!EC$2,Month!21:21),SUMIF(Month!$131:$131,Period!EC$2,Month!21:21)+EB21)</f>
        <v>7142</v>
      </c>
      <c r="ED21" s="9">
        <f>IF(LEFT(ED$2,2)="1M",SUMIF(Month!$131:$131,Period!ED$2,Month!21:21),SUMIF(Month!$131:$131,Period!ED$2,Month!21:21)+EC21)</f>
        <v>584</v>
      </c>
      <c r="EE21" s="9">
        <f>IF(LEFT(EE$2,2)="1M",SUMIF(Month!$131:$131,Period!EE$2,Month!21:21),SUMIF(Month!$131:$131,Period!EE$2,Month!21:21)+ED21)</f>
        <v>1153</v>
      </c>
      <c r="EF21" s="9">
        <f>IF(LEFT(EF$2,2)="1M",SUMIF(Month!$131:$131,Period!EF$2,Month!21:21),SUMIF(Month!$131:$131,Period!EF$2,Month!21:21)+EE21)</f>
        <v>1786</v>
      </c>
      <c r="EG21" s="9">
        <f>IF(LEFT(EG$2,2)="1M",SUMIF(Month!$131:$131,Period!EG$2,Month!21:21),SUMIF(Month!$131:$131,Period!EG$2,Month!21:21)+EF21)</f>
        <v>2420</v>
      </c>
      <c r="EH21" s="9">
        <f>IF(LEFT(EH$2,2)="1M",SUMIF(Month!$131:$131,Period!EH$2,Month!21:21),SUMIF(Month!$131:$131,Period!EH$2,Month!21:21)+EG21)</f>
        <v>3077</v>
      </c>
      <c r="EI21" s="9">
        <f>IF(LEFT(EI$2,2)="1M",SUMIF(Month!$131:$131,Period!EI$2,Month!21:21),SUMIF(Month!$131:$131,Period!EI$2,Month!21:21)+EH21)</f>
        <v>3736</v>
      </c>
      <c r="EJ21" s="9">
        <f>IF(LEFT(EJ$2,2)="1M",SUMIF(Month!$131:$131,Period!EJ$2,Month!21:21),SUMIF(Month!$131:$131,Period!EJ$2,Month!21:21)+EI21)</f>
        <v>4460</v>
      </c>
      <c r="EK21" s="9">
        <f>IF(LEFT(EK$2,2)="1M",SUMIF(Month!$131:$131,Period!EK$2,Month!21:21),SUMIF(Month!$131:$131,Period!EK$2,Month!21:21)+EJ21)</f>
        <v>5154</v>
      </c>
      <c r="EL21" s="9">
        <f>IF(LEFT(EL$2,2)="1M",SUMIF(Month!$131:$131,Period!EL$2,Month!21:21),SUMIF(Month!$131:$131,Period!EL$2,Month!21:21)+EK21)</f>
        <v>5866</v>
      </c>
      <c r="EM21" s="9">
        <f>IF(LEFT(EM$2,2)="1M",SUMIF(Month!$131:$131,Period!EM$2,Month!21:21),SUMIF(Month!$131:$131,Period!EM$2,Month!21:21)+EL21)</f>
        <v>6581</v>
      </c>
      <c r="EN21" s="9">
        <f>IF(LEFT(EN$2,2)="1M",SUMIF(Month!$131:$131,Period!EN$2,Month!21:21),SUMIF(Month!$131:$131,Period!EN$2,Month!21:21)+EM21)</f>
        <v>7186</v>
      </c>
      <c r="EO21" s="9">
        <f>IF(LEFT(EO$2,2)="1M",SUMIF(Month!$131:$131,Period!EO$2,Month!21:21),SUMIF(Month!$131:$131,Period!EO$2,Month!21:21)+EN21)</f>
        <v>7694</v>
      </c>
      <c r="EP21" s="9">
        <f>IF(LEFT(EP$2,2)="1M",SUMIF(Month!$131:$131,Period!EP$2,Month!21:21),SUMIF(Month!$131:$131,Period!EP$2,Month!21:21)+EO21)</f>
        <v>574</v>
      </c>
      <c r="EQ21" s="9">
        <f>IF(LEFT(EQ$2,2)="1M",SUMIF(Month!$131:$131,Period!EQ$2,Month!21:21),SUMIF(Month!$131:$131,Period!EQ$2,Month!21:21)+EP21)</f>
        <v>1130</v>
      </c>
      <c r="ER21" s="9">
        <f>IF(LEFT(ER$2,2)="1M",SUMIF(Month!$131:$131,Period!ER$2,Month!21:21),SUMIF(Month!$131:$131,Period!ER$2,Month!21:21)+EQ21)</f>
        <v>1802</v>
      </c>
      <c r="ES21" s="9">
        <f>IF(LEFT(ES$2,2)="1M",SUMIF(Month!$131:$131,Period!ES$2,Month!21:21),SUMIF(Month!$131:$131,Period!ES$2,Month!21:21)+ER21)</f>
        <v>2444</v>
      </c>
      <c r="ET21" s="9">
        <f>IF(LEFT(ET$2,2)="1M",SUMIF(Month!$131:$131,Period!ET$2,Month!21:21),SUMIF(Month!$131:$131,Period!ET$2,Month!21:21)+ES21)</f>
        <v>3101</v>
      </c>
      <c r="EU21" s="9">
        <f>IF(LEFT(EU$2,2)="1M",SUMIF(Month!$131:$131,Period!EU$2,Month!21:21),SUMIF(Month!$131:$131,Period!EU$2,Month!21:21)+ET21)</f>
        <v>3734</v>
      </c>
      <c r="EV21" s="9">
        <f>IF(LEFT(EV$2,2)="1M",SUMIF(Month!$131:$131,Period!EV$2,Month!21:21),SUMIF(Month!$131:$131,Period!EV$2,Month!21:21)+EU21)</f>
        <v>4398</v>
      </c>
      <c r="EW21" s="9">
        <f>IF(LEFT(EW$2,2)="1M",SUMIF(Month!$131:$131,Period!EW$2,Month!21:21),SUMIF(Month!$131:$131,Period!EW$2,Month!21:21)+EV21)</f>
        <v>5077</v>
      </c>
      <c r="EX21" s="9">
        <f>IF(LEFT(EX$2,2)="1M",SUMIF(Month!$131:$131,Period!EX$2,Month!21:21),SUMIF(Month!$131:$131,Period!EX$2,Month!21:21)+EW21)</f>
        <v>5743</v>
      </c>
      <c r="EY21" s="9">
        <f>IF(LEFT(EY$2,2)="1M",SUMIF(Month!$131:$131,Period!EY$2,Month!21:21),SUMIF(Month!$131:$131,Period!EY$2,Month!21:21)+EX21)</f>
        <v>6423</v>
      </c>
      <c r="EZ21" s="9">
        <f>IF(LEFT(EZ$2,2)="1M",SUMIF(Month!$131:$131,Period!EZ$2,Month!21:21),SUMIF(Month!$131:$131,Period!EZ$2,Month!21:21)+EY21)</f>
        <v>7089</v>
      </c>
      <c r="FA21" s="9">
        <f>IF(LEFT(FA$2,2)="1M",SUMIF(Month!$131:$131,Period!FA$2,Month!21:21),SUMIF(Month!$131:$131,Period!FA$2,Month!21:21)+EZ21)</f>
        <v>7777</v>
      </c>
      <c r="FB21" s="9">
        <f>IF(LEFT(FB$2,2)="1M",SUMIF(Month!$131:$131,Period!FB$2,Month!21:21),SUMIF(Month!$131:$131,Period!FB$2,Month!21:21)+FA21)</f>
        <v>638</v>
      </c>
      <c r="FC21" s="9">
        <f>IF(LEFT(FC$2,2)="1M",SUMIF(Month!$131:$131,Period!FC$2,Month!21:21),SUMIF(Month!$131:$131,Period!FC$2,Month!21:21)+FB21)</f>
        <v>1270</v>
      </c>
      <c r="FD21" s="9">
        <f>IF(LEFT(FD$2,2)="1M",SUMIF(Month!$131:$131,Period!FD$2,Month!21:21),SUMIF(Month!$131:$131,Period!FD$2,Month!21:21)+FC21)</f>
        <v>2049</v>
      </c>
      <c r="FE21" s="9">
        <f>IF(LEFT(FE$2,2)="1M",SUMIF(Month!$131:$131,Period!FE$2,Month!21:21),SUMIF(Month!$131:$131,Period!FE$2,Month!21:21)+FD21)</f>
        <v>2743</v>
      </c>
      <c r="FF21" s="9">
        <f>IF(LEFT(FF$2,2)="1M",SUMIF(Month!$131:$131,Period!FF$2,Month!21:21),SUMIF(Month!$131:$131,Period!FF$2,Month!21:21)+FE21)</f>
        <v>3508</v>
      </c>
      <c r="FG21" s="9">
        <f>IF(LEFT(FG$2,2)="1M",SUMIF(Month!$131:$131,Period!FG$2,Month!21:21),SUMIF(Month!$131:$131,Period!FG$2,Month!21:21)+FF21)</f>
        <v>4238</v>
      </c>
      <c r="FH21" s="9">
        <f>IF(LEFT(FH$2,2)="1M",SUMIF(Month!$131:$131,Period!FH$2,Month!21:21),SUMIF(Month!$131:$131,Period!FH$2,Month!21:21)+FG21)</f>
        <v>5023</v>
      </c>
      <c r="FI21" s="9">
        <f>IF(LEFT(FI$2,2)="1M",SUMIF(Month!$131:$131,Period!FI$2,Month!21:21),SUMIF(Month!$131:$131,Period!FI$2,Month!21:21)+FH21)</f>
        <v>5869</v>
      </c>
      <c r="FJ21" s="9">
        <f>IF(LEFT(FJ$2,2)="1M",SUMIF(Month!$131:$131,Period!FJ$2,Month!21:21),SUMIF(Month!$131:$131,Period!FJ$2,Month!21:21)+FI21)</f>
        <v>6651</v>
      </c>
      <c r="FK21" s="9">
        <f>IF(LEFT(FK$2,2)="1M",SUMIF(Month!$131:$131,Period!FK$2,Month!21:21),SUMIF(Month!$131:$131,Period!FK$2,Month!21:21)+FJ21)</f>
        <v>7446</v>
      </c>
      <c r="FL21" s="9">
        <f>IF(LEFT(FL$2,2)="1M",SUMIF(Month!$131:$131,Period!FL$2,Month!21:21),SUMIF(Month!$131:$131,Period!FL$2,Month!21:21)+FK21)</f>
        <v>8227</v>
      </c>
      <c r="FM21" s="9">
        <f>IF(LEFT(FM$2,2)="1M",SUMIF(Month!$131:$131,Period!FM$2,Month!21:21),SUMIF(Month!$131:$131,Period!FM$2,Month!21:21)+FL21)</f>
        <v>8985</v>
      </c>
      <c r="FN21" s="9">
        <f>IF(LEFT(FN$2,2)="1M",SUMIF(Month!$131:$131,Period!FN$2,Month!21:21),SUMIF(Month!$131:$131,Period!FN$2,Month!21:21)+FM21)</f>
        <v>711</v>
      </c>
      <c r="FO21" s="9">
        <f>IF(LEFT(FO$2,2)="1M",SUMIF(Month!$131:$131,Period!FO$2,Month!21:21),SUMIF(Month!$131:$131,Period!FO$2,Month!21:21)+FN21)</f>
        <v>1406</v>
      </c>
      <c r="FP21" s="9">
        <f>IF(LEFT(FP$2,2)="1M",SUMIF(Month!$131:$131,Period!FP$2,Month!21:21),SUMIF(Month!$131:$131,Period!FP$2,Month!21:21)+FO21)</f>
        <v>2214</v>
      </c>
      <c r="FQ21" s="9">
        <f>IF(LEFT(FQ$2,2)="1M",SUMIF(Month!$131:$131,Period!FQ$2,Month!21:21),SUMIF(Month!$131:$131,Period!FQ$2,Month!21:21)+FP21)</f>
        <v>2953</v>
      </c>
      <c r="FR21" s="9">
        <f>IF(LEFT(FR$2,2)="1M",SUMIF(Month!$131:$131,Period!FR$2,Month!21:21),SUMIF(Month!$131:$131,Period!FR$2,Month!21:21)+FQ21)</f>
        <v>3779</v>
      </c>
      <c r="FS21" s="9">
        <f>IF(LEFT(FS$2,2)="1M",SUMIF(Month!$131:$131,Period!FS$2,Month!21:21),SUMIF(Month!$131:$131,Period!FS$2,Month!21:21)+FR21)</f>
        <v>4561</v>
      </c>
      <c r="FT21" s="9">
        <f>IF(LEFT(FT$2,2)="1M",SUMIF(Month!$131:$131,Period!FT$2,Month!21:21),SUMIF(Month!$131:$131,Period!FT$2,Month!21:21)+FS21)</f>
        <v>5384</v>
      </c>
      <c r="FU21" s="9">
        <f>IF(LEFT(FU$2,2)="1M",SUMIF(Month!$131:$131,Period!FU$2,Month!21:21),SUMIF(Month!$131:$131,Period!FU$2,Month!21:21)+FT21)</f>
        <v>6239</v>
      </c>
      <c r="FV21" s="9">
        <f>IF(LEFT(FV$2,2)="1M",SUMIF(Month!$131:$131,Period!FV$2,Month!21:21),SUMIF(Month!$131:$131,Period!FV$2,Month!21:21)+FU21)</f>
        <v>7093</v>
      </c>
      <c r="FW21" s="9">
        <f>IF(LEFT(FW$2,2)="1M",SUMIF(Month!$131:$131,Period!FW$2,Month!21:21),SUMIF(Month!$131:$131,Period!FW$2,Month!21:21)+FV21)</f>
        <v>7942</v>
      </c>
      <c r="FX21" s="9">
        <f>IF(LEFT(FX$2,2)="1M",SUMIF(Month!$131:$131,Period!FX$2,Month!21:21),SUMIF(Month!$131:$131,Period!FX$2,Month!21:21)+FW21)</f>
        <v>8771</v>
      </c>
      <c r="FY21" s="9">
        <f>IF(LEFT(FY$2,2)="1M",SUMIF(Month!$131:$131,Period!FY$2,Month!21:21),SUMIF(Month!$131:$131,Period!FY$2,Month!21:21)+FX21)</f>
        <v>9570</v>
      </c>
      <c r="FZ21" s="9">
        <f>IF(LEFT(FZ$2,2)="1M",SUMIF(Month!$131:$131,Period!FZ$2,Month!21:21),SUMIF(Month!$131:$131,Period!FZ$2,Month!21:21)+FY21)</f>
        <v>752</v>
      </c>
      <c r="GA21" s="9">
        <f>IF(LEFT(GA$2,2)="1M",SUMIF(Month!$131:$131,Period!GA$2,Month!21:21),SUMIF(Month!$131:$131,Period!GA$2,Month!21:21)+FZ21)</f>
        <v>1482</v>
      </c>
      <c r="GB21" s="9">
        <f>IF(LEFT(GB$2,2)="1M",SUMIF(Month!$131:$131,Period!GB$2,Month!21:21),SUMIF(Month!$131:$131,Period!GB$2,Month!21:21)+GA21)</f>
        <v>2322</v>
      </c>
      <c r="GC21" s="9">
        <f>IF(LEFT(GC$2,2)="1M",SUMIF(Month!$131:$131,Period!GC$2,Month!21:21),SUMIF(Month!$131:$131,Period!GC$2,Month!21:21)+GB21)</f>
        <v>3090</v>
      </c>
      <c r="GD21" s="9">
        <f>IF(LEFT(GD$2,2)="1M",SUMIF(Month!$131:$131,Period!GD$2,Month!21:21),SUMIF(Month!$131:$131,Period!GD$2,Month!21:21)+GC21)</f>
        <v>3927</v>
      </c>
      <c r="GE21" s="9">
        <f>IF(LEFT(GE$2,2)="1M",SUMIF(Month!$131:$131,Period!GE$2,Month!21:21),SUMIF(Month!$131:$131,Period!GE$2,Month!21:21)+GD21)</f>
        <v>4696</v>
      </c>
      <c r="GF21" s="9">
        <f>IF(LEFT(GF$2,2)="1M",SUMIF(Month!$131:$131,Period!GF$2,Month!21:21),SUMIF(Month!$131:$131,Period!GF$2,Month!21:21)+GE21)</f>
        <v>5572</v>
      </c>
      <c r="GG21" s="9">
        <f>IF(LEFT(GG$2,2)="1M",SUMIF(Month!$131:$131,Period!GG$2,Month!21:21),SUMIF(Month!$131:$131,Period!GG$2,Month!21:21)+GF21)</f>
        <v>6498</v>
      </c>
      <c r="GH21" s="9">
        <f>IF(LEFT(GH$2,2)="1M",SUMIF(Month!$131:$131,Period!GH$2,Month!21:21),SUMIF(Month!$131:$131,Period!GH$2,Month!21:21)+GG21)</f>
        <v>7372</v>
      </c>
      <c r="GI21" s="9">
        <f>IF(LEFT(GI$2,2)="1M",SUMIF(Month!$131:$131,Period!GI$2,Month!21:21),SUMIF(Month!$131:$131,Period!GI$2,Month!21:21)+GH21)</f>
        <v>8290</v>
      </c>
      <c r="GJ21" s="9">
        <f>IF(LEFT(GJ$2,2)="1M",SUMIF(Month!$131:$131,Period!GJ$2,Month!21:21),SUMIF(Month!$131:$131,Period!GJ$2,Month!21:21)+GI21)</f>
        <v>9164</v>
      </c>
      <c r="GK21" s="9">
        <f>IF(LEFT(GK$2,2)="1M",SUMIF(Month!$131:$131,Period!GK$2,Month!21:21),SUMIF(Month!$131:$131,Period!GK$2,Month!21:21)+GJ21)</f>
        <v>9956</v>
      </c>
      <c r="GL21" s="9">
        <f>IF(LEFT(GL$2,2)="1M",SUMIF(Month!$131:$131,Period!GL$2,Month!21:21),SUMIF(Month!$131:$131,Period!GL$2,Month!21:21)+GK21)</f>
        <v>810</v>
      </c>
      <c r="GM21" s="9">
        <f>IF(LEFT(GM$2,2)="1M",SUMIF(Month!$131:$131,Period!GM$2,Month!21:21),SUMIF(Month!$131:$131,Period!GM$2,Month!21:21)+GL21)</f>
        <v>1574</v>
      </c>
      <c r="GN21" s="9">
        <f>IF(LEFT(GN$2,2)="1M",SUMIF(Month!$131:$131,Period!GN$2,Month!21:21),SUMIF(Month!$131:$131,Period!GN$2,Month!21:21)+GM21)</f>
        <v>2445</v>
      </c>
      <c r="GO21" s="9">
        <f>IF(LEFT(GO$2,2)="1M",SUMIF(Month!$131:$131,Period!GO$2,Month!21:21),SUMIF(Month!$131:$131,Period!GO$2,Month!21:21)+GN21)</f>
        <v>3308</v>
      </c>
      <c r="GP21" s="9">
        <f>IF(LEFT(GP$2,2)="1M",SUMIF(Month!$131:$131,Period!GP$2,Month!21:21),SUMIF(Month!$131:$131,Period!GP$2,Month!21:21)+GO21)</f>
        <v>4183</v>
      </c>
      <c r="GQ21" s="9">
        <f>IF(LEFT(GQ$2,2)="1M",SUMIF(Month!$131:$131,Period!GQ$2,Month!21:21),SUMIF(Month!$131:$131,Period!GQ$2,Month!21:21)+GP21)</f>
        <v>4997</v>
      </c>
      <c r="GR21" s="9">
        <f>IF(LEFT(GR$2,2)="1M",SUMIF(Month!$131:$131,Period!GR$2,Month!21:21),SUMIF(Month!$131:$131,Period!GR$2,Month!21:21)+GQ21)</f>
        <v>5888</v>
      </c>
      <c r="GS21" s="9">
        <f>IF(LEFT(GS$2,2)="1M",SUMIF(Month!$131:$131,Period!GS$2,Month!21:21),SUMIF(Month!$131:$131,Period!GS$2,Month!21:21)+GR21)</f>
        <v>6823</v>
      </c>
      <c r="GT21" s="9">
        <f>IF(LEFT(GT$2,2)="1M",SUMIF(Month!$131:$131,Period!GT$2,Month!21:21),SUMIF(Month!$131:$131,Period!GT$2,Month!21:21)+GS21)</f>
        <v>7723</v>
      </c>
      <c r="GU21" s="9">
        <f>IF(LEFT(GU$2,2)="1M",SUMIF(Month!$131:$131,Period!GU$2,Month!21:21),SUMIF(Month!$131:$131,Period!GU$2,Month!21:21)+GT21)</f>
        <v>8664</v>
      </c>
      <c r="GV21" s="9">
        <f>IF(LEFT(GV$2,2)="1M",SUMIF(Month!$131:$131,Period!GV$2,Month!21:21),SUMIF(Month!$131:$131,Period!GV$2,Month!21:21)+GU21)</f>
        <v>9551</v>
      </c>
      <c r="GW21" s="9">
        <f>IF(LEFT(GW$2,2)="1M",SUMIF(Month!$131:$131,Period!GW$2,Month!21:21),SUMIF(Month!$131:$131,Period!GW$2,Month!21:21)+GV21)</f>
        <v>10400</v>
      </c>
      <c r="GX21" s="9">
        <f>IF(LEFT(GX$2,2)="1M",SUMIF(Month!$131:$131,Period!GX$2,Month!21:21),SUMIF(Month!$131:$131,Period!GX$2,Month!21:21)+GW21)</f>
        <v>829</v>
      </c>
      <c r="GY21" s="9">
        <f>IF(LEFT(GY$2,2)="1M",SUMIF(Month!$131:$131,Period!GY$2,Month!21:21),SUMIF(Month!$131:$131,Period!GY$2,Month!21:21)+GX21)</f>
        <v>1648</v>
      </c>
      <c r="GZ21" s="9">
        <f>IF(LEFT(GZ$2,2)="1M",SUMIF(Month!$131:$131,Period!GZ$2,Month!21:21),SUMIF(Month!$131:$131,Period!GZ$2,Month!21:21)+GY21)</f>
        <v>2483</v>
      </c>
      <c r="HA21" s="9">
        <f>IF(LEFT(HA$2,2)="1M",SUMIF(Month!$131:$131,Period!HA$2,Month!21:21),SUMIF(Month!$131:$131,Period!HA$2,Month!21:21)+GZ21)</f>
        <v>3275</v>
      </c>
      <c r="HB21" s="9">
        <f>IF(LEFT(HB$2,2)="1M",SUMIF(Month!$131:$131,Period!HB$2,Month!21:21),SUMIF(Month!$131:$131,Period!HB$2,Month!21:21)+HA21)</f>
        <v>4140</v>
      </c>
      <c r="HC21" s="9">
        <f>IF(LEFT(HC$2,2)="1M",SUMIF(Month!$131:$131,Period!HC$2,Month!21:21),SUMIF(Month!$131:$131,Period!HC$2,Month!21:21)+HB21)</f>
        <v>4961</v>
      </c>
      <c r="HD21" s="9">
        <f>IF(LEFT(HD$2,2)="1M",SUMIF(Month!$131:$131,Period!HD$2,Month!21:21),SUMIF(Month!$131:$131,Period!HD$2,Month!21:21)+HC21)</f>
        <v>5830</v>
      </c>
      <c r="HE21" s="9">
        <f>IF(LEFT(HE$2,2)="1M",SUMIF(Month!$131:$131,Period!HE$2,Month!21:21),SUMIF(Month!$131:$131,Period!HE$2,Month!21:21)+HD21)</f>
        <v>6721</v>
      </c>
      <c r="HF21" s="9">
        <f>IF(LEFT(HF$2,2)="1M",SUMIF(Month!$131:$131,Period!HF$2,Month!21:21),SUMIF(Month!$131:$131,Period!HF$2,Month!21:21)+HE21)</f>
        <v>7587</v>
      </c>
      <c r="HG21" s="9">
        <f>IF(LEFT(HG$2,2)="1M",SUMIF(Month!$131:$131,Period!HG$2,Month!21:21),SUMIF(Month!$131:$131,Period!HG$2,Month!21:21)+HF21)</f>
        <v>8492</v>
      </c>
      <c r="HH21" s="9">
        <f>IF(LEFT(HH$2,2)="1M",SUMIF(Month!$131:$131,Period!HH$2,Month!21:21),SUMIF(Month!$131:$131,Period!HH$2,Month!21:21)+HG21)</f>
        <v>9340</v>
      </c>
      <c r="HI21" s="9">
        <f>IF(LEFT(HI$2,2)="1M",SUMIF(Month!$131:$131,Period!HI$2,Month!21:21),SUMIF(Month!$131:$131,Period!HI$2,Month!21:21)+HH21)</f>
        <v>10131</v>
      </c>
      <c r="HJ21" s="9">
        <f>IF(LEFT(HJ$2,2)="1M",SUMIF(Month!$131:$131,Period!HJ$2,Month!21:21),SUMIF(Month!$131:$131,Period!HJ$2,Month!21:21)+HI21)</f>
        <v>766</v>
      </c>
      <c r="HK21" s="9">
        <f>IF(LEFT(HK$2,2)="1M",SUMIF(Month!$131:$131,Period!HK$2,Month!21:21),SUMIF(Month!$131:$131,Period!HK$2,Month!21:21)+HJ21)</f>
        <v>1435</v>
      </c>
      <c r="HL21" s="9">
        <f>IF(LEFT(HL$2,2)="1M",SUMIF(Month!$131:$131,Period!HL$2,Month!21:21),SUMIF(Month!$131:$131,Period!HL$2,Month!21:21)+HK21)</f>
        <v>2322</v>
      </c>
      <c r="HM21" s="9">
        <f>IF(LEFT(HM$2,2)="1M",SUMIF(Month!$131:$131,Period!HM$2,Month!21:21),SUMIF(Month!$131:$131,Period!HM$2,Month!21:21)+HL21)</f>
        <v>3081.0329999999999</v>
      </c>
      <c r="HN21" s="9">
        <f>IF(LEFT(HN$2,2)="1M",SUMIF(Month!$131:$131,Period!HN$2,Month!21:21),SUMIF(Month!$131:$131,Period!HN$2,Month!21:21)+HM21)</f>
        <v>3859.0329999999999</v>
      </c>
      <c r="HO21" s="9">
        <f>IF(LEFT(HO$2,2)="1M",SUMIF(Month!$131:$131,Period!HO$2,Month!21:21),SUMIF(Month!$131:$131,Period!HO$2,Month!21:21)+HN21)</f>
        <v>4607.0329999999994</v>
      </c>
      <c r="HP21" s="9">
        <f>IF(LEFT(HP$2,2)="1M",SUMIF(Month!$131:$131,Period!HP$2,Month!21:21),SUMIF(Month!$131:$131,Period!HP$2,Month!21:21)+HO21)</f>
        <v>5399.0329999999994</v>
      </c>
      <c r="HQ21" s="9">
        <f>IF(LEFT(HQ$2,2)="1M",SUMIF(Month!$131:$131,Period!HQ$2,Month!21:21),SUMIF(Month!$131:$131,Period!HQ$2,Month!21:21)+HP21)</f>
        <v>6229.0329999999994</v>
      </c>
      <c r="HR21" s="9">
        <f>IF(LEFT(HR$2,2)="1M",SUMIF(Month!$131:$131,Period!HR$2,Month!21:21),SUMIF(Month!$131:$131,Period!HR$2,Month!21:21)+HQ21)</f>
        <v>7019.0329999999994</v>
      </c>
      <c r="HS21" s="9">
        <f>IF(LEFT(HS$2,2)="1M",SUMIF(Month!$131:$131,Period!HS$2,Month!21:21),SUMIF(Month!$131:$131,Period!HS$2,Month!21:21)+HR21)</f>
        <v>7813.7009999999991</v>
      </c>
      <c r="HT21" s="9">
        <f>IF(LEFT(HT$2,2)="1M",SUMIF(Month!$131:$131,Period!HT$2,Month!21:21),SUMIF(Month!$131:$131,Period!HT$2,Month!21:21)+HS21)</f>
        <v>8582.7009999999991</v>
      </c>
      <c r="HU21" s="9">
        <f>IF(LEFT(HU$2,2)="1M",SUMIF(Month!$131:$131,Period!HU$2,Month!21:21),SUMIF(Month!$131:$131,Period!HU$2,Month!21:21)+HT21)</f>
        <v>9304.7009999999991</v>
      </c>
      <c r="HV21" s="9">
        <f>IF(LEFT(HV$2,2)="1M",SUMIF(Month!$131:$131,Period!HV$2,Month!21:21),SUMIF(Month!$131:$131,Period!HV$2,Month!21:21)+HU21)</f>
        <v>657</v>
      </c>
      <c r="HW21" s="9">
        <f>IF(LEFT(HW$2,2)="1M",SUMIF(Month!$131:$131,Period!HW$2,Month!21:21),SUMIF(Month!$131:$131,Period!HW$2,Month!21:21)+HV21)</f>
        <v>1330</v>
      </c>
      <c r="HX21" s="9">
        <f>IF(LEFT(HX$2,2)="1M",SUMIF(Month!$131:$131,Period!HX$2,Month!21:21),SUMIF(Month!$131:$131,Period!HX$2,Month!21:21)+HW21)</f>
        <v>2117</v>
      </c>
      <c r="HY21" s="9">
        <f>IF(LEFT(HY$2,2)="1M",SUMIF(Month!$131:$131,Period!HY$2,Month!21:21),SUMIF(Month!$131:$131,Period!HY$2,Month!21:21)+HX21)</f>
        <v>2847</v>
      </c>
      <c r="HZ21" s="9">
        <f>IF(LEFT(HZ$2,2)="1M",SUMIF(Month!$131:$131,Period!HZ$2,Month!21:21),SUMIF(Month!$131:$131,Period!HZ$2,Month!21:21)+HY21)</f>
        <v>3568</v>
      </c>
      <c r="IA21" s="9">
        <f>IF(LEFT(IA$2,2)="1M",SUMIF(Month!$131:$131,Period!IA$2,Month!21:21),SUMIF(Month!$131:$131,Period!IA$2,Month!21:21)+HZ21)</f>
        <v>4302</v>
      </c>
      <c r="IB21" s="9">
        <f>IF(LEFT(IB$2,2)="1M",SUMIF(Month!$131:$131,Period!IB$2,Month!21:21),SUMIF(Month!$131:$131,Period!IB$2,Month!21:21)+IA21)</f>
        <v>5045</v>
      </c>
      <c r="IC21" s="9">
        <f>IF(LEFT(IC$2,2)="1M",SUMIF(Month!$131:$131,Period!IC$2,Month!21:21),SUMIF(Month!$131:$131,Period!IC$2,Month!21:21)+IB21)</f>
        <v>5794</v>
      </c>
      <c r="ID21" s="9">
        <f>IF(LEFT(ID$2,2)="1M",SUMIF(Month!$131:$131,Period!ID$2,Month!21:21),SUMIF(Month!$131:$131,Period!ID$2,Month!21:21)+IC21)</f>
        <v>6515</v>
      </c>
      <c r="IE21" s="9">
        <f>IF(LEFT(IE$2,2)="1M",SUMIF(Month!$131:$131,Period!IE$2,Month!21:21),SUMIF(Month!$131:$131,Period!IE$2,Month!21:21)+ID21)</f>
        <v>7213</v>
      </c>
      <c r="IF21" s="9">
        <f>IF(LEFT(IF$2,2)="1M",SUMIF(Month!$131:$131,Period!IF$2,Month!21:21),SUMIF(Month!$131:$131,Period!IF$2,Month!21:21)+IE21)</f>
        <v>7888</v>
      </c>
      <c r="IG21" s="9">
        <f>IF(LEFT(IG$2,2)="1M",SUMIF(Month!$131:$131,Period!IG$2,Month!21:21),SUMIF(Month!$131:$131,Period!IG$2,Month!21:21)+IF21)</f>
        <v>8557</v>
      </c>
      <c r="IH21" s="9">
        <f>Month!IH21</f>
        <v>616</v>
      </c>
      <c r="II21" s="9">
        <f>IH21+Month!II21</f>
        <v>1219</v>
      </c>
      <c r="IJ21" s="9">
        <f>II21+Month!IJ21</f>
        <v>1930</v>
      </c>
      <c r="IK21" s="9">
        <f>IJ21+Month!IK21</f>
        <v>2556</v>
      </c>
      <c r="IL21" s="9">
        <f>IK21+Month!IL21</f>
        <v>3262</v>
      </c>
      <c r="IM21" s="9">
        <f>IL21+Month!IM21</f>
        <v>3935</v>
      </c>
      <c r="IN21" s="9">
        <f>IM21+Month!IN21</f>
        <v>4685</v>
      </c>
      <c r="IO21" s="9">
        <f>IN21+Month!IO21</f>
        <v>5451</v>
      </c>
      <c r="IP21" s="9">
        <f>IO21+Month!IP21</f>
        <v>6183</v>
      </c>
      <c r="IQ21" s="9">
        <f>IP21+Month!IQ21</f>
        <v>6902</v>
      </c>
      <c r="IR21" s="9">
        <f>IQ21+Month!IR21</f>
        <v>7599</v>
      </c>
      <c r="IS21" s="9">
        <f>IR21+Month!IS21</f>
        <v>8256</v>
      </c>
      <c r="IT21" s="9">
        <f>Month!IT21</f>
        <v>643</v>
      </c>
      <c r="IU21" s="9">
        <f>IT21+Month!IU21</f>
        <v>1252</v>
      </c>
      <c r="IV21" s="9">
        <f>IU21+Month!IV21</f>
        <v>1955</v>
      </c>
      <c r="IW21" s="9">
        <f>IV21+Month!IW21</f>
        <v>2655</v>
      </c>
      <c r="IX21" s="9">
        <f>IW21+Month!IX21</f>
        <v>3182</v>
      </c>
      <c r="IY21" s="9">
        <f>IX21+Month!IY21</f>
        <v>3946</v>
      </c>
      <c r="IZ21" s="9">
        <f>IY21+Month!IZ21</f>
        <v>4696</v>
      </c>
      <c r="JA21" s="9">
        <f>IZ21+Month!JA21</f>
        <v>5430</v>
      </c>
      <c r="JB21" s="9">
        <f>JA21+Month!JB21</f>
        <v>6123</v>
      </c>
      <c r="JC21" s="9">
        <f>JB21+Month!JC21</f>
        <v>6829</v>
      </c>
      <c r="JD21" s="9">
        <f>JC21+Month!JD21</f>
        <v>7427</v>
      </c>
      <c r="JE21" s="9">
        <f>JD21+Month!JE21</f>
        <v>7791</v>
      </c>
      <c r="JF21" s="9">
        <f>Month!JF21</f>
        <v>301</v>
      </c>
      <c r="JG21" s="9">
        <f>Month!JG21+JF21</f>
        <v>599</v>
      </c>
      <c r="JH21" s="9">
        <f>Month!JH21+JG21</f>
        <v>901</v>
      </c>
      <c r="JI21" s="9">
        <f>Month!JI21+JH21</f>
        <v>1195</v>
      </c>
      <c r="JJ21" s="9">
        <f>Month!JJ21+JI21</f>
        <v>1508</v>
      </c>
      <c r="JK21" s="9">
        <f>Month!JK21+JJ21</f>
        <v>1881</v>
      </c>
      <c r="JL21" s="9">
        <f>Month!JL21+JK21</f>
        <v>2294</v>
      </c>
      <c r="JM21" s="9">
        <f>Month!JM21+JL21</f>
        <v>2992</v>
      </c>
      <c r="JN21" s="9">
        <f>Month!JN21+JM21</f>
        <v>3787.08</v>
      </c>
      <c r="JO21" s="9">
        <f>Month!JO21+JN21</f>
        <v>4636.08</v>
      </c>
      <c r="JP21" s="9">
        <f>Month!JP21+JO21</f>
        <v>5395.08</v>
      </c>
      <c r="JQ21" s="9">
        <f>Month!JQ21+JP21</f>
        <v>6090.08</v>
      </c>
      <c r="JR21" s="9">
        <f>Month!JR21</f>
        <v>709</v>
      </c>
      <c r="JS21" s="9">
        <f>Month!JS21+JR21</f>
        <v>1408</v>
      </c>
      <c r="JT21" s="9">
        <f>Month!JT21+JS21</f>
        <v>2175</v>
      </c>
      <c r="JU21" s="9">
        <f>Month!JU21+JT21</f>
        <v>2845.7110000000002</v>
      </c>
      <c r="JV21" s="9">
        <f>Month!JV21+JU21</f>
        <v>3599.7110000000002</v>
      </c>
      <c r="JW21" s="9">
        <f>Month!JW21+JV21</f>
        <v>4362.5190000000002</v>
      </c>
      <c r="JX21" s="9">
        <f>Month!JX21+JW21</f>
        <v>5246.2610000000004</v>
      </c>
      <c r="JY21" s="9">
        <f>Month!JY21+JX21</f>
        <v>6113.2610000000004</v>
      </c>
      <c r="JZ21" s="9">
        <f>Month!JZ21+JY21</f>
        <v>7008.2610000000004</v>
      </c>
      <c r="KA21" s="9">
        <f>Month!KA21+JZ21</f>
        <v>7917.2610000000004</v>
      </c>
      <c r="KB21" s="9">
        <f>Month!KB21+KA21</f>
        <v>8780.2610000000004</v>
      </c>
      <c r="KC21" s="9">
        <f>Month!KC21+KB21</f>
        <v>9588.2610000000004</v>
      </c>
      <c r="KD21" s="9">
        <f>Month!KD21</f>
        <v>774</v>
      </c>
      <c r="KE21" s="9">
        <f>Month!KE21+KD21</f>
        <v>1524</v>
      </c>
      <c r="KF21" s="9">
        <f>Month!KF21+KE21</f>
        <v>2378</v>
      </c>
      <c r="KG21" s="9">
        <f>Month!KG21+KF21</f>
        <v>3181</v>
      </c>
      <c r="KH21" s="9">
        <f>Month!KH21+KG21</f>
        <v>4059</v>
      </c>
      <c r="KI21" s="9">
        <f>Month!KI21+KH21</f>
        <v>4919</v>
      </c>
      <c r="KJ21" s="9">
        <f>Month!KJ21+KI21</f>
        <v>5845</v>
      </c>
      <c r="KK21" s="9">
        <f>Month!KK21+KJ21</f>
        <v>6805</v>
      </c>
      <c r="KL21" s="9">
        <f>Month!KL21+KK21</f>
        <v>7731</v>
      </c>
      <c r="KM21" s="9">
        <f>Month!KM21+KL21</f>
        <v>8712</v>
      </c>
      <c r="KN21" s="9">
        <f>Month!KN21+KM21</f>
        <v>9513</v>
      </c>
      <c r="KO21" s="9">
        <f>Month!KO21+KN21</f>
        <v>9513</v>
      </c>
      <c r="KP21" s="9">
        <f>Month!KP21</f>
        <v>0</v>
      </c>
      <c r="KQ21" s="9">
        <f>Month!KQ21+KP21</f>
        <v>0</v>
      </c>
      <c r="KR21" s="9">
        <f>Month!KR21+KQ21</f>
        <v>0</v>
      </c>
      <c r="KS21" s="9">
        <f>Month!KS21+KR21</f>
        <v>0</v>
      </c>
      <c r="KT21" s="9">
        <f>Month!KT21+KS21</f>
        <v>0</v>
      </c>
      <c r="KU21" s="9">
        <f>Month!KU21+KT21</f>
        <v>0</v>
      </c>
      <c r="KV21" s="9">
        <f>Month!KV21+KU21</f>
        <v>0</v>
      </c>
      <c r="KW21" s="9">
        <f>Month!KW21+KV21</f>
        <v>0</v>
      </c>
      <c r="KX21" s="9">
        <f>Month!KX21+KW21</f>
        <v>0</v>
      </c>
      <c r="KY21" s="9">
        <f>Month!KY21+KX21</f>
        <v>0</v>
      </c>
      <c r="KZ21" s="9">
        <f>Month!KZ21+KY21</f>
        <v>0</v>
      </c>
      <c r="LA21" s="9">
        <f>Month!LA21+KZ21</f>
        <v>0</v>
      </c>
      <c r="LB21" s="9">
        <f>Month!LB21</f>
        <v>0</v>
      </c>
      <c r="LC21" s="9">
        <f>Month!LC21+LB21</f>
        <v>0</v>
      </c>
      <c r="LD21" s="9">
        <f>Month!LD21+LC21</f>
        <v>0</v>
      </c>
      <c r="LE21" s="9">
        <f>Month!LE21+LD21</f>
        <v>0</v>
      </c>
      <c r="LF21" s="9">
        <f>Month!LF21+LE21</f>
        <v>0</v>
      </c>
      <c r="LG21" s="9">
        <f>Month!LG21+LF21</f>
        <v>0</v>
      </c>
      <c r="LH21" s="9">
        <f>Month!LH21+LG21</f>
        <v>0</v>
      </c>
      <c r="LI21" s="9">
        <f>Month!LI21+LH21</f>
        <v>0</v>
      </c>
      <c r="LJ21" s="9">
        <f>Month!LJ21+LI21</f>
        <v>0</v>
      </c>
      <c r="LK21" s="9">
        <f>Month!LK21+LJ21</f>
        <v>0</v>
      </c>
      <c r="LL21" s="9">
        <f>Month!LL21+LK21</f>
        <v>0</v>
      </c>
      <c r="LM21" s="9">
        <f>Month!LM21+LL21</f>
        <v>0</v>
      </c>
      <c r="LN21" s="9">
        <f>Month!LN21</f>
        <v>0</v>
      </c>
      <c r="LO21" s="9">
        <f>Month!LO21</f>
        <v>0</v>
      </c>
      <c r="LP21" s="9">
        <f>Month!LP21</f>
        <v>0</v>
      </c>
      <c r="LQ21" s="9">
        <f>Month!LQ21</f>
        <v>0</v>
      </c>
      <c r="LR21" s="9">
        <f>Month!LR21</f>
        <v>0</v>
      </c>
      <c r="LS21" s="9">
        <f>Month!LS21</f>
        <v>0</v>
      </c>
      <c r="LT21" s="9">
        <f>Month!LT21</f>
        <v>0</v>
      </c>
      <c r="LU21" s="9">
        <f>Month!LU21</f>
        <v>0</v>
      </c>
      <c r="LV21" s="9">
        <f>Month!LV21</f>
        <v>0</v>
      </c>
      <c r="LW21" s="9">
        <f>Month!LW21</f>
        <v>0</v>
      </c>
      <c r="LX21" s="9">
        <f>Month!LX21</f>
        <v>0</v>
      </c>
      <c r="LY21" s="9">
        <f>Month!LY21</f>
        <v>0</v>
      </c>
      <c r="LZ21" s="9">
        <f>Month!LZ21</f>
        <v>0</v>
      </c>
      <c r="MA21" s="9">
        <f>LZ21+Month!MA21</f>
        <v>0</v>
      </c>
      <c r="MB21" s="9">
        <f>MA21+Month!MB21</f>
        <v>0</v>
      </c>
      <c r="MC21" s="9">
        <f>MB21+Month!MC21</f>
        <v>0</v>
      </c>
      <c r="MD21" s="9">
        <f>MC21+Month!MD21</f>
        <v>0</v>
      </c>
      <c r="ME21" s="9">
        <f>MD21+Month!ME21</f>
        <v>0</v>
      </c>
      <c r="MF21" s="9">
        <f>ME21+Month!MF21</f>
        <v>0</v>
      </c>
      <c r="MG21" s="9">
        <f>MF21+Month!MG21</f>
        <v>0</v>
      </c>
      <c r="MH21" s="9">
        <f>MG21+Month!MH21</f>
        <v>0</v>
      </c>
      <c r="MI21" s="9">
        <f>MH21+Month!MI21</f>
        <v>0</v>
      </c>
      <c r="MJ21" s="9">
        <f>MI21+Month!MJ21</f>
        <v>0</v>
      </c>
      <c r="MK21" s="9">
        <f>MJ21+Month!MK21</f>
        <v>0</v>
      </c>
      <c r="ML21" s="9">
        <f>Month!ML21</f>
        <v>0</v>
      </c>
    </row>
    <row r="22" spans="1:350" s="4" customFormat="1" x14ac:dyDescent="0.35">
      <c r="A22" s="19" t="str">
        <f>Month!$A$22</f>
        <v>Veículo Leve</v>
      </c>
      <c r="B22" s="10">
        <f>IF(LEFT(B$2,2)="1M",SUMIF(Month!$131:$131,Period!B$2,Month!22:22),SUMIF(Month!$131:$131,Period!B$2,Month!22:22)+A22)</f>
        <v>0</v>
      </c>
      <c r="C22" s="10">
        <f>IF(LEFT(C$2,2)="1M",SUMIF(Month!$131:$131,Period!C$2,Month!22:22),SUMIF(Month!$131:$131,Period!C$2,Month!22:22)+B22)</f>
        <v>0</v>
      </c>
      <c r="D22" s="10">
        <f>IF(LEFT(D$2,2)="1M",SUMIF(Month!$131:$131,Period!D$2,Month!22:22),SUMIF(Month!$131:$131,Period!D$2,Month!22:22)+C22)</f>
        <v>0</v>
      </c>
      <c r="E22" s="10">
        <f>IF(LEFT(E$2,2)="1M",SUMIF(Month!$131:$131,Period!E$2,Month!22:22),SUMIF(Month!$131:$131,Period!E$2,Month!22:22)+D22)</f>
        <v>0</v>
      </c>
      <c r="F22" s="10">
        <f>IF(LEFT(F$2,2)="1M",SUMIF(Month!$131:$131,Period!F$2,Month!22:22),SUMIF(Month!$131:$131,Period!F$2,Month!22:22)+E22)</f>
        <v>0</v>
      </c>
      <c r="G22" s="10">
        <f>IF(LEFT(G$2,2)="1M",SUMIF(Month!$131:$131,Period!G$2,Month!22:22),SUMIF(Month!$131:$131,Period!G$2,Month!22:22)+F22)</f>
        <v>0</v>
      </c>
      <c r="H22" s="10">
        <f>IF(LEFT(H$2,2)="1M",SUMIF(Month!$131:$131,Period!H$2,Month!22:22),SUMIF(Month!$131:$131,Period!H$2,Month!22:22)+G22)</f>
        <v>0</v>
      </c>
      <c r="I22" s="10">
        <f>IF(LEFT(I$2,2)="1M",SUMIF(Month!$131:$131,Period!I$2,Month!22:22),SUMIF(Month!$131:$131,Period!I$2,Month!22:22)+H22)</f>
        <v>0</v>
      </c>
      <c r="J22" s="10">
        <f>IF(LEFT(J$2,2)="1M",SUMIF(Month!$131:$131,Period!J$2,Month!22:22),SUMIF(Month!$131:$131,Period!J$2,Month!22:22)+I22)</f>
        <v>0</v>
      </c>
      <c r="K22" s="10">
        <f>IF(LEFT(K$2,2)="1M",SUMIF(Month!$131:$131,Period!K$2,Month!22:22),SUMIF(Month!$131:$131,Period!K$2,Month!22:22)+J22)</f>
        <v>0</v>
      </c>
      <c r="L22" s="10">
        <f>IF(LEFT(L$2,2)="1M",SUMIF(Month!$131:$131,Period!L$2,Month!22:22),SUMIF(Month!$131:$131,Period!L$2,Month!22:22)+K22)</f>
        <v>0</v>
      </c>
      <c r="M22" s="10">
        <f>IF(LEFT(M$2,2)="1M",SUMIF(Month!$131:$131,Period!M$2,Month!22:22),SUMIF(Month!$131:$131,Period!M$2,Month!22:22)+L22)</f>
        <v>0</v>
      </c>
      <c r="N22" s="10">
        <f>IF(LEFT(N$2,2)="1M",SUMIF(Month!$131:$131,Period!N$2,Month!22:22),SUMIF(Month!$131:$131,Period!N$2,Month!22:22)+M22)</f>
        <v>0</v>
      </c>
      <c r="O22" s="10">
        <f>IF(LEFT(O$2,2)="1M",SUMIF(Month!$131:$131,Period!O$2,Month!22:22),SUMIF(Month!$131:$131,Period!O$2,Month!22:22)+N22)</f>
        <v>0</v>
      </c>
      <c r="P22" s="10">
        <f>IF(LEFT(P$2,2)="1M",SUMIF(Month!$131:$131,Period!P$2,Month!22:22),SUMIF(Month!$131:$131,Period!P$2,Month!22:22)+O22)</f>
        <v>0</v>
      </c>
      <c r="Q22" s="10">
        <f>IF(LEFT(Q$2,2)="1M",SUMIF(Month!$131:$131,Period!Q$2,Month!22:22),SUMIF(Month!$131:$131,Period!Q$2,Month!22:22)+P22)</f>
        <v>0</v>
      </c>
      <c r="R22" s="10">
        <f>IF(LEFT(R$2,2)="1M",SUMIF(Month!$131:$131,Period!R$2,Month!22:22),SUMIF(Month!$131:$131,Period!R$2,Month!22:22)+Q22)</f>
        <v>0</v>
      </c>
      <c r="S22" s="10">
        <f>IF(LEFT(S$2,2)="1M",SUMIF(Month!$131:$131,Period!S$2,Month!22:22),SUMIF(Month!$131:$131,Period!S$2,Month!22:22)+R22)</f>
        <v>183</v>
      </c>
      <c r="T22" s="10">
        <f>IF(LEFT(T$2,2)="1M",SUMIF(Month!$131:$131,Period!T$2,Month!22:22),SUMIF(Month!$131:$131,Period!T$2,Month!22:22)+S22)</f>
        <v>487</v>
      </c>
      <c r="U22" s="10">
        <f>IF(LEFT(U$2,2)="1M",SUMIF(Month!$131:$131,Period!U$2,Month!22:22),SUMIF(Month!$131:$131,Period!U$2,Month!22:22)+T22)</f>
        <v>786</v>
      </c>
      <c r="V22" s="10">
        <f>IF(LEFT(V$2,2)="1M",SUMIF(Month!$131:$131,Period!V$2,Month!22:22),SUMIF(Month!$131:$131,Period!V$2,Month!22:22)+U22)</f>
        <v>1095</v>
      </c>
      <c r="W22" s="10">
        <f>IF(LEFT(W$2,2)="1M",SUMIF(Month!$131:$131,Period!W$2,Month!22:22),SUMIF(Month!$131:$131,Period!W$2,Month!22:22)+V22)</f>
        <v>1422</v>
      </c>
      <c r="X22" s="10">
        <f>IF(LEFT(X$2,2)="1M",SUMIF(Month!$131:$131,Period!X$2,Month!22:22),SUMIF(Month!$131:$131,Period!X$2,Month!22:22)+W22)</f>
        <v>1726</v>
      </c>
      <c r="Y22" s="10">
        <f>IF(LEFT(Y$2,2)="1M",SUMIF(Month!$131:$131,Period!Y$2,Month!22:22),SUMIF(Month!$131:$131,Period!Y$2,Month!22:22)+X22)</f>
        <v>2133</v>
      </c>
      <c r="Z22" s="10">
        <f>IF(LEFT(Z$2,2)="1M",SUMIF(Month!$131:$131,Period!Z$2,Month!22:22),SUMIF(Month!$131:$131,Period!Z$2,Month!22:22)+Y22)</f>
        <v>371</v>
      </c>
      <c r="AA22" s="10">
        <f>IF(LEFT(AA$2,2)="1M",SUMIF(Month!$131:$131,Period!AA$2,Month!22:22),SUMIF(Month!$131:$131,Period!AA$2,Month!22:22)+Z22)</f>
        <v>670</v>
      </c>
      <c r="AB22" s="10">
        <f>IF(LEFT(AB$2,2)="1M",SUMIF(Month!$131:$131,Period!AB$2,Month!22:22),SUMIF(Month!$131:$131,Period!AB$2,Month!22:22)+AA22)</f>
        <v>969</v>
      </c>
      <c r="AC22" s="10">
        <f>IF(LEFT(AC$2,2)="1M",SUMIF(Month!$131:$131,Period!AC$2,Month!22:22),SUMIF(Month!$131:$131,Period!AC$2,Month!22:22)+AB22)</f>
        <v>1304</v>
      </c>
      <c r="AD22" s="10">
        <f>IF(LEFT(AD$2,2)="1M",SUMIF(Month!$131:$131,Period!AD$2,Month!22:22),SUMIF(Month!$131:$131,Period!AD$2,Month!22:22)+AC22)</f>
        <v>1628</v>
      </c>
      <c r="AE22" s="10">
        <f>IF(LEFT(AE$2,2)="1M",SUMIF(Month!$131:$131,Period!AE$2,Month!22:22),SUMIF(Month!$131:$131,Period!AE$2,Month!22:22)+AD22)</f>
        <v>1938</v>
      </c>
      <c r="AF22" s="10">
        <f>IF(LEFT(AF$2,2)="1M",SUMIF(Month!$131:$131,Period!AF$2,Month!22:22),SUMIF(Month!$131:$131,Period!AF$2,Month!22:22)+AE22)</f>
        <v>2308</v>
      </c>
      <c r="AG22" s="10">
        <f>IF(LEFT(AG$2,2)="1M",SUMIF(Month!$131:$131,Period!AG$2,Month!22:22),SUMIF(Month!$131:$131,Period!AG$2,Month!22:22)+AF22)</f>
        <v>2614</v>
      </c>
      <c r="AH22" s="10">
        <f>IF(LEFT(AH$2,2)="1M",SUMIF(Month!$131:$131,Period!AH$2,Month!22:22),SUMIF(Month!$131:$131,Period!AH$2,Month!22:22)+AG22)</f>
        <v>2922</v>
      </c>
      <c r="AI22" s="10">
        <f>IF(LEFT(AI$2,2)="1M",SUMIF(Month!$131:$131,Period!AI$2,Month!22:22),SUMIF(Month!$131:$131,Period!AI$2,Month!22:22)+AH22)</f>
        <v>3257</v>
      </c>
      <c r="AJ22" s="10">
        <f>IF(LEFT(AJ$2,2)="1M",SUMIF(Month!$131:$131,Period!AJ$2,Month!22:22),SUMIF(Month!$131:$131,Period!AJ$2,Month!22:22)+AI22)</f>
        <v>3574</v>
      </c>
      <c r="AK22" s="10">
        <f>IF(LEFT(AK$2,2)="1M",SUMIF(Month!$131:$131,Period!AK$2,Month!22:22),SUMIF(Month!$131:$131,Period!AK$2,Month!22:22)+AJ22)</f>
        <v>3977</v>
      </c>
      <c r="AL22" s="10">
        <f>IF(LEFT(AL$2,2)="1M",SUMIF(Month!$131:$131,Period!AL$2,Month!22:22),SUMIF(Month!$131:$131,Period!AL$2,Month!22:22)+AK22)</f>
        <v>376</v>
      </c>
      <c r="AM22" s="10">
        <f>IF(LEFT(AM$2,2)="1M",SUMIF(Month!$131:$131,Period!AM$2,Month!22:22),SUMIF(Month!$131:$131,Period!AM$2,Month!22:22)+AL22)</f>
        <v>680</v>
      </c>
      <c r="AN22" s="10">
        <f>IF(LEFT(AN$2,2)="1M",SUMIF(Month!$131:$131,Period!AN$2,Month!22:22),SUMIF(Month!$131:$131,Period!AN$2,Month!22:22)+AM22)</f>
        <v>1001</v>
      </c>
      <c r="AO22" s="10">
        <f>IF(LEFT(AO$2,2)="1M",SUMIF(Month!$131:$131,Period!AO$2,Month!22:22),SUMIF(Month!$131:$131,Period!AO$2,Month!22:22)+AN22)</f>
        <v>1314</v>
      </c>
      <c r="AP22" s="10">
        <f>IF(LEFT(AP$2,2)="1M",SUMIF(Month!$131:$131,Period!AP$2,Month!22:22),SUMIF(Month!$131:$131,Period!AP$2,Month!22:22)+AO22)</f>
        <v>1601</v>
      </c>
      <c r="AQ22" s="10">
        <f>IF(LEFT(AQ$2,2)="1M",SUMIF(Month!$131:$131,Period!AQ$2,Month!22:22),SUMIF(Month!$131:$131,Period!AQ$2,Month!22:22)+AP22)</f>
        <v>1876</v>
      </c>
      <c r="AR22" s="10">
        <f>IF(LEFT(AR$2,2)="1M",SUMIF(Month!$131:$131,Period!AR$2,Month!22:22),SUMIF(Month!$131:$131,Period!AR$2,Month!22:22)+AQ22)</f>
        <v>2188</v>
      </c>
      <c r="AS22" s="10">
        <f>IF(LEFT(AS$2,2)="1M",SUMIF(Month!$131:$131,Period!AS$2,Month!22:22),SUMIF(Month!$131:$131,Period!AS$2,Month!22:22)+AR22)</f>
        <v>2446</v>
      </c>
      <c r="AT22" s="10">
        <f>IF(LEFT(AT$2,2)="1M",SUMIF(Month!$131:$131,Period!AT$2,Month!22:22),SUMIF(Month!$131:$131,Period!AT$2,Month!22:22)+AS22)</f>
        <v>2711</v>
      </c>
      <c r="AU22" s="10">
        <f>IF(LEFT(AU$2,2)="1M",SUMIF(Month!$131:$131,Period!AU$2,Month!22:22),SUMIF(Month!$131:$131,Period!AU$2,Month!22:22)+AT22)</f>
        <v>2987</v>
      </c>
      <c r="AV22" s="10">
        <f>IF(LEFT(AV$2,2)="1M",SUMIF(Month!$131:$131,Period!AV$2,Month!22:22),SUMIF(Month!$131:$131,Period!AV$2,Month!22:22)+AU22)</f>
        <v>3250</v>
      </c>
      <c r="AW22" s="10">
        <f>IF(LEFT(AW$2,2)="1M",SUMIF(Month!$131:$131,Period!AW$2,Month!22:22),SUMIF(Month!$131:$131,Period!AW$2,Month!22:22)+AV22)</f>
        <v>3595</v>
      </c>
      <c r="AX22" s="10">
        <f>IF(LEFT(AX$2,2)="1M",SUMIF(Month!$131:$131,Period!AX$2,Month!22:22),SUMIF(Month!$131:$131,Period!AX$2,Month!22:22)+AW22)</f>
        <v>315</v>
      </c>
      <c r="AY22" s="10">
        <f>IF(LEFT(AY$2,2)="1M",SUMIF(Month!$131:$131,Period!AY$2,Month!22:22),SUMIF(Month!$131:$131,Period!AY$2,Month!22:22)+AX22)</f>
        <v>571</v>
      </c>
      <c r="AZ22" s="10">
        <f>IF(LEFT(AZ$2,2)="1M",SUMIF(Month!$131:$131,Period!AZ$2,Month!22:22),SUMIF(Month!$131:$131,Period!AZ$2,Month!22:22)+AY22)</f>
        <v>826</v>
      </c>
      <c r="BA22" s="10">
        <f>IF(LEFT(BA$2,2)="1M",SUMIF(Month!$131:$131,Period!BA$2,Month!22:22),SUMIF(Month!$131:$131,Period!BA$2,Month!22:22)+AZ22)</f>
        <v>1110</v>
      </c>
      <c r="BB22" s="10">
        <f>IF(LEFT(BB$2,2)="1M",SUMIF(Month!$131:$131,Period!BB$2,Month!22:22),SUMIF(Month!$131:$131,Period!BB$2,Month!22:22)+BA22)</f>
        <v>1365</v>
      </c>
      <c r="BC22" s="10">
        <f>IF(LEFT(BC$2,2)="1M",SUMIF(Month!$131:$131,Period!BC$2,Month!22:22),SUMIF(Month!$131:$131,Period!BC$2,Month!22:22)+BB22)</f>
        <v>1617</v>
      </c>
      <c r="BD22" s="10">
        <f>IF(LEFT(BD$2,2)="1M",SUMIF(Month!$131:$131,Period!BD$2,Month!22:22),SUMIF(Month!$131:$131,Period!BD$2,Month!22:22)+BC22)</f>
        <v>1921</v>
      </c>
      <c r="BE22" s="10">
        <f>IF(LEFT(BE$2,2)="1M",SUMIF(Month!$131:$131,Period!BE$2,Month!22:22),SUMIF(Month!$131:$131,Period!BE$2,Month!22:22)+BD22)</f>
        <v>2171</v>
      </c>
      <c r="BF22" s="10">
        <f>IF(LEFT(BF$2,2)="1M",SUMIF(Month!$131:$131,Period!BF$2,Month!22:22),SUMIF(Month!$131:$131,Period!BF$2,Month!22:22)+BE22)</f>
        <v>2424</v>
      </c>
      <c r="BG22" s="10">
        <f>IF(LEFT(BG$2,2)="1M",SUMIF(Month!$131:$131,Period!BG$2,Month!22:22),SUMIF(Month!$131:$131,Period!BG$2,Month!22:22)+BF22)</f>
        <v>2682</v>
      </c>
      <c r="BH22" s="10">
        <f>IF(LEFT(BH$2,2)="1M",SUMIF(Month!$131:$131,Period!BH$2,Month!22:22),SUMIF(Month!$131:$131,Period!BH$2,Month!22:22)+BG22)</f>
        <v>2940</v>
      </c>
      <c r="BI22" s="10">
        <f>IF(LEFT(BI$2,2)="1M",SUMIF(Month!$131:$131,Period!BI$2,Month!22:22),SUMIF(Month!$131:$131,Period!BI$2,Month!22:22)+BH22)</f>
        <v>3271</v>
      </c>
      <c r="BJ22" s="10">
        <f>IF(LEFT(BJ$2,2)="1M",SUMIF(Month!$131:$131,Period!BJ$2,Month!22:22),SUMIF(Month!$131:$131,Period!BJ$2,Month!22:22)+BI22)</f>
        <v>301</v>
      </c>
      <c r="BK22" s="10">
        <f>IF(LEFT(BK$2,2)="1M",SUMIF(Month!$131:$131,Period!BK$2,Month!22:22),SUMIF(Month!$131:$131,Period!BK$2,Month!22:22)+BJ22)</f>
        <v>548</v>
      </c>
      <c r="BL22" s="10">
        <f>IF(LEFT(BL$2,2)="1M",SUMIF(Month!$131:$131,Period!BL$2,Month!22:22),SUMIF(Month!$131:$131,Period!BL$2,Month!22:22)+BK22)</f>
        <v>818</v>
      </c>
      <c r="BM22" s="10">
        <f>IF(LEFT(BM$2,2)="1M",SUMIF(Month!$131:$131,Period!BM$2,Month!22:22),SUMIF(Month!$131:$131,Period!BM$2,Month!22:22)+BL22)</f>
        <v>1070</v>
      </c>
      <c r="BN22" s="10">
        <f>IF(LEFT(BN$2,2)="1M",SUMIF(Month!$131:$131,Period!BN$2,Month!22:22),SUMIF(Month!$131:$131,Period!BN$2,Month!22:22)+BM22)</f>
        <v>1323</v>
      </c>
      <c r="BO22" s="10">
        <f>IF(LEFT(BO$2,2)="1M",SUMIF(Month!$131:$131,Period!BO$2,Month!22:22),SUMIF(Month!$131:$131,Period!BO$2,Month!22:22)+BN22)</f>
        <v>1561</v>
      </c>
      <c r="BP22" s="10">
        <f>IF(LEFT(BP$2,2)="1M",SUMIF(Month!$131:$131,Period!BP$2,Month!22:22),SUMIF(Month!$131:$131,Period!BP$2,Month!22:22)+BO22)</f>
        <v>1849</v>
      </c>
      <c r="BQ22" s="10">
        <f>IF(LEFT(BQ$2,2)="1M",SUMIF(Month!$131:$131,Period!BQ$2,Month!22:22),SUMIF(Month!$131:$131,Period!BQ$2,Month!22:22)+BP22)</f>
        <v>2106</v>
      </c>
      <c r="BR22" s="10">
        <f>IF(LEFT(BR$2,2)="1M",SUMIF(Month!$131:$131,Period!BR$2,Month!22:22),SUMIF(Month!$131:$131,Period!BR$2,Month!22:22)+BQ22)</f>
        <v>2359</v>
      </c>
      <c r="BS22" s="10">
        <f>IF(LEFT(BS$2,2)="1M",SUMIF(Month!$131:$131,Period!BS$2,Month!22:22),SUMIF(Month!$131:$131,Period!BS$2,Month!22:22)+BR22)</f>
        <v>2622</v>
      </c>
      <c r="BT22" s="10">
        <f>IF(LEFT(BT$2,2)="1M",SUMIF(Month!$131:$131,Period!BT$2,Month!22:22),SUMIF(Month!$131:$131,Period!BT$2,Month!22:22)+BS22)</f>
        <v>2935</v>
      </c>
      <c r="BU22" s="10">
        <f>IF(LEFT(BU$2,2)="1M",SUMIF(Month!$131:$131,Period!BU$2,Month!22:22),SUMIF(Month!$131:$131,Period!BU$2,Month!22:22)+BT22)</f>
        <v>3324</v>
      </c>
      <c r="BV22" s="10">
        <f>IF(LEFT(BV$2,2)="1M",SUMIF(Month!$131:$131,Period!BV$2,Month!22:22),SUMIF(Month!$131:$131,Period!BV$2,Month!22:22)+BU22)</f>
        <v>350</v>
      </c>
      <c r="BW22" s="10">
        <f>IF(LEFT(BW$2,2)="1M",SUMIF(Month!$131:$131,Period!BW$2,Month!22:22),SUMIF(Month!$131:$131,Period!BW$2,Month!22:22)+BV22)</f>
        <v>614</v>
      </c>
      <c r="BX22" s="10">
        <f>IF(LEFT(BX$2,2)="1M",SUMIF(Month!$131:$131,Period!BX$2,Month!22:22),SUMIF(Month!$131:$131,Period!BX$2,Month!22:22)+BW22)</f>
        <v>889</v>
      </c>
      <c r="BY22" s="10">
        <f>IF(LEFT(BY$2,2)="1M",SUMIF(Month!$131:$131,Period!BY$2,Month!22:22),SUMIF(Month!$131:$131,Period!BY$2,Month!22:22)+BX22)</f>
        <v>1199</v>
      </c>
      <c r="BZ22" s="10">
        <f>IF(LEFT(BZ$2,2)="1M",SUMIF(Month!$131:$131,Period!BZ$2,Month!22:22),SUMIF(Month!$131:$131,Period!BZ$2,Month!22:22)+BY22)</f>
        <v>1480</v>
      </c>
      <c r="CA22" s="10">
        <f>IF(LEFT(CA$2,2)="1M",SUMIF(Month!$131:$131,Period!CA$2,Month!22:22),SUMIF(Month!$131:$131,Period!CA$2,Month!22:22)+BZ22)</f>
        <v>1754</v>
      </c>
      <c r="CB22" s="10">
        <f>IF(LEFT(CB$2,2)="1M",SUMIF(Month!$131:$131,Period!CB$2,Month!22:22),SUMIF(Month!$131:$131,Period!CB$2,Month!22:22)+CA22)</f>
        <v>2076</v>
      </c>
      <c r="CC22" s="10">
        <f>IF(LEFT(CC$2,2)="1M",SUMIF(Month!$131:$131,Period!CC$2,Month!22:22),SUMIF(Month!$131:$131,Period!CC$2,Month!22:22)+CB22)</f>
        <v>2361</v>
      </c>
      <c r="CD22" s="10">
        <f>IF(LEFT(CD$2,2)="1M",SUMIF(Month!$131:$131,Period!CD$2,Month!22:22),SUMIF(Month!$131:$131,Period!CD$2,Month!22:22)+CC22)</f>
        <v>2631</v>
      </c>
      <c r="CE22" s="10">
        <f>IF(LEFT(CE$2,2)="1M",SUMIF(Month!$131:$131,Period!CE$2,Month!22:22),SUMIF(Month!$131:$131,Period!CE$2,Month!22:22)+CD22)</f>
        <v>2925</v>
      </c>
      <c r="CF22" s="10">
        <f>IF(LEFT(CF$2,2)="1M",SUMIF(Month!$131:$131,Period!CF$2,Month!22:22),SUMIF(Month!$131:$131,Period!CF$2,Month!22:22)+CE22)</f>
        <v>3209</v>
      </c>
      <c r="CG22" s="10">
        <f>IF(LEFT(CG$2,2)="1M",SUMIF(Month!$131:$131,Period!CG$2,Month!22:22),SUMIF(Month!$131:$131,Period!CG$2,Month!22:22)+CF22)</f>
        <v>3593</v>
      </c>
      <c r="CH22" s="10">
        <f>IF(LEFT(CH$2,2)="1M",SUMIF(Month!$131:$131,Period!CH$2,Month!22:22),SUMIF(Month!$131:$131,Period!CH$2,Month!22:22)+CG22)</f>
        <v>369</v>
      </c>
      <c r="CI22" s="10">
        <f>IF(LEFT(CI$2,2)="1M",SUMIF(Month!$131:$131,Period!CI$2,Month!22:22),SUMIF(Month!$131:$131,Period!CI$2,Month!22:22)+CH22)</f>
        <v>652.62</v>
      </c>
      <c r="CJ22" s="10">
        <f>IF(LEFT(CJ$2,2)="1M",SUMIF(Month!$131:$131,Period!CJ$2,Month!22:22),SUMIF(Month!$131:$131,Period!CJ$2,Month!22:22)+CI22)</f>
        <v>941.62</v>
      </c>
      <c r="CK22" s="10">
        <f>IF(LEFT(CK$2,2)="1M",SUMIF(Month!$131:$131,Period!CK$2,Month!22:22),SUMIF(Month!$131:$131,Period!CK$2,Month!22:22)+CJ22)</f>
        <v>1262.6199999999999</v>
      </c>
      <c r="CL22" s="10">
        <f>IF(LEFT(CL$2,2)="1M",SUMIF(Month!$131:$131,Period!CL$2,Month!22:22),SUMIF(Month!$131:$131,Period!CL$2,Month!22:22)+CK22)</f>
        <v>1555.62</v>
      </c>
      <c r="CM22" s="10">
        <f>IF(LEFT(CM$2,2)="1M",SUMIF(Month!$131:$131,Period!CM$2,Month!22:22),SUMIF(Month!$131:$131,Period!CM$2,Month!22:22)+CL22)</f>
        <v>1845.62</v>
      </c>
      <c r="CN22" s="10">
        <f>IF(LEFT(CN$2,2)="1M",SUMIF(Month!$131:$131,Period!CN$2,Month!22:22),SUMIF(Month!$131:$131,Period!CN$2,Month!22:22)+CM22)</f>
        <v>2188.62</v>
      </c>
      <c r="CO22" s="10">
        <f>IF(LEFT(CO$2,2)="1M",SUMIF(Month!$131:$131,Period!CO$2,Month!22:22),SUMIF(Month!$131:$131,Period!CO$2,Month!22:22)+CN22)</f>
        <v>2482.62</v>
      </c>
      <c r="CP22" s="10">
        <f>IF(LEFT(CP$2,2)="1M",SUMIF(Month!$131:$131,Period!CP$2,Month!22:22),SUMIF(Month!$131:$131,Period!CP$2,Month!22:22)+CO22)</f>
        <v>2775.62</v>
      </c>
      <c r="CQ22" s="10">
        <f>IF(LEFT(CQ$2,2)="1M",SUMIF(Month!$131:$131,Period!CQ$2,Month!22:22),SUMIF(Month!$131:$131,Period!CQ$2,Month!22:22)+CP22)</f>
        <v>3080.62</v>
      </c>
      <c r="CR22" s="10">
        <f>IF(LEFT(CR$2,2)="1M",SUMIF(Month!$131:$131,Period!CR$2,Month!22:22),SUMIF(Month!$131:$131,Period!CR$2,Month!22:22)+CQ22)</f>
        <v>3372.62</v>
      </c>
      <c r="CS22" s="10">
        <f>IF(LEFT(CS$2,2)="1M",SUMIF(Month!$131:$131,Period!CS$2,Month!22:22),SUMIF(Month!$131:$131,Period!CS$2,Month!22:22)+CR22)</f>
        <v>3759.62</v>
      </c>
      <c r="CT22" s="10">
        <f>IF(LEFT(CT$2,2)="1M",SUMIF(Month!$131:$131,Period!CT$2,Month!22:22),SUMIF(Month!$131:$131,Period!CT$2,Month!22:22)+CS22)</f>
        <v>360</v>
      </c>
      <c r="CU22" s="10">
        <f>IF(LEFT(CU$2,2)="1M",SUMIF(Month!$131:$131,Period!CU$2,Month!22:22),SUMIF(Month!$131:$131,Period!CU$2,Month!22:22)+CT22)</f>
        <v>643</v>
      </c>
      <c r="CV22" s="10">
        <f>IF(LEFT(CV$2,2)="1M",SUMIF(Month!$131:$131,Period!CV$2,Month!22:22),SUMIF(Month!$131:$131,Period!CV$2,Month!22:22)+CU22)</f>
        <v>945</v>
      </c>
      <c r="CW22" s="10">
        <f>IF(LEFT(CW$2,2)="1M",SUMIF(Month!$131:$131,Period!CW$2,Month!22:22),SUMIF(Month!$131:$131,Period!CW$2,Month!22:22)+CV22)</f>
        <v>1227</v>
      </c>
      <c r="CX22" s="10">
        <f>IF(LEFT(CX$2,2)="1M",SUMIF(Month!$131:$131,Period!CX$2,Month!22:22),SUMIF(Month!$131:$131,Period!CX$2,Month!22:22)+CW22)</f>
        <v>1516</v>
      </c>
      <c r="CY22" s="10">
        <f>IF(LEFT(CY$2,2)="1M",SUMIF(Month!$131:$131,Period!CY$2,Month!22:22),SUMIF(Month!$131:$131,Period!CY$2,Month!22:22)+CX22)</f>
        <v>1781</v>
      </c>
      <c r="CZ22" s="10">
        <f>IF(LEFT(CZ$2,2)="1M",SUMIF(Month!$131:$131,Period!CZ$2,Month!22:22),SUMIF(Month!$131:$131,Period!CZ$2,Month!22:22)+CY22)</f>
        <v>2118</v>
      </c>
      <c r="DA22" s="10">
        <f>IF(LEFT(DA$2,2)="1M",SUMIF(Month!$131:$131,Period!DA$2,Month!22:22),SUMIF(Month!$131:$131,Period!DA$2,Month!22:22)+CZ22)</f>
        <v>2408</v>
      </c>
      <c r="DB22" s="10">
        <f>IF(LEFT(DB$2,2)="1M",SUMIF(Month!$131:$131,Period!DB$2,Month!22:22),SUMIF(Month!$131:$131,Period!DB$2,Month!22:22)+DA22)</f>
        <v>2687</v>
      </c>
      <c r="DC22" s="10">
        <f>IF(LEFT(DC$2,2)="1M",SUMIF(Month!$131:$131,Period!DC$2,Month!22:22),SUMIF(Month!$131:$131,Period!DC$2,Month!22:22)+DB22)</f>
        <v>2968</v>
      </c>
      <c r="DD22" s="10">
        <f>IF(LEFT(DD$2,2)="1M",SUMIF(Month!$131:$131,Period!DD$2,Month!22:22),SUMIF(Month!$131:$131,Period!DD$2,Month!22:22)+DC22)</f>
        <v>3251</v>
      </c>
      <c r="DE22" s="10">
        <f>IF(LEFT(DE$2,2)="1M",SUMIF(Month!$131:$131,Period!DE$2,Month!22:22),SUMIF(Month!$131:$131,Period!DE$2,Month!22:22)+DD22)</f>
        <v>3621</v>
      </c>
      <c r="DF22" s="10">
        <f>IF(LEFT(DF$2,2)="1M",SUMIF(Month!$131:$131,Period!DF$2,Month!22:22),SUMIF(Month!$131:$131,Period!DF$2,Month!22:22)+DE22)</f>
        <v>342</v>
      </c>
      <c r="DG22" s="10">
        <f>IF(LEFT(DG$2,2)="1M",SUMIF(Month!$131:$131,Period!DG$2,Month!22:22),SUMIF(Month!$131:$131,Period!DG$2,Month!22:22)+DF22)</f>
        <v>609</v>
      </c>
      <c r="DH22" s="10">
        <f>IF(LEFT(DH$2,2)="1M",SUMIF(Month!$131:$131,Period!DH$2,Month!22:22),SUMIF(Month!$131:$131,Period!DH$2,Month!22:22)+DG22)</f>
        <v>893</v>
      </c>
      <c r="DI22" s="10">
        <f>IF(LEFT(DI$2,2)="1M",SUMIF(Month!$131:$131,Period!DI$2,Month!22:22),SUMIF(Month!$131:$131,Period!DI$2,Month!22:22)+DH22)</f>
        <v>1221</v>
      </c>
      <c r="DJ22" s="10">
        <f>IF(LEFT(DJ$2,2)="1M",SUMIF(Month!$131:$131,Period!DJ$2,Month!22:22),SUMIF(Month!$131:$131,Period!DJ$2,Month!22:22)+DI22)</f>
        <v>1522</v>
      </c>
      <c r="DK22" s="10">
        <f>IF(LEFT(DK$2,2)="1M",SUMIF(Month!$131:$131,Period!DK$2,Month!22:22),SUMIF(Month!$131:$131,Period!DK$2,Month!22:22)+DJ22)</f>
        <v>1817</v>
      </c>
      <c r="DL22" s="10">
        <f>IF(LEFT(DL$2,2)="1M",SUMIF(Month!$131:$131,Period!DL$2,Month!22:22),SUMIF(Month!$131:$131,Period!DL$2,Month!22:22)+DK22)</f>
        <v>2166</v>
      </c>
      <c r="DM22" s="10">
        <f>IF(LEFT(DM$2,2)="1M",SUMIF(Month!$131:$131,Period!DM$2,Month!22:22),SUMIF(Month!$131:$131,Period!DM$2,Month!22:22)+DL22)</f>
        <v>2469</v>
      </c>
      <c r="DN22" s="10">
        <f>IF(LEFT(DN$2,2)="1M",SUMIF(Month!$131:$131,Period!DN$2,Month!22:22),SUMIF(Month!$131:$131,Period!DN$2,Month!22:22)+DM22)</f>
        <v>2784</v>
      </c>
      <c r="DO22" s="10">
        <f>IF(LEFT(DO$2,2)="1M",SUMIF(Month!$131:$131,Period!DO$2,Month!22:22),SUMIF(Month!$131:$131,Period!DO$2,Month!22:22)+DN22)</f>
        <v>3105</v>
      </c>
      <c r="DP22" s="10">
        <f>IF(LEFT(DP$2,2)="1M",SUMIF(Month!$131:$131,Period!DP$2,Month!22:22),SUMIF(Month!$131:$131,Period!DP$2,Month!22:22)+DO22)</f>
        <v>3425</v>
      </c>
      <c r="DQ22" s="10">
        <f>IF(LEFT(DQ$2,2)="1M",SUMIF(Month!$131:$131,Period!DQ$2,Month!22:22),SUMIF(Month!$131:$131,Period!DQ$2,Month!22:22)+DP22)</f>
        <v>3848</v>
      </c>
      <c r="DR22" s="10">
        <f>IF(LEFT(DR$2,2)="1M",SUMIF(Month!$131:$131,Period!DR$2,Month!22:22),SUMIF(Month!$131:$131,Period!DR$2,Month!22:22)+DQ22)</f>
        <v>382</v>
      </c>
      <c r="DS22" s="10">
        <f>IF(LEFT(DS$2,2)="1M",SUMIF(Month!$131:$131,Period!DS$2,Month!22:22),SUMIF(Month!$131:$131,Period!DS$2,Month!22:22)+DR22)</f>
        <v>690.72</v>
      </c>
      <c r="DT22" s="10">
        <f>IF(LEFT(DT$2,2)="1M",SUMIF(Month!$131:$131,Period!DT$2,Month!22:22),SUMIF(Month!$131:$131,Period!DT$2,Month!22:22)+DS22)</f>
        <v>999.72</v>
      </c>
      <c r="DU22" s="10">
        <f>IF(LEFT(DU$2,2)="1M",SUMIF(Month!$131:$131,Period!DU$2,Month!22:22),SUMIF(Month!$131:$131,Period!DU$2,Month!22:22)+DT22)</f>
        <v>1323.72</v>
      </c>
      <c r="DV22" s="10">
        <f>IF(LEFT(DV$2,2)="1M",SUMIF(Month!$131:$131,Period!DV$2,Month!22:22),SUMIF(Month!$131:$131,Period!DV$2,Month!22:22)+DU22)</f>
        <v>1636.72</v>
      </c>
      <c r="DW22" s="10">
        <f>IF(LEFT(DW$2,2)="1M",SUMIF(Month!$131:$131,Period!DW$2,Month!22:22),SUMIF(Month!$131:$131,Period!DW$2,Month!22:22)+DV22)</f>
        <v>1953.72</v>
      </c>
      <c r="DX22" s="10">
        <f>IF(LEFT(DX$2,2)="1M",SUMIF(Month!$131:$131,Period!DX$2,Month!22:22),SUMIF(Month!$131:$131,Period!DX$2,Month!22:22)+DW22)</f>
        <v>2327.7200000000003</v>
      </c>
      <c r="DY22" s="10">
        <f>IF(LEFT(DY$2,2)="1M",SUMIF(Month!$131:$131,Period!DY$2,Month!22:22),SUMIF(Month!$131:$131,Period!DY$2,Month!22:22)+DX22)</f>
        <v>2656.7200000000003</v>
      </c>
      <c r="DZ22" s="10">
        <f>IF(LEFT(DZ$2,2)="1M",SUMIF(Month!$131:$131,Period!DZ$2,Month!22:22),SUMIF(Month!$131:$131,Period!DZ$2,Month!22:22)+DY22)</f>
        <v>3001.7200000000003</v>
      </c>
      <c r="EA22" s="10">
        <f>IF(LEFT(EA$2,2)="1M",SUMIF(Month!$131:$131,Period!EA$2,Month!22:22),SUMIF(Month!$131:$131,Period!EA$2,Month!22:22)+DZ22)</f>
        <v>3350.7200000000003</v>
      </c>
      <c r="EB22" s="10">
        <f>IF(LEFT(EB$2,2)="1M",SUMIF(Month!$131:$131,Period!EB$2,Month!22:22),SUMIF(Month!$131:$131,Period!EB$2,Month!22:22)+EA22)</f>
        <v>3704.7200000000003</v>
      </c>
      <c r="EC22" s="10">
        <f>IF(LEFT(EC$2,2)="1M",SUMIF(Month!$131:$131,Period!EC$2,Month!22:22),SUMIF(Month!$131:$131,Period!EC$2,Month!22:22)+EB22)</f>
        <v>4160.72</v>
      </c>
      <c r="ED22" s="10">
        <f>IF(LEFT(ED$2,2)="1M",SUMIF(Month!$131:$131,Period!ED$2,Month!22:22),SUMIF(Month!$131:$131,Period!ED$2,Month!22:22)+EC22)</f>
        <v>415</v>
      </c>
      <c r="EE22" s="10">
        <f>IF(LEFT(EE$2,2)="1M",SUMIF(Month!$131:$131,Period!EE$2,Month!22:22),SUMIF(Month!$131:$131,Period!EE$2,Month!22:22)+ED22)</f>
        <v>756</v>
      </c>
      <c r="EF22" s="10">
        <f>IF(LEFT(EF$2,2)="1M",SUMIF(Month!$131:$131,Period!EF$2,Month!22:22),SUMIF(Month!$131:$131,Period!EF$2,Month!22:22)+EE22)</f>
        <v>1114</v>
      </c>
      <c r="EG22" s="10">
        <f>IF(LEFT(EG$2,2)="1M",SUMIF(Month!$131:$131,Period!EG$2,Month!22:22),SUMIF(Month!$131:$131,Period!EG$2,Month!22:22)+EF22)</f>
        <v>1455</v>
      </c>
      <c r="EH22" s="10">
        <f>IF(LEFT(EH$2,2)="1M",SUMIF(Month!$131:$131,Period!EH$2,Month!22:22),SUMIF(Month!$131:$131,Period!EH$2,Month!22:22)+EG22)</f>
        <v>1815</v>
      </c>
      <c r="EI22" s="10">
        <f>IF(LEFT(EI$2,2)="1M",SUMIF(Month!$131:$131,Period!EI$2,Month!22:22),SUMIF(Month!$131:$131,Period!EI$2,Month!22:22)+EH22)</f>
        <v>2147</v>
      </c>
      <c r="EJ22" s="10">
        <f>IF(LEFT(EJ$2,2)="1M",SUMIF(Month!$131:$131,Period!EJ$2,Month!22:22),SUMIF(Month!$131:$131,Period!EJ$2,Month!22:22)+EI22)</f>
        <v>2560</v>
      </c>
      <c r="EK22" s="10">
        <f>IF(LEFT(EK$2,2)="1M",SUMIF(Month!$131:$131,Period!EK$2,Month!22:22),SUMIF(Month!$131:$131,Period!EK$2,Month!22:22)+EJ22)</f>
        <v>2918</v>
      </c>
      <c r="EL22" s="10">
        <f>IF(LEFT(EL$2,2)="1M",SUMIF(Month!$131:$131,Period!EL$2,Month!22:22),SUMIF(Month!$131:$131,Period!EL$2,Month!22:22)+EK22)</f>
        <v>3270</v>
      </c>
      <c r="EM22" s="10">
        <f>IF(LEFT(EM$2,2)="1M",SUMIF(Month!$131:$131,Period!EM$2,Month!22:22),SUMIF(Month!$131:$131,Period!EM$2,Month!22:22)+EL22)</f>
        <v>3646</v>
      </c>
      <c r="EN22" s="10">
        <f>IF(LEFT(EN$2,2)="1M",SUMIF(Month!$131:$131,Period!EN$2,Month!22:22),SUMIF(Month!$131:$131,Period!EN$2,Month!22:22)+EM22)</f>
        <v>4026</v>
      </c>
      <c r="EO22" s="10">
        <f>IF(LEFT(EO$2,2)="1M",SUMIF(Month!$131:$131,Period!EO$2,Month!22:22),SUMIF(Month!$131:$131,Period!EO$2,Month!22:22)+EN22)</f>
        <v>4497</v>
      </c>
      <c r="EP22" s="10">
        <f>IF(LEFT(EP$2,2)="1M",SUMIF(Month!$131:$131,Period!EP$2,Month!22:22),SUMIF(Month!$131:$131,Period!EP$2,Month!22:22)+EO22)</f>
        <v>431</v>
      </c>
      <c r="EQ22" s="10">
        <f>IF(LEFT(EQ$2,2)="1M",SUMIF(Month!$131:$131,Period!EQ$2,Month!22:22),SUMIF(Month!$131:$131,Period!EQ$2,Month!22:22)+EP22)</f>
        <v>782</v>
      </c>
      <c r="ER22" s="10">
        <f>IF(LEFT(ER$2,2)="1M",SUMIF(Month!$131:$131,Period!ER$2,Month!22:22),SUMIF(Month!$131:$131,Period!ER$2,Month!22:22)+EQ22)</f>
        <v>1132</v>
      </c>
      <c r="ES22" s="10">
        <f>IF(LEFT(ES$2,2)="1M",SUMIF(Month!$131:$131,Period!ES$2,Month!22:22),SUMIF(Month!$131:$131,Period!ES$2,Month!22:22)+ER22)</f>
        <v>1516</v>
      </c>
      <c r="ET22" s="10">
        <f>IF(LEFT(ET$2,2)="1M",SUMIF(Month!$131:$131,Period!ET$2,Month!22:22),SUMIF(Month!$131:$131,Period!ET$2,Month!22:22)+ES22)</f>
        <v>1876</v>
      </c>
      <c r="EU22" s="10">
        <f>IF(LEFT(EU$2,2)="1M",SUMIF(Month!$131:$131,Period!EU$2,Month!22:22),SUMIF(Month!$131:$131,Period!EU$2,Month!22:22)+ET22)</f>
        <v>2228</v>
      </c>
      <c r="EV22" s="10">
        <f>IF(LEFT(EV$2,2)="1M",SUMIF(Month!$131:$131,Period!EV$2,Month!22:22),SUMIF(Month!$131:$131,Period!EV$2,Month!22:22)+EU22)</f>
        <v>2637</v>
      </c>
      <c r="EW22" s="10">
        <f>IF(LEFT(EW$2,2)="1M",SUMIF(Month!$131:$131,Period!EW$2,Month!22:22),SUMIF(Month!$131:$131,Period!EW$2,Month!22:22)+EV22)</f>
        <v>2992</v>
      </c>
      <c r="EX22" s="10">
        <f>IF(LEFT(EX$2,2)="1M",SUMIF(Month!$131:$131,Period!EX$2,Month!22:22),SUMIF(Month!$131:$131,Period!EX$2,Month!22:22)+EW22)</f>
        <v>3363</v>
      </c>
      <c r="EY22" s="10">
        <f>IF(LEFT(EY$2,2)="1M",SUMIF(Month!$131:$131,Period!EY$2,Month!22:22),SUMIF(Month!$131:$131,Period!EY$2,Month!22:22)+EX22)</f>
        <v>3756</v>
      </c>
      <c r="EZ22" s="10">
        <f>IF(LEFT(EZ$2,2)="1M",SUMIF(Month!$131:$131,Period!EZ$2,Month!22:22),SUMIF(Month!$131:$131,Period!EZ$2,Month!22:22)+EY22)</f>
        <v>4126</v>
      </c>
      <c r="FA22" s="10">
        <f>IF(LEFT(FA$2,2)="1M",SUMIF(Month!$131:$131,Period!FA$2,Month!22:22),SUMIF(Month!$131:$131,Period!FA$2,Month!22:22)+EZ22)</f>
        <v>4633</v>
      </c>
      <c r="FB22" s="10">
        <f>IF(LEFT(FB$2,2)="1M",SUMIF(Month!$131:$131,Period!FB$2,Month!22:22),SUMIF(Month!$131:$131,Period!FB$2,Month!22:22)+FA22)</f>
        <v>457</v>
      </c>
      <c r="FC22" s="10">
        <f>IF(LEFT(FC$2,2)="1M",SUMIF(Month!$131:$131,Period!FC$2,Month!22:22),SUMIF(Month!$131:$131,Period!FC$2,Month!22:22)+FB22)</f>
        <v>822</v>
      </c>
      <c r="FD22" s="10">
        <f>IF(LEFT(FD$2,2)="1M",SUMIF(Month!$131:$131,Period!FD$2,Month!22:22),SUMIF(Month!$131:$131,Period!FD$2,Month!22:22)+FC22)</f>
        <v>1191</v>
      </c>
      <c r="FE22" s="10">
        <f>IF(LEFT(FE$2,2)="1M",SUMIF(Month!$131:$131,Period!FE$2,Month!22:22),SUMIF(Month!$131:$131,Period!FE$2,Month!22:22)+FD22)</f>
        <v>1598</v>
      </c>
      <c r="FF22" s="10">
        <f>IF(LEFT(FF$2,2)="1M",SUMIF(Month!$131:$131,Period!FF$2,Month!22:22),SUMIF(Month!$131:$131,Period!FF$2,Month!22:22)+FE22)</f>
        <v>1980</v>
      </c>
      <c r="FG22" s="10">
        <f>IF(LEFT(FG$2,2)="1M",SUMIF(Month!$131:$131,Period!FG$2,Month!22:22),SUMIF(Month!$131:$131,Period!FG$2,Month!22:22)+FF22)</f>
        <v>2361</v>
      </c>
      <c r="FH22" s="10">
        <f>IF(LEFT(FH$2,2)="1M",SUMIF(Month!$131:$131,Period!FH$2,Month!22:22),SUMIF(Month!$131:$131,Period!FH$2,Month!22:22)+FG22)</f>
        <v>2819</v>
      </c>
      <c r="FI22" s="10">
        <f>IF(LEFT(FI$2,2)="1M",SUMIF(Month!$131:$131,Period!FI$2,Month!22:22),SUMIF(Month!$131:$131,Period!FI$2,Month!22:22)+FH22)</f>
        <v>3222</v>
      </c>
      <c r="FJ22" s="10">
        <f>IF(LEFT(FJ$2,2)="1M",SUMIF(Month!$131:$131,Period!FJ$2,Month!22:22),SUMIF(Month!$131:$131,Period!FJ$2,Month!22:22)+FI22)</f>
        <v>3615</v>
      </c>
      <c r="FK22" s="10">
        <f>IF(LEFT(FK$2,2)="1M",SUMIF(Month!$131:$131,Period!FK$2,Month!22:22),SUMIF(Month!$131:$131,Period!FK$2,Month!22:22)+FJ22)</f>
        <v>4026</v>
      </c>
      <c r="FL22" s="10">
        <f>IF(LEFT(FL$2,2)="1M",SUMIF(Month!$131:$131,Period!FL$2,Month!22:22),SUMIF(Month!$131:$131,Period!FL$2,Month!22:22)+FK22)</f>
        <v>4432</v>
      </c>
      <c r="FM22" s="10">
        <f>IF(LEFT(FM$2,2)="1M",SUMIF(Month!$131:$131,Period!FM$2,Month!22:22),SUMIF(Month!$131:$131,Period!FM$2,Month!22:22)+FL22)</f>
        <v>4955</v>
      </c>
      <c r="FN22" s="10">
        <f>IF(LEFT(FN$2,2)="1M",SUMIF(Month!$131:$131,Period!FN$2,Month!22:22),SUMIF(Month!$131:$131,Period!FN$2,Month!22:22)+FM22)</f>
        <v>479</v>
      </c>
      <c r="FO22" s="10">
        <f>IF(LEFT(FO$2,2)="1M",SUMIF(Month!$131:$131,Period!FO$2,Month!22:22),SUMIF(Month!$131:$131,Period!FO$2,Month!22:22)+FN22)</f>
        <v>820</v>
      </c>
      <c r="FP22" s="10">
        <f>IF(LEFT(FP$2,2)="1M",SUMIF(Month!$131:$131,Period!FP$2,Month!22:22),SUMIF(Month!$131:$131,Period!FP$2,Month!22:22)+FO22)</f>
        <v>1225</v>
      </c>
      <c r="FQ22" s="10">
        <f>IF(LEFT(FQ$2,2)="1M",SUMIF(Month!$131:$131,Period!FQ$2,Month!22:22),SUMIF(Month!$131:$131,Period!FQ$2,Month!22:22)+FP22)</f>
        <v>1662</v>
      </c>
      <c r="FR22" s="10">
        <f>IF(LEFT(FR$2,2)="1M",SUMIF(Month!$131:$131,Period!FR$2,Month!22:22),SUMIF(Month!$131:$131,Period!FR$2,Month!22:22)+FQ22)</f>
        <v>2045</v>
      </c>
      <c r="FS22" s="10">
        <f>IF(LEFT(FS$2,2)="1M",SUMIF(Month!$131:$131,Period!FS$2,Month!22:22),SUMIF(Month!$131:$131,Period!FS$2,Month!22:22)+FR22)</f>
        <v>2441</v>
      </c>
      <c r="FT22" s="10">
        <f>IF(LEFT(FT$2,2)="1M",SUMIF(Month!$131:$131,Period!FT$2,Month!22:22),SUMIF(Month!$131:$131,Period!FT$2,Month!22:22)+FS22)</f>
        <v>2887</v>
      </c>
      <c r="FU22" s="10">
        <f>IF(LEFT(FU$2,2)="1M",SUMIF(Month!$131:$131,Period!FU$2,Month!22:22),SUMIF(Month!$131:$131,Period!FU$2,Month!22:22)+FT22)</f>
        <v>3281</v>
      </c>
      <c r="FV22" s="10">
        <f>IF(LEFT(FV$2,2)="1M",SUMIF(Month!$131:$131,Period!FV$2,Month!22:22),SUMIF(Month!$131:$131,Period!FV$2,Month!22:22)+FU22)</f>
        <v>3677</v>
      </c>
      <c r="FW22" s="10">
        <f>IF(LEFT(FW$2,2)="1M",SUMIF(Month!$131:$131,Period!FW$2,Month!22:22),SUMIF(Month!$131:$131,Period!FW$2,Month!22:22)+FV22)</f>
        <v>4077</v>
      </c>
      <c r="FX22" s="10">
        <f>IF(LEFT(FX$2,2)="1M",SUMIF(Month!$131:$131,Period!FX$2,Month!22:22),SUMIF(Month!$131:$131,Period!FX$2,Month!22:22)+FW22)</f>
        <v>4486</v>
      </c>
      <c r="FY22" s="10">
        <f>IF(LEFT(FY$2,2)="1M",SUMIF(Month!$131:$131,Period!FY$2,Month!22:22),SUMIF(Month!$131:$131,Period!FY$2,Month!22:22)+FX22)</f>
        <v>5009</v>
      </c>
      <c r="FZ22" s="10">
        <f>IF(LEFT(FZ$2,2)="1M",SUMIF(Month!$131:$131,Period!FZ$2,Month!22:22),SUMIF(Month!$131:$131,Period!FZ$2,Month!22:22)+FY22)</f>
        <v>486</v>
      </c>
      <c r="GA22" s="10">
        <f>IF(LEFT(GA$2,2)="1M",SUMIF(Month!$131:$131,Period!GA$2,Month!22:22),SUMIF(Month!$131:$131,Period!GA$2,Month!22:22)+FZ22)</f>
        <v>898</v>
      </c>
      <c r="GB22" s="10">
        <f>IF(LEFT(GB$2,2)="1M",SUMIF(Month!$131:$131,Period!GB$2,Month!22:22),SUMIF(Month!$131:$131,Period!GB$2,Month!22:22)+GA22)</f>
        <v>1288</v>
      </c>
      <c r="GC22" s="10">
        <f>IF(LEFT(GC$2,2)="1M",SUMIF(Month!$131:$131,Period!GC$2,Month!22:22),SUMIF(Month!$131:$131,Period!GC$2,Month!22:22)+GB22)</f>
        <v>1721</v>
      </c>
      <c r="GD22" s="10">
        <f>IF(LEFT(GD$2,2)="1M",SUMIF(Month!$131:$131,Period!GD$2,Month!22:22),SUMIF(Month!$131:$131,Period!GD$2,Month!22:22)+GC22)</f>
        <v>2116</v>
      </c>
      <c r="GE22" s="10">
        <f>IF(LEFT(GE$2,2)="1M",SUMIF(Month!$131:$131,Period!GE$2,Month!22:22),SUMIF(Month!$131:$131,Period!GE$2,Month!22:22)+GD22)</f>
        <v>2510</v>
      </c>
      <c r="GF22" s="10">
        <f>IF(LEFT(GF$2,2)="1M",SUMIF(Month!$131:$131,Period!GF$2,Month!22:22),SUMIF(Month!$131:$131,Period!GF$2,Month!22:22)+GE22)</f>
        <v>2983</v>
      </c>
      <c r="GG22" s="10">
        <f>IF(LEFT(GG$2,2)="1M",SUMIF(Month!$131:$131,Period!GG$2,Month!22:22),SUMIF(Month!$131:$131,Period!GG$2,Month!22:22)+GF22)</f>
        <v>3387</v>
      </c>
      <c r="GH22" s="10">
        <f>IF(LEFT(GH$2,2)="1M",SUMIF(Month!$131:$131,Period!GH$2,Month!22:22),SUMIF(Month!$131:$131,Period!GH$2,Month!22:22)+GG22)</f>
        <v>3812</v>
      </c>
      <c r="GI22" s="10">
        <f>IF(LEFT(GI$2,2)="1M",SUMIF(Month!$131:$131,Period!GI$2,Month!22:22),SUMIF(Month!$131:$131,Period!GI$2,Month!22:22)+GH22)</f>
        <v>4242</v>
      </c>
      <c r="GJ22" s="10">
        <f>IF(LEFT(GJ$2,2)="1M",SUMIF(Month!$131:$131,Period!GJ$2,Month!22:22),SUMIF(Month!$131:$131,Period!GJ$2,Month!22:22)+GI22)</f>
        <v>4686</v>
      </c>
      <c r="GK22" s="10">
        <f>IF(LEFT(GK$2,2)="1M",SUMIF(Month!$131:$131,Period!GK$2,Month!22:22),SUMIF(Month!$131:$131,Period!GK$2,Month!22:22)+GJ22)</f>
        <v>5244</v>
      </c>
      <c r="GL22" s="10">
        <f>IF(LEFT(GL$2,2)="1M",SUMIF(Month!$131:$131,Period!GL$2,Month!22:22),SUMIF(Month!$131:$131,Period!GL$2,Month!22:22)+GK22)</f>
        <v>511</v>
      </c>
      <c r="GM22" s="10">
        <f>IF(LEFT(GM$2,2)="1M",SUMIF(Month!$131:$131,Period!GM$2,Month!22:22),SUMIF(Month!$131:$131,Period!GM$2,Month!22:22)+GL22)</f>
        <v>917</v>
      </c>
      <c r="GN22" s="10">
        <f>IF(LEFT(GN$2,2)="1M",SUMIF(Month!$131:$131,Period!GN$2,Month!22:22),SUMIF(Month!$131:$131,Period!GN$2,Month!22:22)+GM22)</f>
        <v>1369</v>
      </c>
      <c r="GO22" s="10">
        <f>IF(LEFT(GO$2,2)="1M",SUMIF(Month!$131:$131,Period!GO$2,Month!22:22),SUMIF(Month!$131:$131,Period!GO$2,Month!22:22)+GN22)</f>
        <v>1776</v>
      </c>
      <c r="GP22" s="10">
        <f>IF(LEFT(GP$2,2)="1M",SUMIF(Month!$131:$131,Period!GP$2,Month!22:22),SUMIF(Month!$131:$131,Period!GP$2,Month!22:22)+GO22)</f>
        <v>2208</v>
      </c>
      <c r="GQ22" s="10">
        <f>IF(LEFT(GQ$2,2)="1M",SUMIF(Month!$131:$131,Period!GQ$2,Month!22:22),SUMIF(Month!$131:$131,Period!GQ$2,Month!22:22)+GP22)</f>
        <v>2611</v>
      </c>
      <c r="GR22" s="10">
        <f>IF(LEFT(GR$2,2)="1M",SUMIF(Month!$131:$131,Period!GR$2,Month!22:22),SUMIF(Month!$131:$131,Period!GR$2,Month!22:22)+GQ22)</f>
        <v>3092</v>
      </c>
      <c r="GS22" s="10">
        <f>IF(LEFT(GS$2,2)="1M",SUMIF(Month!$131:$131,Period!GS$2,Month!22:22),SUMIF(Month!$131:$131,Period!GS$2,Month!22:22)+GR22)</f>
        <v>3522</v>
      </c>
      <c r="GT22" s="10">
        <f>IF(LEFT(GT$2,2)="1M",SUMIF(Month!$131:$131,Period!GT$2,Month!22:22),SUMIF(Month!$131:$131,Period!GT$2,Month!22:22)+GS22)</f>
        <v>3945</v>
      </c>
      <c r="GU22" s="10">
        <f>IF(LEFT(GU$2,2)="1M",SUMIF(Month!$131:$131,Period!GU$2,Month!22:22),SUMIF(Month!$131:$131,Period!GU$2,Month!22:22)+GT22)</f>
        <v>4382</v>
      </c>
      <c r="GV22" s="10">
        <f>IF(LEFT(GV$2,2)="1M",SUMIF(Month!$131:$131,Period!GV$2,Month!22:22),SUMIF(Month!$131:$131,Period!GV$2,Month!22:22)+GU22)</f>
        <v>4842</v>
      </c>
      <c r="GW22" s="10">
        <f>IF(LEFT(GW$2,2)="1M",SUMIF(Month!$131:$131,Period!GW$2,Month!22:22),SUMIF(Month!$131:$131,Period!GW$2,Month!22:22)+GV22)</f>
        <v>5409</v>
      </c>
      <c r="GX22" s="10">
        <f>IF(LEFT(GX$2,2)="1M",SUMIF(Month!$131:$131,Period!GX$2,Month!22:22),SUMIF(Month!$131:$131,Period!GX$2,Month!22:22)+GW22)</f>
        <v>520</v>
      </c>
      <c r="GY22" s="10">
        <f>IF(LEFT(GY$2,2)="1M",SUMIF(Month!$131:$131,Period!GY$2,Month!22:22),SUMIF(Month!$131:$131,Period!GY$2,Month!22:22)+GX22)</f>
        <v>915</v>
      </c>
      <c r="GZ22" s="10">
        <f>IF(LEFT(GZ$2,2)="1M",SUMIF(Month!$131:$131,Period!GZ$2,Month!22:22),SUMIF(Month!$131:$131,Period!GZ$2,Month!22:22)+GY22)</f>
        <v>1351</v>
      </c>
      <c r="HA22" s="10">
        <f>IF(LEFT(HA$2,2)="1M",SUMIF(Month!$131:$131,Period!HA$2,Month!22:22),SUMIF(Month!$131:$131,Period!HA$2,Month!22:22)+GZ22)</f>
        <v>1833</v>
      </c>
      <c r="HB22" s="10">
        <f>IF(LEFT(HB$2,2)="1M",SUMIF(Month!$131:$131,Period!HB$2,Month!22:22),SUMIF(Month!$131:$131,Period!HB$2,Month!22:22)+HA22)</f>
        <v>2257</v>
      </c>
      <c r="HC22" s="10">
        <f>IF(LEFT(HC$2,2)="1M",SUMIF(Month!$131:$131,Period!HC$2,Month!22:22),SUMIF(Month!$131:$131,Period!HC$2,Month!22:22)+HB22)</f>
        <v>2676</v>
      </c>
      <c r="HD22" s="10">
        <f>IF(LEFT(HD$2,2)="1M",SUMIF(Month!$131:$131,Period!HD$2,Month!22:22),SUMIF(Month!$131:$131,Period!HD$2,Month!22:22)+HC22)</f>
        <v>3130</v>
      </c>
      <c r="HE22" s="10">
        <f>IF(LEFT(HE$2,2)="1M",SUMIF(Month!$131:$131,Period!HE$2,Month!22:22),SUMIF(Month!$131:$131,Period!HE$2,Month!22:22)+HD22)</f>
        <v>3571</v>
      </c>
      <c r="HF22" s="10">
        <f>IF(LEFT(HF$2,2)="1M",SUMIF(Month!$131:$131,Period!HF$2,Month!22:22),SUMIF(Month!$131:$131,Period!HF$2,Month!22:22)+HE22)</f>
        <v>3991</v>
      </c>
      <c r="HG22" s="10">
        <f>IF(LEFT(HG$2,2)="1M",SUMIF(Month!$131:$131,Period!HG$2,Month!22:22),SUMIF(Month!$131:$131,Period!HG$2,Month!22:22)+HF22)</f>
        <v>4432</v>
      </c>
      <c r="HH22" s="10">
        <f>IF(LEFT(HH$2,2)="1M",SUMIF(Month!$131:$131,Period!HH$2,Month!22:22),SUMIF(Month!$131:$131,Period!HH$2,Month!22:22)+HG22)</f>
        <v>4883</v>
      </c>
      <c r="HI22" s="10">
        <f>IF(LEFT(HI$2,2)="1M",SUMIF(Month!$131:$131,Period!HI$2,Month!22:22),SUMIF(Month!$131:$131,Period!HI$2,Month!22:22)+HH22)</f>
        <v>5464</v>
      </c>
      <c r="HJ22" s="10">
        <f>IF(LEFT(HJ$2,2)="1M",SUMIF(Month!$131:$131,Period!HJ$2,Month!22:22),SUMIF(Month!$131:$131,Period!HJ$2,Month!22:22)+HI22)</f>
        <v>520</v>
      </c>
      <c r="HK22" s="10">
        <f>IF(LEFT(HK$2,2)="1M",SUMIF(Month!$131:$131,Period!HK$2,Month!22:22),SUMIF(Month!$131:$131,Period!HK$2,Month!22:22)+HJ22)</f>
        <v>924</v>
      </c>
      <c r="HL22" s="10">
        <f>IF(LEFT(HL$2,2)="1M",SUMIF(Month!$131:$131,Period!HL$2,Month!22:22),SUMIF(Month!$131:$131,Period!HL$2,Month!22:22)+HK22)</f>
        <v>1342</v>
      </c>
      <c r="HM22" s="10">
        <f>IF(LEFT(HM$2,2)="1M",SUMIF(Month!$131:$131,Period!HM$2,Month!22:22),SUMIF(Month!$131:$131,Period!HM$2,Month!22:22)+HL22)</f>
        <v>1812.6420000000001</v>
      </c>
      <c r="HN22" s="10">
        <f>IF(LEFT(HN$2,2)="1M",SUMIF(Month!$131:$131,Period!HN$2,Month!22:22),SUMIF(Month!$131:$131,Period!HN$2,Month!22:22)+HM22)</f>
        <v>2234.6419999999998</v>
      </c>
      <c r="HO22" s="10">
        <f>IF(LEFT(HO$2,2)="1M",SUMIF(Month!$131:$131,Period!HO$2,Month!22:22),SUMIF(Month!$131:$131,Period!HO$2,Month!22:22)+HN22)</f>
        <v>2667.6419999999998</v>
      </c>
      <c r="HP22" s="10">
        <f>IF(LEFT(HP$2,2)="1M",SUMIF(Month!$131:$131,Period!HP$2,Month!22:22),SUMIF(Month!$131:$131,Period!HP$2,Month!22:22)+HO22)</f>
        <v>3146.6419999999998</v>
      </c>
      <c r="HQ22" s="10">
        <f>IF(LEFT(HQ$2,2)="1M",SUMIF(Month!$131:$131,Period!HQ$2,Month!22:22),SUMIF(Month!$131:$131,Period!HQ$2,Month!22:22)+HP22)</f>
        <v>3576.6419999999998</v>
      </c>
      <c r="HR22" s="10">
        <f>IF(LEFT(HR$2,2)="1M",SUMIF(Month!$131:$131,Period!HR$2,Month!22:22),SUMIF(Month!$131:$131,Period!HR$2,Month!22:22)+HQ22)</f>
        <v>4070.6419999999998</v>
      </c>
      <c r="HS22" s="10">
        <f>IF(LEFT(HS$2,2)="1M",SUMIF(Month!$131:$131,Period!HS$2,Month!22:22),SUMIF(Month!$131:$131,Period!HS$2,Month!22:22)+HR22)</f>
        <v>4583.0267670807452</v>
      </c>
      <c r="HT22" s="10">
        <f>IF(LEFT(HT$2,2)="1M",SUMIF(Month!$131:$131,Period!HT$2,Month!22:22),SUMIF(Month!$131:$131,Period!HT$2,Month!22:22)+HS22)</f>
        <v>5055.0267670807452</v>
      </c>
      <c r="HU22" s="10">
        <f>IF(LEFT(HU$2,2)="1M",SUMIF(Month!$131:$131,Period!HU$2,Month!22:22),SUMIF(Month!$131:$131,Period!HU$2,Month!22:22)+HT22)</f>
        <v>5670.0267670807452</v>
      </c>
      <c r="HV22" s="10">
        <f>IF(LEFT(HV$2,2)="1M",SUMIF(Month!$131:$131,Period!HV$2,Month!22:22),SUMIF(Month!$131:$131,Period!HV$2,Month!22:22)+HU22)</f>
        <v>538</v>
      </c>
      <c r="HW22" s="10">
        <f>IF(LEFT(HW$2,2)="1M",SUMIF(Month!$131:$131,Period!HW$2,Month!22:22),SUMIF(Month!$131:$131,Period!HW$2,Month!22:22)+HV22)</f>
        <v>985</v>
      </c>
      <c r="HX22" s="10">
        <f>IF(LEFT(HX$2,2)="1M",SUMIF(Month!$131:$131,Period!HX$2,Month!22:22),SUMIF(Month!$131:$131,Period!HX$2,Month!22:22)+HW22)</f>
        <v>1467</v>
      </c>
      <c r="HY22" s="10">
        <f>IF(LEFT(HY$2,2)="1M",SUMIF(Month!$131:$131,Period!HY$2,Month!22:22),SUMIF(Month!$131:$131,Period!HY$2,Month!22:22)+HX22)</f>
        <v>1928</v>
      </c>
      <c r="HZ22" s="10">
        <f>IF(LEFT(HZ$2,2)="1M",SUMIF(Month!$131:$131,Period!HZ$2,Month!22:22),SUMIF(Month!$131:$131,Period!HZ$2,Month!22:22)+HY22)</f>
        <v>2397</v>
      </c>
      <c r="IA22" s="10">
        <f>IF(LEFT(IA$2,2)="1M",SUMIF(Month!$131:$131,Period!IA$2,Month!22:22),SUMIF(Month!$131:$131,Period!IA$2,Month!22:22)+HZ22)</f>
        <v>2827</v>
      </c>
      <c r="IB22" s="10">
        <f>IF(LEFT(IB$2,2)="1M",SUMIF(Month!$131:$131,Period!IB$2,Month!22:22),SUMIF(Month!$131:$131,Period!IB$2,Month!22:22)+IA22)</f>
        <v>3357</v>
      </c>
      <c r="IC22" s="10">
        <f>IF(LEFT(IC$2,2)="1M",SUMIF(Month!$131:$131,Period!IC$2,Month!22:22),SUMIF(Month!$131:$131,Period!IC$2,Month!22:22)+IB22)</f>
        <v>3820</v>
      </c>
      <c r="ID22" s="10">
        <f>IF(LEFT(ID$2,2)="1M",SUMIF(Month!$131:$131,Period!ID$2,Month!22:22),SUMIF(Month!$131:$131,Period!ID$2,Month!22:22)+IC22)</f>
        <v>4280</v>
      </c>
      <c r="IE22" s="10">
        <f>IF(LEFT(IE$2,2)="1M",SUMIF(Month!$131:$131,Period!IE$2,Month!22:22),SUMIF(Month!$131:$131,Period!IE$2,Month!22:22)+ID22)</f>
        <v>4763</v>
      </c>
      <c r="IF22" s="10">
        <f>IF(LEFT(IF$2,2)="1M",SUMIF(Month!$131:$131,Period!IF$2,Month!22:22),SUMIF(Month!$131:$131,Period!IF$2,Month!22:22)+IE22)</f>
        <v>5242</v>
      </c>
      <c r="IG22" s="10">
        <f>IF(LEFT(IG$2,2)="1M",SUMIF(Month!$131:$131,Period!IG$2,Month!22:22),SUMIF(Month!$131:$131,Period!IG$2,Month!22:22)+IF22)</f>
        <v>5836</v>
      </c>
      <c r="IH22" s="10">
        <f>Month!IH22</f>
        <v>546</v>
      </c>
      <c r="II22" s="10">
        <f>IH22+Month!II22</f>
        <v>993</v>
      </c>
      <c r="IJ22" s="10">
        <f>II22+Month!IJ22</f>
        <v>1465</v>
      </c>
      <c r="IK22" s="10">
        <f>IJ22+Month!IK22</f>
        <v>1975</v>
      </c>
      <c r="IL22" s="10">
        <f>IK22+Month!IL22</f>
        <v>2448</v>
      </c>
      <c r="IM22" s="10">
        <f>IL22+Month!IM22</f>
        <v>2925</v>
      </c>
      <c r="IN22" s="10">
        <f>IM22+Month!IN22</f>
        <v>3476</v>
      </c>
      <c r="IO22" s="10">
        <f>IN22+Month!IO22</f>
        <v>3956</v>
      </c>
      <c r="IP22" s="10">
        <f>IO22+Month!IP22</f>
        <v>4458</v>
      </c>
      <c r="IQ22" s="10">
        <f>IP22+Month!IQ22</f>
        <v>4968</v>
      </c>
      <c r="IR22" s="10">
        <f>IQ22+Month!IR22</f>
        <v>5468</v>
      </c>
      <c r="IS22" s="10">
        <f>IR22+Month!IS22</f>
        <v>6094</v>
      </c>
      <c r="IT22" s="10">
        <f>Month!IT22</f>
        <v>571</v>
      </c>
      <c r="IU22" s="10">
        <f>IT22+Month!IU22</f>
        <v>1034</v>
      </c>
      <c r="IV22" s="10">
        <f>IU22+Month!IV22</f>
        <v>1530</v>
      </c>
      <c r="IW22" s="10">
        <f>IV22+Month!IW22</f>
        <v>2031</v>
      </c>
      <c r="IX22" s="10">
        <f>IW22+Month!IX22</f>
        <v>2472</v>
      </c>
      <c r="IY22" s="10">
        <f>IX22+Month!IY22</f>
        <v>2927</v>
      </c>
      <c r="IZ22" s="10">
        <f>IY22+Month!IZ22</f>
        <v>3480</v>
      </c>
      <c r="JA22" s="10">
        <f>IZ22+Month!JA22</f>
        <v>3970</v>
      </c>
      <c r="JB22" s="10">
        <f>JA22+Month!JB22</f>
        <v>4484</v>
      </c>
      <c r="JC22" s="10">
        <f>JB22+Month!JC22</f>
        <v>4998</v>
      </c>
      <c r="JD22" s="10">
        <f>JC22+Month!JD22</f>
        <v>5468</v>
      </c>
      <c r="JE22" s="10">
        <f>JD22+Month!JE22</f>
        <v>5878</v>
      </c>
      <c r="JF22" s="10">
        <f>Month!JF22</f>
        <v>341</v>
      </c>
      <c r="JG22" s="10">
        <f>Month!JG22+JF22</f>
        <v>606</v>
      </c>
      <c r="JH22" s="10">
        <f>Month!JH22+JG22</f>
        <v>904</v>
      </c>
      <c r="JI22" s="10">
        <f>Month!JI22+JH22</f>
        <v>1196</v>
      </c>
      <c r="JJ22" s="10">
        <f>Month!JJ22+JI22</f>
        <v>1471</v>
      </c>
      <c r="JK22" s="10">
        <f>Month!JK22+JJ22</f>
        <v>1821</v>
      </c>
      <c r="JL22" s="10">
        <f>Month!JL22+JK22</f>
        <v>2232</v>
      </c>
      <c r="JM22" s="10">
        <f>Month!JM22+JL22</f>
        <v>2694</v>
      </c>
      <c r="JN22" s="10">
        <f>Month!JN22+JM22</f>
        <v>3199.7325000000001</v>
      </c>
      <c r="JO22" s="10">
        <f>Month!JO22+JN22</f>
        <v>3744.7325000000001</v>
      </c>
      <c r="JP22" s="10">
        <f>Month!JP22+JO22</f>
        <v>4304.7325000000001</v>
      </c>
      <c r="JQ22" s="10">
        <f>Month!JQ22+JP22</f>
        <v>4978.7325000000001</v>
      </c>
      <c r="JR22" s="10">
        <f>Month!JR22</f>
        <v>618</v>
      </c>
      <c r="JS22" s="10">
        <f>Month!JS22+JR22</f>
        <v>1141</v>
      </c>
      <c r="JT22" s="10">
        <f>Month!JT22+JS22</f>
        <v>1553</v>
      </c>
      <c r="JU22" s="10">
        <f>Month!JU22+JT22</f>
        <v>1822.627</v>
      </c>
      <c r="JV22" s="10">
        <f>Month!JV22+JU22</f>
        <v>2158.627</v>
      </c>
      <c r="JW22" s="10">
        <f>Month!JW22+JV22</f>
        <v>2517.1189999999997</v>
      </c>
      <c r="JX22" s="10">
        <f>Month!JX22+JW22</f>
        <v>2919.9259999999995</v>
      </c>
      <c r="JY22" s="10">
        <f>Month!JY22+JX22</f>
        <v>3351.9259999999995</v>
      </c>
      <c r="JZ22" s="10">
        <f>Month!JZ22+JY22</f>
        <v>3820.9259999999995</v>
      </c>
      <c r="KA22" s="10">
        <f>Month!KA22+JZ22</f>
        <v>4341.9259999999995</v>
      </c>
      <c r="KB22" s="10">
        <f>Month!KB22+KA22</f>
        <v>4840.9259999999995</v>
      </c>
      <c r="KC22" s="10">
        <f>Month!KC22+KB22</f>
        <v>5432.9259999999995</v>
      </c>
      <c r="KD22" s="10">
        <f>Month!KD22</f>
        <v>515</v>
      </c>
      <c r="KE22" s="10">
        <f>Month!KE22+KD22</f>
        <v>956</v>
      </c>
      <c r="KF22" s="10">
        <f>Month!KF22+KE22</f>
        <v>1358</v>
      </c>
      <c r="KG22" s="10">
        <f>Month!KG22+KF22</f>
        <v>1779</v>
      </c>
      <c r="KH22" s="10">
        <f>Month!KH22+KG22</f>
        <v>2253</v>
      </c>
      <c r="KI22" s="10">
        <f>Month!KI22+KH22</f>
        <v>2712</v>
      </c>
      <c r="KJ22" s="10">
        <f>Month!KJ22+KI22</f>
        <v>3233</v>
      </c>
      <c r="KK22" s="10">
        <f>Month!KK22+KJ22</f>
        <v>3740</v>
      </c>
      <c r="KL22" s="10">
        <f>Month!KL22+KK22</f>
        <v>4251</v>
      </c>
      <c r="KM22" s="10">
        <f>Month!KM22+KL22</f>
        <v>4793</v>
      </c>
      <c r="KN22" s="10">
        <f>Month!KN22+KM22</f>
        <v>5249</v>
      </c>
      <c r="KO22" s="10">
        <f>Month!KO22+KN22</f>
        <v>5249</v>
      </c>
      <c r="KP22" s="10">
        <f>Month!KP22</f>
        <v>0</v>
      </c>
      <c r="KQ22" s="10">
        <f>Month!KQ22+KP22</f>
        <v>0</v>
      </c>
      <c r="KR22" s="10">
        <f>Month!KR22+KQ22</f>
        <v>0</v>
      </c>
      <c r="KS22" s="10">
        <f>Month!KS22+KR22</f>
        <v>0</v>
      </c>
      <c r="KT22" s="10">
        <f>Month!KT22+KS22</f>
        <v>0</v>
      </c>
      <c r="KU22" s="10">
        <f>Month!KU22+KT22</f>
        <v>0</v>
      </c>
      <c r="KV22" s="10">
        <f>Month!KV22+KU22</f>
        <v>0</v>
      </c>
      <c r="KW22" s="10">
        <f>Month!KW22+KV22</f>
        <v>0</v>
      </c>
      <c r="KX22" s="10">
        <f>Month!KX22+KW22</f>
        <v>0</v>
      </c>
      <c r="KY22" s="10">
        <f>Month!KY22+KX22</f>
        <v>0</v>
      </c>
      <c r="KZ22" s="10">
        <f>Month!KZ22+KY22</f>
        <v>0</v>
      </c>
      <c r="LA22" s="10">
        <f>Month!LA22+KZ22</f>
        <v>0</v>
      </c>
      <c r="LB22" s="10">
        <f>Month!LB22</f>
        <v>0</v>
      </c>
      <c r="LC22" s="10">
        <f>Month!LC22+LB22</f>
        <v>0</v>
      </c>
      <c r="LD22" s="10">
        <f>Month!LD22+LC22</f>
        <v>0</v>
      </c>
      <c r="LE22" s="10">
        <f>Month!LE22+LD22</f>
        <v>0</v>
      </c>
      <c r="LF22" s="10">
        <f>Month!LF22+LE22</f>
        <v>0</v>
      </c>
      <c r="LG22" s="10">
        <f>Month!LG22+LF22</f>
        <v>0</v>
      </c>
      <c r="LH22" s="10">
        <f>Month!LH22+LG22</f>
        <v>0</v>
      </c>
      <c r="LI22" s="10">
        <f>Month!LI22+LH22</f>
        <v>0</v>
      </c>
      <c r="LJ22" s="10">
        <f>Month!LJ22+LI22</f>
        <v>0</v>
      </c>
      <c r="LK22" s="10">
        <f>Month!LK22+LJ22</f>
        <v>0</v>
      </c>
      <c r="LL22" s="10">
        <f>Month!LL22+LK22</f>
        <v>0</v>
      </c>
      <c r="LM22" s="10">
        <f>Month!LM22+LL22</f>
        <v>0</v>
      </c>
      <c r="LN22" s="10">
        <f>Month!LN22</f>
        <v>0</v>
      </c>
      <c r="LO22" s="10">
        <f>Month!LO22</f>
        <v>0</v>
      </c>
      <c r="LP22" s="10">
        <f>Month!LP22</f>
        <v>0</v>
      </c>
      <c r="LQ22" s="10">
        <f>Month!LQ22</f>
        <v>0</v>
      </c>
      <c r="LR22" s="10">
        <f>Month!LR22</f>
        <v>0</v>
      </c>
      <c r="LS22" s="10">
        <f>Month!LS22</f>
        <v>0</v>
      </c>
      <c r="LT22" s="10">
        <f>Month!LT22</f>
        <v>0</v>
      </c>
      <c r="LU22" s="10">
        <f>Month!LU22</f>
        <v>0</v>
      </c>
      <c r="LV22" s="10">
        <f>Month!LV22</f>
        <v>0</v>
      </c>
      <c r="LW22" s="10">
        <f>Month!LW22</f>
        <v>0</v>
      </c>
      <c r="LX22" s="10">
        <f>Month!LX22</f>
        <v>0</v>
      </c>
      <c r="LY22" s="10">
        <f>Month!LY22</f>
        <v>0</v>
      </c>
      <c r="LZ22" s="10">
        <f>Month!LZ22</f>
        <v>0</v>
      </c>
      <c r="MA22" s="10">
        <f>LZ22+Month!MA22</f>
        <v>0</v>
      </c>
      <c r="MB22" s="10">
        <f>MA22+Month!MB22</f>
        <v>0</v>
      </c>
      <c r="MC22" s="10">
        <f>MB22+Month!MC22</f>
        <v>0</v>
      </c>
      <c r="MD22" s="10">
        <f>MC22+Month!MD22</f>
        <v>0</v>
      </c>
      <c r="ME22" s="10">
        <f>MD22+Month!ME22</f>
        <v>0</v>
      </c>
      <c r="MF22" s="10">
        <f>ME22+Month!MF22</f>
        <v>0</v>
      </c>
      <c r="MG22" s="10">
        <f>MF22+Month!MG22</f>
        <v>0</v>
      </c>
      <c r="MH22" s="10">
        <f>MG22+Month!MH22</f>
        <v>0</v>
      </c>
      <c r="MI22" s="10">
        <f>MH22+Month!MI22</f>
        <v>0</v>
      </c>
      <c r="MJ22" s="10">
        <f>MI22+Month!MJ22</f>
        <v>0</v>
      </c>
      <c r="MK22" s="10">
        <f>MJ22+Month!MK22</f>
        <v>0</v>
      </c>
      <c r="ML22" s="10">
        <f>Month!ML22</f>
        <v>0</v>
      </c>
    </row>
    <row r="23" spans="1:350" s="4" customFormat="1" x14ac:dyDescent="0.35">
      <c r="A23" s="20" t="str">
        <f>Month!$A$23</f>
        <v>Transbrasiliana</v>
      </c>
      <c r="B23" s="8">
        <f>IF(LEFT(B$2,2)="1M",SUMIF(Month!$131:$131,Period!B$2,Month!23:23),SUMIF(Month!$131:$131,Period!B$2,Month!23:23)+A23)</f>
        <v>0</v>
      </c>
      <c r="C23" s="8">
        <f>IF(LEFT(C$2,2)="1M",SUMIF(Month!$131:$131,Period!C$2,Month!23:23),SUMIF(Month!$131:$131,Period!C$2,Month!23:23)+B23)</f>
        <v>0</v>
      </c>
      <c r="D23" s="8">
        <f>IF(LEFT(D$2,2)="1M",SUMIF(Month!$131:$131,Period!D$2,Month!23:23),SUMIF(Month!$131:$131,Period!D$2,Month!23:23)+C23)</f>
        <v>0</v>
      </c>
      <c r="E23" s="8">
        <f>IF(LEFT(E$2,2)="1M",SUMIF(Month!$131:$131,Period!E$2,Month!23:23),SUMIF(Month!$131:$131,Period!E$2,Month!23:23)+D23)</f>
        <v>0</v>
      </c>
      <c r="F23" s="8">
        <f>IF(LEFT(F$2,2)="1M",SUMIF(Month!$131:$131,Period!F$2,Month!23:23),SUMIF(Month!$131:$131,Period!F$2,Month!23:23)+E23)</f>
        <v>0</v>
      </c>
      <c r="G23" s="8">
        <f>IF(LEFT(G$2,2)="1M",SUMIF(Month!$131:$131,Period!G$2,Month!23:23),SUMIF(Month!$131:$131,Period!G$2,Month!23:23)+F23)</f>
        <v>0</v>
      </c>
      <c r="H23" s="8">
        <f>IF(LEFT(H$2,2)="1M",SUMIF(Month!$131:$131,Period!H$2,Month!23:23),SUMIF(Month!$131:$131,Period!H$2,Month!23:23)+G23)</f>
        <v>0</v>
      </c>
      <c r="I23" s="8">
        <f>IF(LEFT(I$2,2)="1M",SUMIF(Month!$131:$131,Period!I$2,Month!23:23),SUMIF(Month!$131:$131,Period!I$2,Month!23:23)+H23)</f>
        <v>0</v>
      </c>
      <c r="J23" s="8">
        <f>IF(LEFT(J$2,2)="1M",SUMIF(Month!$131:$131,Period!J$2,Month!23:23),SUMIF(Month!$131:$131,Period!J$2,Month!23:23)+I23)</f>
        <v>0</v>
      </c>
      <c r="K23" s="8">
        <f>IF(LEFT(K$2,2)="1M",SUMIF(Month!$131:$131,Period!K$2,Month!23:23),SUMIF(Month!$131:$131,Period!K$2,Month!23:23)+J23)</f>
        <v>0</v>
      </c>
      <c r="L23" s="8">
        <f>IF(LEFT(L$2,2)="1M",SUMIF(Month!$131:$131,Period!L$2,Month!23:23),SUMIF(Month!$131:$131,Period!L$2,Month!23:23)+K23)</f>
        <v>0</v>
      </c>
      <c r="M23" s="8">
        <f>IF(LEFT(M$2,2)="1M",SUMIF(Month!$131:$131,Period!M$2,Month!23:23),SUMIF(Month!$131:$131,Period!M$2,Month!23:23)+L23)</f>
        <v>0</v>
      </c>
      <c r="N23" s="8">
        <f>IF(LEFT(N$2,2)="1M",SUMIF(Month!$131:$131,Period!N$2,Month!23:23),SUMIF(Month!$131:$131,Period!N$2,Month!23:23)+M23)</f>
        <v>0</v>
      </c>
      <c r="O23" s="8">
        <f>IF(LEFT(O$2,2)="1M",SUMIF(Month!$131:$131,Period!O$2,Month!23:23),SUMIF(Month!$131:$131,Period!O$2,Month!23:23)+N23)</f>
        <v>0</v>
      </c>
      <c r="P23" s="8">
        <f>IF(LEFT(P$2,2)="1M",SUMIF(Month!$131:$131,Period!P$2,Month!23:23),SUMIF(Month!$131:$131,Period!P$2,Month!23:23)+O23)</f>
        <v>0</v>
      </c>
      <c r="Q23" s="8">
        <f>IF(LEFT(Q$2,2)="1M",SUMIF(Month!$131:$131,Period!Q$2,Month!23:23),SUMIF(Month!$131:$131,Period!Q$2,Month!23:23)+P23)</f>
        <v>0</v>
      </c>
      <c r="R23" s="8">
        <f>IF(LEFT(R$2,2)="1M",SUMIF(Month!$131:$131,Period!R$2,Month!23:23),SUMIF(Month!$131:$131,Period!R$2,Month!23:23)+Q23)</f>
        <v>0</v>
      </c>
      <c r="S23" s="8">
        <f>IF(LEFT(S$2,2)="1M",SUMIF(Month!$131:$131,Period!S$2,Month!23:23),SUMIF(Month!$131:$131,Period!S$2,Month!23:23)+R23)</f>
        <v>0</v>
      </c>
      <c r="T23" s="8">
        <f>IF(LEFT(T$2,2)="1M",SUMIF(Month!$131:$131,Period!T$2,Month!23:23),SUMIF(Month!$131:$131,Period!T$2,Month!23:23)+S23)</f>
        <v>0</v>
      </c>
      <c r="U23" s="8">
        <f>IF(LEFT(U$2,2)="1M",SUMIF(Month!$131:$131,Period!U$2,Month!23:23),SUMIF(Month!$131:$131,Period!U$2,Month!23:23)+T23)</f>
        <v>0</v>
      </c>
      <c r="V23" s="8">
        <f>IF(LEFT(V$2,2)="1M",SUMIF(Month!$131:$131,Period!V$2,Month!23:23),SUMIF(Month!$131:$131,Period!V$2,Month!23:23)+U23)</f>
        <v>0</v>
      </c>
      <c r="W23" s="8">
        <f>IF(LEFT(W$2,2)="1M",SUMIF(Month!$131:$131,Period!W$2,Month!23:23),SUMIF(Month!$131:$131,Period!W$2,Month!23:23)+V23)</f>
        <v>0</v>
      </c>
      <c r="X23" s="8">
        <f>IF(LEFT(X$2,2)="1M",SUMIF(Month!$131:$131,Period!X$2,Month!23:23),SUMIF(Month!$131:$131,Period!X$2,Month!23:23)+W23)</f>
        <v>0</v>
      </c>
      <c r="Y23" s="8">
        <f>IF(LEFT(Y$2,2)="1M",SUMIF(Month!$131:$131,Period!Y$2,Month!23:23),SUMIF(Month!$131:$131,Period!Y$2,Month!23:23)+X23)</f>
        <v>0</v>
      </c>
      <c r="Z23" s="8">
        <f>IF(LEFT(Z$2,2)="1M",SUMIF(Month!$131:$131,Period!Z$2,Month!23:23),SUMIF(Month!$131:$131,Period!Z$2,Month!23:23)+Y23)</f>
        <v>0</v>
      </c>
      <c r="AA23" s="8">
        <f>IF(LEFT(AA$2,2)="1M",SUMIF(Month!$131:$131,Period!AA$2,Month!23:23),SUMIF(Month!$131:$131,Period!AA$2,Month!23:23)+Z23)</f>
        <v>0</v>
      </c>
      <c r="AB23" s="8">
        <f>IF(LEFT(AB$2,2)="1M",SUMIF(Month!$131:$131,Period!AB$2,Month!23:23),SUMIF(Month!$131:$131,Period!AB$2,Month!23:23)+AA23)</f>
        <v>0</v>
      </c>
      <c r="AC23" s="8">
        <f>IF(LEFT(AC$2,2)="1M",SUMIF(Month!$131:$131,Period!AC$2,Month!23:23),SUMIF(Month!$131:$131,Period!AC$2,Month!23:23)+AB23)</f>
        <v>0</v>
      </c>
      <c r="AD23" s="8">
        <f>IF(LEFT(AD$2,2)="1M",SUMIF(Month!$131:$131,Period!AD$2,Month!23:23),SUMIF(Month!$131:$131,Period!AD$2,Month!23:23)+AC23)</f>
        <v>0</v>
      </c>
      <c r="AE23" s="8">
        <f>IF(LEFT(AE$2,2)="1M",SUMIF(Month!$131:$131,Period!AE$2,Month!23:23),SUMIF(Month!$131:$131,Period!AE$2,Month!23:23)+AD23)</f>
        <v>0</v>
      </c>
      <c r="AF23" s="8">
        <f>IF(LEFT(AF$2,2)="1M",SUMIF(Month!$131:$131,Period!AF$2,Month!23:23),SUMIF(Month!$131:$131,Period!AF$2,Month!23:23)+AE23)</f>
        <v>0</v>
      </c>
      <c r="AG23" s="8">
        <f>IF(LEFT(AG$2,2)="1M",SUMIF(Month!$131:$131,Period!AG$2,Month!23:23),SUMIF(Month!$131:$131,Period!AG$2,Month!23:23)+AF23)</f>
        <v>0</v>
      </c>
      <c r="AH23" s="8">
        <f>IF(LEFT(AH$2,2)="1M",SUMIF(Month!$131:$131,Period!AH$2,Month!23:23),SUMIF(Month!$131:$131,Period!AH$2,Month!23:23)+AG23)</f>
        <v>0</v>
      </c>
      <c r="AI23" s="8">
        <f>IF(LEFT(AI$2,2)="1M",SUMIF(Month!$131:$131,Period!AI$2,Month!23:23),SUMIF(Month!$131:$131,Period!AI$2,Month!23:23)+AH23)</f>
        <v>0</v>
      </c>
      <c r="AJ23" s="8">
        <f>IF(LEFT(AJ$2,2)="1M",SUMIF(Month!$131:$131,Period!AJ$2,Month!23:23),SUMIF(Month!$131:$131,Period!AJ$2,Month!23:23)+AI23)</f>
        <v>0</v>
      </c>
      <c r="AK23" s="8">
        <f>IF(LEFT(AK$2,2)="1M",SUMIF(Month!$131:$131,Period!AK$2,Month!23:23),SUMIF(Month!$131:$131,Period!AK$2,Month!23:23)+AJ23)</f>
        <v>0</v>
      </c>
      <c r="AL23" s="8">
        <f>IF(LEFT(AL$2,2)="1M",SUMIF(Month!$131:$131,Period!AL$2,Month!23:23),SUMIF(Month!$131:$131,Period!AL$2,Month!23:23)+AK23)</f>
        <v>0</v>
      </c>
      <c r="AM23" s="8">
        <f>IF(LEFT(AM$2,2)="1M",SUMIF(Month!$131:$131,Period!AM$2,Month!23:23),SUMIF(Month!$131:$131,Period!AM$2,Month!23:23)+AL23)</f>
        <v>0</v>
      </c>
      <c r="AN23" s="8">
        <f>IF(LEFT(AN$2,2)="1M",SUMIF(Month!$131:$131,Period!AN$2,Month!23:23),SUMIF(Month!$131:$131,Period!AN$2,Month!23:23)+AM23)</f>
        <v>0</v>
      </c>
      <c r="AO23" s="8">
        <f>IF(LEFT(AO$2,2)="1M",SUMIF(Month!$131:$131,Period!AO$2,Month!23:23),SUMIF(Month!$131:$131,Period!AO$2,Month!23:23)+AN23)</f>
        <v>0</v>
      </c>
      <c r="AP23" s="8">
        <f>IF(LEFT(AP$2,2)="1M",SUMIF(Month!$131:$131,Period!AP$2,Month!23:23),SUMIF(Month!$131:$131,Period!AP$2,Month!23:23)+AO23)</f>
        <v>0</v>
      </c>
      <c r="AQ23" s="8">
        <f>IF(LEFT(AQ$2,2)="1M",SUMIF(Month!$131:$131,Period!AQ$2,Month!23:23),SUMIF(Month!$131:$131,Period!AQ$2,Month!23:23)+AP23)</f>
        <v>0</v>
      </c>
      <c r="AR23" s="8">
        <f>IF(LEFT(AR$2,2)="1M",SUMIF(Month!$131:$131,Period!AR$2,Month!23:23),SUMIF(Month!$131:$131,Period!AR$2,Month!23:23)+AQ23)</f>
        <v>0</v>
      </c>
      <c r="AS23" s="8">
        <f>IF(LEFT(AS$2,2)="1M",SUMIF(Month!$131:$131,Period!AS$2,Month!23:23),SUMIF(Month!$131:$131,Period!AS$2,Month!23:23)+AR23)</f>
        <v>0</v>
      </c>
      <c r="AT23" s="8">
        <f>IF(LEFT(AT$2,2)="1M",SUMIF(Month!$131:$131,Period!AT$2,Month!23:23),SUMIF(Month!$131:$131,Period!AT$2,Month!23:23)+AS23)</f>
        <v>0</v>
      </c>
      <c r="AU23" s="8">
        <f>IF(LEFT(AU$2,2)="1M",SUMIF(Month!$131:$131,Period!AU$2,Month!23:23),SUMIF(Month!$131:$131,Period!AU$2,Month!23:23)+AT23)</f>
        <v>0</v>
      </c>
      <c r="AV23" s="8">
        <f>IF(LEFT(AV$2,2)="1M",SUMIF(Month!$131:$131,Period!AV$2,Month!23:23),SUMIF(Month!$131:$131,Period!AV$2,Month!23:23)+AU23)</f>
        <v>0</v>
      </c>
      <c r="AW23" s="8">
        <f>IF(LEFT(AW$2,2)="1M",SUMIF(Month!$131:$131,Period!AW$2,Month!23:23),SUMIF(Month!$131:$131,Period!AW$2,Month!23:23)+AV23)</f>
        <v>0</v>
      </c>
      <c r="AX23" s="8">
        <f>IF(LEFT(AX$2,2)="1M",SUMIF(Month!$131:$131,Period!AX$2,Month!23:23),SUMIF(Month!$131:$131,Period!AX$2,Month!23:23)+AW23)</f>
        <v>0</v>
      </c>
      <c r="AY23" s="8">
        <f>IF(LEFT(AY$2,2)="1M",SUMIF(Month!$131:$131,Period!AY$2,Month!23:23),SUMIF(Month!$131:$131,Period!AY$2,Month!23:23)+AX23)</f>
        <v>0</v>
      </c>
      <c r="AZ23" s="8">
        <f>IF(LEFT(AZ$2,2)="1M",SUMIF(Month!$131:$131,Period!AZ$2,Month!23:23),SUMIF(Month!$131:$131,Period!AZ$2,Month!23:23)+AY23)</f>
        <v>0</v>
      </c>
      <c r="BA23" s="8">
        <f>IF(LEFT(BA$2,2)="1M",SUMIF(Month!$131:$131,Period!BA$2,Month!23:23),SUMIF(Month!$131:$131,Period!BA$2,Month!23:23)+AZ23)</f>
        <v>0</v>
      </c>
      <c r="BB23" s="8">
        <f>IF(LEFT(BB$2,2)="1M",SUMIF(Month!$131:$131,Period!BB$2,Month!23:23),SUMIF(Month!$131:$131,Period!BB$2,Month!23:23)+BA23)</f>
        <v>0</v>
      </c>
      <c r="BC23" s="8">
        <f>IF(LEFT(BC$2,2)="1M",SUMIF(Month!$131:$131,Period!BC$2,Month!23:23),SUMIF(Month!$131:$131,Period!BC$2,Month!23:23)+BB23)</f>
        <v>0</v>
      </c>
      <c r="BD23" s="8">
        <f>IF(LEFT(BD$2,2)="1M",SUMIF(Month!$131:$131,Period!BD$2,Month!23:23),SUMIF(Month!$131:$131,Period!BD$2,Month!23:23)+BC23)</f>
        <v>0</v>
      </c>
      <c r="BE23" s="8">
        <f>IF(LEFT(BE$2,2)="1M",SUMIF(Month!$131:$131,Period!BE$2,Month!23:23),SUMIF(Month!$131:$131,Period!BE$2,Month!23:23)+BD23)</f>
        <v>0</v>
      </c>
      <c r="BF23" s="8">
        <f>IF(LEFT(BF$2,2)="1M",SUMIF(Month!$131:$131,Period!BF$2,Month!23:23),SUMIF(Month!$131:$131,Period!BF$2,Month!23:23)+BE23)</f>
        <v>0</v>
      </c>
      <c r="BG23" s="8">
        <f>IF(LEFT(BG$2,2)="1M",SUMIF(Month!$131:$131,Period!BG$2,Month!23:23),SUMIF(Month!$131:$131,Period!BG$2,Month!23:23)+BF23)</f>
        <v>0</v>
      </c>
      <c r="BH23" s="8">
        <f>IF(LEFT(BH$2,2)="1M",SUMIF(Month!$131:$131,Period!BH$2,Month!23:23),SUMIF(Month!$131:$131,Period!BH$2,Month!23:23)+BG23)</f>
        <v>0</v>
      </c>
      <c r="BI23" s="8">
        <f>IF(LEFT(BI$2,2)="1M",SUMIF(Month!$131:$131,Period!BI$2,Month!23:23),SUMIF(Month!$131:$131,Period!BI$2,Month!23:23)+BH23)</f>
        <v>0</v>
      </c>
      <c r="BJ23" s="8">
        <f>IF(LEFT(BJ$2,2)="1M",SUMIF(Month!$131:$131,Period!BJ$2,Month!23:23),SUMIF(Month!$131:$131,Period!BJ$2,Month!23:23)+BI23)</f>
        <v>0</v>
      </c>
      <c r="BK23" s="8">
        <f>IF(LEFT(BK$2,2)="1M",SUMIF(Month!$131:$131,Period!BK$2,Month!23:23),SUMIF(Month!$131:$131,Period!BK$2,Month!23:23)+BJ23)</f>
        <v>0</v>
      </c>
      <c r="BL23" s="8">
        <f>IF(LEFT(BL$2,2)="1M",SUMIF(Month!$131:$131,Period!BL$2,Month!23:23),SUMIF(Month!$131:$131,Period!BL$2,Month!23:23)+BK23)</f>
        <v>0</v>
      </c>
      <c r="BM23" s="8">
        <f>IF(LEFT(BM$2,2)="1M",SUMIF(Month!$131:$131,Period!BM$2,Month!23:23),SUMIF(Month!$131:$131,Period!BM$2,Month!23:23)+BL23)</f>
        <v>0</v>
      </c>
      <c r="BN23" s="8">
        <f>IF(LEFT(BN$2,2)="1M",SUMIF(Month!$131:$131,Period!BN$2,Month!23:23),SUMIF(Month!$131:$131,Period!BN$2,Month!23:23)+BM23)</f>
        <v>0</v>
      </c>
      <c r="BO23" s="8">
        <f>IF(LEFT(BO$2,2)="1M",SUMIF(Month!$131:$131,Period!BO$2,Month!23:23),SUMIF(Month!$131:$131,Period!BO$2,Month!23:23)+BN23)</f>
        <v>0</v>
      </c>
      <c r="BP23" s="8">
        <f>IF(LEFT(BP$2,2)="1M",SUMIF(Month!$131:$131,Period!BP$2,Month!23:23),SUMIF(Month!$131:$131,Period!BP$2,Month!23:23)+BO23)</f>
        <v>0</v>
      </c>
      <c r="BQ23" s="8">
        <f>IF(LEFT(BQ$2,2)="1M",SUMIF(Month!$131:$131,Period!BQ$2,Month!23:23),SUMIF(Month!$131:$131,Period!BQ$2,Month!23:23)+BP23)</f>
        <v>0</v>
      </c>
      <c r="BR23" s="8">
        <f>IF(LEFT(BR$2,2)="1M",SUMIF(Month!$131:$131,Period!BR$2,Month!23:23),SUMIF(Month!$131:$131,Period!BR$2,Month!23:23)+BQ23)</f>
        <v>0</v>
      </c>
      <c r="BS23" s="8">
        <f>IF(LEFT(BS$2,2)="1M",SUMIF(Month!$131:$131,Period!BS$2,Month!23:23),SUMIF(Month!$131:$131,Period!BS$2,Month!23:23)+BR23)</f>
        <v>0</v>
      </c>
      <c r="BT23" s="8">
        <f>IF(LEFT(BT$2,2)="1M",SUMIF(Month!$131:$131,Period!BT$2,Month!23:23),SUMIF(Month!$131:$131,Period!BT$2,Month!23:23)+BS23)</f>
        <v>0</v>
      </c>
      <c r="BU23" s="8">
        <f>IF(LEFT(BU$2,2)="1M",SUMIF(Month!$131:$131,Period!BU$2,Month!23:23),SUMIF(Month!$131:$131,Period!BU$2,Month!23:23)+BT23)</f>
        <v>0</v>
      </c>
      <c r="BV23" s="8">
        <f>IF(LEFT(BV$2,2)="1M",SUMIF(Month!$131:$131,Period!BV$2,Month!23:23),SUMIF(Month!$131:$131,Period!BV$2,Month!23:23)+BU23)</f>
        <v>0</v>
      </c>
      <c r="BW23" s="8">
        <f>IF(LEFT(BW$2,2)="1M",SUMIF(Month!$131:$131,Period!BW$2,Month!23:23),SUMIF(Month!$131:$131,Period!BW$2,Month!23:23)+BV23)</f>
        <v>0</v>
      </c>
      <c r="BX23" s="8">
        <f>IF(LEFT(BX$2,2)="1M",SUMIF(Month!$131:$131,Period!BX$2,Month!23:23),SUMIF(Month!$131:$131,Period!BX$2,Month!23:23)+BW23)</f>
        <v>0</v>
      </c>
      <c r="BY23" s="8">
        <f>IF(LEFT(BY$2,2)="1M",SUMIF(Month!$131:$131,Period!BY$2,Month!23:23),SUMIF(Month!$131:$131,Period!BY$2,Month!23:23)+BX23)</f>
        <v>0</v>
      </c>
      <c r="BZ23" s="8">
        <f>IF(LEFT(BZ$2,2)="1M",SUMIF(Month!$131:$131,Period!BZ$2,Month!23:23),SUMIF(Month!$131:$131,Period!BZ$2,Month!23:23)+BY23)</f>
        <v>0</v>
      </c>
      <c r="CA23" s="8">
        <f>IF(LEFT(CA$2,2)="1M",SUMIF(Month!$131:$131,Period!CA$2,Month!23:23),SUMIF(Month!$131:$131,Period!CA$2,Month!23:23)+BZ23)</f>
        <v>0</v>
      </c>
      <c r="CB23" s="8">
        <f>IF(LEFT(CB$2,2)="1M",SUMIF(Month!$131:$131,Period!CB$2,Month!23:23),SUMIF(Month!$131:$131,Period!CB$2,Month!23:23)+CA23)</f>
        <v>0</v>
      </c>
      <c r="CC23" s="8">
        <f>IF(LEFT(CC$2,2)="1M",SUMIF(Month!$131:$131,Period!CC$2,Month!23:23),SUMIF(Month!$131:$131,Period!CC$2,Month!23:23)+CB23)</f>
        <v>0</v>
      </c>
      <c r="CD23" s="8">
        <f>IF(LEFT(CD$2,2)="1M",SUMIF(Month!$131:$131,Period!CD$2,Month!23:23),SUMIF(Month!$131:$131,Period!CD$2,Month!23:23)+CC23)</f>
        <v>0</v>
      </c>
      <c r="CE23" s="8">
        <f>IF(LEFT(CE$2,2)="1M",SUMIF(Month!$131:$131,Period!CE$2,Month!23:23),SUMIF(Month!$131:$131,Period!CE$2,Month!23:23)+CD23)</f>
        <v>0</v>
      </c>
      <c r="CF23" s="8">
        <f>IF(LEFT(CF$2,2)="1M",SUMIF(Month!$131:$131,Period!CF$2,Month!23:23),SUMIF(Month!$131:$131,Period!CF$2,Month!23:23)+CE23)</f>
        <v>0</v>
      </c>
      <c r="CG23" s="8">
        <f>IF(LEFT(CG$2,2)="1M",SUMIF(Month!$131:$131,Period!CG$2,Month!23:23),SUMIF(Month!$131:$131,Period!CG$2,Month!23:23)+CF23)</f>
        <v>0</v>
      </c>
      <c r="CH23" s="8">
        <f>IF(LEFT(CH$2,2)="1M",SUMIF(Month!$131:$131,Period!CH$2,Month!23:23),SUMIF(Month!$131:$131,Period!CH$2,Month!23:23)+CG23)</f>
        <v>0</v>
      </c>
      <c r="CI23" s="8">
        <f>IF(LEFT(CI$2,2)="1M",SUMIF(Month!$131:$131,Period!CI$2,Month!23:23),SUMIF(Month!$131:$131,Period!CI$2,Month!23:23)+CH23)</f>
        <v>0</v>
      </c>
      <c r="CJ23" s="8">
        <f>IF(LEFT(CJ$2,2)="1M",SUMIF(Month!$131:$131,Period!CJ$2,Month!23:23),SUMIF(Month!$131:$131,Period!CJ$2,Month!23:23)+CI23)</f>
        <v>0</v>
      </c>
      <c r="CK23" s="8">
        <f>IF(LEFT(CK$2,2)="1M",SUMIF(Month!$131:$131,Period!CK$2,Month!23:23),SUMIF(Month!$131:$131,Period!CK$2,Month!23:23)+CJ23)</f>
        <v>0</v>
      </c>
      <c r="CL23" s="8">
        <f>IF(LEFT(CL$2,2)="1M",SUMIF(Month!$131:$131,Period!CL$2,Month!23:23),SUMIF(Month!$131:$131,Period!CL$2,Month!23:23)+CK23)</f>
        <v>0</v>
      </c>
      <c r="CM23" s="8">
        <f>IF(LEFT(CM$2,2)="1M",SUMIF(Month!$131:$131,Period!CM$2,Month!23:23),SUMIF(Month!$131:$131,Period!CM$2,Month!23:23)+CL23)</f>
        <v>0</v>
      </c>
      <c r="CN23" s="8">
        <f>IF(LEFT(CN$2,2)="1M",SUMIF(Month!$131:$131,Period!CN$2,Month!23:23),SUMIF(Month!$131:$131,Period!CN$2,Month!23:23)+CM23)</f>
        <v>0</v>
      </c>
      <c r="CO23" s="8">
        <f>IF(LEFT(CO$2,2)="1M",SUMIF(Month!$131:$131,Period!CO$2,Month!23:23),SUMIF(Month!$131:$131,Period!CO$2,Month!23:23)+CN23)</f>
        <v>0</v>
      </c>
      <c r="CP23" s="8">
        <f>IF(LEFT(CP$2,2)="1M",SUMIF(Month!$131:$131,Period!CP$2,Month!23:23),SUMIF(Month!$131:$131,Period!CP$2,Month!23:23)+CO23)</f>
        <v>0</v>
      </c>
      <c r="CQ23" s="8">
        <f>IF(LEFT(CQ$2,2)="1M",SUMIF(Month!$131:$131,Period!CQ$2,Month!23:23),SUMIF(Month!$131:$131,Period!CQ$2,Month!23:23)+CP23)</f>
        <v>0</v>
      </c>
      <c r="CR23" s="8">
        <f>IF(LEFT(CR$2,2)="1M",SUMIF(Month!$131:$131,Period!CR$2,Month!23:23),SUMIF(Month!$131:$131,Period!CR$2,Month!23:23)+CQ23)</f>
        <v>0</v>
      </c>
      <c r="CS23" s="8">
        <f>IF(LEFT(CS$2,2)="1M",SUMIF(Month!$131:$131,Period!CS$2,Month!23:23),SUMIF(Month!$131:$131,Period!CS$2,Month!23:23)+CR23)</f>
        <v>0</v>
      </c>
      <c r="CT23" s="8">
        <f>IF(LEFT(CT$2,2)="1M",SUMIF(Month!$131:$131,Period!CT$2,Month!23:23),SUMIF(Month!$131:$131,Period!CT$2,Month!23:23)+CS23)</f>
        <v>0</v>
      </c>
      <c r="CU23" s="8">
        <f>IF(LEFT(CU$2,2)="1M",SUMIF(Month!$131:$131,Period!CU$2,Month!23:23),SUMIF(Month!$131:$131,Period!CU$2,Month!23:23)+CT23)</f>
        <v>0</v>
      </c>
      <c r="CV23" s="8">
        <f>IF(LEFT(CV$2,2)="1M",SUMIF(Month!$131:$131,Period!CV$2,Month!23:23),SUMIF(Month!$131:$131,Period!CV$2,Month!23:23)+CU23)</f>
        <v>0</v>
      </c>
      <c r="CW23" s="8">
        <f>IF(LEFT(CW$2,2)="1M",SUMIF(Month!$131:$131,Period!CW$2,Month!23:23),SUMIF(Month!$131:$131,Period!CW$2,Month!23:23)+CV23)</f>
        <v>0</v>
      </c>
      <c r="CX23" s="8">
        <f>IF(LEFT(CX$2,2)="1M",SUMIF(Month!$131:$131,Period!CX$2,Month!23:23),SUMIF(Month!$131:$131,Period!CX$2,Month!23:23)+CW23)</f>
        <v>0</v>
      </c>
      <c r="CY23" s="8">
        <f>IF(LEFT(CY$2,2)="1M",SUMIF(Month!$131:$131,Period!CY$2,Month!23:23),SUMIF(Month!$131:$131,Period!CY$2,Month!23:23)+CX23)</f>
        <v>0</v>
      </c>
      <c r="CZ23" s="8">
        <f>IF(LEFT(CZ$2,2)="1M",SUMIF(Month!$131:$131,Period!CZ$2,Month!23:23),SUMIF(Month!$131:$131,Period!CZ$2,Month!23:23)+CY23)</f>
        <v>0</v>
      </c>
      <c r="DA23" s="8">
        <f>IF(LEFT(DA$2,2)="1M",SUMIF(Month!$131:$131,Period!DA$2,Month!23:23),SUMIF(Month!$131:$131,Period!DA$2,Month!23:23)+CZ23)</f>
        <v>0</v>
      </c>
      <c r="DB23" s="8">
        <f>IF(LEFT(DB$2,2)="1M",SUMIF(Month!$131:$131,Period!DB$2,Month!23:23),SUMIF(Month!$131:$131,Period!DB$2,Month!23:23)+DA23)</f>
        <v>0</v>
      </c>
      <c r="DC23" s="8">
        <f>IF(LEFT(DC$2,2)="1M",SUMIF(Month!$131:$131,Period!DC$2,Month!23:23),SUMIF(Month!$131:$131,Period!DC$2,Month!23:23)+DB23)</f>
        <v>0</v>
      </c>
      <c r="DD23" s="8">
        <f>IF(LEFT(DD$2,2)="1M",SUMIF(Month!$131:$131,Period!DD$2,Month!23:23),SUMIF(Month!$131:$131,Period!DD$2,Month!23:23)+DC23)</f>
        <v>0</v>
      </c>
      <c r="DE23" s="8">
        <f>IF(LEFT(DE$2,2)="1M",SUMIF(Month!$131:$131,Period!DE$2,Month!23:23),SUMIF(Month!$131:$131,Period!DE$2,Month!23:23)+DD23)</f>
        <v>0</v>
      </c>
      <c r="DF23" s="8">
        <f>IF(LEFT(DF$2,2)="1M",SUMIF(Month!$131:$131,Period!DF$2,Month!23:23),SUMIF(Month!$131:$131,Period!DF$2,Month!23:23)+DE23)</f>
        <v>0</v>
      </c>
      <c r="DG23" s="8">
        <f>IF(LEFT(DG$2,2)="1M",SUMIF(Month!$131:$131,Period!DG$2,Month!23:23),SUMIF(Month!$131:$131,Period!DG$2,Month!23:23)+DF23)</f>
        <v>0</v>
      </c>
      <c r="DH23" s="8">
        <f>IF(LEFT(DH$2,2)="1M",SUMIF(Month!$131:$131,Period!DH$2,Month!23:23),SUMIF(Month!$131:$131,Period!DH$2,Month!23:23)+DG23)</f>
        <v>0</v>
      </c>
      <c r="DI23" s="8">
        <f>IF(LEFT(DI$2,2)="1M",SUMIF(Month!$131:$131,Period!DI$2,Month!23:23),SUMIF(Month!$131:$131,Period!DI$2,Month!23:23)+DH23)</f>
        <v>0</v>
      </c>
      <c r="DJ23" s="8">
        <f>IF(LEFT(DJ$2,2)="1M",SUMIF(Month!$131:$131,Period!DJ$2,Month!23:23),SUMIF(Month!$131:$131,Period!DJ$2,Month!23:23)+DI23)</f>
        <v>0</v>
      </c>
      <c r="DK23" s="8">
        <f>IF(LEFT(DK$2,2)="1M",SUMIF(Month!$131:$131,Period!DK$2,Month!23:23),SUMIF(Month!$131:$131,Period!DK$2,Month!23:23)+DJ23)</f>
        <v>0</v>
      </c>
      <c r="DL23" s="8">
        <f>IF(LEFT(DL$2,2)="1M",SUMIF(Month!$131:$131,Period!DL$2,Month!23:23),SUMIF(Month!$131:$131,Period!DL$2,Month!23:23)+DK23)</f>
        <v>0</v>
      </c>
      <c r="DM23" s="8">
        <f>IF(LEFT(DM$2,2)="1M",SUMIF(Month!$131:$131,Period!DM$2,Month!23:23),SUMIF(Month!$131:$131,Period!DM$2,Month!23:23)+DL23)</f>
        <v>0</v>
      </c>
      <c r="DN23" s="8">
        <f>IF(LEFT(DN$2,2)="1M",SUMIF(Month!$131:$131,Period!DN$2,Month!23:23),SUMIF(Month!$131:$131,Period!DN$2,Month!23:23)+DM23)</f>
        <v>0</v>
      </c>
      <c r="DO23" s="8">
        <f>IF(LEFT(DO$2,2)="1M",SUMIF(Month!$131:$131,Period!DO$2,Month!23:23),SUMIF(Month!$131:$131,Period!DO$2,Month!23:23)+DN23)</f>
        <v>0</v>
      </c>
      <c r="DP23" s="8">
        <f>IF(LEFT(DP$2,2)="1M",SUMIF(Month!$131:$131,Period!DP$2,Month!23:23),SUMIF(Month!$131:$131,Period!DP$2,Month!23:23)+DO23)</f>
        <v>0</v>
      </c>
      <c r="DQ23" s="8">
        <f>IF(LEFT(DQ$2,2)="1M",SUMIF(Month!$131:$131,Period!DQ$2,Month!23:23),SUMIF(Month!$131:$131,Period!DQ$2,Month!23:23)+DP23)</f>
        <v>0</v>
      </c>
      <c r="DR23" s="8">
        <f>IF(LEFT(DR$2,2)="1M",SUMIF(Month!$131:$131,Period!DR$2,Month!23:23),SUMIF(Month!$131:$131,Period!DR$2,Month!23:23)+DQ23)</f>
        <v>0</v>
      </c>
      <c r="DS23" s="8">
        <f>IF(LEFT(DS$2,2)="1M",SUMIF(Month!$131:$131,Period!DS$2,Month!23:23),SUMIF(Month!$131:$131,Period!DS$2,Month!23:23)+DR23)</f>
        <v>0</v>
      </c>
      <c r="DT23" s="8">
        <f>IF(LEFT(DT$2,2)="1M",SUMIF(Month!$131:$131,Period!DT$2,Month!23:23),SUMIF(Month!$131:$131,Period!DT$2,Month!23:23)+DS23)</f>
        <v>0</v>
      </c>
      <c r="DU23" s="8">
        <f>IF(LEFT(DU$2,2)="1M",SUMIF(Month!$131:$131,Period!DU$2,Month!23:23),SUMIF(Month!$131:$131,Period!DU$2,Month!23:23)+DT23)</f>
        <v>0</v>
      </c>
      <c r="DV23" s="8">
        <f>IF(LEFT(DV$2,2)="1M",SUMIF(Month!$131:$131,Period!DV$2,Month!23:23),SUMIF(Month!$131:$131,Period!DV$2,Month!23:23)+DU23)</f>
        <v>0</v>
      </c>
      <c r="DW23" s="8">
        <f>IF(LEFT(DW$2,2)="1M",SUMIF(Month!$131:$131,Period!DW$2,Month!23:23),SUMIF(Month!$131:$131,Period!DW$2,Month!23:23)+DV23)</f>
        <v>0</v>
      </c>
      <c r="DX23" s="8">
        <f>IF(LEFT(DX$2,2)="1M",SUMIF(Month!$131:$131,Period!DX$2,Month!23:23),SUMIF(Month!$131:$131,Period!DX$2,Month!23:23)+DW23)</f>
        <v>0</v>
      </c>
      <c r="DY23" s="8">
        <f>IF(LEFT(DY$2,2)="1M",SUMIF(Month!$131:$131,Period!DY$2,Month!23:23),SUMIF(Month!$131:$131,Period!DY$2,Month!23:23)+DX23)</f>
        <v>0</v>
      </c>
      <c r="DZ23" s="8">
        <f>IF(LEFT(DZ$2,2)="1M",SUMIF(Month!$131:$131,Period!DZ$2,Month!23:23),SUMIF(Month!$131:$131,Period!DZ$2,Month!23:23)+DY23)</f>
        <v>0</v>
      </c>
      <c r="EA23" s="8">
        <f>IF(LEFT(EA$2,2)="1M",SUMIF(Month!$131:$131,Period!EA$2,Month!23:23),SUMIF(Month!$131:$131,Period!EA$2,Month!23:23)+DZ23)</f>
        <v>0</v>
      </c>
      <c r="EB23" s="8">
        <f>IF(LEFT(EB$2,2)="1M",SUMIF(Month!$131:$131,Period!EB$2,Month!23:23),SUMIF(Month!$131:$131,Period!EB$2,Month!23:23)+EA23)</f>
        <v>0</v>
      </c>
      <c r="EC23" s="8">
        <f>IF(LEFT(EC$2,2)="1M",SUMIF(Month!$131:$131,Period!EC$2,Month!23:23),SUMIF(Month!$131:$131,Period!EC$2,Month!23:23)+EB23)</f>
        <v>0</v>
      </c>
      <c r="ED23" s="8">
        <f>IF(LEFT(ED$2,2)="1M",SUMIF(Month!$131:$131,Period!ED$2,Month!23:23),SUMIF(Month!$131:$131,Period!ED$2,Month!23:23)+EC23)</f>
        <v>0</v>
      </c>
      <c r="EE23" s="8">
        <f>IF(LEFT(EE$2,2)="1M",SUMIF(Month!$131:$131,Period!EE$2,Month!23:23),SUMIF(Month!$131:$131,Period!EE$2,Month!23:23)+ED23)</f>
        <v>0</v>
      </c>
      <c r="EF23" s="8">
        <f>IF(LEFT(EF$2,2)="1M",SUMIF(Month!$131:$131,Period!EF$2,Month!23:23),SUMIF(Month!$131:$131,Period!EF$2,Month!23:23)+EE23)</f>
        <v>0</v>
      </c>
      <c r="EG23" s="8">
        <f>IF(LEFT(EG$2,2)="1M",SUMIF(Month!$131:$131,Period!EG$2,Month!23:23),SUMIF(Month!$131:$131,Period!EG$2,Month!23:23)+EF23)</f>
        <v>0</v>
      </c>
      <c r="EH23" s="8">
        <f>IF(LEFT(EH$2,2)="1M",SUMIF(Month!$131:$131,Period!EH$2,Month!23:23),SUMIF(Month!$131:$131,Period!EH$2,Month!23:23)+EG23)</f>
        <v>0</v>
      </c>
      <c r="EI23" s="8">
        <f>IF(LEFT(EI$2,2)="1M",SUMIF(Month!$131:$131,Period!EI$2,Month!23:23),SUMIF(Month!$131:$131,Period!EI$2,Month!23:23)+EH23)</f>
        <v>0</v>
      </c>
      <c r="EJ23" s="8">
        <f>IF(LEFT(EJ$2,2)="1M",SUMIF(Month!$131:$131,Period!EJ$2,Month!23:23),SUMIF(Month!$131:$131,Period!EJ$2,Month!23:23)+EI23)</f>
        <v>0</v>
      </c>
      <c r="EK23" s="8">
        <f>IF(LEFT(EK$2,2)="1M",SUMIF(Month!$131:$131,Period!EK$2,Month!23:23),SUMIF(Month!$131:$131,Period!EK$2,Month!23:23)+EJ23)</f>
        <v>0</v>
      </c>
      <c r="EL23" s="8">
        <f>IF(LEFT(EL$2,2)="1M",SUMIF(Month!$131:$131,Period!EL$2,Month!23:23),SUMIF(Month!$131:$131,Period!EL$2,Month!23:23)+EK23)</f>
        <v>0</v>
      </c>
      <c r="EM23" s="8">
        <f>IF(LEFT(EM$2,2)="1M",SUMIF(Month!$131:$131,Period!EM$2,Month!23:23),SUMIF(Month!$131:$131,Period!EM$2,Month!23:23)+EL23)</f>
        <v>0</v>
      </c>
      <c r="EN23" s="8">
        <f>IF(LEFT(EN$2,2)="1M",SUMIF(Month!$131:$131,Period!EN$2,Month!23:23),SUMIF(Month!$131:$131,Period!EN$2,Month!23:23)+EM23)</f>
        <v>0</v>
      </c>
      <c r="EO23" s="8">
        <f>IF(LEFT(EO$2,2)="1M",SUMIF(Month!$131:$131,Period!EO$2,Month!23:23),SUMIF(Month!$131:$131,Period!EO$2,Month!23:23)+EN23)</f>
        <v>0</v>
      </c>
      <c r="EP23" s="8">
        <f>IF(LEFT(EP$2,2)="1M",SUMIF(Month!$131:$131,Period!EP$2,Month!23:23),SUMIF(Month!$131:$131,Period!EP$2,Month!23:23)+EO23)</f>
        <v>0</v>
      </c>
      <c r="EQ23" s="8">
        <f>IF(LEFT(EQ$2,2)="1M",SUMIF(Month!$131:$131,Period!EQ$2,Month!23:23),SUMIF(Month!$131:$131,Period!EQ$2,Month!23:23)+EP23)</f>
        <v>0</v>
      </c>
      <c r="ER23" s="8">
        <f>IF(LEFT(ER$2,2)="1M",SUMIF(Month!$131:$131,Period!ER$2,Month!23:23),SUMIF(Month!$131:$131,Period!ER$2,Month!23:23)+EQ23)</f>
        <v>0</v>
      </c>
      <c r="ES23" s="8">
        <f>IF(LEFT(ES$2,2)="1M",SUMIF(Month!$131:$131,Period!ES$2,Month!23:23),SUMIF(Month!$131:$131,Period!ES$2,Month!23:23)+ER23)</f>
        <v>0</v>
      </c>
      <c r="ET23" s="8">
        <f>IF(LEFT(ET$2,2)="1M",SUMIF(Month!$131:$131,Period!ET$2,Month!23:23),SUMIF(Month!$131:$131,Period!ET$2,Month!23:23)+ES23)</f>
        <v>0</v>
      </c>
      <c r="EU23" s="8">
        <f>IF(LEFT(EU$2,2)="1M",SUMIF(Month!$131:$131,Period!EU$2,Month!23:23),SUMIF(Month!$131:$131,Period!EU$2,Month!23:23)+ET23)</f>
        <v>0</v>
      </c>
      <c r="EV23" s="8">
        <f>IF(LEFT(EV$2,2)="1M",SUMIF(Month!$131:$131,Period!EV$2,Month!23:23),SUMIF(Month!$131:$131,Period!EV$2,Month!23:23)+EU23)</f>
        <v>0</v>
      </c>
      <c r="EW23" s="8">
        <f>IF(LEFT(EW$2,2)="1M",SUMIF(Month!$131:$131,Period!EW$2,Month!23:23),SUMIF(Month!$131:$131,Period!EW$2,Month!23:23)+EV23)</f>
        <v>0</v>
      </c>
      <c r="EX23" s="8">
        <f>IF(LEFT(EX$2,2)="1M",SUMIF(Month!$131:$131,Period!EX$2,Month!23:23),SUMIF(Month!$131:$131,Period!EX$2,Month!23:23)+EW23)</f>
        <v>0</v>
      </c>
      <c r="EY23" s="8">
        <f>IF(LEFT(EY$2,2)="1M",SUMIF(Month!$131:$131,Period!EY$2,Month!23:23),SUMIF(Month!$131:$131,Period!EY$2,Month!23:23)+EX23)</f>
        <v>0</v>
      </c>
      <c r="EZ23" s="8">
        <f>IF(LEFT(EZ$2,2)="1M",SUMIF(Month!$131:$131,Period!EZ$2,Month!23:23),SUMIF(Month!$131:$131,Period!EZ$2,Month!23:23)+EY23)</f>
        <v>0</v>
      </c>
      <c r="FA23" s="8">
        <f>IF(LEFT(FA$2,2)="1M",SUMIF(Month!$131:$131,Period!FA$2,Month!23:23),SUMIF(Month!$131:$131,Period!FA$2,Month!23:23)+EZ23)</f>
        <v>0</v>
      </c>
      <c r="FB23" s="8">
        <f>IF(LEFT(FB$2,2)="1M",SUMIF(Month!$131:$131,Period!FB$2,Month!23:23),SUMIF(Month!$131:$131,Period!FB$2,Month!23:23)+FA23)</f>
        <v>0</v>
      </c>
      <c r="FC23" s="8">
        <f>IF(LEFT(FC$2,2)="1M",SUMIF(Month!$131:$131,Period!FC$2,Month!23:23),SUMIF(Month!$131:$131,Period!FC$2,Month!23:23)+FB23)</f>
        <v>0</v>
      </c>
      <c r="FD23" s="8">
        <f>IF(LEFT(FD$2,2)="1M",SUMIF(Month!$131:$131,Period!FD$2,Month!23:23),SUMIF(Month!$131:$131,Period!FD$2,Month!23:23)+FC23)</f>
        <v>0</v>
      </c>
      <c r="FE23" s="8">
        <f>IF(LEFT(FE$2,2)="1M",SUMIF(Month!$131:$131,Period!FE$2,Month!23:23),SUMIF(Month!$131:$131,Period!FE$2,Month!23:23)+FD23)</f>
        <v>0</v>
      </c>
      <c r="FF23" s="8">
        <f>IF(LEFT(FF$2,2)="1M",SUMIF(Month!$131:$131,Period!FF$2,Month!23:23),SUMIF(Month!$131:$131,Period!FF$2,Month!23:23)+FE23)</f>
        <v>0</v>
      </c>
      <c r="FG23" s="8">
        <f>IF(LEFT(FG$2,2)="1M",SUMIF(Month!$131:$131,Period!FG$2,Month!23:23),SUMIF(Month!$131:$131,Period!FG$2,Month!23:23)+FF23)</f>
        <v>0</v>
      </c>
      <c r="FH23" s="8">
        <f>IF(LEFT(FH$2,2)="1M",SUMIF(Month!$131:$131,Period!FH$2,Month!23:23),SUMIF(Month!$131:$131,Period!FH$2,Month!23:23)+FG23)</f>
        <v>0</v>
      </c>
      <c r="FI23" s="8">
        <f>IF(LEFT(FI$2,2)="1M",SUMIF(Month!$131:$131,Period!FI$2,Month!23:23),SUMIF(Month!$131:$131,Period!FI$2,Month!23:23)+FH23)</f>
        <v>0</v>
      </c>
      <c r="FJ23" s="8">
        <f>IF(LEFT(FJ$2,2)="1M",SUMIF(Month!$131:$131,Period!FJ$2,Month!23:23),SUMIF(Month!$131:$131,Period!FJ$2,Month!23:23)+FI23)</f>
        <v>0</v>
      </c>
      <c r="FK23" s="8">
        <f>IF(LEFT(FK$2,2)="1M",SUMIF(Month!$131:$131,Period!FK$2,Month!23:23),SUMIF(Month!$131:$131,Period!FK$2,Month!23:23)+FJ23)</f>
        <v>0</v>
      </c>
      <c r="FL23" s="8">
        <f>IF(LEFT(FL$2,2)="1M",SUMIF(Month!$131:$131,Period!FL$2,Month!23:23),SUMIF(Month!$131:$131,Period!FL$2,Month!23:23)+FK23)</f>
        <v>0</v>
      </c>
      <c r="FM23" s="8">
        <f>IF(LEFT(FM$2,2)="1M",SUMIF(Month!$131:$131,Period!FM$2,Month!23:23),SUMIF(Month!$131:$131,Period!FM$2,Month!23:23)+FL23)</f>
        <v>0</v>
      </c>
      <c r="FN23" s="8">
        <f>IF(LEFT(FN$2,2)="1M",SUMIF(Month!$131:$131,Period!FN$2,Month!23:23),SUMIF(Month!$131:$131,Period!FN$2,Month!23:23)+FM23)</f>
        <v>0</v>
      </c>
      <c r="FO23" s="8">
        <f>IF(LEFT(FO$2,2)="1M",SUMIF(Month!$131:$131,Period!FO$2,Month!23:23),SUMIF(Month!$131:$131,Period!FO$2,Month!23:23)+FN23)</f>
        <v>0</v>
      </c>
      <c r="FP23" s="8">
        <f>IF(LEFT(FP$2,2)="1M",SUMIF(Month!$131:$131,Period!FP$2,Month!23:23),SUMIF(Month!$131:$131,Period!FP$2,Month!23:23)+FO23)</f>
        <v>0</v>
      </c>
      <c r="FQ23" s="8">
        <f>IF(LEFT(FQ$2,2)="1M",SUMIF(Month!$131:$131,Period!FQ$2,Month!23:23),SUMIF(Month!$131:$131,Period!FQ$2,Month!23:23)+FP23)</f>
        <v>0</v>
      </c>
      <c r="FR23" s="8">
        <f>IF(LEFT(FR$2,2)="1M",SUMIF(Month!$131:$131,Period!FR$2,Month!23:23),SUMIF(Month!$131:$131,Period!FR$2,Month!23:23)+FQ23)</f>
        <v>0</v>
      </c>
      <c r="FS23" s="8">
        <f>IF(LEFT(FS$2,2)="1M",SUMIF(Month!$131:$131,Period!FS$2,Month!23:23),SUMIF(Month!$131:$131,Period!FS$2,Month!23:23)+FR23)</f>
        <v>0</v>
      </c>
      <c r="FT23" s="8">
        <f>IF(LEFT(FT$2,2)="1M",SUMIF(Month!$131:$131,Period!FT$2,Month!23:23),SUMIF(Month!$131:$131,Period!FT$2,Month!23:23)+FS23)</f>
        <v>0</v>
      </c>
      <c r="FU23" s="8">
        <f>IF(LEFT(FU$2,2)="1M",SUMIF(Month!$131:$131,Period!FU$2,Month!23:23),SUMIF(Month!$131:$131,Period!FU$2,Month!23:23)+FT23)</f>
        <v>0</v>
      </c>
      <c r="FV23" s="8">
        <f>IF(LEFT(FV$2,2)="1M",SUMIF(Month!$131:$131,Period!FV$2,Month!23:23),SUMIF(Month!$131:$131,Period!FV$2,Month!23:23)+FU23)</f>
        <v>0</v>
      </c>
      <c r="FW23" s="8">
        <f>IF(LEFT(FW$2,2)="1M",SUMIF(Month!$131:$131,Period!FW$2,Month!23:23),SUMIF(Month!$131:$131,Period!FW$2,Month!23:23)+FV23)</f>
        <v>0</v>
      </c>
      <c r="FX23" s="8">
        <f>IF(LEFT(FX$2,2)="1M",SUMIF(Month!$131:$131,Period!FX$2,Month!23:23),SUMIF(Month!$131:$131,Period!FX$2,Month!23:23)+FW23)</f>
        <v>0</v>
      </c>
      <c r="FY23" s="8">
        <f>IF(LEFT(FY$2,2)="1M",SUMIF(Month!$131:$131,Period!FY$2,Month!23:23),SUMIF(Month!$131:$131,Period!FY$2,Month!23:23)+FX23)</f>
        <v>0</v>
      </c>
      <c r="FZ23" s="8">
        <f>IF(LEFT(FZ$2,2)="1M",SUMIF(Month!$131:$131,Period!FZ$2,Month!23:23),SUMIF(Month!$131:$131,Period!FZ$2,Month!23:23)+FY23)</f>
        <v>0</v>
      </c>
      <c r="GA23" s="8">
        <f>IF(LEFT(GA$2,2)="1M",SUMIF(Month!$131:$131,Period!GA$2,Month!23:23),SUMIF(Month!$131:$131,Period!GA$2,Month!23:23)+FZ23)</f>
        <v>0</v>
      </c>
      <c r="GB23" s="8">
        <f>IF(LEFT(GB$2,2)="1M",SUMIF(Month!$131:$131,Period!GB$2,Month!23:23),SUMIF(Month!$131:$131,Period!GB$2,Month!23:23)+GA23)</f>
        <v>0</v>
      </c>
      <c r="GC23" s="8">
        <f>IF(LEFT(GC$2,2)="1M",SUMIF(Month!$131:$131,Period!GC$2,Month!23:23),SUMIF(Month!$131:$131,Period!GC$2,Month!23:23)+GB23)</f>
        <v>0</v>
      </c>
      <c r="GD23" s="8">
        <f>IF(LEFT(GD$2,2)="1M",SUMIF(Month!$131:$131,Period!GD$2,Month!23:23),SUMIF(Month!$131:$131,Period!GD$2,Month!23:23)+GC23)</f>
        <v>0</v>
      </c>
      <c r="GE23" s="8">
        <f>IF(LEFT(GE$2,2)="1M",SUMIF(Month!$131:$131,Period!GE$2,Month!23:23),SUMIF(Month!$131:$131,Period!GE$2,Month!23:23)+GD23)</f>
        <v>0</v>
      </c>
      <c r="GF23" s="8">
        <f>IF(LEFT(GF$2,2)="1M",SUMIF(Month!$131:$131,Period!GF$2,Month!23:23),SUMIF(Month!$131:$131,Period!GF$2,Month!23:23)+GE23)</f>
        <v>0</v>
      </c>
      <c r="GG23" s="8">
        <f>IF(LEFT(GG$2,2)="1M",SUMIF(Month!$131:$131,Period!GG$2,Month!23:23),SUMIF(Month!$131:$131,Period!GG$2,Month!23:23)+GF23)</f>
        <v>0</v>
      </c>
      <c r="GH23" s="8">
        <f>IF(LEFT(GH$2,2)="1M",SUMIF(Month!$131:$131,Period!GH$2,Month!23:23),SUMIF(Month!$131:$131,Period!GH$2,Month!23:23)+GG23)</f>
        <v>0</v>
      </c>
      <c r="GI23" s="8">
        <f>IF(LEFT(GI$2,2)="1M",SUMIF(Month!$131:$131,Period!GI$2,Month!23:23),SUMIF(Month!$131:$131,Period!GI$2,Month!23:23)+GH23)</f>
        <v>0</v>
      </c>
      <c r="GJ23" s="8">
        <f>IF(LEFT(GJ$2,2)="1M",SUMIF(Month!$131:$131,Period!GJ$2,Month!23:23),SUMIF(Month!$131:$131,Period!GJ$2,Month!23:23)+GI23)</f>
        <v>0</v>
      </c>
      <c r="GK23" s="8">
        <f>IF(LEFT(GK$2,2)="1M",SUMIF(Month!$131:$131,Period!GK$2,Month!23:23),SUMIF(Month!$131:$131,Period!GK$2,Month!23:23)+GJ23)</f>
        <v>0</v>
      </c>
      <c r="GL23" s="8">
        <f>IF(LEFT(GL$2,2)="1M",SUMIF(Month!$131:$131,Period!GL$2,Month!23:23),SUMIF(Month!$131:$131,Period!GL$2,Month!23:23)+GK23)</f>
        <v>0</v>
      </c>
      <c r="GM23" s="8">
        <f>IF(LEFT(GM$2,2)="1M",SUMIF(Month!$131:$131,Period!GM$2,Month!23:23),SUMIF(Month!$131:$131,Period!GM$2,Month!23:23)+GL23)</f>
        <v>0</v>
      </c>
      <c r="GN23" s="8">
        <f>IF(LEFT(GN$2,2)="1M",SUMIF(Month!$131:$131,Period!GN$2,Month!23:23),SUMIF(Month!$131:$131,Period!GN$2,Month!23:23)+GM23)</f>
        <v>0</v>
      </c>
      <c r="GO23" s="8">
        <f>IF(LEFT(GO$2,2)="1M",SUMIF(Month!$131:$131,Period!GO$2,Month!23:23),SUMIF(Month!$131:$131,Period!GO$2,Month!23:23)+GN23)</f>
        <v>0</v>
      </c>
      <c r="GP23" s="8">
        <f>IF(LEFT(GP$2,2)="1M",SUMIF(Month!$131:$131,Period!GP$2,Month!23:23),SUMIF(Month!$131:$131,Period!GP$2,Month!23:23)+GO23)</f>
        <v>0</v>
      </c>
      <c r="GQ23" s="8">
        <f>IF(LEFT(GQ$2,2)="1M",SUMIF(Month!$131:$131,Period!GQ$2,Month!23:23),SUMIF(Month!$131:$131,Period!GQ$2,Month!23:23)+GP23)</f>
        <v>0</v>
      </c>
      <c r="GR23" s="8">
        <f>IF(LEFT(GR$2,2)="1M",SUMIF(Month!$131:$131,Period!GR$2,Month!23:23),SUMIF(Month!$131:$131,Period!GR$2,Month!23:23)+GQ23)</f>
        <v>0</v>
      </c>
      <c r="GS23" s="8">
        <f>IF(LEFT(GS$2,2)="1M",SUMIF(Month!$131:$131,Period!GS$2,Month!23:23),SUMIF(Month!$131:$131,Period!GS$2,Month!23:23)+GR23)</f>
        <v>0</v>
      </c>
      <c r="GT23" s="8">
        <f>IF(LEFT(GT$2,2)="1M",SUMIF(Month!$131:$131,Period!GT$2,Month!23:23),SUMIF(Month!$131:$131,Period!GT$2,Month!23:23)+GS23)</f>
        <v>0</v>
      </c>
      <c r="GU23" s="8">
        <f>IF(LEFT(GU$2,2)="1M",SUMIF(Month!$131:$131,Period!GU$2,Month!23:23),SUMIF(Month!$131:$131,Period!GU$2,Month!23:23)+GT23)</f>
        <v>0</v>
      </c>
      <c r="GV23" s="8">
        <f>IF(LEFT(GV$2,2)="1M",SUMIF(Month!$131:$131,Period!GV$2,Month!23:23),SUMIF(Month!$131:$131,Period!GV$2,Month!23:23)+GU23)</f>
        <v>0</v>
      </c>
      <c r="GW23" s="8">
        <f>IF(LEFT(GW$2,2)="1M",SUMIF(Month!$131:$131,Period!GW$2,Month!23:23),SUMIF(Month!$131:$131,Period!GW$2,Month!23:23)+GV23)</f>
        <v>0</v>
      </c>
      <c r="GX23" s="8">
        <f>IF(LEFT(GX$2,2)="1M",SUMIF(Month!$131:$131,Period!GX$2,Month!23:23),SUMIF(Month!$131:$131,Period!GX$2,Month!23:23)+GW23)</f>
        <v>2280</v>
      </c>
      <c r="GY23" s="8">
        <f>IF(LEFT(GY$2,2)="1M",SUMIF(Month!$131:$131,Period!GY$2,Month!23:23),SUMIF(Month!$131:$131,Period!GY$2,Month!23:23)+GX23)</f>
        <v>4362</v>
      </c>
      <c r="GZ23" s="8">
        <f>IF(LEFT(GZ$2,2)="1M",SUMIF(Month!$131:$131,Period!GZ$2,Month!23:23),SUMIF(Month!$131:$131,Period!GZ$2,Month!23:23)+GY23)</f>
        <v>6587</v>
      </c>
      <c r="HA23" s="8">
        <f>IF(LEFT(HA$2,2)="1M",SUMIF(Month!$131:$131,Period!HA$2,Month!23:23),SUMIF(Month!$131:$131,Period!HA$2,Month!23:23)+GZ23)</f>
        <v>8813</v>
      </c>
      <c r="HB23" s="8">
        <f>IF(LEFT(HB$2,2)="1M",SUMIF(Month!$131:$131,Period!HB$2,Month!23:23),SUMIF(Month!$131:$131,Period!HB$2,Month!23:23)+HA23)</f>
        <v>11156</v>
      </c>
      <c r="HC23" s="8">
        <f>IF(LEFT(HC$2,2)="1M",SUMIF(Month!$131:$131,Period!HC$2,Month!23:23),SUMIF(Month!$131:$131,Period!HC$2,Month!23:23)+HB23)</f>
        <v>13353</v>
      </c>
      <c r="HD23" s="8">
        <f>IF(LEFT(HD$2,2)="1M",SUMIF(Month!$131:$131,Period!HD$2,Month!23:23),SUMIF(Month!$131:$131,Period!HD$2,Month!23:23)+HC23)</f>
        <v>15703</v>
      </c>
      <c r="HE23" s="8">
        <f>IF(LEFT(HE$2,2)="1M",SUMIF(Month!$131:$131,Period!HE$2,Month!23:23),SUMIF(Month!$131:$131,Period!HE$2,Month!23:23)+HD23)</f>
        <v>18093</v>
      </c>
      <c r="HF23" s="8">
        <f>IF(LEFT(HF$2,2)="1M",SUMIF(Month!$131:$131,Period!HF$2,Month!23:23),SUMIF(Month!$131:$131,Period!HF$2,Month!23:23)+HE23)</f>
        <v>20420</v>
      </c>
      <c r="HG23" s="8">
        <f>IF(LEFT(HG$2,2)="1M",SUMIF(Month!$131:$131,Period!HG$2,Month!23:23),SUMIF(Month!$131:$131,Period!HG$2,Month!23:23)+HF23)</f>
        <v>22914</v>
      </c>
      <c r="HH23" s="8">
        <f>IF(LEFT(HH$2,2)="1M",SUMIF(Month!$131:$131,Period!HH$2,Month!23:23),SUMIF(Month!$131:$131,Period!HH$2,Month!23:23)+HG23)</f>
        <v>25247</v>
      </c>
      <c r="HI23" s="8">
        <f>IF(LEFT(HI$2,2)="1M",SUMIF(Month!$131:$131,Period!HI$2,Month!23:23),SUMIF(Month!$131:$131,Period!HI$2,Month!23:23)+HH23)</f>
        <v>27557</v>
      </c>
      <c r="HJ23" s="8">
        <f>IF(LEFT(HJ$2,2)="1M",SUMIF(Month!$131:$131,Period!HJ$2,Month!23:23),SUMIF(Month!$131:$131,Period!HJ$2,Month!23:23)+HI23)</f>
        <v>2210.1979999999999</v>
      </c>
      <c r="HK23" s="8">
        <f>IF(LEFT(HK$2,2)="1M",SUMIF(Month!$131:$131,Period!HK$2,Month!23:23),SUMIF(Month!$131:$131,Period!HK$2,Month!23:23)+HJ23)</f>
        <v>4109.5924999999997</v>
      </c>
      <c r="HL23" s="8">
        <f>IF(LEFT(HL$2,2)="1M",SUMIF(Month!$131:$131,Period!HL$2,Month!23:23),SUMIF(Month!$131:$131,Period!HL$2,Month!23:23)+HK23)</f>
        <v>6378.3629999999994</v>
      </c>
      <c r="HM23" s="8">
        <f>IF(LEFT(HM$2,2)="1M",SUMIF(Month!$131:$131,Period!HM$2,Month!23:23),SUMIF(Month!$131:$131,Period!HM$2,Month!23:23)+HL23)</f>
        <v>8495.6545000000006</v>
      </c>
      <c r="HN23" s="8">
        <f>IF(LEFT(HN$2,2)="1M",SUMIF(Month!$131:$131,Period!HN$2,Month!23:23),SUMIF(Month!$131:$131,Period!HN$2,Month!23:23)+HM23)</f>
        <v>10615.719500000001</v>
      </c>
      <c r="HO23" s="8">
        <f>IF(LEFT(HO$2,2)="1M",SUMIF(Month!$131:$131,Period!HO$2,Month!23:23),SUMIF(Month!$131:$131,Period!HO$2,Month!23:23)+HN23)</f>
        <v>12655.881027027028</v>
      </c>
      <c r="HP23" s="8">
        <f>IF(LEFT(HP$2,2)="1M",SUMIF(Month!$131:$131,Period!HP$2,Month!23:23),SUMIF(Month!$131:$131,Period!HP$2,Month!23:23)+HO23)</f>
        <v>14804.149527027028</v>
      </c>
      <c r="HQ23" s="8">
        <f>IF(LEFT(HQ$2,2)="1M",SUMIF(Month!$131:$131,Period!HQ$2,Month!23:23),SUMIF(Month!$131:$131,Period!HQ$2,Month!23:23)+HP23)</f>
        <v>16959.73802702703</v>
      </c>
      <c r="HR23" s="8">
        <f>IF(LEFT(HR$2,2)="1M",SUMIF(Month!$131:$131,Period!HR$2,Month!23:23),SUMIF(Month!$131:$131,Period!HR$2,Month!23:23)+HQ23)</f>
        <v>19096.73802702703</v>
      </c>
      <c r="HS23" s="8">
        <f>IF(LEFT(HS$2,2)="1M",SUMIF(Month!$131:$131,Period!HS$2,Month!23:23),SUMIF(Month!$131:$131,Period!HS$2,Month!23:23)+HR23)</f>
        <v>21303.31952702703</v>
      </c>
      <c r="HT23" s="8">
        <f>IF(LEFT(HT$2,2)="1M",SUMIF(Month!$131:$131,Period!HT$2,Month!23:23),SUMIF(Month!$131:$131,Period!HT$2,Month!23:23)+HS23)</f>
        <v>23368.31952702703</v>
      </c>
      <c r="HU23" s="8">
        <f>IF(LEFT(HU$2,2)="1M",SUMIF(Month!$131:$131,Period!HU$2,Month!23:23),SUMIF(Month!$131:$131,Period!HU$2,Month!23:23)+HT23)</f>
        <v>25495.31952702703</v>
      </c>
      <c r="HV23" s="8">
        <f>IF(LEFT(HV$2,2)="1M",SUMIF(Month!$131:$131,Period!HV$2,Month!23:23),SUMIF(Month!$131:$131,Period!HV$2,Month!23:23)+HU23)</f>
        <v>1948</v>
      </c>
      <c r="HW23" s="8">
        <f>IF(LEFT(HW$2,2)="1M",SUMIF(Month!$131:$131,Period!HW$2,Month!23:23),SUMIF(Month!$131:$131,Period!HW$2,Month!23:23)+HV23)</f>
        <v>3838</v>
      </c>
      <c r="HX23" s="8">
        <f>IF(LEFT(HX$2,2)="1M",SUMIF(Month!$131:$131,Period!HX$2,Month!23:23),SUMIF(Month!$131:$131,Period!HX$2,Month!23:23)+HW23)</f>
        <v>5987</v>
      </c>
      <c r="HY23" s="8">
        <f>IF(LEFT(HY$2,2)="1M",SUMIF(Month!$131:$131,Period!HY$2,Month!23:23),SUMIF(Month!$131:$131,Period!HY$2,Month!23:23)+HX23)</f>
        <v>8059</v>
      </c>
      <c r="HZ23" s="8">
        <f>IF(LEFT(HZ$2,2)="1M",SUMIF(Month!$131:$131,Period!HZ$2,Month!23:23),SUMIF(Month!$131:$131,Period!HZ$2,Month!23:23)+HY23)</f>
        <v>10136</v>
      </c>
      <c r="IA23" s="8">
        <f>IF(LEFT(IA$2,2)="1M",SUMIF(Month!$131:$131,Period!IA$2,Month!23:23),SUMIF(Month!$131:$131,Period!IA$2,Month!23:23)+HZ23)</f>
        <v>12175</v>
      </c>
      <c r="IB23" s="8">
        <f>IF(LEFT(IB$2,2)="1M",SUMIF(Month!$131:$131,Period!IB$2,Month!23:23),SUMIF(Month!$131:$131,Period!IB$2,Month!23:23)+IA23)</f>
        <v>14320</v>
      </c>
      <c r="IC23" s="8">
        <f>IF(LEFT(IC$2,2)="1M",SUMIF(Month!$131:$131,Period!IC$2,Month!23:23),SUMIF(Month!$131:$131,Period!IC$2,Month!23:23)+IB23)</f>
        <v>16379</v>
      </c>
      <c r="ID23" s="8">
        <f>IF(LEFT(ID$2,2)="1M",SUMIF(Month!$131:$131,Period!ID$2,Month!23:23),SUMIF(Month!$131:$131,Period!ID$2,Month!23:23)+IC23)</f>
        <v>18379.698</v>
      </c>
      <c r="IE23" s="8">
        <f>IF(LEFT(IE$2,2)="1M",SUMIF(Month!$131:$131,Period!IE$2,Month!23:23),SUMIF(Month!$131:$131,Period!IE$2,Month!23:23)+ID23)</f>
        <v>20457.698</v>
      </c>
      <c r="IF23" s="8">
        <f>IF(LEFT(IF$2,2)="1M",SUMIF(Month!$131:$131,Period!IF$2,Month!23:23),SUMIF(Month!$131:$131,Period!IF$2,Month!23:23)+IE23)</f>
        <v>22410.698</v>
      </c>
      <c r="IG23" s="8">
        <f>IF(LEFT(IG$2,2)="1M",SUMIF(Month!$131:$131,Period!IG$2,Month!23:23),SUMIF(Month!$131:$131,Period!IG$2,Month!23:23)+IF23)</f>
        <v>24461.698</v>
      </c>
      <c r="IH23" s="8">
        <f>Month!IH23</f>
        <v>1897.08</v>
      </c>
      <c r="II23" s="8">
        <f>IH23+Month!II23</f>
        <v>3676.6414999999997</v>
      </c>
      <c r="IJ23" s="8">
        <f>II23+Month!IJ23</f>
        <v>5676.6399999999994</v>
      </c>
      <c r="IK23" s="8">
        <f>IJ23+Month!IK23</f>
        <v>7513.5499999999993</v>
      </c>
      <c r="IL23" s="8">
        <f>IK23+Month!IL23</f>
        <v>9504.0474999999988</v>
      </c>
      <c r="IM23" s="8">
        <f>IL23+Month!IM23</f>
        <v>11482.611999999999</v>
      </c>
      <c r="IN23" s="8">
        <f>IM23+Month!IN23</f>
        <v>13589.9375</v>
      </c>
      <c r="IO23" s="8">
        <f>IN23+Month!IO23</f>
        <v>15659.1435</v>
      </c>
      <c r="IP23" s="8">
        <f>IO23+Month!IP23</f>
        <v>17693.221000000001</v>
      </c>
      <c r="IQ23" s="8">
        <f>IP23+Month!IQ23</f>
        <v>19779.514000000003</v>
      </c>
      <c r="IR23" s="8">
        <f>IQ23+Month!IR23</f>
        <v>21742.951000000001</v>
      </c>
      <c r="IS23" s="8">
        <f>IR23+Month!IS23</f>
        <v>23733.870999999999</v>
      </c>
      <c r="IT23" s="8">
        <f>Month!IT23</f>
        <v>1902.4279999999999</v>
      </c>
      <c r="IU23" s="8">
        <f>IT23+Month!IU23</f>
        <v>3629.8349999999996</v>
      </c>
      <c r="IV23" s="8">
        <f>IU23+Month!IV23</f>
        <v>5618.744999999999</v>
      </c>
      <c r="IW23" s="8">
        <f>IV23+Month!IW23</f>
        <v>7567.9069999999992</v>
      </c>
      <c r="IX23" s="8">
        <f>IW23+Month!IX23</f>
        <v>9152.3019999999997</v>
      </c>
      <c r="IY23" s="8">
        <f>IX23+Month!IY23</f>
        <v>11123.332999999999</v>
      </c>
      <c r="IZ23" s="8">
        <f>IY23+Month!IZ23</f>
        <v>13217.743999999999</v>
      </c>
      <c r="JA23" s="8">
        <f>IZ23+Month!JA23</f>
        <v>15318.881999999998</v>
      </c>
      <c r="JB23" s="8">
        <f>JA23+Month!JB23</f>
        <v>17332.698999999997</v>
      </c>
      <c r="JC23" s="8">
        <f>JB23+Month!JC23</f>
        <v>19370.191999999995</v>
      </c>
      <c r="JD23" s="8">
        <f>JC23+Month!JD23</f>
        <v>21237.115499999996</v>
      </c>
      <c r="JE23" s="8">
        <f>JD23+Month!JE23</f>
        <v>23172.808999999997</v>
      </c>
      <c r="JF23" s="8">
        <f>Month!JF23</f>
        <v>1923.203</v>
      </c>
      <c r="JG23" s="8">
        <f>Month!JG23+JF23</f>
        <v>3697.4119999999998</v>
      </c>
      <c r="JH23" s="8">
        <f>Month!JH23+JG23</f>
        <v>5606.0045</v>
      </c>
      <c r="JI23" s="8">
        <f>Month!JI23+JH23</f>
        <v>7491.2929999999997</v>
      </c>
      <c r="JJ23" s="8">
        <f>Month!JJ23+JI23</f>
        <v>9481.4534999999996</v>
      </c>
      <c r="JK23" s="8">
        <f>Month!JK23+JJ23</f>
        <v>11436.494499999999</v>
      </c>
      <c r="JL23" s="8">
        <f>Month!JL23+JK23</f>
        <v>13612.188999999998</v>
      </c>
      <c r="JM23" s="8">
        <f>Month!JM23+JL23</f>
        <v>15808.544499999998</v>
      </c>
      <c r="JN23" s="8">
        <f>Month!JN23+JM23</f>
        <v>17932.301999999996</v>
      </c>
      <c r="JO23" s="8">
        <f>Month!JO23+JN23</f>
        <v>20159.658999999996</v>
      </c>
      <c r="JP23" s="8">
        <f>Month!JP23+JO23</f>
        <v>22166.406999999996</v>
      </c>
      <c r="JQ23" s="8">
        <f>Month!JQ23+JP23</f>
        <v>24139.080999999995</v>
      </c>
      <c r="JR23" s="8">
        <f>Month!JR23</f>
        <v>1950.4745000000003</v>
      </c>
      <c r="JS23" s="8">
        <f>Month!JS23+JR23</f>
        <v>3843.8970000000004</v>
      </c>
      <c r="JT23" s="8">
        <f>Month!JT23+JS23</f>
        <v>5760.4505000000008</v>
      </c>
      <c r="JU23" s="8">
        <f>Month!JU23+JT23</f>
        <v>7363.3970000000008</v>
      </c>
      <c r="JV23" s="8">
        <f>Month!JV23+JU23</f>
        <v>9170.0030000000006</v>
      </c>
      <c r="JW23" s="8">
        <f>Month!JW23+JV23</f>
        <v>11060.449000000001</v>
      </c>
      <c r="JX23" s="8">
        <f>Month!JX23+JW23</f>
        <v>13133.4285</v>
      </c>
      <c r="JY23" s="8">
        <f>Month!JY23+JX23</f>
        <v>15266.814576923076</v>
      </c>
      <c r="JZ23" s="8">
        <f>Month!JZ23+JY23</f>
        <v>17411.191076923074</v>
      </c>
      <c r="KA23" s="8">
        <f>Month!KA23+JZ23</f>
        <v>19690.997576923073</v>
      </c>
      <c r="KB23" s="8">
        <f>Month!KB23+KA23</f>
        <v>21825.766576923073</v>
      </c>
      <c r="KC23" s="8">
        <f>Month!KC23+KB23</f>
        <v>23918.160576923074</v>
      </c>
      <c r="KD23" s="8">
        <f>Month!KD23</f>
        <v>2018.7314999999999</v>
      </c>
      <c r="KE23" s="8">
        <f>Month!KE23+KD23</f>
        <v>3899.3175000000001</v>
      </c>
      <c r="KF23" s="8">
        <f>Month!KF23+KE23</f>
        <v>5822.8959999999997</v>
      </c>
      <c r="KG23" s="8">
        <f>Month!KG23+KF23</f>
        <v>7682.9318412643661</v>
      </c>
      <c r="KH23" s="8">
        <f>Month!KH23+KG23</f>
        <v>9748.0953412643667</v>
      </c>
      <c r="KI23" s="8">
        <f>Month!KI23+KH23</f>
        <v>11691.068328277353</v>
      </c>
      <c r="KJ23" s="8">
        <f>Month!KJ23+KI23</f>
        <v>13797.698828277353</v>
      </c>
      <c r="KK23" s="8">
        <f>Month!KK23+KJ23</f>
        <v>15956.821828277352</v>
      </c>
      <c r="KL23" s="8">
        <f>Month!KL23+KK23</f>
        <v>18013.731328277354</v>
      </c>
      <c r="KM23" s="8">
        <f>Month!KM23+KL23</f>
        <v>20205.414828277353</v>
      </c>
      <c r="KN23" s="8">
        <f>Month!KN23+KM23</f>
        <v>22245.196328277354</v>
      </c>
      <c r="KO23" s="8">
        <f>Month!KO23+KN23</f>
        <v>24392.209328277353</v>
      </c>
      <c r="KP23" s="8">
        <f>Month!KP23</f>
        <v>2017.635</v>
      </c>
      <c r="KQ23" s="8">
        <f>Month!KQ23+KP23</f>
        <v>3922.7215077922083</v>
      </c>
      <c r="KR23" s="8">
        <f>Month!KR23+KQ23</f>
        <v>6097.5255077922084</v>
      </c>
      <c r="KS23" s="8">
        <f>Month!KS23+KR23</f>
        <v>8106.3705077922086</v>
      </c>
      <c r="KT23" s="8">
        <f>Month!KT23+KS23</f>
        <v>10262.609507792207</v>
      </c>
      <c r="KU23" s="8">
        <f>Month!KU23+KT23</f>
        <v>12346.597007792207</v>
      </c>
      <c r="KV23" s="8">
        <f>Month!KV23+KU23</f>
        <v>14624.711007792206</v>
      </c>
      <c r="KW23" s="8">
        <f>Month!KW23+KV23</f>
        <v>16882.780507792206</v>
      </c>
      <c r="KX23" s="8">
        <f>Month!KX23+KW23</f>
        <v>19064.222507792205</v>
      </c>
      <c r="KY23" s="8">
        <f>Month!KY23+KX23</f>
        <v>21269.600507792205</v>
      </c>
      <c r="KZ23" s="8">
        <f>Month!KZ23+KY23</f>
        <v>23367.818507792206</v>
      </c>
      <c r="LA23" s="8">
        <f>Month!LA23+KZ23</f>
        <v>25489.937507792205</v>
      </c>
      <c r="LB23" s="8">
        <f>Month!LB23</f>
        <v>2090.4059999999999</v>
      </c>
      <c r="LC23" s="8">
        <f>Month!LC23+LB23</f>
        <v>3953.739</v>
      </c>
      <c r="LD23" s="8">
        <f>Month!LD23+LC23</f>
        <v>6108.518</v>
      </c>
      <c r="LE23" s="8">
        <f>Month!LE23+LD23</f>
        <v>8062.6390000000001</v>
      </c>
      <c r="LF23" s="8">
        <f>Month!LF23+LE23</f>
        <v>10167.791999999999</v>
      </c>
      <c r="LG23" s="8">
        <f>Month!LG23+LF23</f>
        <v>12194.194</v>
      </c>
      <c r="LH23" s="8">
        <f>Month!LH23+LG23</f>
        <v>14452.063999999998</v>
      </c>
      <c r="LI23" s="8">
        <f>Month!LI23+LH23</f>
        <v>16740.580999999998</v>
      </c>
      <c r="LJ23" s="8">
        <f>Month!LJ23+LI23</f>
        <v>18971.945499999998</v>
      </c>
      <c r="LK23" s="8">
        <f>Month!LK23+LJ23</f>
        <v>21208.698499999999</v>
      </c>
      <c r="LL23" s="8">
        <f>Month!LL23+LK23</f>
        <v>23287.4545</v>
      </c>
      <c r="LM23" s="8">
        <f>Month!LM23+LL23</f>
        <v>25308.519499999999</v>
      </c>
      <c r="LN23" s="8">
        <f>Month!LN23</f>
        <v>2027.883</v>
      </c>
      <c r="LO23" s="8">
        <f>LN23+Month!LO23</f>
        <v>3947.0080000000003</v>
      </c>
      <c r="LP23" s="8">
        <f>LO23+Month!LP23</f>
        <v>6013.9675000000007</v>
      </c>
      <c r="LQ23" s="8">
        <f>LP23+Month!LQ23</f>
        <v>8030.7630000000008</v>
      </c>
      <c r="LR23" s="8">
        <f>LQ23+Month!LR23</f>
        <v>10199.3305</v>
      </c>
      <c r="LS23" s="8">
        <f>LR23+Month!LS23</f>
        <v>12363.024000000001</v>
      </c>
      <c r="LT23" s="8">
        <f>LS23+Month!LT23</f>
        <v>14602.737500000001</v>
      </c>
      <c r="LU23" s="8">
        <f>LT23+Month!LU23</f>
        <v>16827.416499999999</v>
      </c>
      <c r="LV23" s="8">
        <f>LU23+Month!LV23</f>
        <v>18986.197</v>
      </c>
      <c r="LW23" s="8">
        <f>LV23+Month!LW23</f>
        <v>21164.581999999999</v>
      </c>
      <c r="LX23" s="8">
        <f>LW23+Month!LX23</f>
        <v>23105.362499999999</v>
      </c>
      <c r="LY23" s="8">
        <f>LX23+Month!LY23</f>
        <v>25111.762999999999</v>
      </c>
      <c r="LZ23" s="8">
        <f>Month!LZ23</f>
        <v>2073.0249999999996</v>
      </c>
      <c r="MA23" s="8">
        <f>LZ23+Month!MA23</f>
        <v>4043.3919999999998</v>
      </c>
      <c r="MB23" s="8">
        <f>MA23+Month!MB23</f>
        <v>6228.3414999999995</v>
      </c>
      <c r="MC23" s="8">
        <f>MB23+Month!MC23</f>
        <v>8223.9534999999996</v>
      </c>
      <c r="MD23" s="8">
        <f>MC23+Month!MD23</f>
        <v>10349.836499999999</v>
      </c>
      <c r="ME23" s="8">
        <f>MD23+Month!ME23</f>
        <v>12372.3555</v>
      </c>
      <c r="MF23" s="8">
        <f>ME23+Month!MF23</f>
        <v>14621.326999999999</v>
      </c>
      <c r="MG23" s="8">
        <f>MF23+Month!MG23</f>
        <v>16836.355</v>
      </c>
      <c r="MH23" s="8">
        <f>MG23+Month!MH23</f>
        <v>19013.260999999999</v>
      </c>
      <c r="MI23" s="8">
        <f>MH23+Month!MI23</f>
        <v>21304.504499999999</v>
      </c>
      <c r="MJ23" s="8">
        <f>MI23+Month!MJ23</f>
        <v>23390.208500000001</v>
      </c>
      <c r="MK23" s="8">
        <f>MJ23+Month!MK23</f>
        <v>25425.904000000002</v>
      </c>
      <c r="ML23" s="8">
        <f>Month!ML23</f>
        <v>2014.8685000000003</v>
      </c>
    </row>
    <row r="24" spans="1:350" s="4" customFormat="1" x14ac:dyDescent="0.35">
      <c r="A24" s="103" t="str">
        <f>Month!$A$24</f>
        <v>Veículo Pesado</v>
      </c>
      <c r="B24" s="9">
        <f>IF(LEFT(B$2,2)="1M",SUMIF(Month!$131:$131,Period!B$2,Month!24:24),SUMIF(Month!$131:$131,Period!B$2,Month!24:24)+A24)</f>
        <v>0</v>
      </c>
      <c r="C24" s="9">
        <f>IF(LEFT(C$2,2)="1M",SUMIF(Month!$131:$131,Period!C$2,Month!24:24),SUMIF(Month!$131:$131,Period!C$2,Month!24:24)+B24)</f>
        <v>0</v>
      </c>
      <c r="D24" s="9">
        <f>IF(LEFT(D$2,2)="1M",SUMIF(Month!$131:$131,Period!D$2,Month!24:24),SUMIF(Month!$131:$131,Period!D$2,Month!24:24)+C24)</f>
        <v>0</v>
      </c>
      <c r="E24" s="9">
        <f>IF(LEFT(E$2,2)="1M",SUMIF(Month!$131:$131,Period!E$2,Month!24:24),SUMIF(Month!$131:$131,Period!E$2,Month!24:24)+D24)</f>
        <v>0</v>
      </c>
      <c r="F24" s="9">
        <f>IF(LEFT(F$2,2)="1M",SUMIF(Month!$131:$131,Period!F$2,Month!24:24),SUMIF(Month!$131:$131,Period!F$2,Month!24:24)+E24)</f>
        <v>0</v>
      </c>
      <c r="G24" s="9">
        <f>IF(LEFT(G$2,2)="1M",SUMIF(Month!$131:$131,Period!G$2,Month!24:24),SUMIF(Month!$131:$131,Period!G$2,Month!24:24)+F24)</f>
        <v>0</v>
      </c>
      <c r="H24" s="9">
        <f>IF(LEFT(H$2,2)="1M",SUMIF(Month!$131:$131,Period!H$2,Month!24:24),SUMIF(Month!$131:$131,Period!H$2,Month!24:24)+G24)</f>
        <v>0</v>
      </c>
      <c r="I24" s="9">
        <f>IF(LEFT(I$2,2)="1M",SUMIF(Month!$131:$131,Period!I$2,Month!24:24),SUMIF(Month!$131:$131,Period!I$2,Month!24:24)+H24)</f>
        <v>0</v>
      </c>
      <c r="J24" s="9">
        <f>IF(LEFT(J$2,2)="1M",SUMIF(Month!$131:$131,Period!J$2,Month!24:24),SUMIF(Month!$131:$131,Period!J$2,Month!24:24)+I24)</f>
        <v>0</v>
      </c>
      <c r="K24" s="9">
        <f>IF(LEFT(K$2,2)="1M",SUMIF(Month!$131:$131,Period!K$2,Month!24:24),SUMIF(Month!$131:$131,Period!K$2,Month!24:24)+J24)</f>
        <v>0</v>
      </c>
      <c r="L24" s="9">
        <f>IF(LEFT(L$2,2)="1M",SUMIF(Month!$131:$131,Period!L$2,Month!24:24),SUMIF(Month!$131:$131,Period!L$2,Month!24:24)+K24)</f>
        <v>0</v>
      </c>
      <c r="M24" s="9">
        <f>IF(LEFT(M$2,2)="1M",SUMIF(Month!$131:$131,Period!M$2,Month!24:24),SUMIF(Month!$131:$131,Period!M$2,Month!24:24)+L24)</f>
        <v>0</v>
      </c>
      <c r="N24" s="9">
        <f>IF(LEFT(N$2,2)="1M",SUMIF(Month!$131:$131,Period!N$2,Month!24:24),SUMIF(Month!$131:$131,Period!N$2,Month!24:24)+M24)</f>
        <v>0</v>
      </c>
      <c r="O24" s="9">
        <f>IF(LEFT(O$2,2)="1M",SUMIF(Month!$131:$131,Period!O$2,Month!24:24),SUMIF(Month!$131:$131,Period!O$2,Month!24:24)+N24)</f>
        <v>0</v>
      </c>
      <c r="P24" s="9">
        <f>IF(LEFT(P$2,2)="1M",SUMIF(Month!$131:$131,Period!P$2,Month!24:24),SUMIF(Month!$131:$131,Period!P$2,Month!24:24)+O24)</f>
        <v>0</v>
      </c>
      <c r="Q24" s="9">
        <f>IF(LEFT(Q$2,2)="1M",SUMIF(Month!$131:$131,Period!Q$2,Month!24:24),SUMIF(Month!$131:$131,Period!Q$2,Month!24:24)+P24)</f>
        <v>0</v>
      </c>
      <c r="R24" s="9">
        <f>IF(LEFT(R$2,2)="1M",SUMIF(Month!$131:$131,Period!R$2,Month!24:24),SUMIF(Month!$131:$131,Period!R$2,Month!24:24)+Q24)</f>
        <v>0</v>
      </c>
      <c r="S24" s="9">
        <f>IF(LEFT(S$2,2)="1M",SUMIF(Month!$131:$131,Period!S$2,Month!24:24),SUMIF(Month!$131:$131,Period!S$2,Month!24:24)+R24)</f>
        <v>0</v>
      </c>
      <c r="T24" s="9">
        <f>IF(LEFT(T$2,2)="1M",SUMIF(Month!$131:$131,Period!T$2,Month!24:24),SUMIF(Month!$131:$131,Period!T$2,Month!24:24)+S24)</f>
        <v>0</v>
      </c>
      <c r="U24" s="9">
        <f>IF(LEFT(U$2,2)="1M",SUMIF(Month!$131:$131,Period!U$2,Month!24:24),SUMIF(Month!$131:$131,Period!U$2,Month!24:24)+T24)</f>
        <v>0</v>
      </c>
      <c r="V24" s="9">
        <f>IF(LEFT(V$2,2)="1M",SUMIF(Month!$131:$131,Period!V$2,Month!24:24),SUMIF(Month!$131:$131,Period!V$2,Month!24:24)+U24)</f>
        <v>0</v>
      </c>
      <c r="W24" s="9">
        <f>IF(LEFT(W$2,2)="1M",SUMIF(Month!$131:$131,Period!W$2,Month!24:24),SUMIF(Month!$131:$131,Period!W$2,Month!24:24)+V24)</f>
        <v>0</v>
      </c>
      <c r="X24" s="9">
        <f>IF(LEFT(X$2,2)="1M",SUMIF(Month!$131:$131,Period!X$2,Month!24:24),SUMIF(Month!$131:$131,Period!X$2,Month!24:24)+W24)</f>
        <v>0</v>
      </c>
      <c r="Y24" s="9">
        <f>IF(LEFT(Y$2,2)="1M",SUMIF(Month!$131:$131,Period!Y$2,Month!24:24),SUMIF(Month!$131:$131,Period!Y$2,Month!24:24)+X24)</f>
        <v>0</v>
      </c>
      <c r="Z24" s="9">
        <f>IF(LEFT(Z$2,2)="1M",SUMIF(Month!$131:$131,Period!Z$2,Month!24:24),SUMIF(Month!$131:$131,Period!Z$2,Month!24:24)+Y24)</f>
        <v>0</v>
      </c>
      <c r="AA24" s="9">
        <f>IF(LEFT(AA$2,2)="1M",SUMIF(Month!$131:$131,Period!AA$2,Month!24:24),SUMIF(Month!$131:$131,Period!AA$2,Month!24:24)+Z24)</f>
        <v>0</v>
      </c>
      <c r="AB24" s="9">
        <f>IF(LEFT(AB$2,2)="1M",SUMIF(Month!$131:$131,Period!AB$2,Month!24:24),SUMIF(Month!$131:$131,Period!AB$2,Month!24:24)+AA24)</f>
        <v>0</v>
      </c>
      <c r="AC24" s="9">
        <f>IF(LEFT(AC$2,2)="1M",SUMIF(Month!$131:$131,Period!AC$2,Month!24:24),SUMIF(Month!$131:$131,Period!AC$2,Month!24:24)+AB24)</f>
        <v>0</v>
      </c>
      <c r="AD24" s="9">
        <f>IF(LEFT(AD$2,2)="1M",SUMIF(Month!$131:$131,Period!AD$2,Month!24:24),SUMIF(Month!$131:$131,Period!AD$2,Month!24:24)+AC24)</f>
        <v>0</v>
      </c>
      <c r="AE24" s="9">
        <f>IF(LEFT(AE$2,2)="1M",SUMIF(Month!$131:$131,Period!AE$2,Month!24:24),SUMIF(Month!$131:$131,Period!AE$2,Month!24:24)+AD24)</f>
        <v>0</v>
      </c>
      <c r="AF24" s="9">
        <f>IF(LEFT(AF$2,2)="1M",SUMIF(Month!$131:$131,Period!AF$2,Month!24:24),SUMIF(Month!$131:$131,Period!AF$2,Month!24:24)+AE24)</f>
        <v>0</v>
      </c>
      <c r="AG24" s="9">
        <f>IF(LEFT(AG$2,2)="1M",SUMIF(Month!$131:$131,Period!AG$2,Month!24:24),SUMIF(Month!$131:$131,Period!AG$2,Month!24:24)+AF24)</f>
        <v>0</v>
      </c>
      <c r="AH24" s="9">
        <f>IF(LEFT(AH$2,2)="1M",SUMIF(Month!$131:$131,Period!AH$2,Month!24:24),SUMIF(Month!$131:$131,Period!AH$2,Month!24:24)+AG24)</f>
        <v>0</v>
      </c>
      <c r="AI24" s="9">
        <f>IF(LEFT(AI$2,2)="1M",SUMIF(Month!$131:$131,Period!AI$2,Month!24:24),SUMIF(Month!$131:$131,Period!AI$2,Month!24:24)+AH24)</f>
        <v>0</v>
      </c>
      <c r="AJ24" s="9">
        <f>IF(LEFT(AJ$2,2)="1M",SUMIF(Month!$131:$131,Period!AJ$2,Month!24:24),SUMIF(Month!$131:$131,Period!AJ$2,Month!24:24)+AI24)</f>
        <v>0</v>
      </c>
      <c r="AK24" s="9">
        <f>IF(LEFT(AK$2,2)="1M",SUMIF(Month!$131:$131,Period!AK$2,Month!24:24),SUMIF(Month!$131:$131,Period!AK$2,Month!24:24)+AJ24)</f>
        <v>0</v>
      </c>
      <c r="AL24" s="9">
        <f>IF(LEFT(AL$2,2)="1M",SUMIF(Month!$131:$131,Period!AL$2,Month!24:24),SUMIF(Month!$131:$131,Period!AL$2,Month!24:24)+AK24)</f>
        <v>0</v>
      </c>
      <c r="AM24" s="9">
        <f>IF(LEFT(AM$2,2)="1M",SUMIF(Month!$131:$131,Period!AM$2,Month!24:24),SUMIF(Month!$131:$131,Period!AM$2,Month!24:24)+AL24)</f>
        <v>0</v>
      </c>
      <c r="AN24" s="9">
        <f>IF(LEFT(AN$2,2)="1M",SUMIF(Month!$131:$131,Period!AN$2,Month!24:24),SUMIF(Month!$131:$131,Period!AN$2,Month!24:24)+AM24)</f>
        <v>0</v>
      </c>
      <c r="AO24" s="9">
        <f>IF(LEFT(AO$2,2)="1M",SUMIF(Month!$131:$131,Period!AO$2,Month!24:24),SUMIF(Month!$131:$131,Period!AO$2,Month!24:24)+AN24)</f>
        <v>0</v>
      </c>
      <c r="AP24" s="9">
        <f>IF(LEFT(AP$2,2)="1M",SUMIF(Month!$131:$131,Period!AP$2,Month!24:24),SUMIF(Month!$131:$131,Period!AP$2,Month!24:24)+AO24)</f>
        <v>0</v>
      </c>
      <c r="AQ24" s="9">
        <f>IF(LEFT(AQ$2,2)="1M",SUMIF(Month!$131:$131,Period!AQ$2,Month!24:24),SUMIF(Month!$131:$131,Period!AQ$2,Month!24:24)+AP24)</f>
        <v>0</v>
      </c>
      <c r="AR24" s="9">
        <f>IF(LEFT(AR$2,2)="1M",SUMIF(Month!$131:$131,Period!AR$2,Month!24:24),SUMIF(Month!$131:$131,Period!AR$2,Month!24:24)+AQ24)</f>
        <v>0</v>
      </c>
      <c r="AS24" s="9">
        <f>IF(LEFT(AS$2,2)="1M",SUMIF(Month!$131:$131,Period!AS$2,Month!24:24),SUMIF(Month!$131:$131,Period!AS$2,Month!24:24)+AR24)</f>
        <v>0</v>
      </c>
      <c r="AT24" s="9">
        <f>IF(LEFT(AT$2,2)="1M",SUMIF(Month!$131:$131,Period!AT$2,Month!24:24),SUMIF(Month!$131:$131,Period!AT$2,Month!24:24)+AS24)</f>
        <v>0</v>
      </c>
      <c r="AU24" s="9">
        <f>IF(LEFT(AU$2,2)="1M",SUMIF(Month!$131:$131,Period!AU$2,Month!24:24),SUMIF(Month!$131:$131,Period!AU$2,Month!24:24)+AT24)</f>
        <v>0</v>
      </c>
      <c r="AV24" s="9">
        <f>IF(LEFT(AV$2,2)="1M",SUMIF(Month!$131:$131,Period!AV$2,Month!24:24),SUMIF(Month!$131:$131,Period!AV$2,Month!24:24)+AU24)</f>
        <v>0</v>
      </c>
      <c r="AW24" s="9">
        <f>IF(LEFT(AW$2,2)="1M",SUMIF(Month!$131:$131,Period!AW$2,Month!24:24),SUMIF(Month!$131:$131,Period!AW$2,Month!24:24)+AV24)</f>
        <v>0</v>
      </c>
      <c r="AX24" s="9">
        <f>IF(LEFT(AX$2,2)="1M",SUMIF(Month!$131:$131,Period!AX$2,Month!24:24),SUMIF(Month!$131:$131,Period!AX$2,Month!24:24)+AW24)</f>
        <v>0</v>
      </c>
      <c r="AY24" s="9">
        <f>IF(LEFT(AY$2,2)="1M",SUMIF(Month!$131:$131,Period!AY$2,Month!24:24),SUMIF(Month!$131:$131,Period!AY$2,Month!24:24)+AX24)</f>
        <v>0</v>
      </c>
      <c r="AZ24" s="9">
        <f>IF(LEFT(AZ$2,2)="1M",SUMIF(Month!$131:$131,Period!AZ$2,Month!24:24),SUMIF(Month!$131:$131,Period!AZ$2,Month!24:24)+AY24)</f>
        <v>0</v>
      </c>
      <c r="BA24" s="9">
        <f>IF(LEFT(BA$2,2)="1M",SUMIF(Month!$131:$131,Period!BA$2,Month!24:24),SUMIF(Month!$131:$131,Period!BA$2,Month!24:24)+AZ24)</f>
        <v>0</v>
      </c>
      <c r="BB24" s="9">
        <f>IF(LEFT(BB$2,2)="1M",SUMIF(Month!$131:$131,Period!BB$2,Month!24:24),SUMIF(Month!$131:$131,Period!BB$2,Month!24:24)+BA24)</f>
        <v>0</v>
      </c>
      <c r="BC24" s="9">
        <f>IF(LEFT(BC$2,2)="1M",SUMIF(Month!$131:$131,Period!BC$2,Month!24:24),SUMIF(Month!$131:$131,Period!BC$2,Month!24:24)+BB24)</f>
        <v>0</v>
      </c>
      <c r="BD24" s="9">
        <f>IF(LEFT(BD$2,2)="1M",SUMIF(Month!$131:$131,Period!BD$2,Month!24:24),SUMIF(Month!$131:$131,Period!BD$2,Month!24:24)+BC24)</f>
        <v>0</v>
      </c>
      <c r="BE24" s="9">
        <f>IF(LEFT(BE$2,2)="1M",SUMIF(Month!$131:$131,Period!BE$2,Month!24:24),SUMIF(Month!$131:$131,Period!BE$2,Month!24:24)+BD24)</f>
        <v>0</v>
      </c>
      <c r="BF24" s="9">
        <f>IF(LEFT(BF$2,2)="1M",SUMIF(Month!$131:$131,Period!BF$2,Month!24:24),SUMIF(Month!$131:$131,Period!BF$2,Month!24:24)+BE24)</f>
        <v>0</v>
      </c>
      <c r="BG24" s="9">
        <f>IF(LEFT(BG$2,2)="1M",SUMIF(Month!$131:$131,Period!BG$2,Month!24:24),SUMIF(Month!$131:$131,Period!BG$2,Month!24:24)+BF24)</f>
        <v>0</v>
      </c>
      <c r="BH24" s="9">
        <f>IF(LEFT(BH$2,2)="1M",SUMIF(Month!$131:$131,Period!BH$2,Month!24:24),SUMIF(Month!$131:$131,Period!BH$2,Month!24:24)+BG24)</f>
        <v>0</v>
      </c>
      <c r="BI24" s="9">
        <f>IF(LEFT(BI$2,2)="1M",SUMIF(Month!$131:$131,Period!BI$2,Month!24:24),SUMIF(Month!$131:$131,Period!BI$2,Month!24:24)+BH24)</f>
        <v>0</v>
      </c>
      <c r="BJ24" s="9">
        <f>IF(LEFT(BJ$2,2)="1M",SUMIF(Month!$131:$131,Period!BJ$2,Month!24:24),SUMIF(Month!$131:$131,Period!BJ$2,Month!24:24)+BI24)</f>
        <v>0</v>
      </c>
      <c r="BK24" s="9">
        <f>IF(LEFT(BK$2,2)="1M",SUMIF(Month!$131:$131,Period!BK$2,Month!24:24),SUMIF(Month!$131:$131,Period!BK$2,Month!24:24)+BJ24)</f>
        <v>0</v>
      </c>
      <c r="BL24" s="9">
        <f>IF(LEFT(BL$2,2)="1M",SUMIF(Month!$131:$131,Period!BL$2,Month!24:24),SUMIF(Month!$131:$131,Period!BL$2,Month!24:24)+BK24)</f>
        <v>0</v>
      </c>
      <c r="BM24" s="9">
        <f>IF(LEFT(BM$2,2)="1M",SUMIF(Month!$131:$131,Period!BM$2,Month!24:24),SUMIF(Month!$131:$131,Period!BM$2,Month!24:24)+BL24)</f>
        <v>0</v>
      </c>
      <c r="BN24" s="9">
        <f>IF(LEFT(BN$2,2)="1M",SUMIF(Month!$131:$131,Period!BN$2,Month!24:24),SUMIF(Month!$131:$131,Period!BN$2,Month!24:24)+BM24)</f>
        <v>0</v>
      </c>
      <c r="BO24" s="9">
        <f>IF(LEFT(BO$2,2)="1M",SUMIF(Month!$131:$131,Period!BO$2,Month!24:24),SUMIF(Month!$131:$131,Period!BO$2,Month!24:24)+BN24)</f>
        <v>0</v>
      </c>
      <c r="BP24" s="9">
        <f>IF(LEFT(BP$2,2)="1M",SUMIF(Month!$131:$131,Period!BP$2,Month!24:24),SUMIF(Month!$131:$131,Period!BP$2,Month!24:24)+BO24)</f>
        <v>0</v>
      </c>
      <c r="BQ24" s="9">
        <f>IF(LEFT(BQ$2,2)="1M",SUMIF(Month!$131:$131,Period!BQ$2,Month!24:24),SUMIF(Month!$131:$131,Period!BQ$2,Month!24:24)+BP24)</f>
        <v>0</v>
      </c>
      <c r="BR24" s="9">
        <f>IF(LEFT(BR$2,2)="1M",SUMIF(Month!$131:$131,Period!BR$2,Month!24:24),SUMIF(Month!$131:$131,Period!BR$2,Month!24:24)+BQ24)</f>
        <v>0</v>
      </c>
      <c r="BS24" s="9">
        <f>IF(LEFT(BS$2,2)="1M",SUMIF(Month!$131:$131,Period!BS$2,Month!24:24),SUMIF(Month!$131:$131,Period!BS$2,Month!24:24)+BR24)</f>
        <v>0</v>
      </c>
      <c r="BT24" s="9">
        <f>IF(LEFT(BT$2,2)="1M",SUMIF(Month!$131:$131,Period!BT$2,Month!24:24),SUMIF(Month!$131:$131,Period!BT$2,Month!24:24)+BS24)</f>
        <v>0</v>
      </c>
      <c r="BU24" s="9">
        <f>IF(LEFT(BU$2,2)="1M",SUMIF(Month!$131:$131,Period!BU$2,Month!24:24),SUMIF(Month!$131:$131,Period!BU$2,Month!24:24)+BT24)</f>
        <v>0</v>
      </c>
      <c r="BV24" s="9">
        <f>IF(LEFT(BV$2,2)="1M",SUMIF(Month!$131:$131,Period!BV$2,Month!24:24),SUMIF(Month!$131:$131,Period!BV$2,Month!24:24)+BU24)</f>
        <v>0</v>
      </c>
      <c r="BW24" s="9">
        <f>IF(LEFT(BW$2,2)="1M",SUMIF(Month!$131:$131,Period!BW$2,Month!24:24),SUMIF(Month!$131:$131,Period!BW$2,Month!24:24)+BV24)</f>
        <v>0</v>
      </c>
      <c r="BX24" s="9">
        <f>IF(LEFT(BX$2,2)="1M",SUMIF(Month!$131:$131,Period!BX$2,Month!24:24),SUMIF(Month!$131:$131,Period!BX$2,Month!24:24)+BW24)</f>
        <v>0</v>
      </c>
      <c r="BY24" s="9">
        <f>IF(LEFT(BY$2,2)="1M",SUMIF(Month!$131:$131,Period!BY$2,Month!24:24),SUMIF(Month!$131:$131,Period!BY$2,Month!24:24)+BX24)</f>
        <v>0</v>
      </c>
      <c r="BZ24" s="9">
        <f>IF(LEFT(BZ$2,2)="1M",SUMIF(Month!$131:$131,Period!BZ$2,Month!24:24),SUMIF(Month!$131:$131,Period!BZ$2,Month!24:24)+BY24)</f>
        <v>0</v>
      </c>
      <c r="CA24" s="9">
        <f>IF(LEFT(CA$2,2)="1M",SUMIF(Month!$131:$131,Period!CA$2,Month!24:24),SUMIF(Month!$131:$131,Period!CA$2,Month!24:24)+BZ24)</f>
        <v>0</v>
      </c>
      <c r="CB24" s="9">
        <f>IF(LEFT(CB$2,2)="1M",SUMIF(Month!$131:$131,Period!CB$2,Month!24:24),SUMIF(Month!$131:$131,Period!CB$2,Month!24:24)+CA24)</f>
        <v>0</v>
      </c>
      <c r="CC24" s="9">
        <f>IF(LEFT(CC$2,2)="1M",SUMIF(Month!$131:$131,Period!CC$2,Month!24:24),SUMIF(Month!$131:$131,Period!CC$2,Month!24:24)+CB24)</f>
        <v>0</v>
      </c>
      <c r="CD24" s="9">
        <f>IF(LEFT(CD$2,2)="1M",SUMIF(Month!$131:$131,Period!CD$2,Month!24:24),SUMIF(Month!$131:$131,Period!CD$2,Month!24:24)+CC24)</f>
        <v>0</v>
      </c>
      <c r="CE24" s="9">
        <f>IF(LEFT(CE$2,2)="1M",SUMIF(Month!$131:$131,Period!CE$2,Month!24:24),SUMIF(Month!$131:$131,Period!CE$2,Month!24:24)+CD24)</f>
        <v>0</v>
      </c>
      <c r="CF24" s="9">
        <f>IF(LEFT(CF$2,2)="1M",SUMIF(Month!$131:$131,Period!CF$2,Month!24:24),SUMIF(Month!$131:$131,Period!CF$2,Month!24:24)+CE24)</f>
        <v>0</v>
      </c>
      <c r="CG24" s="9">
        <f>IF(LEFT(CG$2,2)="1M",SUMIF(Month!$131:$131,Period!CG$2,Month!24:24),SUMIF(Month!$131:$131,Period!CG$2,Month!24:24)+CF24)</f>
        <v>0</v>
      </c>
      <c r="CH24" s="9">
        <f>IF(LEFT(CH$2,2)="1M",SUMIF(Month!$131:$131,Period!CH$2,Month!24:24),SUMIF(Month!$131:$131,Period!CH$2,Month!24:24)+CG24)</f>
        <v>0</v>
      </c>
      <c r="CI24" s="9">
        <f>IF(LEFT(CI$2,2)="1M",SUMIF(Month!$131:$131,Period!CI$2,Month!24:24),SUMIF(Month!$131:$131,Period!CI$2,Month!24:24)+CH24)</f>
        <v>0</v>
      </c>
      <c r="CJ24" s="9">
        <f>IF(LEFT(CJ$2,2)="1M",SUMIF(Month!$131:$131,Period!CJ$2,Month!24:24),SUMIF(Month!$131:$131,Period!CJ$2,Month!24:24)+CI24)</f>
        <v>0</v>
      </c>
      <c r="CK24" s="9">
        <f>IF(LEFT(CK$2,2)="1M",SUMIF(Month!$131:$131,Period!CK$2,Month!24:24),SUMIF(Month!$131:$131,Period!CK$2,Month!24:24)+CJ24)</f>
        <v>0</v>
      </c>
      <c r="CL24" s="9">
        <f>IF(LEFT(CL$2,2)="1M",SUMIF(Month!$131:$131,Period!CL$2,Month!24:24),SUMIF(Month!$131:$131,Period!CL$2,Month!24:24)+CK24)</f>
        <v>0</v>
      </c>
      <c r="CM24" s="9">
        <f>IF(LEFT(CM$2,2)="1M",SUMIF(Month!$131:$131,Period!CM$2,Month!24:24),SUMIF(Month!$131:$131,Period!CM$2,Month!24:24)+CL24)</f>
        <v>0</v>
      </c>
      <c r="CN24" s="9">
        <f>IF(LEFT(CN$2,2)="1M",SUMIF(Month!$131:$131,Period!CN$2,Month!24:24),SUMIF(Month!$131:$131,Period!CN$2,Month!24:24)+CM24)</f>
        <v>0</v>
      </c>
      <c r="CO24" s="9">
        <f>IF(LEFT(CO$2,2)="1M",SUMIF(Month!$131:$131,Period!CO$2,Month!24:24),SUMIF(Month!$131:$131,Period!CO$2,Month!24:24)+CN24)</f>
        <v>0</v>
      </c>
      <c r="CP24" s="9">
        <f>IF(LEFT(CP$2,2)="1M",SUMIF(Month!$131:$131,Period!CP$2,Month!24:24),SUMIF(Month!$131:$131,Period!CP$2,Month!24:24)+CO24)</f>
        <v>0</v>
      </c>
      <c r="CQ24" s="9">
        <f>IF(LEFT(CQ$2,2)="1M",SUMIF(Month!$131:$131,Period!CQ$2,Month!24:24),SUMIF(Month!$131:$131,Period!CQ$2,Month!24:24)+CP24)</f>
        <v>0</v>
      </c>
      <c r="CR24" s="9">
        <f>IF(LEFT(CR$2,2)="1M",SUMIF(Month!$131:$131,Period!CR$2,Month!24:24),SUMIF(Month!$131:$131,Period!CR$2,Month!24:24)+CQ24)</f>
        <v>0</v>
      </c>
      <c r="CS24" s="9">
        <f>IF(LEFT(CS$2,2)="1M",SUMIF(Month!$131:$131,Period!CS$2,Month!24:24),SUMIF(Month!$131:$131,Period!CS$2,Month!24:24)+CR24)</f>
        <v>0</v>
      </c>
      <c r="CT24" s="9">
        <f>IF(LEFT(CT$2,2)="1M",SUMIF(Month!$131:$131,Period!CT$2,Month!24:24),SUMIF(Month!$131:$131,Period!CT$2,Month!24:24)+CS24)</f>
        <v>0</v>
      </c>
      <c r="CU24" s="9">
        <f>IF(LEFT(CU$2,2)="1M",SUMIF(Month!$131:$131,Period!CU$2,Month!24:24),SUMIF(Month!$131:$131,Period!CU$2,Month!24:24)+CT24)</f>
        <v>0</v>
      </c>
      <c r="CV24" s="9">
        <f>IF(LEFT(CV$2,2)="1M",SUMIF(Month!$131:$131,Period!CV$2,Month!24:24),SUMIF(Month!$131:$131,Period!CV$2,Month!24:24)+CU24)</f>
        <v>0</v>
      </c>
      <c r="CW24" s="9">
        <f>IF(LEFT(CW$2,2)="1M",SUMIF(Month!$131:$131,Period!CW$2,Month!24:24),SUMIF(Month!$131:$131,Period!CW$2,Month!24:24)+CV24)</f>
        <v>0</v>
      </c>
      <c r="CX24" s="9">
        <f>IF(LEFT(CX$2,2)="1M",SUMIF(Month!$131:$131,Period!CX$2,Month!24:24),SUMIF(Month!$131:$131,Period!CX$2,Month!24:24)+CW24)</f>
        <v>0</v>
      </c>
      <c r="CY24" s="9">
        <f>IF(LEFT(CY$2,2)="1M",SUMIF(Month!$131:$131,Period!CY$2,Month!24:24),SUMIF(Month!$131:$131,Period!CY$2,Month!24:24)+CX24)</f>
        <v>0</v>
      </c>
      <c r="CZ24" s="9">
        <f>IF(LEFT(CZ$2,2)="1M",SUMIF(Month!$131:$131,Period!CZ$2,Month!24:24),SUMIF(Month!$131:$131,Period!CZ$2,Month!24:24)+CY24)</f>
        <v>0</v>
      </c>
      <c r="DA24" s="9">
        <f>IF(LEFT(DA$2,2)="1M",SUMIF(Month!$131:$131,Period!DA$2,Month!24:24),SUMIF(Month!$131:$131,Period!DA$2,Month!24:24)+CZ24)</f>
        <v>0</v>
      </c>
      <c r="DB24" s="9">
        <f>IF(LEFT(DB$2,2)="1M",SUMIF(Month!$131:$131,Period!DB$2,Month!24:24),SUMIF(Month!$131:$131,Period!DB$2,Month!24:24)+DA24)</f>
        <v>0</v>
      </c>
      <c r="DC24" s="9">
        <f>IF(LEFT(DC$2,2)="1M",SUMIF(Month!$131:$131,Period!DC$2,Month!24:24),SUMIF(Month!$131:$131,Period!DC$2,Month!24:24)+DB24)</f>
        <v>0</v>
      </c>
      <c r="DD24" s="9">
        <f>IF(LEFT(DD$2,2)="1M",SUMIF(Month!$131:$131,Period!DD$2,Month!24:24),SUMIF(Month!$131:$131,Period!DD$2,Month!24:24)+DC24)</f>
        <v>0</v>
      </c>
      <c r="DE24" s="9">
        <f>IF(LEFT(DE$2,2)="1M",SUMIF(Month!$131:$131,Period!DE$2,Month!24:24),SUMIF(Month!$131:$131,Period!DE$2,Month!24:24)+DD24)</f>
        <v>0</v>
      </c>
      <c r="DF24" s="9">
        <f>IF(LEFT(DF$2,2)="1M",SUMIF(Month!$131:$131,Period!DF$2,Month!24:24),SUMIF(Month!$131:$131,Period!DF$2,Month!24:24)+DE24)</f>
        <v>0</v>
      </c>
      <c r="DG24" s="9">
        <f>IF(LEFT(DG$2,2)="1M",SUMIF(Month!$131:$131,Period!DG$2,Month!24:24),SUMIF(Month!$131:$131,Period!DG$2,Month!24:24)+DF24)</f>
        <v>0</v>
      </c>
      <c r="DH24" s="9">
        <f>IF(LEFT(DH$2,2)="1M",SUMIF(Month!$131:$131,Period!DH$2,Month!24:24),SUMIF(Month!$131:$131,Period!DH$2,Month!24:24)+DG24)</f>
        <v>0</v>
      </c>
      <c r="DI24" s="9">
        <f>IF(LEFT(DI$2,2)="1M",SUMIF(Month!$131:$131,Period!DI$2,Month!24:24),SUMIF(Month!$131:$131,Period!DI$2,Month!24:24)+DH24)</f>
        <v>0</v>
      </c>
      <c r="DJ24" s="9">
        <f>IF(LEFT(DJ$2,2)="1M",SUMIF(Month!$131:$131,Period!DJ$2,Month!24:24),SUMIF(Month!$131:$131,Period!DJ$2,Month!24:24)+DI24)</f>
        <v>0</v>
      </c>
      <c r="DK24" s="9">
        <f>IF(LEFT(DK$2,2)="1M",SUMIF(Month!$131:$131,Period!DK$2,Month!24:24),SUMIF(Month!$131:$131,Period!DK$2,Month!24:24)+DJ24)</f>
        <v>0</v>
      </c>
      <c r="DL24" s="9">
        <f>IF(LEFT(DL$2,2)="1M",SUMIF(Month!$131:$131,Period!DL$2,Month!24:24),SUMIF(Month!$131:$131,Period!DL$2,Month!24:24)+DK24)</f>
        <v>0</v>
      </c>
      <c r="DM24" s="9">
        <f>IF(LEFT(DM$2,2)="1M",SUMIF(Month!$131:$131,Period!DM$2,Month!24:24),SUMIF(Month!$131:$131,Period!DM$2,Month!24:24)+DL24)</f>
        <v>0</v>
      </c>
      <c r="DN24" s="9">
        <f>IF(LEFT(DN$2,2)="1M",SUMIF(Month!$131:$131,Period!DN$2,Month!24:24),SUMIF(Month!$131:$131,Period!DN$2,Month!24:24)+DM24)</f>
        <v>0</v>
      </c>
      <c r="DO24" s="9">
        <f>IF(LEFT(DO$2,2)="1M",SUMIF(Month!$131:$131,Period!DO$2,Month!24:24),SUMIF(Month!$131:$131,Period!DO$2,Month!24:24)+DN24)</f>
        <v>0</v>
      </c>
      <c r="DP24" s="9">
        <f>IF(LEFT(DP$2,2)="1M",SUMIF(Month!$131:$131,Period!DP$2,Month!24:24),SUMIF(Month!$131:$131,Period!DP$2,Month!24:24)+DO24)</f>
        <v>0</v>
      </c>
      <c r="DQ24" s="9">
        <f>IF(LEFT(DQ$2,2)="1M",SUMIF(Month!$131:$131,Period!DQ$2,Month!24:24),SUMIF(Month!$131:$131,Period!DQ$2,Month!24:24)+DP24)</f>
        <v>0</v>
      </c>
      <c r="DR24" s="9">
        <f>IF(LEFT(DR$2,2)="1M",SUMIF(Month!$131:$131,Period!DR$2,Month!24:24),SUMIF(Month!$131:$131,Period!DR$2,Month!24:24)+DQ24)</f>
        <v>0</v>
      </c>
      <c r="DS24" s="9">
        <f>IF(LEFT(DS$2,2)="1M",SUMIF(Month!$131:$131,Period!DS$2,Month!24:24),SUMIF(Month!$131:$131,Period!DS$2,Month!24:24)+DR24)</f>
        <v>0</v>
      </c>
      <c r="DT24" s="9">
        <f>IF(LEFT(DT$2,2)="1M",SUMIF(Month!$131:$131,Period!DT$2,Month!24:24),SUMIF(Month!$131:$131,Period!DT$2,Month!24:24)+DS24)</f>
        <v>0</v>
      </c>
      <c r="DU24" s="9">
        <f>IF(LEFT(DU$2,2)="1M",SUMIF(Month!$131:$131,Period!DU$2,Month!24:24),SUMIF(Month!$131:$131,Period!DU$2,Month!24:24)+DT24)</f>
        <v>0</v>
      </c>
      <c r="DV24" s="9">
        <f>IF(LEFT(DV$2,2)="1M",SUMIF(Month!$131:$131,Period!DV$2,Month!24:24),SUMIF(Month!$131:$131,Period!DV$2,Month!24:24)+DU24)</f>
        <v>0</v>
      </c>
      <c r="DW24" s="9">
        <f>IF(LEFT(DW$2,2)="1M",SUMIF(Month!$131:$131,Period!DW$2,Month!24:24),SUMIF(Month!$131:$131,Period!DW$2,Month!24:24)+DV24)</f>
        <v>0</v>
      </c>
      <c r="DX24" s="9">
        <f>IF(LEFT(DX$2,2)="1M",SUMIF(Month!$131:$131,Period!DX$2,Month!24:24),SUMIF(Month!$131:$131,Period!DX$2,Month!24:24)+DW24)</f>
        <v>0</v>
      </c>
      <c r="DY24" s="9">
        <f>IF(LEFT(DY$2,2)="1M",SUMIF(Month!$131:$131,Period!DY$2,Month!24:24),SUMIF(Month!$131:$131,Period!DY$2,Month!24:24)+DX24)</f>
        <v>0</v>
      </c>
      <c r="DZ24" s="9">
        <f>IF(LEFT(DZ$2,2)="1M",SUMIF(Month!$131:$131,Period!DZ$2,Month!24:24),SUMIF(Month!$131:$131,Period!DZ$2,Month!24:24)+DY24)</f>
        <v>0</v>
      </c>
      <c r="EA24" s="9">
        <f>IF(LEFT(EA$2,2)="1M",SUMIF(Month!$131:$131,Period!EA$2,Month!24:24),SUMIF(Month!$131:$131,Period!EA$2,Month!24:24)+DZ24)</f>
        <v>0</v>
      </c>
      <c r="EB24" s="9">
        <f>IF(LEFT(EB$2,2)="1M",SUMIF(Month!$131:$131,Period!EB$2,Month!24:24),SUMIF(Month!$131:$131,Period!EB$2,Month!24:24)+EA24)</f>
        <v>0</v>
      </c>
      <c r="EC24" s="9">
        <f>IF(LEFT(EC$2,2)="1M",SUMIF(Month!$131:$131,Period!EC$2,Month!24:24),SUMIF(Month!$131:$131,Period!EC$2,Month!24:24)+EB24)</f>
        <v>0</v>
      </c>
      <c r="ED24" s="9">
        <f>IF(LEFT(ED$2,2)="1M",SUMIF(Month!$131:$131,Period!ED$2,Month!24:24),SUMIF(Month!$131:$131,Period!ED$2,Month!24:24)+EC24)</f>
        <v>0</v>
      </c>
      <c r="EE24" s="9">
        <f>IF(LEFT(EE$2,2)="1M",SUMIF(Month!$131:$131,Period!EE$2,Month!24:24),SUMIF(Month!$131:$131,Period!EE$2,Month!24:24)+ED24)</f>
        <v>0</v>
      </c>
      <c r="EF24" s="9">
        <f>IF(LEFT(EF$2,2)="1M",SUMIF(Month!$131:$131,Period!EF$2,Month!24:24),SUMIF(Month!$131:$131,Period!EF$2,Month!24:24)+EE24)</f>
        <v>0</v>
      </c>
      <c r="EG24" s="9">
        <f>IF(LEFT(EG$2,2)="1M",SUMIF(Month!$131:$131,Period!EG$2,Month!24:24),SUMIF(Month!$131:$131,Period!EG$2,Month!24:24)+EF24)</f>
        <v>0</v>
      </c>
      <c r="EH24" s="9">
        <f>IF(LEFT(EH$2,2)="1M",SUMIF(Month!$131:$131,Period!EH$2,Month!24:24),SUMIF(Month!$131:$131,Period!EH$2,Month!24:24)+EG24)</f>
        <v>0</v>
      </c>
      <c r="EI24" s="9">
        <f>IF(LEFT(EI$2,2)="1M",SUMIF(Month!$131:$131,Period!EI$2,Month!24:24),SUMIF(Month!$131:$131,Period!EI$2,Month!24:24)+EH24)</f>
        <v>0</v>
      </c>
      <c r="EJ24" s="9">
        <f>IF(LEFT(EJ$2,2)="1M",SUMIF(Month!$131:$131,Period!EJ$2,Month!24:24),SUMIF(Month!$131:$131,Period!EJ$2,Month!24:24)+EI24)</f>
        <v>0</v>
      </c>
      <c r="EK24" s="9">
        <f>IF(LEFT(EK$2,2)="1M",SUMIF(Month!$131:$131,Period!EK$2,Month!24:24),SUMIF(Month!$131:$131,Period!EK$2,Month!24:24)+EJ24)</f>
        <v>0</v>
      </c>
      <c r="EL24" s="9">
        <f>IF(LEFT(EL$2,2)="1M",SUMIF(Month!$131:$131,Period!EL$2,Month!24:24),SUMIF(Month!$131:$131,Period!EL$2,Month!24:24)+EK24)</f>
        <v>0</v>
      </c>
      <c r="EM24" s="9">
        <f>IF(LEFT(EM$2,2)="1M",SUMIF(Month!$131:$131,Period!EM$2,Month!24:24),SUMIF(Month!$131:$131,Period!EM$2,Month!24:24)+EL24)</f>
        <v>0</v>
      </c>
      <c r="EN24" s="9">
        <f>IF(LEFT(EN$2,2)="1M",SUMIF(Month!$131:$131,Period!EN$2,Month!24:24),SUMIF(Month!$131:$131,Period!EN$2,Month!24:24)+EM24)</f>
        <v>0</v>
      </c>
      <c r="EO24" s="9">
        <f>IF(LEFT(EO$2,2)="1M",SUMIF(Month!$131:$131,Period!EO$2,Month!24:24),SUMIF(Month!$131:$131,Period!EO$2,Month!24:24)+EN24)</f>
        <v>0</v>
      </c>
      <c r="EP24" s="9">
        <f>IF(LEFT(EP$2,2)="1M",SUMIF(Month!$131:$131,Period!EP$2,Month!24:24),SUMIF(Month!$131:$131,Period!EP$2,Month!24:24)+EO24)</f>
        <v>0</v>
      </c>
      <c r="EQ24" s="9">
        <f>IF(LEFT(EQ$2,2)="1M",SUMIF(Month!$131:$131,Period!EQ$2,Month!24:24),SUMIF(Month!$131:$131,Period!EQ$2,Month!24:24)+EP24)</f>
        <v>0</v>
      </c>
      <c r="ER24" s="9">
        <f>IF(LEFT(ER$2,2)="1M",SUMIF(Month!$131:$131,Period!ER$2,Month!24:24),SUMIF(Month!$131:$131,Period!ER$2,Month!24:24)+EQ24)</f>
        <v>0</v>
      </c>
      <c r="ES24" s="9">
        <f>IF(LEFT(ES$2,2)="1M",SUMIF(Month!$131:$131,Period!ES$2,Month!24:24),SUMIF(Month!$131:$131,Period!ES$2,Month!24:24)+ER24)</f>
        <v>0</v>
      </c>
      <c r="ET24" s="9">
        <f>IF(LEFT(ET$2,2)="1M",SUMIF(Month!$131:$131,Period!ET$2,Month!24:24),SUMIF(Month!$131:$131,Period!ET$2,Month!24:24)+ES24)</f>
        <v>0</v>
      </c>
      <c r="EU24" s="9">
        <f>IF(LEFT(EU$2,2)="1M",SUMIF(Month!$131:$131,Period!EU$2,Month!24:24),SUMIF(Month!$131:$131,Period!EU$2,Month!24:24)+ET24)</f>
        <v>0</v>
      </c>
      <c r="EV24" s="9">
        <f>IF(LEFT(EV$2,2)="1M",SUMIF(Month!$131:$131,Period!EV$2,Month!24:24),SUMIF(Month!$131:$131,Period!EV$2,Month!24:24)+EU24)</f>
        <v>0</v>
      </c>
      <c r="EW24" s="9">
        <f>IF(LEFT(EW$2,2)="1M",SUMIF(Month!$131:$131,Period!EW$2,Month!24:24),SUMIF(Month!$131:$131,Period!EW$2,Month!24:24)+EV24)</f>
        <v>0</v>
      </c>
      <c r="EX24" s="9">
        <f>IF(LEFT(EX$2,2)="1M",SUMIF(Month!$131:$131,Period!EX$2,Month!24:24),SUMIF(Month!$131:$131,Period!EX$2,Month!24:24)+EW24)</f>
        <v>0</v>
      </c>
      <c r="EY24" s="9">
        <f>IF(LEFT(EY$2,2)="1M",SUMIF(Month!$131:$131,Period!EY$2,Month!24:24),SUMIF(Month!$131:$131,Period!EY$2,Month!24:24)+EX24)</f>
        <v>0</v>
      </c>
      <c r="EZ24" s="9">
        <f>IF(LEFT(EZ$2,2)="1M",SUMIF(Month!$131:$131,Period!EZ$2,Month!24:24),SUMIF(Month!$131:$131,Period!EZ$2,Month!24:24)+EY24)</f>
        <v>0</v>
      </c>
      <c r="FA24" s="9">
        <f>IF(LEFT(FA$2,2)="1M",SUMIF(Month!$131:$131,Period!FA$2,Month!24:24),SUMIF(Month!$131:$131,Period!FA$2,Month!24:24)+EZ24)</f>
        <v>0</v>
      </c>
      <c r="FB24" s="9">
        <f>IF(LEFT(FB$2,2)="1M",SUMIF(Month!$131:$131,Period!FB$2,Month!24:24),SUMIF(Month!$131:$131,Period!FB$2,Month!24:24)+FA24)</f>
        <v>0</v>
      </c>
      <c r="FC24" s="9">
        <f>IF(LEFT(FC$2,2)="1M",SUMIF(Month!$131:$131,Period!FC$2,Month!24:24),SUMIF(Month!$131:$131,Period!FC$2,Month!24:24)+FB24)</f>
        <v>0</v>
      </c>
      <c r="FD24" s="9">
        <f>IF(LEFT(FD$2,2)="1M",SUMIF(Month!$131:$131,Period!FD$2,Month!24:24),SUMIF(Month!$131:$131,Period!FD$2,Month!24:24)+FC24)</f>
        <v>0</v>
      </c>
      <c r="FE24" s="9">
        <f>IF(LEFT(FE$2,2)="1M",SUMIF(Month!$131:$131,Period!FE$2,Month!24:24),SUMIF(Month!$131:$131,Period!FE$2,Month!24:24)+FD24)</f>
        <v>0</v>
      </c>
      <c r="FF24" s="9">
        <f>IF(LEFT(FF$2,2)="1M",SUMIF(Month!$131:$131,Period!FF$2,Month!24:24),SUMIF(Month!$131:$131,Period!FF$2,Month!24:24)+FE24)</f>
        <v>0</v>
      </c>
      <c r="FG24" s="9">
        <f>IF(LEFT(FG$2,2)="1M",SUMIF(Month!$131:$131,Period!FG$2,Month!24:24),SUMIF(Month!$131:$131,Period!FG$2,Month!24:24)+FF24)</f>
        <v>0</v>
      </c>
      <c r="FH24" s="9">
        <f>IF(LEFT(FH$2,2)="1M",SUMIF(Month!$131:$131,Period!FH$2,Month!24:24),SUMIF(Month!$131:$131,Period!FH$2,Month!24:24)+FG24)</f>
        <v>0</v>
      </c>
      <c r="FI24" s="9">
        <f>IF(LEFT(FI$2,2)="1M",SUMIF(Month!$131:$131,Period!FI$2,Month!24:24),SUMIF(Month!$131:$131,Period!FI$2,Month!24:24)+FH24)</f>
        <v>0</v>
      </c>
      <c r="FJ24" s="9">
        <f>IF(LEFT(FJ$2,2)="1M",SUMIF(Month!$131:$131,Period!FJ$2,Month!24:24),SUMIF(Month!$131:$131,Period!FJ$2,Month!24:24)+FI24)</f>
        <v>0</v>
      </c>
      <c r="FK24" s="9">
        <f>IF(LEFT(FK$2,2)="1M",SUMIF(Month!$131:$131,Period!FK$2,Month!24:24),SUMIF(Month!$131:$131,Period!FK$2,Month!24:24)+FJ24)</f>
        <v>0</v>
      </c>
      <c r="FL24" s="9">
        <f>IF(LEFT(FL$2,2)="1M",SUMIF(Month!$131:$131,Period!FL$2,Month!24:24),SUMIF(Month!$131:$131,Period!FL$2,Month!24:24)+FK24)</f>
        <v>0</v>
      </c>
      <c r="FM24" s="9">
        <f>IF(LEFT(FM$2,2)="1M",SUMIF(Month!$131:$131,Period!FM$2,Month!24:24),SUMIF(Month!$131:$131,Period!FM$2,Month!24:24)+FL24)</f>
        <v>0</v>
      </c>
      <c r="FN24" s="9">
        <f>IF(LEFT(FN$2,2)="1M",SUMIF(Month!$131:$131,Period!FN$2,Month!24:24),SUMIF(Month!$131:$131,Period!FN$2,Month!24:24)+FM24)</f>
        <v>0</v>
      </c>
      <c r="FO24" s="9">
        <f>IF(LEFT(FO$2,2)="1M",SUMIF(Month!$131:$131,Period!FO$2,Month!24:24),SUMIF(Month!$131:$131,Period!FO$2,Month!24:24)+FN24)</f>
        <v>0</v>
      </c>
      <c r="FP24" s="9">
        <f>IF(LEFT(FP$2,2)="1M",SUMIF(Month!$131:$131,Period!FP$2,Month!24:24),SUMIF(Month!$131:$131,Period!FP$2,Month!24:24)+FO24)</f>
        <v>0</v>
      </c>
      <c r="FQ24" s="9">
        <f>IF(LEFT(FQ$2,2)="1M",SUMIF(Month!$131:$131,Period!FQ$2,Month!24:24),SUMIF(Month!$131:$131,Period!FQ$2,Month!24:24)+FP24)</f>
        <v>0</v>
      </c>
      <c r="FR24" s="9">
        <f>IF(LEFT(FR$2,2)="1M",SUMIF(Month!$131:$131,Period!FR$2,Month!24:24),SUMIF(Month!$131:$131,Period!FR$2,Month!24:24)+FQ24)</f>
        <v>0</v>
      </c>
      <c r="FS24" s="9">
        <f>IF(LEFT(FS$2,2)="1M",SUMIF(Month!$131:$131,Period!FS$2,Month!24:24),SUMIF(Month!$131:$131,Period!FS$2,Month!24:24)+FR24)</f>
        <v>0</v>
      </c>
      <c r="FT24" s="9">
        <f>IF(LEFT(FT$2,2)="1M",SUMIF(Month!$131:$131,Period!FT$2,Month!24:24),SUMIF(Month!$131:$131,Period!FT$2,Month!24:24)+FS24)</f>
        <v>0</v>
      </c>
      <c r="FU24" s="9">
        <f>IF(LEFT(FU$2,2)="1M",SUMIF(Month!$131:$131,Period!FU$2,Month!24:24),SUMIF(Month!$131:$131,Period!FU$2,Month!24:24)+FT24)</f>
        <v>0</v>
      </c>
      <c r="FV24" s="9">
        <f>IF(LEFT(FV$2,2)="1M",SUMIF(Month!$131:$131,Period!FV$2,Month!24:24),SUMIF(Month!$131:$131,Period!FV$2,Month!24:24)+FU24)</f>
        <v>0</v>
      </c>
      <c r="FW24" s="9">
        <f>IF(LEFT(FW$2,2)="1M",SUMIF(Month!$131:$131,Period!FW$2,Month!24:24),SUMIF(Month!$131:$131,Period!FW$2,Month!24:24)+FV24)</f>
        <v>0</v>
      </c>
      <c r="FX24" s="9">
        <f>IF(LEFT(FX$2,2)="1M",SUMIF(Month!$131:$131,Period!FX$2,Month!24:24),SUMIF(Month!$131:$131,Period!FX$2,Month!24:24)+FW24)</f>
        <v>0</v>
      </c>
      <c r="FY24" s="9">
        <f>IF(LEFT(FY$2,2)="1M",SUMIF(Month!$131:$131,Period!FY$2,Month!24:24),SUMIF(Month!$131:$131,Period!FY$2,Month!24:24)+FX24)</f>
        <v>0</v>
      </c>
      <c r="FZ24" s="9">
        <f>IF(LEFT(FZ$2,2)="1M",SUMIF(Month!$131:$131,Period!FZ$2,Month!24:24),SUMIF(Month!$131:$131,Period!FZ$2,Month!24:24)+FY24)</f>
        <v>0</v>
      </c>
      <c r="GA24" s="9">
        <f>IF(LEFT(GA$2,2)="1M",SUMIF(Month!$131:$131,Period!GA$2,Month!24:24),SUMIF(Month!$131:$131,Period!GA$2,Month!24:24)+FZ24)</f>
        <v>0</v>
      </c>
      <c r="GB24" s="9">
        <f>IF(LEFT(GB$2,2)="1M",SUMIF(Month!$131:$131,Period!GB$2,Month!24:24),SUMIF(Month!$131:$131,Period!GB$2,Month!24:24)+GA24)</f>
        <v>0</v>
      </c>
      <c r="GC24" s="9">
        <f>IF(LEFT(GC$2,2)="1M",SUMIF(Month!$131:$131,Period!GC$2,Month!24:24),SUMIF(Month!$131:$131,Period!GC$2,Month!24:24)+GB24)</f>
        <v>0</v>
      </c>
      <c r="GD24" s="9">
        <f>IF(LEFT(GD$2,2)="1M",SUMIF(Month!$131:$131,Period!GD$2,Month!24:24),SUMIF(Month!$131:$131,Period!GD$2,Month!24:24)+GC24)</f>
        <v>0</v>
      </c>
      <c r="GE24" s="9">
        <f>IF(LEFT(GE$2,2)="1M",SUMIF(Month!$131:$131,Period!GE$2,Month!24:24),SUMIF(Month!$131:$131,Period!GE$2,Month!24:24)+GD24)</f>
        <v>0</v>
      </c>
      <c r="GF24" s="9">
        <f>IF(LEFT(GF$2,2)="1M",SUMIF(Month!$131:$131,Period!GF$2,Month!24:24),SUMIF(Month!$131:$131,Period!GF$2,Month!24:24)+GE24)</f>
        <v>0</v>
      </c>
      <c r="GG24" s="9">
        <f>IF(LEFT(GG$2,2)="1M",SUMIF(Month!$131:$131,Period!GG$2,Month!24:24),SUMIF(Month!$131:$131,Period!GG$2,Month!24:24)+GF24)</f>
        <v>0</v>
      </c>
      <c r="GH24" s="9">
        <f>IF(LEFT(GH$2,2)="1M",SUMIF(Month!$131:$131,Period!GH$2,Month!24:24),SUMIF(Month!$131:$131,Period!GH$2,Month!24:24)+GG24)</f>
        <v>0</v>
      </c>
      <c r="GI24" s="9">
        <f>IF(LEFT(GI$2,2)="1M",SUMIF(Month!$131:$131,Period!GI$2,Month!24:24),SUMIF(Month!$131:$131,Period!GI$2,Month!24:24)+GH24)</f>
        <v>0</v>
      </c>
      <c r="GJ24" s="9">
        <f>IF(LEFT(GJ$2,2)="1M",SUMIF(Month!$131:$131,Period!GJ$2,Month!24:24),SUMIF(Month!$131:$131,Period!GJ$2,Month!24:24)+GI24)</f>
        <v>0</v>
      </c>
      <c r="GK24" s="9">
        <f>IF(LEFT(GK$2,2)="1M",SUMIF(Month!$131:$131,Period!GK$2,Month!24:24),SUMIF(Month!$131:$131,Period!GK$2,Month!24:24)+GJ24)</f>
        <v>0</v>
      </c>
      <c r="GL24" s="9">
        <f>IF(LEFT(GL$2,2)="1M",SUMIF(Month!$131:$131,Period!GL$2,Month!24:24),SUMIF(Month!$131:$131,Period!GL$2,Month!24:24)+GK24)</f>
        <v>0</v>
      </c>
      <c r="GM24" s="9">
        <f>IF(LEFT(GM$2,2)="1M",SUMIF(Month!$131:$131,Period!GM$2,Month!24:24),SUMIF(Month!$131:$131,Period!GM$2,Month!24:24)+GL24)</f>
        <v>0</v>
      </c>
      <c r="GN24" s="9">
        <f>IF(LEFT(GN$2,2)="1M",SUMIF(Month!$131:$131,Period!GN$2,Month!24:24),SUMIF(Month!$131:$131,Period!GN$2,Month!24:24)+GM24)</f>
        <v>0</v>
      </c>
      <c r="GO24" s="9">
        <f>IF(LEFT(GO$2,2)="1M",SUMIF(Month!$131:$131,Period!GO$2,Month!24:24),SUMIF(Month!$131:$131,Period!GO$2,Month!24:24)+GN24)</f>
        <v>0</v>
      </c>
      <c r="GP24" s="9">
        <f>IF(LEFT(GP$2,2)="1M",SUMIF(Month!$131:$131,Period!GP$2,Month!24:24),SUMIF(Month!$131:$131,Period!GP$2,Month!24:24)+GO24)</f>
        <v>0</v>
      </c>
      <c r="GQ24" s="9">
        <f>IF(LEFT(GQ$2,2)="1M",SUMIF(Month!$131:$131,Period!GQ$2,Month!24:24),SUMIF(Month!$131:$131,Period!GQ$2,Month!24:24)+GP24)</f>
        <v>0</v>
      </c>
      <c r="GR24" s="9">
        <f>IF(LEFT(GR$2,2)="1M",SUMIF(Month!$131:$131,Period!GR$2,Month!24:24),SUMIF(Month!$131:$131,Period!GR$2,Month!24:24)+GQ24)</f>
        <v>0</v>
      </c>
      <c r="GS24" s="9">
        <f>IF(LEFT(GS$2,2)="1M",SUMIF(Month!$131:$131,Period!GS$2,Month!24:24),SUMIF(Month!$131:$131,Period!GS$2,Month!24:24)+GR24)</f>
        <v>0</v>
      </c>
      <c r="GT24" s="9">
        <f>IF(LEFT(GT$2,2)="1M",SUMIF(Month!$131:$131,Period!GT$2,Month!24:24),SUMIF(Month!$131:$131,Period!GT$2,Month!24:24)+GS24)</f>
        <v>0</v>
      </c>
      <c r="GU24" s="9">
        <f>IF(LEFT(GU$2,2)="1M",SUMIF(Month!$131:$131,Period!GU$2,Month!24:24),SUMIF(Month!$131:$131,Period!GU$2,Month!24:24)+GT24)</f>
        <v>0</v>
      </c>
      <c r="GV24" s="9">
        <f>IF(LEFT(GV$2,2)="1M",SUMIF(Month!$131:$131,Period!GV$2,Month!24:24),SUMIF(Month!$131:$131,Period!GV$2,Month!24:24)+GU24)</f>
        <v>0</v>
      </c>
      <c r="GW24" s="9">
        <f>IF(LEFT(GW$2,2)="1M",SUMIF(Month!$131:$131,Period!GW$2,Month!24:24),SUMIF(Month!$131:$131,Period!GW$2,Month!24:24)+GV24)</f>
        <v>0</v>
      </c>
      <c r="GX24" s="9">
        <f>IF(LEFT(GX$2,2)="1M",SUMIF(Month!$131:$131,Period!GX$2,Month!24:24),SUMIF(Month!$131:$131,Period!GX$2,Month!24:24)+GW24)</f>
        <v>1554</v>
      </c>
      <c r="GY24" s="9">
        <f>IF(LEFT(GY$2,2)="1M",SUMIF(Month!$131:$131,Period!GY$2,Month!24:24),SUMIF(Month!$131:$131,Period!GY$2,Month!24:24)+GX24)</f>
        <v>3044</v>
      </c>
      <c r="GZ24" s="9">
        <f>IF(LEFT(GZ$2,2)="1M",SUMIF(Month!$131:$131,Period!GZ$2,Month!24:24),SUMIF(Month!$131:$131,Period!GZ$2,Month!24:24)+GY24)</f>
        <v>4622</v>
      </c>
      <c r="HA24" s="9">
        <f>IF(LEFT(HA$2,2)="1M",SUMIF(Month!$131:$131,Period!HA$2,Month!24:24),SUMIF(Month!$131:$131,Period!HA$2,Month!24:24)+GZ24)</f>
        <v>6182</v>
      </c>
      <c r="HB24" s="9">
        <f>IF(LEFT(HB$2,2)="1M",SUMIF(Month!$131:$131,Period!HB$2,Month!24:24),SUMIF(Month!$131:$131,Period!HB$2,Month!24:24)+HA24)</f>
        <v>7887</v>
      </c>
      <c r="HC24" s="9">
        <f>IF(LEFT(HC$2,2)="1M",SUMIF(Month!$131:$131,Period!HC$2,Month!24:24),SUMIF(Month!$131:$131,Period!HC$2,Month!24:24)+HB24)</f>
        <v>9464</v>
      </c>
      <c r="HD24" s="9">
        <f>IF(LEFT(HD$2,2)="1M",SUMIF(Month!$131:$131,Period!HD$2,Month!24:24),SUMIF(Month!$131:$131,Period!HD$2,Month!24:24)+HC24)</f>
        <v>11163</v>
      </c>
      <c r="HE24" s="9">
        <f>IF(LEFT(HE$2,2)="1M",SUMIF(Month!$131:$131,Period!HE$2,Month!24:24),SUMIF(Month!$131:$131,Period!HE$2,Month!24:24)+HD24)</f>
        <v>12883</v>
      </c>
      <c r="HF24" s="9">
        <f>IF(LEFT(HF$2,2)="1M",SUMIF(Month!$131:$131,Period!HF$2,Month!24:24),SUMIF(Month!$131:$131,Period!HF$2,Month!24:24)+HE24)</f>
        <v>14571</v>
      </c>
      <c r="HG24" s="9">
        <f>IF(LEFT(HG$2,2)="1M",SUMIF(Month!$131:$131,Period!HG$2,Month!24:24),SUMIF(Month!$131:$131,Period!HG$2,Month!24:24)+HF24)</f>
        <v>16385</v>
      </c>
      <c r="HH24" s="9">
        <f>IF(LEFT(HH$2,2)="1M",SUMIF(Month!$131:$131,Period!HH$2,Month!24:24),SUMIF(Month!$131:$131,Period!HH$2,Month!24:24)+HG24)</f>
        <v>18063</v>
      </c>
      <c r="HI24" s="9">
        <f>IF(LEFT(HI$2,2)="1M",SUMIF(Month!$131:$131,Period!HI$2,Month!24:24),SUMIF(Month!$131:$131,Period!HI$2,Month!24:24)+HH24)</f>
        <v>19582</v>
      </c>
      <c r="HJ24" s="9">
        <f>IF(LEFT(HJ$2,2)="1M",SUMIF(Month!$131:$131,Period!HJ$2,Month!24:24),SUMIF(Month!$131:$131,Period!HJ$2,Month!24:24)+HI24)</f>
        <v>1456.1569999999999</v>
      </c>
      <c r="HK24" s="9">
        <f>IF(LEFT(HK$2,2)="1M",SUMIF(Month!$131:$131,Period!HK$2,Month!24:24),SUMIF(Month!$131:$131,Period!HK$2,Month!24:24)+HJ24)</f>
        <v>2741.1689999999999</v>
      </c>
      <c r="HL24" s="9">
        <f>IF(LEFT(HL$2,2)="1M",SUMIF(Month!$131:$131,Period!HL$2,Month!24:24),SUMIF(Month!$131:$131,Period!HL$2,Month!24:24)+HK24)</f>
        <v>4345.2299999999996</v>
      </c>
      <c r="HM24" s="9">
        <f>IF(LEFT(HM$2,2)="1M",SUMIF(Month!$131:$131,Period!HM$2,Month!24:24),SUMIF(Month!$131:$131,Period!HM$2,Month!24:24)+HL24)</f>
        <v>5780.5339999999997</v>
      </c>
      <c r="HN24" s="9">
        <f>IF(LEFT(HN$2,2)="1M",SUMIF(Month!$131:$131,Period!HN$2,Month!24:24),SUMIF(Month!$131:$131,Period!HN$2,Month!24:24)+HM24)</f>
        <v>7233.491</v>
      </c>
      <c r="HO24" s="9">
        <f>IF(LEFT(HO$2,2)="1M",SUMIF(Month!$131:$131,Period!HO$2,Month!24:24),SUMIF(Month!$131:$131,Period!HO$2,Month!24:24)+HN24)</f>
        <v>8621.391027027028</v>
      </c>
      <c r="HP24" s="9">
        <f>IF(LEFT(HP$2,2)="1M",SUMIF(Month!$131:$131,Period!HP$2,Month!24:24),SUMIF(Month!$131:$131,Period!HP$2,Month!24:24)+HO24)</f>
        <v>10070.121027027028</v>
      </c>
      <c r="HQ24" s="9">
        <f>IF(LEFT(HQ$2,2)="1M",SUMIF(Month!$131:$131,Period!HQ$2,Month!24:24),SUMIF(Month!$131:$131,Period!HQ$2,Month!24:24)+HP24)</f>
        <v>11553.131027027028</v>
      </c>
      <c r="HR24" s="9">
        <f>IF(LEFT(HR$2,2)="1M",SUMIF(Month!$131:$131,Period!HR$2,Month!24:24),SUMIF(Month!$131:$131,Period!HR$2,Month!24:24)+HQ24)</f>
        <v>13031.131027027028</v>
      </c>
      <c r="HS24" s="9">
        <f>IF(LEFT(HS$2,2)="1M",SUMIF(Month!$131:$131,Period!HS$2,Month!24:24),SUMIF(Month!$131:$131,Period!HS$2,Month!24:24)+HR24)</f>
        <v>14542.705027027028</v>
      </c>
      <c r="HT24" s="9">
        <f>IF(LEFT(HT$2,2)="1M",SUMIF(Month!$131:$131,Period!HT$2,Month!24:24),SUMIF(Month!$131:$131,Period!HT$2,Month!24:24)+HS24)</f>
        <v>15973.705027027028</v>
      </c>
      <c r="HU24" s="9">
        <f>IF(LEFT(HU$2,2)="1M",SUMIF(Month!$131:$131,Period!HU$2,Month!24:24),SUMIF(Month!$131:$131,Period!HU$2,Month!24:24)+HT24)</f>
        <v>17338.705027027027</v>
      </c>
      <c r="HV24" s="9">
        <f>IF(LEFT(HV$2,2)="1M",SUMIF(Month!$131:$131,Period!HV$2,Month!24:24),SUMIF(Month!$131:$131,Period!HV$2,Month!24:24)+HU24)</f>
        <v>1236</v>
      </c>
      <c r="HW24" s="9">
        <f>IF(LEFT(HW$2,2)="1M",SUMIF(Month!$131:$131,Period!HW$2,Month!24:24),SUMIF(Month!$131:$131,Period!HW$2,Month!24:24)+HV24)</f>
        <v>2500</v>
      </c>
      <c r="HX24" s="9">
        <f>IF(LEFT(HX$2,2)="1M",SUMIF(Month!$131:$131,Period!HX$2,Month!24:24),SUMIF(Month!$131:$131,Period!HX$2,Month!24:24)+HW24)</f>
        <v>3981</v>
      </c>
      <c r="HY24" s="9">
        <f>IF(LEFT(HY$2,2)="1M",SUMIF(Month!$131:$131,Period!HY$2,Month!24:24),SUMIF(Month!$131:$131,Period!HY$2,Month!24:24)+HX24)</f>
        <v>5412</v>
      </c>
      <c r="HZ24" s="9">
        <f>IF(LEFT(HZ$2,2)="1M",SUMIF(Month!$131:$131,Period!HZ$2,Month!24:24),SUMIF(Month!$131:$131,Period!HZ$2,Month!24:24)+HY24)</f>
        <v>6844</v>
      </c>
      <c r="IA24" s="9">
        <f>IF(LEFT(IA$2,2)="1M",SUMIF(Month!$131:$131,Period!IA$2,Month!24:24),SUMIF(Month!$131:$131,Period!IA$2,Month!24:24)+HZ24)</f>
        <v>8277</v>
      </c>
      <c r="IB24" s="9">
        <f>IF(LEFT(IB$2,2)="1M",SUMIF(Month!$131:$131,Period!IB$2,Month!24:24),SUMIF(Month!$131:$131,Period!IB$2,Month!24:24)+IA24)</f>
        <v>9729</v>
      </c>
      <c r="IC24" s="9">
        <f>IF(LEFT(IC$2,2)="1M",SUMIF(Month!$131:$131,Period!IC$2,Month!24:24),SUMIF(Month!$131:$131,Period!IC$2,Month!24:24)+IB24)</f>
        <v>11141</v>
      </c>
      <c r="ID24" s="9">
        <f>IF(LEFT(ID$2,2)="1M",SUMIF(Month!$131:$131,Period!ID$2,Month!24:24),SUMIF(Month!$131:$131,Period!ID$2,Month!24:24)+IC24)</f>
        <v>12510.26</v>
      </c>
      <c r="IE24" s="9">
        <f>IF(LEFT(IE$2,2)="1M",SUMIF(Month!$131:$131,Period!IE$2,Month!24:24),SUMIF(Month!$131:$131,Period!IE$2,Month!24:24)+ID24)</f>
        <v>13923.26</v>
      </c>
      <c r="IF24" s="9">
        <f>IF(LEFT(IF$2,2)="1M",SUMIF(Month!$131:$131,Period!IF$2,Month!24:24),SUMIF(Month!$131:$131,Period!IF$2,Month!24:24)+IE24)</f>
        <v>15245.26</v>
      </c>
      <c r="IG24" s="9">
        <f>IF(LEFT(IG$2,2)="1M",SUMIF(Month!$131:$131,Period!IG$2,Month!24:24),SUMIF(Month!$131:$131,Period!IG$2,Month!24:24)+IF24)</f>
        <v>16543.260000000002</v>
      </c>
      <c r="IH24" s="9">
        <f>Month!IH24</f>
        <v>1201.729</v>
      </c>
      <c r="II24" s="9">
        <f>IH24+Month!II24</f>
        <v>2378.4009999999998</v>
      </c>
      <c r="IJ24" s="9">
        <f>II24+Month!IJ24</f>
        <v>3719.0369999999998</v>
      </c>
      <c r="IK24" s="9">
        <f>IJ24+Month!IK24</f>
        <v>4898.9669999999996</v>
      </c>
      <c r="IL24" s="9">
        <f>IK24+Month!IL24</f>
        <v>6237.7150000000001</v>
      </c>
      <c r="IM24" s="9">
        <f>IL24+Month!IM24</f>
        <v>7580.4940000000006</v>
      </c>
      <c r="IN24" s="9">
        <f>IM24+Month!IN24</f>
        <v>8989.1080000000002</v>
      </c>
      <c r="IO24" s="9">
        <f>IN24+Month!IO24</f>
        <v>10410.168</v>
      </c>
      <c r="IP24" s="9">
        <f>IO24+Month!IP24</f>
        <v>11789.082</v>
      </c>
      <c r="IQ24" s="9">
        <f>IP24+Month!IQ24</f>
        <v>13207.003000000001</v>
      </c>
      <c r="IR24" s="9">
        <f>IQ24+Month!IR24</f>
        <v>14533.42</v>
      </c>
      <c r="IS24" s="9">
        <f>IR24+Month!IS24</f>
        <v>15762.633</v>
      </c>
      <c r="IT24" s="9">
        <f>Month!IT24</f>
        <v>1200.6869999999999</v>
      </c>
      <c r="IU24" s="9">
        <f>IT24+Month!IU24</f>
        <v>2335.9110000000001</v>
      </c>
      <c r="IV24" s="9">
        <f>IU24+Month!IV24</f>
        <v>3657.6859999999997</v>
      </c>
      <c r="IW24" s="9">
        <f>IV24+Month!IW24</f>
        <v>4960.3229999999994</v>
      </c>
      <c r="IX24" s="9">
        <f>IW24+Month!IX24</f>
        <v>5944.9649999999992</v>
      </c>
      <c r="IY24" s="9">
        <f>IX24+Month!IY24</f>
        <v>7319.9579999999987</v>
      </c>
      <c r="IZ24" s="9">
        <f>IY24+Month!IZ24</f>
        <v>8738.780999999999</v>
      </c>
      <c r="JA24" s="9">
        <f>IZ24+Month!JA24</f>
        <v>10195.245999999999</v>
      </c>
      <c r="JB24" s="9">
        <f>JA24+Month!JB24</f>
        <v>11572.678</v>
      </c>
      <c r="JC24" s="9">
        <f>JB24+Month!JC24</f>
        <v>12952.722</v>
      </c>
      <c r="JD24" s="9">
        <f>JC24+Month!JD24</f>
        <v>14203.741</v>
      </c>
      <c r="JE24" s="9">
        <f>JD24+Month!JE24</f>
        <v>15398.05</v>
      </c>
      <c r="JF24" s="9">
        <f>Month!JF24</f>
        <v>1223.0339999999999</v>
      </c>
      <c r="JG24" s="9">
        <f>Month!JG24+JF24</f>
        <v>2414.9769999999999</v>
      </c>
      <c r="JH24" s="9">
        <f>Month!JH24+JG24</f>
        <v>3662.5469999999996</v>
      </c>
      <c r="JI24" s="9">
        <f>Month!JI24+JH24</f>
        <v>4900.0769999999993</v>
      </c>
      <c r="JJ24" s="9">
        <f>Month!JJ24+JI24</f>
        <v>6250.244999999999</v>
      </c>
      <c r="JK24" s="9">
        <f>Month!JK24+JJ24</f>
        <v>7580.6009999999987</v>
      </c>
      <c r="JL24" s="9">
        <f>Month!JL24+JK24</f>
        <v>9067.3219999999983</v>
      </c>
      <c r="JM24" s="9">
        <f>Month!JM24+JL24</f>
        <v>10606.090999999999</v>
      </c>
      <c r="JN24" s="9">
        <f>Month!JN24+JM24</f>
        <v>12079.703999999998</v>
      </c>
      <c r="JO24" s="9">
        <f>Month!JO24+JN24</f>
        <v>13619.426999999998</v>
      </c>
      <c r="JP24" s="9">
        <f>Month!JP24+JO24</f>
        <v>14963.295999999998</v>
      </c>
      <c r="JQ24" s="9">
        <f>Month!JQ24+JP24</f>
        <v>16174.325999999999</v>
      </c>
      <c r="JR24" s="9">
        <f>Month!JR24</f>
        <v>1237.4870000000001</v>
      </c>
      <c r="JS24" s="9">
        <f>Month!JS24+JR24</f>
        <v>2510.7080000000001</v>
      </c>
      <c r="JT24" s="9">
        <f>Month!JT24+JS24</f>
        <v>3873.7309999999998</v>
      </c>
      <c r="JU24" s="9">
        <f>Month!JU24+JT24</f>
        <v>5053.1409999999996</v>
      </c>
      <c r="JV24" s="9">
        <f>Month!JV24+JU24</f>
        <v>6376.9119999999994</v>
      </c>
      <c r="JW24" s="9">
        <f>Month!JW24+JV24</f>
        <v>7752.2459999999992</v>
      </c>
      <c r="JX24" s="9">
        <f>Month!JX24+JW24</f>
        <v>9278.3839999999982</v>
      </c>
      <c r="JY24" s="9">
        <f>Month!JY24+JX24</f>
        <v>10841.204076923075</v>
      </c>
      <c r="JZ24" s="9">
        <f>Month!JZ24+JY24</f>
        <v>12377.213076923075</v>
      </c>
      <c r="KA24" s="9">
        <f>Month!KA24+JZ24</f>
        <v>13996.129076923075</v>
      </c>
      <c r="KB24" s="9">
        <f>Month!KB24+KA24</f>
        <v>15501.136076923074</v>
      </c>
      <c r="KC24" s="9">
        <f>Month!KC24+KB24</f>
        <v>16880.206076923074</v>
      </c>
      <c r="KD24" s="9">
        <f>Month!KD24</f>
        <v>1375.432</v>
      </c>
      <c r="KE24" s="9">
        <f>Month!KE24+KD24</f>
        <v>2689.5420000000004</v>
      </c>
      <c r="KF24" s="9">
        <f>Month!KF24+KE24</f>
        <v>4130.701</v>
      </c>
      <c r="KG24" s="9">
        <f>Month!KG24+KF24</f>
        <v>5469.333341264366</v>
      </c>
      <c r="KH24" s="9">
        <f>Month!KH24+KG24</f>
        <v>6962.8143412643658</v>
      </c>
      <c r="KI24" s="9">
        <f>Month!KI24+KH24</f>
        <v>8366.4313282773528</v>
      </c>
      <c r="KJ24" s="9">
        <f>Month!KJ24+KI24</f>
        <v>9884.9073282773534</v>
      </c>
      <c r="KK24" s="9">
        <f>Month!KK24+KJ24</f>
        <v>11455.558328277353</v>
      </c>
      <c r="KL24" s="9">
        <f>Month!KL24+KK24</f>
        <v>12929.421328277353</v>
      </c>
      <c r="KM24" s="9">
        <f>Month!KM24+KL24</f>
        <v>14513.157328277353</v>
      </c>
      <c r="KN24" s="9">
        <f>Month!KN24+KM24</f>
        <v>15967.120328277353</v>
      </c>
      <c r="KO24" s="9">
        <f>Month!KO24+KN24</f>
        <v>17426.192328277353</v>
      </c>
      <c r="KP24" s="9">
        <f>Month!KP24</f>
        <v>1421.5129999999999</v>
      </c>
      <c r="KQ24" s="9">
        <f>Month!KQ24+KP24</f>
        <v>2792.9050077922079</v>
      </c>
      <c r="KR24" s="9">
        <f>Month!KR24+KQ24</f>
        <v>4374.6120077922078</v>
      </c>
      <c r="KS24" s="9">
        <f>Month!KS24+KR24</f>
        <v>5797.3700077922076</v>
      </c>
      <c r="KT24" s="9">
        <f>Month!KT24+KS24</f>
        <v>7379.4230077922075</v>
      </c>
      <c r="KU24" s="9">
        <f>Month!KU24+KT24</f>
        <v>8907.5300077922075</v>
      </c>
      <c r="KV24" s="9">
        <f>Month!KV24+KU24</f>
        <v>10547.706007792207</v>
      </c>
      <c r="KW24" s="9">
        <f>Month!KW24+KV24</f>
        <v>12203.402007792207</v>
      </c>
      <c r="KX24" s="9">
        <f>Month!KX24+KW24</f>
        <v>13785.961007792208</v>
      </c>
      <c r="KY24" s="9">
        <f>Month!KY24+KX24</f>
        <v>15372.384007792207</v>
      </c>
      <c r="KZ24" s="9">
        <f>Month!KZ24+KY24</f>
        <v>16881.907007792208</v>
      </c>
      <c r="LA24" s="9">
        <f>Month!LA24+KZ24</f>
        <v>18314.569007792208</v>
      </c>
      <c r="LB24" s="9">
        <f>Month!LB24</f>
        <v>1429.4969999999998</v>
      </c>
      <c r="LC24" s="9">
        <f>Month!LC24+LB24</f>
        <v>2731.991</v>
      </c>
      <c r="LD24" s="9">
        <f>Month!LD24+LC24</f>
        <v>4261.87</v>
      </c>
      <c r="LE24" s="9">
        <f>Month!LE24+LD24</f>
        <v>5604.87</v>
      </c>
      <c r="LF24" s="9">
        <f>Month!LF24+LE24</f>
        <v>7093.6479999999992</v>
      </c>
      <c r="LG24" s="9">
        <f>Month!LG24+LF24</f>
        <v>8533.9229999999989</v>
      </c>
      <c r="LH24" s="9">
        <f>Month!LH24+LG24</f>
        <v>10127.178999999998</v>
      </c>
      <c r="LI24" s="9">
        <f>Month!LI24+LH24</f>
        <v>11796.295999999998</v>
      </c>
      <c r="LJ24" s="9">
        <f>Month!LJ24+LI24</f>
        <v>13420.993999999999</v>
      </c>
      <c r="LK24" s="9">
        <f>Month!LK24+LJ24</f>
        <v>15031.428999999998</v>
      </c>
      <c r="LL24" s="9">
        <f>Month!LL24+LK24</f>
        <v>16514.130999999998</v>
      </c>
      <c r="LM24" s="9">
        <f>Month!LM24+LL24</f>
        <v>17827.196999999996</v>
      </c>
      <c r="LN24" s="9">
        <f>Month!LN24</f>
        <v>1364.7950000000001</v>
      </c>
      <c r="LO24" s="9">
        <f>LN24+Month!LO24</f>
        <v>2700.5170000000003</v>
      </c>
      <c r="LP24" s="9">
        <f>LO24+Month!LP24</f>
        <v>4133.241</v>
      </c>
      <c r="LQ24" s="9">
        <f>LP24+Month!LQ24</f>
        <v>5536.5709999999999</v>
      </c>
      <c r="LR24" s="9">
        <f>LQ24+Month!LR24</f>
        <v>7073.2139999999999</v>
      </c>
      <c r="LS24" s="9">
        <f>LR24+Month!LS24</f>
        <v>8618.0949999999993</v>
      </c>
      <c r="LT24" s="9">
        <f>LS24+Month!LT24</f>
        <v>10186.921999999999</v>
      </c>
      <c r="LU24" s="9">
        <f>LT24+Month!LU24</f>
        <v>11782.666999999999</v>
      </c>
      <c r="LV24" s="9">
        <f>LU24+Month!LV24</f>
        <v>13329.763999999999</v>
      </c>
      <c r="LW24" s="9">
        <f>LV24+Month!LW24</f>
        <v>14897.249</v>
      </c>
      <c r="LX24" s="9">
        <f>LW24+Month!LX24</f>
        <v>16247.636999999999</v>
      </c>
      <c r="LY24" s="9">
        <f>LX24+Month!LY24</f>
        <v>17556.056</v>
      </c>
      <c r="LZ24" s="9">
        <f>Month!LZ24</f>
        <v>1404.3409999999999</v>
      </c>
      <c r="MA24" s="9">
        <f>LZ24+Month!MA24</f>
        <v>2807.9470000000001</v>
      </c>
      <c r="MB24" s="9">
        <f>MA24+Month!MB24</f>
        <v>4351.2629999999999</v>
      </c>
      <c r="MC24" s="9">
        <f>MB24+Month!MC24</f>
        <v>5713.1630000000005</v>
      </c>
      <c r="MD24" s="9">
        <f>MC24+Month!MD24</f>
        <v>7206.6350000000002</v>
      </c>
      <c r="ME24" s="9">
        <f>MD24+Month!ME24</f>
        <v>8617.1990000000005</v>
      </c>
      <c r="MF24" s="9">
        <f>ME24+Month!MF24</f>
        <v>10185.478000000001</v>
      </c>
      <c r="MG24" s="9">
        <f>MF24+Month!MG24</f>
        <v>11741.400000000001</v>
      </c>
      <c r="MH24" s="9">
        <f>MG24+Month!MH24</f>
        <v>13273.165000000001</v>
      </c>
      <c r="MI24" s="9">
        <f>MH24+Month!MI24</f>
        <v>14887.435000000001</v>
      </c>
      <c r="MJ24" s="9">
        <f>MI24+Month!MJ24</f>
        <v>16320.415000000001</v>
      </c>
      <c r="MK24" s="9">
        <f>MJ24+Month!MK24</f>
        <v>17607.433000000001</v>
      </c>
      <c r="ML24" s="9">
        <f>Month!ML24</f>
        <v>1316.4760000000001</v>
      </c>
    </row>
    <row r="25" spans="1:350" s="4" customFormat="1" x14ac:dyDescent="0.35">
      <c r="A25" s="105" t="str">
        <f>Month!$A$25</f>
        <v>Veículo Leve</v>
      </c>
      <c r="B25" s="10">
        <f>IF(LEFT(B$2,2)="1M",SUMIF(Month!$131:$131,Period!B$2,Month!25:25),SUMIF(Month!$131:$131,Period!B$2,Month!25:25)+A25)</f>
        <v>0</v>
      </c>
      <c r="C25" s="10">
        <f>IF(LEFT(C$2,2)="1M",SUMIF(Month!$131:$131,Period!C$2,Month!25:25),SUMIF(Month!$131:$131,Period!C$2,Month!25:25)+B25)</f>
        <v>0</v>
      </c>
      <c r="D25" s="10">
        <f>IF(LEFT(D$2,2)="1M",SUMIF(Month!$131:$131,Period!D$2,Month!25:25),SUMIF(Month!$131:$131,Period!D$2,Month!25:25)+C25)</f>
        <v>0</v>
      </c>
      <c r="E25" s="10">
        <f>IF(LEFT(E$2,2)="1M",SUMIF(Month!$131:$131,Period!E$2,Month!25:25),SUMIF(Month!$131:$131,Period!E$2,Month!25:25)+D25)</f>
        <v>0</v>
      </c>
      <c r="F25" s="10">
        <f>IF(LEFT(F$2,2)="1M",SUMIF(Month!$131:$131,Period!F$2,Month!25:25),SUMIF(Month!$131:$131,Period!F$2,Month!25:25)+E25)</f>
        <v>0</v>
      </c>
      <c r="G25" s="10">
        <f>IF(LEFT(G$2,2)="1M",SUMIF(Month!$131:$131,Period!G$2,Month!25:25),SUMIF(Month!$131:$131,Period!G$2,Month!25:25)+F25)</f>
        <v>0</v>
      </c>
      <c r="H25" s="10">
        <f>IF(LEFT(H$2,2)="1M",SUMIF(Month!$131:$131,Period!H$2,Month!25:25),SUMIF(Month!$131:$131,Period!H$2,Month!25:25)+G25)</f>
        <v>0</v>
      </c>
      <c r="I25" s="10">
        <f>IF(LEFT(I$2,2)="1M",SUMIF(Month!$131:$131,Period!I$2,Month!25:25),SUMIF(Month!$131:$131,Period!I$2,Month!25:25)+H25)</f>
        <v>0</v>
      </c>
      <c r="J25" s="10">
        <f>IF(LEFT(J$2,2)="1M",SUMIF(Month!$131:$131,Period!J$2,Month!25:25),SUMIF(Month!$131:$131,Period!J$2,Month!25:25)+I25)</f>
        <v>0</v>
      </c>
      <c r="K25" s="10">
        <f>IF(LEFT(K$2,2)="1M",SUMIF(Month!$131:$131,Period!K$2,Month!25:25),SUMIF(Month!$131:$131,Period!K$2,Month!25:25)+J25)</f>
        <v>0</v>
      </c>
      <c r="L25" s="10">
        <f>IF(LEFT(L$2,2)="1M",SUMIF(Month!$131:$131,Period!L$2,Month!25:25),SUMIF(Month!$131:$131,Period!L$2,Month!25:25)+K25)</f>
        <v>0</v>
      </c>
      <c r="M25" s="10">
        <f>IF(LEFT(M$2,2)="1M",SUMIF(Month!$131:$131,Period!M$2,Month!25:25),SUMIF(Month!$131:$131,Period!M$2,Month!25:25)+L25)</f>
        <v>0</v>
      </c>
      <c r="N25" s="10">
        <f>IF(LEFT(N$2,2)="1M",SUMIF(Month!$131:$131,Period!N$2,Month!25:25),SUMIF(Month!$131:$131,Period!N$2,Month!25:25)+M25)</f>
        <v>0</v>
      </c>
      <c r="O25" s="10">
        <f>IF(LEFT(O$2,2)="1M",SUMIF(Month!$131:$131,Period!O$2,Month!25:25),SUMIF(Month!$131:$131,Period!O$2,Month!25:25)+N25)</f>
        <v>0</v>
      </c>
      <c r="P25" s="10">
        <f>IF(LEFT(P$2,2)="1M",SUMIF(Month!$131:$131,Period!P$2,Month!25:25),SUMIF(Month!$131:$131,Period!P$2,Month!25:25)+O25)</f>
        <v>0</v>
      </c>
      <c r="Q25" s="10">
        <f>IF(LEFT(Q$2,2)="1M",SUMIF(Month!$131:$131,Period!Q$2,Month!25:25),SUMIF(Month!$131:$131,Period!Q$2,Month!25:25)+P25)</f>
        <v>0</v>
      </c>
      <c r="R25" s="10">
        <f>IF(LEFT(R$2,2)="1M",SUMIF(Month!$131:$131,Period!R$2,Month!25:25),SUMIF(Month!$131:$131,Period!R$2,Month!25:25)+Q25)</f>
        <v>0</v>
      </c>
      <c r="S25" s="10">
        <f>IF(LEFT(S$2,2)="1M",SUMIF(Month!$131:$131,Period!S$2,Month!25:25),SUMIF(Month!$131:$131,Period!S$2,Month!25:25)+R25)</f>
        <v>0</v>
      </c>
      <c r="T25" s="10">
        <f>IF(LEFT(T$2,2)="1M",SUMIF(Month!$131:$131,Period!T$2,Month!25:25),SUMIF(Month!$131:$131,Period!T$2,Month!25:25)+S25)</f>
        <v>0</v>
      </c>
      <c r="U25" s="10">
        <f>IF(LEFT(U$2,2)="1M",SUMIF(Month!$131:$131,Period!U$2,Month!25:25),SUMIF(Month!$131:$131,Period!U$2,Month!25:25)+T25)</f>
        <v>0</v>
      </c>
      <c r="V25" s="10">
        <f>IF(LEFT(V$2,2)="1M",SUMIF(Month!$131:$131,Period!V$2,Month!25:25),SUMIF(Month!$131:$131,Period!V$2,Month!25:25)+U25)</f>
        <v>0</v>
      </c>
      <c r="W25" s="10">
        <f>IF(LEFT(W$2,2)="1M",SUMIF(Month!$131:$131,Period!W$2,Month!25:25),SUMIF(Month!$131:$131,Period!W$2,Month!25:25)+V25)</f>
        <v>0</v>
      </c>
      <c r="X25" s="10">
        <f>IF(LEFT(X$2,2)="1M",SUMIF(Month!$131:$131,Period!X$2,Month!25:25),SUMIF(Month!$131:$131,Period!X$2,Month!25:25)+W25)</f>
        <v>0</v>
      </c>
      <c r="Y25" s="10">
        <f>IF(LEFT(Y$2,2)="1M",SUMIF(Month!$131:$131,Period!Y$2,Month!25:25),SUMIF(Month!$131:$131,Period!Y$2,Month!25:25)+X25)</f>
        <v>0</v>
      </c>
      <c r="Z25" s="10">
        <f>IF(LEFT(Z$2,2)="1M",SUMIF(Month!$131:$131,Period!Z$2,Month!25:25),SUMIF(Month!$131:$131,Period!Z$2,Month!25:25)+Y25)</f>
        <v>0</v>
      </c>
      <c r="AA25" s="10">
        <f>IF(LEFT(AA$2,2)="1M",SUMIF(Month!$131:$131,Period!AA$2,Month!25:25),SUMIF(Month!$131:$131,Period!AA$2,Month!25:25)+Z25)</f>
        <v>0</v>
      </c>
      <c r="AB25" s="10">
        <f>IF(LEFT(AB$2,2)="1M",SUMIF(Month!$131:$131,Period!AB$2,Month!25:25),SUMIF(Month!$131:$131,Period!AB$2,Month!25:25)+AA25)</f>
        <v>0</v>
      </c>
      <c r="AC25" s="10">
        <f>IF(LEFT(AC$2,2)="1M",SUMIF(Month!$131:$131,Period!AC$2,Month!25:25),SUMIF(Month!$131:$131,Period!AC$2,Month!25:25)+AB25)</f>
        <v>0</v>
      </c>
      <c r="AD25" s="10">
        <f>IF(LEFT(AD$2,2)="1M",SUMIF(Month!$131:$131,Period!AD$2,Month!25:25),SUMIF(Month!$131:$131,Period!AD$2,Month!25:25)+AC25)</f>
        <v>0</v>
      </c>
      <c r="AE25" s="10">
        <f>IF(LEFT(AE$2,2)="1M",SUMIF(Month!$131:$131,Period!AE$2,Month!25:25),SUMIF(Month!$131:$131,Period!AE$2,Month!25:25)+AD25)</f>
        <v>0</v>
      </c>
      <c r="AF25" s="10">
        <f>IF(LEFT(AF$2,2)="1M",SUMIF(Month!$131:$131,Period!AF$2,Month!25:25),SUMIF(Month!$131:$131,Period!AF$2,Month!25:25)+AE25)</f>
        <v>0</v>
      </c>
      <c r="AG25" s="10">
        <f>IF(LEFT(AG$2,2)="1M",SUMIF(Month!$131:$131,Period!AG$2,Month!25:25),SUMIF(Month!$131:$131,Period!AG$2,Month!25:25)+AF25)</f>
        <v>0</v>
      </c>
      <c r="AH25" s="10">
        <f>IF(LEFT(AH$2,2)="1M",SUMIF(Month!$131:$131,Period!AH$2,Month!25:25),SUMIF(Month!$131:$131,Period!AH$2,Month!25:25)+AG25)</f>
        <v>0</v>
      </c>
      <c r="AI25" s="10">
        <f>IF(LEFT(AI$2,2)="1M",SUMIF(Month!$131:$131,Period!AI$2,Month!25:25),SUMIF(Month!$131:$131,Period!AI$2,Month!25:25)+AH25)</f>
        <v>0</v>
      </c>
      <c r="AJ25" s="10">
        <f>IF(LEFT(AJ$2,2)="1M",SUMIF(Month!$131:$131,Period!AJ$2,Month!25:25),SUMIF(Month!$131:$131,Period!AJ$2,Month!25:25)+AI25)</f>
        <v>0</v>
      </c>
      <c r="AK25" s="10">
        <f>IF(LEFT(AK$2,2)="1M",SUMIF(Month!$131:$131,Period!AK$2,Month!25:25),SUMIF(Month!$131:$131,Period!AK$2,Month!25:25)+AJ25)</f>
        <v>0</v>
      </c>
      <c r="AL25" s="10">
        <f>IF(LEFT(AL$2,2)="1M",SUMIF(Month!$131:$131,Period!AL$2,Month!25:25),SUMIF(Month!$131:$131,Period!AL$2,Month!25:25)+AK25)</f>
        <v>0</v>
      </c>
      <c r="AM25" s="10">
        <f>IF(LEFT(AM$2,2)="1M",SUMIF(Month!$131:$131,Period!AM$2,Month!25:25),SUMIF(Month!$131:$131,Period!AM$2,Month!25:25)+AL25)</f>
        <v>0</v>
      </c>
      <c r="AN25" s="10">
        <f>IF(LEFT(AN$2,2)="1M",SUMIF(Month!$131:$131,Period!AN$2,Month!25:25),SUMIF(Month!$131:$131,Period!AN$2,Month!25:25)+AM25)</f>
        <v>0</v>
      </c>
      <c r="AO25" s="10">
        <f>IF(LEFT(AO$2,2)="1M",SUMIF(Month!$131:$131,Period!AO$2,Month!25:25),SUMIF(Month!$131:$131,Period!AO$2,Month!25:25)+AN25)</f>
        <v>0</v>
      </c>
      <c r="AP25" s="10">
        <f>IF(LEFT(AP$2,2)="1M",SUMIF(Month!$131:$131,Period!AP$2,Month!25:25),SUMIF(Month!$131:$131,Period!AP$2,Month!25:25)+AO25)</f>
        <v>0</v>
      </c>
      <c r="AQ25" s="10">
        <f>IF(LEFT(AQ$2,2)="1M",SUMIF(Month!$131:$131,Period!AQ$2,Month!25:25),SUMIF(Month!$131:$131,Period!AQ$2,Month!25:25)+AP25)</f>
        <v>0</v>
      </c>
      <c r="AR25" s="10">
        <f>IF(LEFT(AR$2,2)="1M",SUMIF(Month!$131:$131,Period!AR$2,Month!25:25),SUMIF(Month!$131:$131,Period!AR$2,Month!25:25)+AQ25)</f>
        <v>0</v>
      </c>
      <c r="AS25" s="10">
        <f>IF(LEFT(AS$2,2)="1M",SUMIF(Month!$131:$131,Period!AS$2,Month!25:25),SUMIF(Month!$131:$131,Period!AS$2,Month!25:25)+AR25)</f>
        <v>0</v>
      </c>
      <c r="AT25" s="10">
        <f>IF(LEFT(AT$2,2)="1M",SUMIF(Month!$131:$131,Period!AT$2,Month!25:25),SUMIF(Month!$131:$131,Period!AT$2,Month!25:25)+AS25)</f>
        <v>0</v>
      </c>
      <c r="AU25" s="10">
        <f>IF(LEFT(AU$2,2)="1M",SUMIF(Month!$131:$131,Period!AU$2,Month!25:25),SUMIF(Month!$131:$131,Period!AU$2,Month!25:25)+AT25)</f>
        <v>0</v>
      </c>
      <c r="AV25" s="10">
        <f>IF(LEFT(AV$2,2)="1M",SUMIF(Month!$131:$131,Period!AV$2,Month!25:25),SUMIF(Month!$131:$131,Period!AV$2,Month!25:25)+AU25)</f>
        <v>0</v>
      </c>
      <c r="AW25" s="10">
        <f>IF(LEFT(AW$2,2)="1M",SUMIF(Month!$131:$131,Period!AW$2,Month!25:25),SUMIF(Month!$131:$131,Period!AW$2,Month!25:25)+AV25)</f>
        <v>0</v>
      </c>
      <c r="AX25" s="10">
        <f>IF(LEFT(AX$2,2)="1M",SUMIF(Month!$131:$131,Period!AX$2,Month!25:25),SUMIF(Month!$131:$131,Period!AX$2,Month!25:25)+AW25)</f>
        <v>0</v>
      </c>
      <c r="AY25" s="10">
        <f>IF(LEFT(AY$2,2)="1M",SUMIF(Month!$131:$131,Period!AY$2,Month!25:25),SUMIF(Month!$131:$131,Period!AY$2,Month!25:25)+AX25)</f>
        <v>0</v>
      </c>
      <c r="AZ25" s="10">
        <f>IF(LEFT(AZ$2,2)="1M",SUMIF(Month!$131:$131,Period!AZ$2,Month!25:25),SUMIF(Month!$131:$131,Period!AZ$2,Month!25:25)+AY25)</f>
        <v>0</v>
      </c>
      <c r="BA25" s="10">
        <f>IF(LEFT(BA$2,2)="1M",SUMIF(Month!$131:$131,Period!BA$2,Month!25:25),SUMIF(Month!$131:$131,Period!BA$2,Month!25:25)+AZ25)</f>
        <v>0</v>
      </c>
      <c r="BB25" s="10">
        <f>IF(LEFT(BB$2,2)="1M",SUMIF(Month!$131:$131,Period!BB$2,Month!25:25),SUMIF(Month!$131:$131,Period!BB$2,Month!25:25)+BA25)</f>
        <v>0</v>
      </c>
      <c r="BC25" s="10">
        <f>IF(LEFT(BC$2,2)="1M",SUMIF(Month!$131:$131,Period!BC$2,Month!25:25),SUMIF(Month!$131:$131,Period!BC$2,Month!25:25)+BB25)</f>
        <v>0</v>
      </c>
      <c r="BD25" s="10">
        <f>IF(LEFT(BD$2,2)="1M",SUMIF(Month!$131:$131,Period!BD$2,Month!25:25),SUMIF(Month!$131:$131,Period!BD$2,Month!25:25)+BC25)</f>
        <v>0</v>
      </c>
      <c r="BE25" s="10">
        <f>IF(LEFT(BE$2,2)="1M",SUMIF(Month!$131:$131,Period!BE$2,Month!25:25),SUMIF(Month!$131:$131,Period!BE$2,Month!25:25)+BD25)</f>
        <v>0</v>
      </c>
      <c r="BF25" s="10">
        <f>IF(LEFT(BF$2,2)="1M",SUMIF(Month!$131:$131,Period!BF$2,Month!25:25),SUMIF(Month!$131:$131,Period!BF$2,Month!25:25)+BE25)</f>
        <v>0</v>
      </c>
      <c r="BG25" s="10">
        <f>IF(LEFT(BG$2,2)="1M",SUMIF(Month!$131:$131,Period!BG$2,Month!25:25),SUMIF(Month!$131:$131,Period!BG$2,Month!25:25)+BF25)</f>
        <v>0</v>
      </c>
      <c r="BH25" s="10">
        <f>IF(LEFT(BH$2,2)="1M",SUMIF(Month!$131:$131,Period!BH$2,Month!25:25),SUMIF(Month!$131:$131,Period!BH$2,Month!25:25)+BG25)</f>
        <v>0</v>
      </c>
      <c r="BI25" s="10">
        <f>IF(LEFT(BI$2,2)="1M",SUMIF(Month!$131:$131,Period!BI$2,Month!25:25),SUMIF(Month!$131:$131,Period!BI$2,Month!25:25)+BH25)</f>
        <v>0</v>
      </c>
      <c r="BJ25" s="10">
        <f>IF(LEFT(BJ$2,2)="1M",SUMIF(Month!$131:$131,Period!BJ$2,Month!25:25),SUMIF(Month!$131:$131,Period!BJ$2,Month!25:25)+BI25)</f>
        <v>0</v>
      </c>
      <c r="BK25" s="10">
        <f>IF(LEFT(BK$2,2)="1M",SUMIF(Month!$131:$131,Period!BK$2,Month!25:25),SUMIF(Month!$131:$131,Period!BK$2,Month!25:25)+BJ25)</f>
        <v>0</v>
      </c>
      <c r="BL25" s="10">
        <f>IF(LEFT(BL$2,2)="1M",SUMIF(Month!$131:$131,Period!BL$2,Month!25:25),SUMIF(Month!$131:$131,Period!BL$2,Month!25:25)+BK25)</f>
        <v>0</v>
      </c>
      <c r="BM25" s="10">
        <f>IF(LEFT(BM$2,2)="1M",SUMIF(Month!$131:$131,Period!BM$2,Month!25:25),SUMIF(Month!$131:$131,Period!BM$2,Month!25:25)+BL25)</f>
        <v>0</v>
      </c>
      <c r="BN25" s="10">
        <f>IF(LEFT(BN$2,2)="1M",SUMIF(Month!$131:$131,Period!BN$2,Month!25:25),SUMIF(Month!$131:$131,Period!BN$2,Month!25:25)+BM25)</f>
        <v>0</v>
      </c>
      <c r="BO25" s="10">
        <f>IF(LEFT(BO$2,2)="1M",SUMIF(Month!$131:$131,Period!BO$2,Month!25:25),SUMIF(Month!$131:$131,Period!BO$2,Month!25:25)+BN25)</f>
        <v>0</v>
      </c>
      <c r="BP25" s="10">
        <f>IF(LEFT(BP$2,2)="1M",SUMIF(Month!$131:$131,Period!BP$2,Month!25:25),SUMIF(Month!$131:$131,Period!BP$2,Month!25:25)+BO25)</f>
        <v>0</v>
      </c>
      <c r="BQ25" s="10">
        <f>IF(LEFT(BQ$2,2)="1M",SUMIF(Month!$131:$131,Period!BQ$2,Month!25:25),SUMIF(Month!$131:$131,Period!BQ$2,Month!25:25)+BP25)</f>
        <v>0</v>
      </c>
      <c r="BR25" s="10">
        <f>IF(LEFT(BR$2,2)="1M",SUMIF(Month!$131:$131,Period!BR$2,Month!25:25),SUMIF(Month!$131:$131,Period!BR$2,Month!25:25)+BQ25)</f>
        <v>0</v>
      </c>
      <c r="BS25" s="10">
        <f>IF(LEFT(BS$2,2)="1M",SUMIF(Month!$131:$131,Period!BS$2,Month!25:25),SUMIF(Month!$131:$131,Period!BS$2,Month!25:25)+BR25)</f>
        <v>0</v>
      </c>
      <c r="BT25" s="10">
        <f>IF(LEFT(BT$2,2)="1M",SUMIF(Month!$131:$131,Period!BT$2,Month!25:25),SUMIF(Month!$131:$131,Period!BT$2,Month!25:25)+BS25)</f>
        <v>0</v>
      </c>
      <c r="BU25" s="10">
        <f>IF(LEFT(BU$2,2)="1M",SUMIF(Month!$131:$131,Period!BU$2,Month!25:25),SUMIF(Month!$131:$131,Period!BU$2,Month!25:25)+BT25)</f>
        <v>0</v>
      </c>
      <c r="BV25" s="10">
        <f>IF(LEFT(BV$2,2)="1M",SUMIF(Month!$131:$131,Period!BV$2,Month!25:25),SUMIF(Month!$131:$131,Period!BV$2,Month!25:25)+BU25)</f>
        <v>0</v>
      </c>
      <c r="BW25" s="10">
        <f>IF(LEFT(BW$2,2)="1M",SUMIF(Month!$131:$131,Period!BW$2,Month!25:25),SUMIF(Month!$131:$131,Period!BW$2,Month!25:25)+BV25)</f>
        <v>0</v>
      </c>
      <c r="BX25" s="10">
        <f>IF(LEFT(BX$2,2)="1M",SUMIF(Month!$131:$131,Period!BX$2,Month!25:25),SUMIF(Month!$131:$131,Period!BX$2,Month!25:25)+BW25)</f>
        <v>0</v>
      </c>
      <c r="BY25" s="10">
        <f>IF(LEFT(BY$2,2)="1M",SUMIF(Month!$131:$131,Period!BY$2,Month!25:25),SUMIF(Month!$131:$131,Period!BY$2,Month!25:25)+BX25)</f>
        <v>0</v>
      </c>
      <c r="BZ25" s="10">
        <f>IF(LEFT(BZ$2,2)="1M",SUMIF(Month!$131:$131,Period!BZ$2,Month!25:25),SUMIF(Month!$131:$131,Period!BZ$2,Month!25:25)+BY25)</f>
        <v>0</v>
      </c>
      <c r="CA25" s="10">
        <f>IF(LEFT(CA$2,2)="1M",SUMIF(Month!$131:$131,Period!CA$2,Month!25:25),SUMIF(Month!$131:$131,Period!CA$2,Month!25:25)+BZ25)</f>
        <v>0</v>
      </c>
      <c r="CB25" s="10">
        <f>IF(LEFT(CB$2,2)="1M",SUMIF(Month!$131:$131,Period!CB$2,Month!25:25),SUMIF(Month!$131:$131,Period!CB$2,Month!25:25)+CA25)</f>
        <v>0</v>
      </c>
      <c r="CC25" s="10">
        <f>IF(LEFT(CC$2,2)="1M",SUMIF(Month!$131:$131,Period!CC$2,Month!25:25),SUMIF(Month!$131:$131,Period!CC$2,Month!25:25)+CB25)</f>
        <v>0</v>
      </c>
      <c r="CD25" s="10">
        <f>IF(LEFT(CD$2,2)="1M",SUMIF(Month!$131:$131,Period!CD$2,Month!25:25),SUMIF(Month!$131:$131,Period!CD$2,Month!25:25)+CC25)</f>
        <v>0</v>
      </c>
      <c r="CE25" s="10">
        <f>IF(LEFT(CE$2,2)="1M",SUMIF(Month!$131:$131,Period!CE$2,Month!25:25),SUMIF(Month!$131:$131,Period!CE$2,Month!25:25)+CD25)</f>
        <v>0</v>
      </c>
      <c r="CF25" s="10">
        <f>IF(LEFT(CF$2,2)="1M",SUMIF(Month!$131:$131,Period!CF$2,Month!25:25),SUMIF(Month!$131:$131,Period!CF$2,Month!25:25)+CE25)</f>
        <v>0</v>
      </c>
      <c r="CG25" s="10">
        <f>IF(LEFT(CG$2,2)="1M",SUMIF(Month!$131:$131,Period!CG$2,Month!25:25),SUMIF(Month!$131:$131,Period!CG$2,Month!25:25)+CF25)</f>
        <v>0</v>
      </c>
      <c r="CH25" s="10">
        <f>IF(LEFT(CH$2,2)="1M",SUMIF(Month!$131:$131,Period!CH$2,Month!25:25),SUMIF(Month!$131:$131,Period!CH$2,Month!25:25)+CG25)</f>
        <v>0</v>
      </c>
      <c r="CI25" s="10">
        <f>IF(LEFT(CI$2,2)="1M",SUMIF(Month!$131:$131,Period!CI$2,Month!25:25),SUMIF(Month!$131:$131,Period!CI$2,Month!25:25)+CH25)</f>
        <v>0</v>
      </c>
      <c r="CJ25" s="10">
        <f>IF(LEFT(CJ$2,2)="1M",SUMIF(Month!$131:$131,Period!CJ$2,Month!25:25),SUMIF(Month!$131:$131,Period!CJ$2,Month!25:25)+CI25)</f>
        <v>0</v>
      </c>
      <c r="CK25" s="10">
        <f>IF(LEFT(CK$2,2)="1M",SUMIF(Month!$131:$131,Period!CK$2,Month!25:25),SUMIF(Month!$131:$131,Period!CK$2,Month!25:25)+CJ25)</f>
        <v>0</v>
      </c>
      <c r="CL25" s="10">
        <f>IF(LEFT(CL$2,2)="1M",SUMIF(Month!$131:$131,Period!CL$2,Month!25:25),SUMIF(Month!$131:$131,Period!CL$2,Month!25:25)+CK25)</f>
        <v>0</v>
      </c>
      <c r="CM25" s="10">
        <f>IF(LEFT(CM$2,2)="1M",SUMIF(Month!$131:$131,Period!CM$2,Month!25:25),SUMIF(Month!$131:$131,Period!CM$2,Month!25:25)+CL25)</f>
        <v>0</v>
      </c>
      <c r="CN25" s="10">
        <f>IF(LEFT(CN$2,2)="1M",SUMIF(Month!$131:$131,Period!CN$2,Month!25:25),SUMIF(Month!$131:$131,Period!CN$2,Month!25:25)+CM25)</f>
        <v>0</v>
      </c>
      <c r="CO25" s="10">
        <f>IF(LEFT(CO$2,2)="1M",SUMIF(Month!$131:$131,Period!CO$2,Month!25:25),SUMIF(Month!$131:$131,Period!CO$2,Month!25:25)+CN25)</f>
        <v>0</v>
      </c>
      <c r="CP25" s="10">
        <f>IF(LEFT(CP$2,2)="1M",SUMIF(Month!$131:$131,Period!CP$2,Month!25:25),SUMIF(Month!$131:$131,Period!CP$2,Month!25:25)+CO25)</f>
        <v>0</v>
      </c>
      <c r="CQ25" s="10">
        <f>IF(LEFT(CQ$2,2)="1M",SUMIF(Month!$131:$131,Period!CQ$2,Month!25:25),SUMIF(Month!$131:$131,Period!CQ$2,Month!25:25)+CP25)</f>
        <v>0</v>
      </c>
      <c r="CR25" s="10">
        <f>IF(LEFT(CR$2,2)="1M",SUMIF(Month!$131:$131,Period!CR$2,Month!25:25),SUMIF(Month!$131:$131,Period!CR$2,Month!25:25)+CQ25)</f>
        <v>0</v>
      </c>
      <c r="CS25" s="10">
        <f>IF(LEFT(CS$2,2)="1M",SUMIF(Month!$131:$131,Period!CS$2,Month!25:25),SUMIF(Month!$131:$131,Period!CS$2,Month!25:25)+CR25)</f>
        <v>0</v>
      </c>
      <c r="CT25" s="10">
        <f>IF(LEFT(CT$2,2)="1M",SUMIF(Month!$131:$131,Period!CT$2,Month!25:25),SUMIF(Month!$131:$131,Period!CT$2,Month!25:25)+CS25)</f>
        <v>0</v>
      </c>
      <c r="CU25" s="10">
        <f>IF(LEFT(CU$2,2)="1M",SUMIF(Month!$131:$131,Period!CU$2,Month!25:25),SUMIF(Month!$131:$131,Period!CU$2,Month!25:25)+CT25)</f>
        <v>0</v>
      </c>
      <c r="CV25" s="10">
        <f>IF(LEFT(CV$2,2)="1M",SUMIF(Month!$131:$131,Period!CV$2,Month!25:25),SUMIF(Month!$131:$131,Period!CV$2,Month!25:25)+CU25)</f>
        <v>0</v>
      </c>
      <c r="CW25" s="10">
        <f>IF(LEFT(CW$2,2)="1M",SUMIF(Month!$131:$131,Period!CW$2,Month!25:25),SUMIF(Month!$131:$131,Period!CW$2,Month!25:25)+CV25)</f>
        <v>0</v>
      </c>
      <c r="CX25" s="10">
        <f>IF(LEFT(CX$2,2)="1M",SUMIF(Month!$131:$131,Period!CX$2,Month!25:25),SUMIF(Month!$131:$131,Period!CX$2,Month!25:25)+CW25)</f>
        <v>0</v>
      </c>
      <c r="CY25" s="10">
        <f>IF(LEFT(CY$2,2)="1M",SUMIF(Month!$131:$131,Period!CY$2,Month!25:25),SUMIF(Month!$131:$131,Period!CY$2,Month!25:25)+CX25)</f>
        <v>0</v>
      </c>
      <c r="CZ25" s="10">
        <f>IF(LEFT(CZ$2,2)="1M",SUMIF(Month!$131:$131,Period!CZ$2,Month!25:25),SUMIF(Month!$131:$131,Period!CZ$2,Month!25:25)+CY25)</f>
        <v>0</v>
      </c>
      <c r="DA25" s="10">
        <f>IF(LEFT(DA$2,2)="1M",SUMIF(Month!$131:$131,Period!DA$2,Month!25:25),SUMIF(Month!$131:$131,Period!DA$2,Month!25:25)+CZ25)</f>
        <v>0</v>
      </c>
      <c r="DB25" s="10">
        <f>IF(LEFT(DB$2,2)="1M",SUMIF(Month!$131:$131,Period!DB$2,Month!25:25),SUMIF(Month!$131:$131,Period!DB$2,Month!25:25)+DA25)</f>
        <v>0</v>
      </c>
      <c r="DC25" s="10">
        <f>IF(LEFT(DC$2,2)="1M",SUMIF(Month!$131:$131,Period!DC$2,Month!25:25),SUMIF(Month!$131:$131,Period!DC$2,Month!25:25)+DB25)</f>
        <v>0</v>
      </c>
      <c r="DD25" s="10">
        <f>IF(LEFT(DD$2,2)="1M",SUMIF(Month!$131:$131,Period!DD$2,Month!25:25),SUMIF(Month!$131:$131,Period!DD$2,Month!25:25)+DC25)</f>
        <v>0</v>
      </c>
      <c r="DE25" s="10">
        <f>IF(LEFT(DE$2,2)="1M",SUMIF(Month!$131:$131,Period!DE$2,Month!25:25),SUMIF(Month!$131:$131,Period!DE$2,Month!25:25)+DD25)</f>
        <v>0</v>
      </c>
      <c r="DF25" s="10">
        <f>IF(LEFT(DF$2,2)="1M",SUMIF(Month!$131:$131,Period!DF$2,Month!25:25),SUMIF(Month!$131:$131,Period!DF$2,Month!25:25)+DE25)</f>
        <v>0</v>
      </c>
      <c r="DG25" s="10">
        <f>IF(LEFT(DG$2,2)="1M",SUMIF(Month!$131:$131,Period!DG$2,Month!25:25),SUMIF(Month!$131:$131,Period!DG$2,Month!25:25)+DF25)</f>
        <v>0</v>
      </c>
      <c r="DH25" s="10">
        <f>IF(LEFT(DH$2,2)="1M",SUMIF(Month!$131:$131,Period!DH$2,Month!25:25),SUMIF(Month!$131:$131,Period!DH$2,Month!25:25)+DG25)</f>
        <v>0</v>
      </c>
      <c r="DI25" s="10">
        <f>IF(LEFT(DI$2,2)="1M",SUMIF(Month!$131:$131,Period!DI$2,Month!25:25),SUMIF(Month!$131:$131,Period!DI$2,Month!25:25)+DH25)</f>
        <v>0</v>
      </c>
      <c r="DJ25" s="10">
        <f>IF(LEFT(DJ$2,2)="1M",SUMIF(Month!$131:$131,Period!DJ$2,Month!25:25),SUMIF(Month!$131:$131,Period!DJ$2,Month!25:25)+DI25)</f>
        <v>0</v>
      </c>
      <c r="DK25" s="10">
        <f>IF(LEFT(DK$2,2)="1M",SUMIF(Month!$131:$131,Period!DK$2,Month!25:25),SUMIF(Month!$131:$131,Period!DK$2,Month!25:25)+DJ25)</f>
        <v>0</v>
      </c>
      <c r="DL25" s="10">
        <f>IF(LEFT(DL$2,2)="1M",SUMIF(Month!$131:$131,Period!DL$2,Month!25:25),SUMIF(Month!$131:$131,Period!DL$2,Month!25:25)+DK25)</f>
        <v>0</v>
      </c>
      <c r="DM25" s="10">
        <f>IF(LEFT(DM$2,2)="1M",SUMIF(Month!$131:$131,Period!DM$2,Month!25:25),SUMIF(Month!$131:$131,Period!DM$2,Month!25:25)+DL25)</f>
        <v>0</v>
      </c>
      <c r="DN25" s="10">
        <f>IF(LEFT(DN$2,2)="1M",SUMIF(Month!$131:$131,Period!DN$2,Month!25:25),SUMIF(Month!$131:$131,Period!DN$2,Month!25:25)+DM25)</f>
        <v>0</v>
      </c>
      <c r="DO25" s="10">
        <f>IF(LEFT(DO$2,2)="1M",SUMIF(Month!$131:$131,Period!DO$2,Month!25:25),SUMIF(Month!$131:$131,Period!DO$2,Month!25:25)+DN25)</f>
        <v>0</v>
      </c>
      <c r="DP25" s="10">
        <f>IF(LEFT(DP$2,2)="1M",SUMIF(Month!$131:$131,Period!DP$2,Month!25:25),SUMIF(Month!$131:$131,Period!DP$2,Month!25:25)+DO25)</f>
        <v>0</v>
      </c>
      <c r="DQ25" s="10">
        <f>IF(LEFT(DQ$2,2)="1M",SUMIF(Month!$131:$131,Period!DQ$2,Month!25:25),SUMIF(Month!$131:$131,Period!DQ$2,Month!25:25)+DP25)</f>
        <v>0</v>
      </c>
      <c r="DR25" s="10">
        <f>IF(LEFT(DR$2,2)="1M",SUMIF(Month!$131:$131,Period!DR$2,Month!25:25),SUMIF(Month!$131:$131,Period!DR$2,Month!25:25)+DQ25)</f>
        <v>0</v>
      </c>
      <c r="DS25" s="10">
        <f>IF(LEFT(DS$2,2)="1M",SUMIF(Month!$131:$131,Period!DS$2,Month!25:25),SUMIF(Month!$131:$131,Period!DS$2,Month!25:25)+DR25)</f>
        <v>0</v>
      </c>
      <c r="DT25" s="10">
        <f>IF(LEFT(DT$2,2)="1M",SUMIF(Month!$131:$131,Period!DT$2,Month!25:25),SUMIF(Month!$131:$131,Period!DT$2,Month!25:25)+DS25)</f>
        <v>0</v>
      </c>
      <c r="DU25" s="10">
        <f>IF(LEFT(DU$2,2)="1M",SUMIF(Month!$131:$131,Period!DU$2,Month!25:25),SUMIF(Month!$131:$131,Period!DU$2,Month!25:25)+DT25)</f>
        <v>0</v>
      </c>
      <c r="DV25" s="10">
        <f>IF(LEFT(DV$2,2)="1M",SUMIF(Month!$131:$131,Period!DV$2,Month!25:25),SUMIF(Month!$131:$131,Period!DV$2,Month!25:25)+DU25)</f>
        <v>0</v>
      </c>
      <c r="DW25" s="10">
        <f>IF(LEFT(DW$2,2)="1M",SUMIF(Month!$131:$131,Period!DW$2,Month!25:25),SUMIF(Month!$131:$131,Period!DW$2,Month!25:25)+DV25)</f>
        <v>0</v>
      </c>
      <c r="DX25" s="10">
        <f>IF(LEFT(DX$2,2)="1M",SUMIF(Month!$131:$131,Period!DX$2,Month!25:25),SUMIF(Month!$131:$131,Period!DX$2,Month!25:25)+DW25)</f>
        <v>0</v>
      </c>
      <c r="DY25" s="10">
        <f>IF(LEFT(DY$2,2)="1M",SUMIF(Month!$131:$131,Period!DY$2,Month!25:25),SUMIF(Month!$131:$131,Period!DY$2,Month!25:25)+DX25)</f>
        <v>0</v>
      </c>
      <c r="DZ25" s="10">
        <f>IF(LEFT(DZ$2,2)="1M",SUMIF(Month!$131:$131,Period!DZ$2,Month!25:25),SUMIF(Month!$131:$131,Period!DZ$2,Month!25:25)+DY25)</f>
        <v>0</v>
      </c>
      <c r="EA25" s="10">
        <f>IF(LEFT(EA$2,2)="1M",SUMIF(Month!$131:$131,Period!EA$2,Month!25:25),SUMIF(Month!$131:$131,Period!EA$2,Month!25:25)+DZ25)</f>
        <v>0</v>
      </c>
      <c r="EB25" s="10">
        <f>IF(LEFT(EB$2,2)="1M",SUMIF(Month!$131:$131,Period!EB$2,Month!25:25),SUMIF(Month!$131:$131,Period!EB$2,Month!25:25)+EA25)</f>
        <v>0</v>
      </c>
      <c r="EC25" s="10">
        <f>IF(LEFT(EC$2,2)="1M",SUMIF(Month!$131:$131,Period!EC$2,Month!25:25),SUMIF(Month!$131:$131,Period!EC$2,Month!25:25)+EB25)</f>
        <v>0</v>
      </c>
      <c r="ED25" s="10">
        <f>IF(LEFT(ED$2,2)="1M",SUMIF(Month!$131:$131,Period!ED$2,Month!25:25),SUMIF(Month!$131:$131,Period!ED$2,Month!25:25)+EC25)</f>
        <v>0</v>
      </c>
      <c r="EE25" s="10">
        <f>IF(LEFT(EE$2,2)="1M",SUMIF(Month!$131:$131,Period!EE$2,Month!25:25),SUMIF(Month!$131:$131,Period!EE$2,Month!25:25)+ED25)</f>
        <v>0</v>
      </c>
      <c r="EF25" s="10">
        <f>IF(LEFT(EF$2,2)="1M",SUMIF(Month!$131:$131,Period!EF$2,Month!25:25),SUMIF(Month!$131:$131,Period!EF$2,Month!25:25)+EE25)</f>
        <v>0</v>
      </c>
      <c r="EG25" s="10">
        <f>IF(LEFT(EG$2,2)="1M",SUMIF(Month!$131:$131,Period!EG$2,Month!25:25),SUMIF(Month!$131:$131,Period!EG$2,Month!25:25)+EF25)</f>
        <v>0</v>
      </c>
      <c r="EH25" s="10">
        <f>IF(LEFT(EH$2,2)="1M",SUMIF(Month!$131:$131,Period!EH$2,Month!25:25),SUMIF(Month!$131:$131,Period!EH$2,Month!25:25)+EG25)</f>
        <v>0</v>
      </c>
      <c r="EI25" s="10">
        <f>IF(LEFT(EI$2,2)="1M",SUMIF(Month!$131:$131,Period!EI$2,Month!25:25),SUMIF(Month!$131:$131,Period!EI$2,Month!25:25)+EH25)</f>
        <v>0</v>
      </c>
      <c r="EJ25" s="10">
        <f>IF(LEFT(EJ$2,2)="1M",SUMIF(Month!$131:$131,Period!EJ$2,Month!25:25),SUMIF(Month!$131:$131,Period!EJ$2,Month!25:25)+EI25)</f>
        <v>0</v>
      </c>
      <c r="EK25" s="10">
        <f>IF(LEFT(EK$2,2)="1M",SUMIF(Month!$131:$131,Period!EK$2,Month!25:25),SUMIF(Month!$131:$131,Period!EK$2,Month!25:25)+EJ25)</f>
        <v>0</v>
      </c>
      <c r="EL25" s="10">
        <f>IF(LEFT(EL$2,2)="1M",SUMIF(Month!$131:$131,Period!EL$2,Month!25:25),SUMIF(Month!$131:$131,Period!EL$2,Month!25:25)+EK25)</f>
        <v>0</v>
      </c>
      <c r="EM25" s="10">
        <f>IF(LEFT(EM$2,2)="1M",SUMIF(Month!$131:$131,Period!EM$2,Month!25:25),SUMIF(Month!$131:$131,Period!EM$2,Month!25:25)+EL25)</f>
        <v>0</v>
      </c>
      <c r="EN25" s="10">
        <f>IF(LEFT(EN$2,2)="1M",SUMIF(Month!$131:$131,Period!EN$2,Month!25:25),SUMIF(Month!$131:$131,Period!EN$2,Month!25:25)+EM25)</f>
        <v>0</v>
      </c>
      <c r="EO25" s="10">
        <f>IF(LEFT(EO$2,2)="1M",SUMIF(Month!$131:$131,Period!EO$2,Month!25:25),SUMIF(Month!$131:$131,Period!EO$2,Month!25:25)+EN25)</f>
        <v>0</v>
      </c>
      <c r="EP25" s="10">
        <f>IF(LEFT(EP$2,2)="1M",SUMIF(Month!$131:$131,Period!EP$2,Month!25:25),SUMIF(Month!$131:$131,Period!EP$2,Month!25:25)+EO25)</f>
        <v>0</v>
      </c>
      <c r="EQ25" s="10">
        <f>IF(LEFT(EQ$2,2)="1M",SUMIF(Month!$131:$131,Period!EQ$2,Month!25:25),SUMIF(Month!$131:$131,Period!EQ$2,Month!25:25)+EP25)</f>
        <v>0</v>
      </c>
      <c r="ER25" s="10">
        <f>IF(LEFT(ER$2,2)="1M",SUMIF(Month!$131:$131,Period!ER$2,Month!25:25),SUMIF(Month!$131:$131,Period!ER$2,Month!25:25)+EQ25)</f>
        <v>0</v>
      </c>
      <c r="ES25" s="10">
        <f>IF(LEFT(ES$2,2)="1M",SUMIF(Month!$131:$131,Period!ES$2,Month!25:25),SUMIF(Month!$131:$131,Period!ES$2,Month!25:25)+ER25)</f>
        <v>0</v>
      </c>
      <c r="ET25" s="10">
        <f>IF(LEFT(ET$2,2)="1M",SUMIF(Month!$131:$131,Period!ET$2,Month!25:25),SUMIF(Month!$131:$131,Period!ET$2,Month!25:25)+ES25)</f>
        <v>0</v>
      </c>
      <c r="EU25" s="10">
        <f>IF(LEFT(EU$2,2)="1M",SUMIF(Month!$131:$131,Period!EU$2,Month!25:25),SUMIF(Month!$131:$131,Period!EU$2,Month!25:25)+ET25)</f>
        <v>0</v>
      </c>
      <c r="EV25" s="10">
        <f>IF(LEFT(EV$2,2)="1M",SUMIF(Month!$131:$131,Period!EV$2,Month!25:25),SUMIF(Month!$131:$131,Period!EV$2,Month!25:25)+EU25)</f>
        <v>0</v>
      </c>
      <c r="EW25" s="10">
        <f>IF(LEFT(EW$2,2)="1M",SUMIF(Month!$131:$131,Period!EW$2,Month!25:25),SUMIF(Month!$131:$131,Period!EW$2,Month!25:25)+EV25)</f>
        <v>0</v>
      </c>
      <c r="EX25" s="10">
        <f>IF(LEFT(EX$2,2)="1M",SUMIF(Month!$131:$131,Period!EX$2,Month!25:25),SUMIF(Month!$131:$131,Period!EX$2,Month!25:25)+EW25)</f>
        <v>0</v>
      </c>
      <c r="EY25" s="10">
        <f>IF(LEFT(EY$2,2)="1M",SUMIF(Month!$131:$131,Period!EY$2,Month!25:25),SUMIF(Month!$131:$131,Period!EY$2,Month!25:25)+EX25)</f>
        <v>0</v>
      </c>
      <c r="EZ25" s="10">
        <f>IF(LEFT(EZ$2,2)="1M",SUMIF(Month!$131:$131,Period!EZ$2,Month!25:25),SUMIF(Month!$131:$131,Period!EZ$2,Month!25:25)+EY25)</f>
        <v>0</v>
      </c>
      <c r="FA25" s="10">
        <f>IF(LEFT(FA$2,2)="1M",SUMIF(Month!$131:$131,Period!FA$2,Month!25:25),SUMIF(Month!$131:$131,Period!FA$2,Month!25:25)+EZ25)</f>
        <v>0</v>
      </c>
      <c r="FB25" s="10">
        <f>IF(LEFT(FB$2,2)="1M",SUMIF(Month!$131:$131,Period!FB$2,Month!25:25),SUMIF(Month!$131:$131,Period!FB$2,Month!25:25)+FA25)</f>
        <v>0</v>
      </c>
      <c r="FC25" s="10">
        <f>IF(LEFT(FC$2,2)="1M",SUMIF(Month!$131:$131,Period!FC$2,Month!25:25),SUMIF(Month!$131:$131,Period!FC$2,Month!25:25)+FB25)</f>
        <v>0</v>
      </c>
      <c r="FD25" s="10">
        <f>IF(LEFT(FD$2,2)="1M",SUMIF(Month!$131:$131,Period!FD$2,Month!25:25),SUMIF(Month!$131:$131,Period!FD$2,Month!25:25)+FC25)</f>
        <v>0</v>
      </c>
      <c r="FE25" s="10">
        <f>IF(LEFT(FE$2,2)="1M",SUMIF(Month!$131:$131,Period!FE$2,Month!25:25),SUMIF(Month!$131:$131,Period!FE$2,Month!25:25)+FD25)</f>
        <v>0</v>
      </c>
      <c r="FF25" s="10">
        <f>IF(LEFT(FF$2,2)="1M",SUMIF(Month!$131:$131,Period!FF$2,Month!25:25),SUMIF(Month!$131:$131,Period!FF$2,Month!25:25)+FE25)</f>
        <v>0</v>
      </c>
      <c r="FG25" s="10">
        <f>IF(LEFT(FG$2,2)="1M",SUMIF(Month!$131:$131,Period!FG$2,Month!25:25),SUMIF(Month!$131:$131,Period!FG$2,Month!25:25)+FF25)</f>
        <v>0</v>
      </c>
      <c r="FH25" s="10">
        <f>IF(LEFT(FH$2,2)="1M",SUMIF(Month!$131:$131,Period!FH$2,Month!25:25),SUMIF(Month!$131:$131,Period!FH$2,Month!25:25)+FG25)</f>
        <v>0</v>
      </c>
      <c r="FI25" s="10">
        <f>IF(LEFT(FI$2,2)="1M",SUMIF(Month!$131:$131,Period!FI$2,Month!25:25),SUMIF(Month!$131:$131,Period!FI$2,Month!25:25)+FH25)</f>
        <v>0</v>
      </c>
      <c r="FJ25" s="10">
        <f>IF(LEFT(FJ$2,2)="1M",SUMIF(Month!$131:$131,Period!FJ$2,Month!25:25),SUMIF(Month!$131:$131,Period!FJ$2,Month!25:25)+FI25)</f>
        <v>0</v>
      </c>
      <c r="FK25" s="10">
        <f>IF(LEFT(FK$2,2)="1M",SUMIF(Month!$131:$131,Period!FK$2,Month!25:25),SUMIF(Month!$131:$131,Period!FK$2,Month!25:25)+FJ25)</f>
        <v>0</v>
      </c>
      <c r="FL25" s="10">
        <f>IF(LEFT(FL$2,2)="1M",SUMIF(Month!$131:$131,Period!FL$2,Month!25:25),SUMIF(Month!$131:$131,Period!FL$2,Month!25:25)+FK25)</f>
        <v>0</v>
      </c>
      <c r="FM25" s="10">
        <f>IF(LEFT(FM$2,2)="1M",SUMIF(Month!$131:$131,Period!FM$2,Month!25:25),SUMIF(Month!$131:$131,Period!FM$2,Month!25:25)+FL25)</f>
        <v>0</v>
      </c>
      <c r="FN25" s="10">
        <f>IF(LEFT(FN$2,2)="1M",SUMIF(Month!$131:$131,Period!FN$2,Month!25:25),SUMIF(Month!$131:$131,Period!FN$2,Month!25:25)+FM25)</f>
        <v>0</v>
      </c>
      <c r="FO25" s="10">
        <f>IF(LEFT(FO$2,2)="1M",SUMIF(Month!$131:$131,Period!FO$2,Month!25:25),SUMIF(Month!$131:$131,Period!FO$2,Month!25:25)+FN25)</f>
        <v>0</v>
      </c>
      <c r="FP25" s="10">
        <f>IF(LEFT(FP$2,2)="1M",SUMIF(Month!$131:$131,Period!FP$2,Month!25:25),SUMIF(Month!$131:$131,Period!FP$2,Month!25:25)+FO25)</f>
        <v>0</v>
      </c>
      <c r="FQ25" s="10">
        <f>IF(LEFT(FQ$2,2)="1M",SUMIF(Month!$131:$131,Period!FQ$2,Month!25:25),SUMIF(Month!$131:$131,Period!FQ$2,Month!25:25)+FP25)</f>
        <v>0</v>
      </c>
      <c r="FR25" s="10">
        <f>IF(LEFT(FR$2,2)="1M",SUMIF(Month!$131:$131,Period!FR$2,Month!25:25),SUMIF(Month!$131:$131,Period!FR$2,Month!25:25)+FQ25)</f>
        <v>0</v>
      </c>
      <c r="FS25" s="10">
        <f>IF(LEFT(FS$2,2)="1M",SUMIF(Month!$131:$131,Period!FS$2,Month!25:25),SUMIF(Month!$131:$131,Period!FS$2,Month!25:25)+FR25)</f>
        <v>0</v>
      </c>
      <c r="FT25" s="10">
        <f>IF(LEFT(FT$2,2)="1M",SUMIF(Month!$131:$131,Period!FT$2,Month!25:25),SUMIF(Month!$131:$131,Period!FT$2,Month!25:25)+FS25)</f>
        <v>0</v>
      </c>
      <c r="FU25" s="10">
        <f>IF(LEFT(FU$2,2)="1M",SUMIF(Month!$131:$131,Period!FU$2,Month!25:25),SUMIF(Month!$131:$131,Period!FU$2,Month!25:25)+FT25)</f>
        <v>0</v>
      </c>
      <c r="FV25" s="10">
        <f>IF(LEFT(FV$2,2)="1M",SUMIF(Month!$131:$131,Period!FV$2,Month!25:25),SUMIF(Month!$131:$131,Period!FV$2,Month!25:25)+FU25)</f>
        <v>0</v>
      </c>
      <c r="FW25" s="10">
        <f>IF(LEFT(FW$2,2)="1M",SUMIF(Month!$131:$131,Period!FW$2,Month!25:25),SUMIF(Month!$131:$131,Period!FW$2,Month!25:25)+FV25)</f>
        <v>0</v>
      </c>
      <c r="FX25" s="10">
        <f>IF(LEFT(FX$2,2)="1M",SUMIF(Month!$131:$131,Period!FX$2,Month!25:25),SUMIF(Month!$131:$131,Period!FX$2,Month!25:25)+FW25)</f>
        <v>0</v>
      </c>
      <c r="FY25" s="10">
        <f>IF(LEFT(FY$2,2)="1M",SUMIF(Month!$131:$131,Period!FY$2,Month!25:25),SUMIF(Month!$131:$131,Period!FY$2,Month!25:25)+FX25)</f>
        <v>0</v>
      </c>
      <c r="FZ25" s="10">
        <f>IF(LEFT(FZ$2,2)="1M",SUMIF(Month!$131:$131,Period!FZ$2,Month!25:25),SUMIF(Month!$131:$131,Period!FZ$2,Month!25:25)+FY25)</f>
        <v>0</v>
      </c>
      <c r="GA25" s="10">
        <f>IF(LEFT(GA$2,2)="1M",SUMIF(Month!$131:$131,Period!GA$2,Month!25:25),SUMIF(Month!$131:$131,Period!GA$2,Month!25:25)+FZ25)</f>
        <v>0</v>
      </c>
      <c r="GB25" s="10">
        <f>IF(LEFT(GB$2,2)="1M",SUMIF(Month!$131:$131,Period!GB$2,Month!25:25),SUMIF(Month!$131:$131,Period!GB$2,Month!25:25)+GA25)</f>
        <v>0</v>
      </c>
      <c r="GC25" s="10">
        <f>IF(LEFT(GC$2,2)="1M",SUMIF(Month!$131:$131,Period!GC$2,Month!25:25),SUMIF(Month!$131:$131,Period!GC$2,Month!25:25)+GB25)</f>
        <v>0</v>
      </c>
      <c r="GD25" s="10">
        <f>IF(LEFT(GD$2,2)="1M",SUMIF(Month!$131:$131,Period!GD$2,Month!25:25),SUMIF(Month!$131:$131,Period!GD$2,Month!25:25)+GC25)</f>
        <v>0</v>
      </c>
      <c r="GE25" s="10">
        <f>IF(LEFT(GE$2,2)="1M",SUMIF(Month!$131:$131,Period!GE$2,Month!25:25),SUMIF(Month!$131:$131,Period!GE$2,Month!25:25)+GD25)</f>
        <v>0</v>
      </c>
      <c r="GF25" s="10">
        <f>IF(LEFT(GF$2,2)="1M",SUMIF(Month!$131:$131,Period!GF$2,Month!25:25),SUMIF(Month!$131:$131,Period!GF$2,Month!25:25)+GE25)</f>
        <v>0</v>
      </c>
      <c r="GG25" s="10">
        <f>IF(LEFT(GG$2,2)="1M",SUMIF(Month!$131:$131,Period!GG$2,Month!25:25),SUMIF(Month!$131:$131,Period!GG$2,Month!25:25)+GF25)</f>
        <v>0</v>
      </c>
      <c r="GH25" s="10">
        <f>IF(LEFT(GH$2,2)="1M",SUMIF(Month!$131:$131,Period!GH$2,Month!25:25),SUMIF(Month!$131:$131,Period!GH$2,Month!25:25)+GG25)</f>
        <v>0</v>
      </c>
      <c r="GI25" s="10">
        <f>IF(LEFT(GI$2,2)="1M",SUMIF(Month!$131:$131,Period!GI$2,Month!25:25),SUMIF(Month!$131:$131,Period!GI$2,Month!25:25)+GH25)</f>
        <v>0</v>
      </c>
      <c r="GJ25" s="10">
        <f>IF(LEFT(GJ$2,2)="1M",SUMIF(Month!$131:$131,Period!GJ$2,Month!25:25),SUMIF(Month!$131:$131,Period!GJ$2,Month!25:25)+GI25)</f>
        <v>0</v>
      </c>
      <c r="GK25" s="10">
        <f>IF(LEFT(GK$2,2)="1M",SUMIF(Month!$131:$131,Period!GK$2,Month!25:25),SUMIF(Month!$131:$131,Period!GK$2,Month!25:25)+GJ25)</f>
        <v>0</v>
      </c>
      <c r="GL25" s="10">
        <f>IF(LEFT(GL$2,2)="1M",SUMIF(Month!$131:$131,Period!GL$2,Month!25:25),SUMIF(Month!$131:$131,Period!GL$2,Month!25:25)+GK25)</f>
        <v>0</v>
      </c>
      <c r="GM25" s="10">
        <f>IF(LEFT(GM$2,2)="1M",SUMIF(Month!$131:$131,Period!GM$2,Month!25:25),SUMIF(Month!$131:$131,Period!GM$2,Month!25:25)+GL25)</f>
        <v>0</v>
      </c>
      <c r="GN25" s="10">
        <f>IF(LEFT(GN$2,2)="1M",SUMIF(Month!$131:$131,Period!GN$2,Month!25:25),SUMIF(Month!$131:$131,Period!GN$2,Month!25:25)+GM25)</f>
        <v>0</v>
      </c>
      <c r="GO25" s="10">
        <f>IF(LEFT(GO$2,2)="1M",SUMIF(Month!$131:$131,Period!GO$2,Month!25:25),SUMIF(Month!$131:$131,Period!GO$2,Month!25:25)+GN25)</f>
        <v>0</v>
      </c>
      <c r="GP25" s="10">
        <f>IF(LEFT(GP$2,2)="1M",SUMIF(Month!$131:$131,Period!GP$2,Month!25:25),SUMIF(Month!$131:$131,Period!GP$2,Month!25:25)+GO25)</f>
        <v>0</v>
      </c>
      <c r="GQ25" s="10">
        <f>IF(LEFT(GQ$2,2)="1M",SUMIF(Month!$131:$131,Period!GQ$2,Month!25:25),SUMIF(Month!$131:$131,Period!GQ$2,Month!25:25)+GP25)</f>
        <v>0</v>
      </c>
      <c r="GR25" s="10">
        <f>IF(LEFT(GR$2,2)="1M",SUMIF(Month!$131:$131,Period!GR$2,Month!25:25),SUMIF(Month!$131:$131,Period!GR$2,Month!25:25)+GQ25)</f>
        <v>0</v>
      </c>
      <c r="GS25" s="10">
        <f>IF(LEFT(GS$2,2)="1M",SUMIF(Month!$131:$131,Period!GS$2,Month!25:25),SUMIF(Month!$131:$131,Period!GS$2,Month!25:25)+GR25)</f>
        <v>0</v>
      </c>
      <c r="GT25" s="10">
        <f>IF(LEFT(GT$2,2)="1M",SUMIF(Month!$131:$131,Period!GT$2,Month!25:25),SUMIF(Month!$131:$131,Period!GT$2,Month!25:25)+GS25)</f>
        <v>0</v>
      </c>
      <c r="GU25" s="10">
        <f>IF(LEFT(GU$2,2)="1M",SUMIF(Month!$131:$131,Period!GU$2,Month!25:25),SUMIF(Month!$131:$131,Period!GU$2,Month!25:25)+GT25)</f>
        <v>0</v>
      </c>
      <c r="GV25" s="10">
        <f>IF(LEFT(GV$2,2)="1M",SUMIF(Month!$131:$131,Period!GV$2,Month!25:25),SUMIF(Month!$131:$131,Period!GV$2,Month!25:25)+GU25)</f>
        <v>0</v>
      </c>
      <c r="GW25" s="10">
        <f>IF(LEFT(GW$2,2)="1M",SUMIF(Month!$131:$131,Period!GW$2,Month!25:25),SUMIF(Month!$131:$131,Period!GW$2,Month!25:25)+GV25)</f>
        <v>0</v>
      </c>
      <c r="GX25" s="10">
        <f>IF(LEFT(GX$2,2)="1M",SUMIF(Month!$131:$131,Period!GX$2,Month!25:25),SUMIF(Month!$131:$131,Period!GX$2,Month!25:25)+GW25)</f>
        <v>726</v>
      </c>
      <c r="GY25" s="10">
        <f>IF(LEFT(GY$2,2)="1M",SUMIF(Month!$131:$131,Period!GY$2,Month!25:25),SUMIF(Month!$131:$131,Period!GY$2,Month!25:25)+GX25)</f>
        <v>1318</v>
      </c>
      <c r="GZ25" s="10">
        <f>IF(LEFT(GZ$2,2)="1M",SUMIF(Month!$131:$131,Period!GZ$2,Month!25:25),SUMIF(Month!$131:$131,Period!GZ$2,Month!25:25)+GY25)</f>
        <v>1965</v>
      </c>
      <c r="HA25" s="10">
        <f>IF(LEFT(HA$2,2)="1M",SUMIF(Month!$131:$131,Period!HA$2,Month!25:25),SUMIF(Month!$131:$131,Period!HA$2,Month!25:25)+GZ25)</f>
        <v>2631</v>
      </c>
      <c r="HB25" s="10">
        <f>IF(LEFT(HB$2,2)="1M",SUMIF(Month!$131:$131,Period!HB$2,Month!25:25),SUMIF(Month!$131:$131,Period!HB$2,Month!25:25)+HA25)</f>
        <v>3269</v>
      </c>
      <c r="HC25" s="10">
        <f>IF(LEFT(HC$2,2)="1M",SUMIF(Month!$131:$131,Period!HC$2,Month!25:25),SUMIF(Month!$131:$131,Period!HC$2,Month!25:25)+HB25)</f>
        <v>3889</v>
      </c>
      <c r="HD25" s="10">
        <f>IF(LEFT(HD$2,2)="1M",SUMIF(Month!$131:$131,Period!HD$2,Month!25:25),SUMIF(Month!$131:$131,Period!HD$2,Month!25:25)+HC25)</f>
        <v>4540</v>
      </c>
      <c r="HE25" s="10">
        <f>IF(LEFT(HE$2,2)="1M",SUMIF(Month!$131:$131,Period!HE$2,Month!25:25),SUMIF(Month!$131:$131,Period!HE$2,Month!25:25)+HD25)</f>
        <v>5210</v>
      </c>
      <c r="HF25" s="10">
        <f>IF(LEFT(HF$2,2)="1M",SUMIF(Month!$131:$131,Period!HF$2,Month!25:25),SUMIF(Month!$131:$131,Period!HF$2,Month!25:25)+HE25)</f>
        <v>5849</v>
      </c>
      <c r="HG25" s="10">
        <f>IF(LEFT(HG$2,2)="1M",SUMIF(Month!$131:$131,Period!HG$2,Month!25:25),SUMIF(Month!$131:$131,Period!HG$2,Month!25:25)+HF25)</f>
        <v>6529</v>
      </c>
      <c r="HH25" s="10">
        <f>IF(LEFT(HH$2,2)="1M",SUMIF(Month!$131:$131,Period!HH$2,Month!25:25),SUMIF(Month!$131:$131,Period!HH$2,Month!25:25)+HG25)</f>
        <v>7184</v>
      </c>
      <c r="HI25" s="10">
        <f>IF(LEFT(HI$2,2)="1M",SUMIF(Month!$131:$131,Period!HI$2,Month!25:25),SUMIF(Month!$131:$131,Period!HI$2,Month!25:25)+HH25)</f>
        <v>7975</v>
      </c>
      <c r="HJ25" s="10">
        <f>IF(LEFT(HJ$2,2)="1M",SUMIF(Month!$131:$131,Period!HJ$2,Month!25:25),SUMIF(Month!$131:$131,Period!HJ$2,Month!25:25)+HI25)</f>
        <v>754.04100000000005</v>
      </c>
      <c r="HK25" s="10">
        <f>IF(LEFT(HK$2,2)="1M",SUMIF(Month!$131:$131,Period!HK$2,Month!25:25),SUMIF(Month!$131:$131,Period!HK$2,Month!25:25)+HJ25)</f>
        <v>1368.4235000000001</v>
      </c>
      <c r="HL25" s="10">
        <f>IF(LEFT(HL$2,2)="1M",SUMIF(Month!$131:$131,Period!HL$2,Month!25:25),SUMIF(Month!$131:$131,Period!HL$2,Month!25:25)+HK25)</f>
        <v>2033.1330000000003</v>
      </c>
      <c r="HM25" s="10">
        <f>IF(LEFT(HM$2,2)="1M",SUMIF(Month!$131:$131,Period!HM$2,Month!25:25),SUMIF(Month!$131:$131,Period!HM$2,Month!25:25)+HL25)</f>
        <v>2715.1205</v>
      </c>
      <c r="HN25" s="10">
        <f>IF(LEFT(HN$2,2)="1M",SUMIF(Month!$131:$131,Period!HN$2,Month!25:25),SUMIF(Month!$131:$131,Period!HN$2,Month!25:25)+HM25)</f>
        <v>3382.2285000000002</v>
      </c>
      <c r="HO25" s="10">
        <f>IF(LEFT(HO$2,2)="1M",SUMIF(Month!$131:$131,Period!HO$2,Month!25:25),SUMIF(Month!$131:$131,Period!HO$2,Month!25:25)+HN25)</f>
        <v>4034.4900000000002</v>
      </c>
      <c r="HP25" s="10">
        <f>IF(LEFT(HP$2,2)="1M",SUMIF(Month!$131:$131,Period!HP$2,Month!25:25),SUMIF(Month!$131:$131,Period!HP$2,Month!25:25)+HO25)</f>
        <v>4734.0285000000003</v>
      </c>
      <c r="HQ25" s="10">
        <f>IF(LEFT(HQ$2,2)="1M",SUMIF(Month!$131:$131,Period!HQ$2,Month!25:25),SUMIF(Month!$131:$131,Period!HQ$2,Month!25:25)+HP25)</f>
        <v>5406.607</v>
      </c>
      <c r="HR25" s="10">
        <f>IF(LEFT(HR$2,2)="1M",SUMIF(Month!$131:$131,Period!HR$2,Month!25:25),SUMIF(Month!$131:$131,Period!HR$2,Month!25:25)+HQ25)</f>
        <v>6065.607</v>
      </c>
      <c r="HS25" s="10">
        <f>IF(LEFT(HS$2,2)="1M",SUMIF(Month!$131:$131,Period!HS$2,Month!25:25),SUMIF(Month!$131:$131,Period!HS$2,Month!25:25)+HR25)</f>
        <v>6760.6144999999997</v>
      </c>
      <c r="HT25" s="10">
        <f>IF(LEFT(HT$2,2)="1M",SUMIF(Month!$131:$131,Period!HT$2,Month!25:25),SUMIF(Month!$131:$131,Period!HT$2,Month!25:25)+HS25)</f>
        <v>7394.6144999999997</v>
      </c>
      <c r="HU25" s="10">
        <f>IF(LEFT(HU$2,2)="1M",SUMIF(Month!$131:$131,Period!HU$2,Month!25:25),SUMIF(Month!$131:$131,Period!HU$2,Month!25:25)+HT25)</f>
        <v>8156.6144999999997</v>
      </c>
      <c r="HV25" s="10">
        <f>IF(LEFT(HV$2,2)="1M",SUMIF(Month!$131:$131,Period!HV$2,Month!25:25),SUMIF(Month!$131:$131,Period!HV$2,Month!25:25)+HU25)</f>
        <v>712</v>
      </c>
      <c r="HW25" s="10">
        <f>IF(LEFT(HW$2,2)="1M",SUMIF(Month!$131:$131,Period!HW$2,Month!25:25),SUMIF(Month!$131:$131,Period!HW$2,Month!25:25)+HV25)</f>
        <v>1338</v>
      </c>
      <c r="HX25" s="10">
        <f>IF(LEFT(HX$2,2)="1M",SUMIF(Month!$131:$131,Period!HX$2,Month!25:25),SUMIF(Month!$131:$131,Period!HX$2,Month!25:25)+HW25)</f>
        <v>2006</v>
      </c>
      <c r="HY25" s="10">
        <f>IF(LEFT(HY$2,2)="1M",SUMIF(Month!$131:$131,Period!HY$2,Month!25:25),SUMIF(Month!$131:$131,Period!HY$2,Month!25:25)+HX25)</f>
        <v>2647</v>
      </c>
      <c r="HZ25" s="10">
        <f>IF(LEFT(HZ$2,2)="1M",SUMIF(Month!$131:$131,Period!HZ$2,Month!25:25),SUMIF(Month!$131:$131,Period!HZ$2,Month!25:25)+HY25)</f>
        <v>3292</v>
      </c>
      <c r="IA25" s="10">
        <f>IF(LEFT(IA$2,2)="1M",SUMIF(Month!$131:$131,Period!IA$2,Month!25:25),SUMIF(Month!$131:$131,Period!IA$2,Month!25:25)+HZ25)</f>
        <v>3898</v>
      </c>
      <c r="IB25" s="10">
        <f>IF(LEFT(IB$2,2)="1M",SUMIF(Month!$131:$131,Period!IB$2,Month!25:25),SUMIF(Month!$131:$131,Period!IB$2,Month!25:25)+IA25)</f>
        <v>4591</v>
      </c>
      <c r="IC25" s="10">
        <f>IF(LEFT(IC$2,2)="1M",SUMIF(Month!$131:$131,Period!IC$2,Month!25:25),SUMIF(Month!$131:$131,Period!IC$2,Month!25:25)+IB25)</f>
        <v>5238</v>
      </c>
      <c r="ID25" s="10">
        <f>IF(LEFT(ID$2,2)="1M",SUMIF(Month!$131:$131,Period!ID$2,Month!25:25),SUMIF(Month!$131:$131,Period!ID$2,Month!25:25)+IC25)</f>
        <v>5869.4380000000001</v>
      </c>
      <c r="IE25" s="10">
        <f>IF(LEFT(IE$2,2)="1M",SUMIF(Month!$131:$131,Period!IE$2,Month!25:25),SUMIF(Month!$131:$131,Period!IE$2,Month!25:25)+ID25)</f>
        <v>6534.4380000000001</v>
      </c>
      <c r="IF25" s="10">
        <f>IF(LEFT(IF$2,2)="1M",SUMIF(Month!$131:$131,Period!IF$2,Month!25:25),SUMIF(Month!$131:$131,Period!IF$2,Month!25:25)+IE25)</f>
        <v>7165.4380000000001</v>
      </c>
      <c r="IG25" s="10">
        <f>IF(LEFT(IG$2,2)="1M",SUMIF(Month!$131:$131,Period!IG$2,Month!25:25),SUMIF(Month!$131:$131,Period!IG$2,Month!25:25)+IF25)</f>
        <v>7918.4380000000001</v>
      </c>
      <c r="IH25" s="10">
        <f>Month!IH25</f>
        <v>695.351</v>
      </c>
      <c r="II25" s="10">
        <f>IH25+Month!II25</f>
        <v>1298.2404999999999</v>
      </c>
      <c r="IJ25" s="10">
        <f>II25+Month!IJ25</f>
        <v>1957.6030000000001</v>
      </c>
      <c r="IK25" s="10">
        <f>IJ25+Month!IK25</f>
        <v>2614.5830000000001</v>
      </c>
      <c r="IL25" s="10">
        <f>IK25+Month!IL25</f>
        <v>3266.3325</v>
      </c>
      <c r="IM25" s="10">
        <f>IL25+Month!IM25</f>
        <v>3902.1179999999999</v>
      </c>
      <c r="IN25" s="10">
        <f>IM25+Month!IN25</f>
        <v>4600.8294999999998</v>
      </c>
      <c r="IO25" s="10">
        <f>IN25+Month!IO25</f>
        <v>5248.9754999999996</v>
      </c>
      <c r="IP25" s="10">
        <f>IO25+Month!IP25</f>
        <v>5904.1389999999992</v>
      </c>
      <c r="IQ25" s="10">
        <f>IP25+Month!IQ25</f>
        <v>6572.5109999999995</v>
      </c>
      <c r="IR25" s="10">
        <f>IQ25+Month!IR25</f>
        <v>7209.530999999999</v>
      </c>
      <c r="IS25" s="10">
        <f>IR25+Month!IS25</f>
        <v>7971.2379999999994</v>
      </c>
      <c r="IT25" s="10">
        <f>Month!IT25</f>
        <v>701.74099999999999</v>
      </c>
      <c r="IU25" s="10">
        <f>IT25+Month!IU25</f>
        <v>1293.924</v>
      </c>
      <c r="IV25" s="10">
        <f>IU25+Month!IV25</f>
        <v>1961.059</v>
      </c>
      <c r="IW25" s="10">
        <f>IV25+Month!IW25</f>
        <v>2607.5839999999998</v>
      </c>
      <c r="IX25" s="10">
        <f>IW25+Month!IX25</f>
        <v>3207.3369999999995</v>
      </c>
      <c r="IY25" s="10">
        <f>IX25+Month!IY25</f>
        <v>3803.3749999999995</v>
      </c>
      <c r="IZ25" s="10">
        <f>IY25+Month!IZ25</f>
        <v>4478.9629999999997</v>
      </c>
      <c r="JA25" s="10">
        <f>IZ25+Month!JA25</f>
        <v>5123.6359999999995</v>
      </c>
      <c r="JB25" s="10">
        <f>JA25+Month!JB25</f>
        <v>5760.0209999999997</v>
      </c>
      <c r="JC25" s="10">
        <f>JB25+Month!JC25</f>
        <v>6417.4699999999993</v>
      </c>
      <c r="JD25" s="10">
        <f>JC25+Month!JD25</f>
        <v>7033.3744999999999</v>
      </c>
      <c r="JE25" s="10">
        <f>JD25+Month!JE25</f>
        <v>7774.759</v>
      </c>
      <c r="JF25" s="10">
        <f>Month!JF25</f>
        <v>700.16899999999998</v>
      </c>
      <c r="JG25" s="10">
        <f>Month!JG25+JF25</f>
        <v>1282.4349999999999</v>
      </c>
      <c r="JH25" s="10">
        <f>Month!JH25+JG25</f>
        <v>1943.4575</v>
      </c>
      <c r="JI25" s="10">
        <f>Month!JI25+JH25</f>
        <v>2591.2159999999999</v>
      </c>
      <c r="JJ25" s="10">
        <f>Month!JJ25+JI25</f>
        <v>3231.2084999999997</v>
      </c>
      <c r="JK25" s="10">
        <f>Month!JK25+JJ25</f>
        <v>3855.8934999999997</v>
      </c>
      <c r="JL25" s="10">
        <f>Month!JL25+JK25</f>
        <v>4544.8670000000002</v>
      </c>
      <c r="JM25" s="10">
        <f>Month!JM25+JL25</f>
        <v>5202.4534999999996</v>
      </c>
      <c r="JN25" s="10">
        <f>Month!JN25+JM25</f>
        <v>5852.598</v>
      </c>
      <c r="JO25" s="10">
        <f>Month!JO25+JN25</f>
        <v>6540.232</v>
      </c>
      <c r="JP25" s="10">
        <f>Month!JP25+JO25</f>
        <v>7203.1109999999999</v>
      </c>
      <c r="JQ25" s="10">
        <f>Month!JQ25+JP25</f>
        <v>7964.7550000000001</v>
      </c>
      <c r="JR25" s="10">
        <f>Month!JR25</f>
        <v>712.98750000000007</v>
      </c>
      <c r="JS25" s="10">
        <f>Month!JS25+JR25</f>
        <v>1333.1890000000001</v>
      </c>
      <c r="JT25" s="10">
        <f>Month!JT25+JS25</f>
        <v>1886.7195000000002</v>
      </c>
      <c r="JU25" s="10">
        <f>Month!JU25+JT25</f>
        <v>2310.2560000000003</v>
      </c>
      <c r="JV25" s="10">
        <f>Month!JV25+JU25</f>
        <v>2793.0910000000003</v>
      </c>
      <c r="JW25" s="10">
        <f>Month!JW25+JV25</f>
        <v>3308.2030000000004</v>
      </c>
      <c r="JX25" s="10">
        <f>Month!JX25+JW25</f>
        <v>3855.0445000000004</v>
      </c>
      <c r="JY25" s="10">
        <f>Month!JY25+JX25</f>
        <v>4425.6105000000007</v>
      </c>
      <c r="JZ25" s="10">
        <f>Month!JZ25+JY25</f>
        <v>5033.978000000001</v>
      </c>
      <c r="KA25" s="10">
        <f>Month!KA25+JZ25</f>
        <v>5694.8685000000014</v>
      </c>
      <c r="KB25" s="10">
        <f>Month!KB25+KA25</f>
        <v>6324.6305000000011</v>
      </c>
      <c r="KC25" s="10">
        <f>Month!KC25+KB25</f>
        <v>7037.9545000000007</v>
      </c>
      <c r="KD25" s="10">
        <f>Month!KD25</f>
        <v>643.29949999999997</v>
      </c>
      <c r="KE25" s="10">
        <f>Month!KE25+KD25</f>
        <v>1209.7755</v>
      </c>
      <c r="KF25" s="10">
        <f>Month!KF25+KE25</f>
        <v>1692.1949999999999</v>
      </c>
      <c r="KG25" s="10">
        <f>Month!KG25+KF25</f>
        <v>2213.5985000000001</v>
      </c>
      <c r="KH25" s="10">
        <f>Month!KH25+KG25</f>
        <v>2785.2809999999999</v>
      </c>
      <c r="KI25" s="10">
        <f>Month!KI25+KH25</f>
        <v>3324.6369999999997</v>
      </c>
      <c r="KJ25" s="10">
        <f>Month!KJ25+KI25</f>
        <v>3912.7914999999998</v>
      </c>
      <c r="KK25" s="10">
        <f>Month!KK25+KJ25</f>
        <v>4501.2635</v>
      </c>
      <c r="KL25" s="10">
        <f>Month!KL25+KK25</f>
        <v>5084.3100000000004</v>
      </c>
      <c r="KM25" s="10">
        <f>Month!KM25+KL25</f>
        <v>5692.2575000000006</v>
      </c>
      <c r="KN25" s="10">
        <f>Month!KN25+KM25</f>
        <v>6278.0760000000009</v>
      </c>
      <c r="KO25" s="10">
        <f>Month!KO25+KN25</f>
        <v>6966.0170000000007</v>
      </c>
      <c r="KP25" s="10">
        <f>Month!KP25</f>
        <v>596.12200000000007</v>
      </c>
      <c r="KQ25" s="10">
        <f>Month!KQ25+KP25</f>
        <v>1129.8165000000001</v>
      </c>
      <c r="KR25" s="10">
        <f>Month!KR25+KQ25</f>
        <v>1722.9135000000001</v>
      </c>
      <c r="KS25" s="10">
        <f>Month!KS25+KR25</f>
        <v>2309.0005000000001</v>
      </c>
      <c r="KT25" s="10">
        <f>Month!KT25+KS25</f>
        <v>2883.1864999999998</v>
      </c>
      <c r="KU25" s="10">
        <f>Month!KU25+KT25</f>
        <v>3439.067</v>
      </c>
      <c r="KV25" s="10">
        <f>Month!KV25+KU25</f>
        <v>4077.0050000000001</v>
      </c>
      <c r="KW25" s="10">
        <f>Month!KW25+KV25</f>
        <v>4679.3784999999998</v>
      </c>
      <c r="KX25" s="10">
        <f>Month!KX25+KW25</f>
        <v>5278.2614999999996</v>
      </c>
      <c r="KY25" s="10">
        <f>Month!KY25+KX25</f>
        <v>5897.2164999999995</v>
      </c>
      <c r="KZ25" s="10">
        <f>Month!KZ25+KY25</f>
        <v>6485.9114999999993</v>
      </c>
      <c r="LA25" s="10">
        <f>Month!LA25+KZ25</f>
        <v>7175.3684999999996</v>
      </c>
      <c r="LB25" s="10">
        <f>Month!LB25</f>
        <v>660.90899999999988</v>
      </c>
      <c r="LC25" s="10">
        <f>Month!LC25+LB25</f>
        <v>1221.748</v>
      </c>
      <c r="LD25" s="10">
        <f>Month!LD25+LC25</f>
        <v>1846.6480000000001</v>
      </c>
      <c r="LE25" s="10">
        <f>Month!LE25+LD25</f>
        <v>2457.7690000000002</v>
      </c>
      <c r="LF25" s="10">
        <f>Month!LF25+LE25</f>
        <v>3074.1440000000002</v>
      </c>
      <c r="LG25" s="10">
        <f>Month!LG25+LF25</f>
        <v>3660.2710000000002</v>
      </c>
      <c r="LH25" s="10">
        <f>Month!LH25+LG25</f>
        <v>4324.8850000000002</v>
      </c>
      <c r="LI25" s="10">
        <f>Month!LI25+LH25</f>
        <v>4944.2849999999999</v>
      </c>
      <c r="LJ25" s="10">
        <f>Month!LJ25+LI25</f>
        <v>5550.9515000000001</v>
      </c>
      <c r="LK25" s="10">
        <f>Month!LK25+LJ25</f>
        <v>6177.2695000000003</v>
      </c>
      <c r="LL25" s="10">
        <f>Month!LL25+LK25</f>
        <v>6773.3235000000004</v>
      </c>
      <c r="LM25" s="10">
        <f>Month!LM25+LL25</f>
        <v>7481.3225000000002</v>
      </c>
      <c r="LN25" s="10">
        <f>Month!LN25</f>
        <v>663.08799999999997</v>
      </c>
      <c r="LO25" s="10">
        <f>LN25+Month!LO25</f>
        <v>1246.491</v>
      </c>
      <c r="LP25" s="10">
        <f>LO25+Month!LP25</f>
        <v>1880.7265</v>
      </c>
      <c r="LQ25" s="10">
        <f>LP25+Month!LQ25</f>
        <v>2494.192</v>
      </c>
      <c r="LR25" s="10">
        <f>LQ25+Month!LR25</f>
        <v>3126.1165000000001</v>
      </c>
      <c r="LS25" s="10">
        <f>LR25+Month!LS25</f>
        <v>3744.9290000000001</v>
      </c>
      <c r="LT25" s="10">
        <f>LS25+Month!LT25</f>
        <v>4415.8154999999997</v>
      </c>
      <c r="LU25" s="10">
        <f>LT25+Month!LU25</f>
        <v>5044.7494999999999</v>
      </c>
      <c r="LV25" s="10">
        <f>LU25+Month!LV25</f>
        <v>5656.433</v>
      </c>
      <c r="LW25" s="10">
        <f>LV25+Month!LW25</f>
        <v>6267.3329999999996</v>
      </c>
      <c r="LX25" s="10">
        <f>LW25+Month!LX25</f>
        <v>6857.7254999999996</v>
      </c>
      <c r="LY25" s="10">
        <f>LX25+Month!LY25</f>
        <v>7555.7069999999994</v>
      </c>
      <c r="LZ25" s="10">
        <f>Month!LZ25</f>
        <v>668.68399999999997</v>
      </c>
      <c r="MA25" s="10">
        <f>LZ25+Month!MA25</f>
        <v>1235.4449999999999</v>
      </c>
      <c r="MB25" s="10">
        <f>MA25+Month!MB25</f>
        <v>1877.0785000000001</v>
      </c>
      <c r="MC25" s="10">
        <f>MB25+Month!MC25</f>
        <v>2510.7905000000001</v>
      </c>
      <c r="MD25" s="10">
        <f>MC25+Month!MD25</f>
        <v>3143.2015000000001</v>
      </c>
      <c r="ME25" s="10">
        <f>MD25+Month!ME25</f>
        <v>3755.1565000000001</v>
      </c>
      <c r="MF25" s="10">
        <f>ME25+Month!MF25</f>
        <v>4435.8490000000002</v>
      </c>
      <c r="MG25" s="10">
        <f>MF25+Month!MG25</f>
        <v>5094.9549999999999</v>
      </c>
      <c r="MH25" s="10">
        <f>MG25+Month!MH25</f>
        <v>5740.0959999999995</v>
      </c>
      <c r="MI25" s="10">
        <f>MH25+Month!MI25</f>
        <v>6417.0694999999996</v>
      </c>
      <c r="MJ25" s="10">
        <f>MI25+Month!MJ25</f>
        <v>7069.7934999999998</v>
      </c>
      <c r="MK25" s="10">
        <f>MJ25+Month!MK25</f>
        <v>7818.4709999999995</v>
      </c>
      <c r="ML25" s="10">
        <f>Month!ML25</f>
        <v>698.39250000000015</v>
      </c>
    </row>
    <row r="26" spans="1:350" s="4" customFormat="1" x14ac:dyDescent="0.35">
      <c r="A26" s="20" t="str">
        <f>Month!$A$26</f>
        <v>Concebra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146">
        <f>IF(LEFT(HO$2,2)="1M",SUMIF(Month!$131:$131,Period!HO$2,Month!26:26),SUMIF(Month!$131:$131,Period!HO$2,Month!26:26)+HN26)</f>
        <v>882.32449999999994</v>
      </c>
      <c r="HP26" s="146">
        <f>IF(LEFT(HP$2,2)="1M",SUMIF(Month!$131:$131,Period!HP$2,Month!26:26),SUMIF(Month!$131:$131,Period!HP$2,Month!26:26)+HO26)</f>
        <v>8501.0904285714296</v>
      </c>
      <c r="HQ26" s="146">
        <f>IF(LEFT(HQ$2,2)="1M",SUMIF(Month!$131:$131,Period!HQ$2,Month!26:26),SUMIF(Month!$131:$131,Period!HQ$2,Month!26:26)+HP26)</f>
        <v>15908.820428571429</v>
      </c>
      <c r="HR26" s="146">
        <f>IF(LEFT(HR$2,2)="1M",SUMIF(Month!$131:$131,Period!HR$2,Month!26:26),SUMIF(Month!$131:$131,Period!HR$2,Month!26:26)+HQ26)</f>
        <v>23221.820428571431</v>
      </c>
      <c r="HS26" s="146">
        <f>IF(LEFT(HS$2,2)="1M",SUMIF(Month!$131:$131,Period!HS$2,Month!26:26),SUMIF(Month!$131:$131,Period!HS$2,Month!26:26)+HR26)</f>
        <v>30843.04542857143</v>
      </c>
      <c r="HT26" s="146">
        <f>IF(LEFT(HT$2,2)="1M",SUMIF(Month!$131:$131,Period!HT$2,Month!26:26),SUMIF(Month!$131:$131,Period!HT$2,Month!26:26)+HS26)</f>
        <v>37893.04542857143</v>
      </c>
      <c r="HU26" s="146">
        <f>IF(LEFT(HU$2,2)="1M",SUMIF(Month!$131:$131,Period!HU$2,Month!26:26),SUMIF(Month!$131:$131,Period!HU$2,Month!26:26)+HT26)</f>
        <v>45235.04542857143</v>
      </c>
      <c r="HV26" s="146">
        <f>IF(LEFT(HV$2,2)="1M",SUMIF(Month!$131:$131,Period!HV$2,Month!26:26),SUMIF(Month!$131:$131,Period!HV$2,Month!26:26)+HU26)</f>
        <v>6784</v>
      </c>
      <c r="HW26" s="146">
        <f>IF(LEFT(HW$2,2)="1M",SUMIF(Month!$131:$131,Period!HW$2,Month!26:26),SUMIF(Month!$131:$131,Period!HW$2,Month!26:26)+HV26)</f>
        <v>13286</v>
      </c>
      <c r="HX26" s="146">
        <f>IF(LEFT(HX$2,2)="1M",SUMIF(Month!$131:$131,Period!HX$2,Month!26:26),SUMIF(Month!$131:$131,Period!HX$2,Month!26:26)+HW26)</f>
        <v>20418</v>
      </c>
      <c r="HY26" s="146">
        <f>IF(LEFT(HY$2,2)="1M",SUMIF(Month!$131:$131,Period!HY$2,Month!26:26),SUMIF(Month!$131:$131,Period!HY$2,Month!26:26)+HX26)</f>
        <v>27328</v>
      </c>
      <c r="HZ26" s="146">
        <f>IF(LEFT(HZ$2,2)="1M",SUMIF(Month!$131:$131,Period!HZ$2,Month!26:26),SUMIF(Month!$131:$131,Period!HZ$2,Month!26:26)+HY26)</f>
        <v>34395</v>
      </c>
      <c r="IA26" s="146">
        <f>IF(LEFT(IA$2,2)="1M",SUMIF(Month!$131:$131,Period!IA$2,Month!26:26),SUMIF(Month!$131:$131,Period!IA$2,Month!26:26)+HZ26)</f>
        <v>41357</v>
      </c>
      <c r="IB26" s="146">
        <f>IF(LEFT(IB$2,2)="1M",SUMIF(Month!$131:$131,Period!IB$2,Month!26:26),SUMIF(Month!$131:$131,Period!IB$2,Month!26:26)+IA26)</f>
        <v>48955</v>
      </c>
      <c r="IC26" s="146">
        <f>IF(LEFT(IC$2,2)="1M",SUMIF(Month!$131:$131,Period!IC$2,Month!26:26),SUMIF(Month!$131:$131,Period!IC$2,Month!26:26)+IB26)</f>
        <v>56279</v>
      </c>
      <c r="ID26" s="146">
        <f>IF(LEFT(ID$2,2)="1M",SUMIF(Month!$131:$131,Period!ID$2,Month!26:26),SUMIF(Month!$131:$131,Period!ID$2,Month!26:26)+IC26)</f>
        <v>63378.6155</v>
      </c>
      <c r="IE26" s="146">
        <f>IF(LEFT(IE$2,2)="1M",SUMIF(Month!$131:$131,Period!IE$2,Month!26:26),SUMIF(Month!$131:$131,Period!IE$2,Month!26:26)+ID26)</f>
        <v>70660.6155</v>
      </c>
      <c r="IF26" s="146">
        <f>IF(LEFT(IF$2,2)="1M",SUMIF(Month!$131:$131,Period!IF$2,Month!26:26),SUMIF(Month!$131:$131,Period!IF$2,Month!26:26)+IE26)</f>
        <v>77523.6155</v>
      </c>
      <c r="IG26" s="146">
        <f>IF(LEFT(IG$2,2)="1M",SUMIF(Month!$131:$131,Period!IG$2,Month!26:26),SUMIF(Month!$131:$131,Period!IG$2,Month!26:26)+IF26)</f>
        <v>84889.6155</v>
      </c>
      <c r="IH26" s="146">
        <f>Month!IH26</f>
        <v>6849.1229999999996</v>
      </c>
      <c r="II26" s="146">
        <f>IH26+Month!II26</f>
        <v>13152.139499999999</v>
      </c>
      <c r="IJ26" s="146">
        <f>II26+Month!IJ26</f>
        <v>20170.701999999997</v>
      </c>
      <c r="IK26" s="146">
        <f>IJ26+Month!IK26</f>
        <v>26857.260999999999</v>
      </c>
      <c r="IL26" s="146">
        <f>IK26+Month!IL26</f>
        <v>34057.076999999997</v>
      </c>
      <c r="IM26" s="146">
        <f>IL26+Month!IM26</f>
        <v>41090.004999999997</v>
      </c>
      <c r="IN26" s="146">
        <f>IM26+Month!IN26</f>
        <v>48703.210500000001</v>
      </c>
      <c r="IO26" s="146">
        <f>IN26+Month!IO26</f>
        <v>56154.968000000001</v>
      </c>
      <c r="IP26" s="146">
        <f>IO26+Month!IP26</f>
        <v>63343.311000000002</v>
      </c>
      <c r="IQ26" s="146">
        <f>IP26+Month!IQ26</f>
        <v>70807.210999999996</v>
      </c>
      <c r="IR26" s="146">
        <f>IQ26+Month!IR26</f>
        <v>77923.65449999999</v>
      </c>
      <c r="IS26" s="146">
        <f>IR26+Month!IS26</f>
        <v>85218.385499999989</v>
      </c>
      <c r="IT26" s="146">
        <f>Month!IT26</f>
        <v>6992.3274999999994</v>
      </c>
      <c r="IU26" s="146">
        <f>IT26+Month!IU26</f>
        <v>13171.794</v>
      </c>
      <c r="IV26" s="146">
        <f>IU26+Month!IV26</f>
        <v>20210.2575</v>
      </c>
      <c r="IW26" s="146">
        <f>IV26+Month!IW26</f>
        <v>27121.447499999998</v>
      </c>
      <c r="IX26" s="146">
        <f>IW26+Month!IX26</f>
        <v>32767.990999999998</v>
      </c>
      <c r="IY26" s="146">
        <f>IX26+Month!IY26</f>
        <v>40022.716</v>
      </c>
      <c r="IZ26" s="146">
        <f>IY26+Month!IZ26</f>
        <v>47703.326571428574</v>
      </c>
      <c r="JA26" s="146">
        <f>IZ26+Month!JA26</f>
        <v>55259.407479591842</v>
      </c>
      <c r="JB26" s="146">
        <f>JA26+Month!JB26</f>
        <v>62562.994519770968</v>
      </c>
      <c r="JC26" s="146">
        <f>JB26+Month!JC26</f>
        <v>69970.153567390022</v>
      </c>
      <c r="JD26" s="146">
        <f>JC26+Month!JD26</f>
        <v>76886.454567390028</v>
      </c>
      <c r="JE26" s="146">
        <f>JD26+Month!JE26</f>
        <v>84108.463567390034</v>
      </c>
      <c r="JF26" s="146">
        <f>Month!JF26</f>
        <v>7055.25</v>
      </c>
      <c r="JG26" s="146">
        <f>Month!JG26+JF26</f>
        <v>13439.411</v>
      </c>
      <c r="JH26" s="146">
        <f>Month!JH26+JG26</f>
        <v>20315.718499999999</v>
      </c>
      <c r="JI26" s="146">
        <f>Month!JI26+JH26</f>
        <v>27165.987999999998</v>
      </c>
      <c r="JJ26" s="146">
        <f>Month!JJ26+JI26</f>
        <v>34295.973590909089</v>
      </c>
      <c r="JK26" s="146">
        <f>Month!JK26+JJ26</f>
        <v>41288.745590909086</v>
      </c>
      <c r="JL26" s="146">
        <f>Month!JL26+JK26</f>
        <v>49074.410090909085</v>
      </c>
      <c r="JM26" s="146">
        <f>Month!JM26+JL26</f>
        <v>56755.586090909084</v>
      </c>
      <c r="JN26" s="146">
        <f>Month!JN26+JM26</f>
        <v>64270.659090909088</v>
      </c>
      <c r="JO26" s="146">
        <f>Month!JO26+JN26</f>
        <v>72143.227090909088</v>
      </c>
      <c r="JP26" s="146">
        <f>Month!JP26+JO26</f>
        <v>79450.423582434509</v>
      </c>
      <c r="JQ26" s="146">
        <f>Month!JQ26+JP26</f>
        <v>86833.757082434517</v>
      </c>
      <c r="JR26" s="146">
        <f>Month!JR26</f>
        <v>7070.4875000000002</v>
      </c>
      <c r="JS26" s="146">
        <f>Month!JS26+JR26</f>
        <v>13741.336499999999</v>
      </c>
      <c r="JT26" s="146">
        <f>Month!JT26+JS26</f>
        <v>20407.087500000001</v>
      </c>
      <c r="JU26" s="146">
        <f>Month!JU26+JT26</f>
        <v>25849.823</v>
      </c>
      <c r="JV26" s="146">
        <f>Month!JV26+JU26</f>
        <v>32312.376</v>
      </c>
      <c r="JW26" s="146">
        <f>Month!JW26+JV26</f>
        <v>39057.95081949934</v>
      </c>
      <c r="JX26" s="146">
        <f>Month!JX26+JW26</f>
        <v>46511.447595361409</v>
      </c>
      <c r="JY26" s="146">
        <f>Month!JY26+JX26</f>
        <v>54193.022767775205</v>
      </c>
      <c r="JZ26" s="146">
        <f>Month!JZ26+JY26</f>
        <v>62102.635846722573</v>
      </c>
      <c r="KA26" s="146">
        <f>Month!KA26+JZ26</f>
        <v>70370.21113619626</v>
      </c>
      <c r="KB26" s="146">
        <f>Month!KB26+KA26</f>
        <v>78290.295765825897</v>
      </c>
      <c r="KC26" s="146">
        <f>Month!KC26+KB26</f>
        <v>86244.549728110374</v>
      </c>
      <c r="KD26" s="146">
        <f>Month!KD26</f>
        <v>7653.1369999999997</v>
      </c>
      <c r="KE26" s="146">
        <f>Month!KE26+KD26</f>
        <v>14598.466499999999</v>
      </c>
      <c r="KF26" s="146">
        <f>Month!KF26+KE26</f>
        <v>21866.318299999999</v>
      </c>
      <c r="KG26" s="146">
        <f>Month!KG26+KF26</f>
        <v>29190.692799999997</v>
      </c>
      <c r="KH26" s="146">
        <f>Month!KH26+KG26</f>
        <v>37149.036399999997</v>
      </c>
      <c r="KI26" s="146">
        <f>Month!KI26+KH26</f>
        <v>44867.888899999998</v>
      </c>
      <c r="KJ26" s="146">
        <f>Month!KJ26+KI26</f>
        <v>53193.820299999999</v>
      </c>
      <c r="KK26" s="146">
        <f>Month!KK26+KJ26</f>
        <v>61610.061799999996</v>
      </c>
      <c r="KL26" s="146">
        <f>Month!KL26+KK26</f>
        <v>69650.086899999995</v>
      </c>
      <c r="KM26" s="146">
        <f>Month!KM26+KL26</f>
        <v>77918.779399999999</v>
      </c>
      <c r="KN26" s="146">
        <f>Month!KN26+KM26</f>
        <v>85620.244399999996</v>
      </c>
      <c r="KO26" s="146">
        <f>Month!KO26+KN26</f>
        <v>93596.895900000003</v>
      </c>
      <c r="KP26" s="146">
        <f>Month!KP26</f>
        <v>7072.0757999999987</v>
      </c>
      <c r="KQ26" s="146">
        <f>Month!KQ26+KP26</f>
        <v>13899.7871</v>
      </c>
      <c r="KR26" s="146">
        <f>Month!KR26+KQ26</f>
        <v>21851.196100000001</v>
      </c>
      <c r="KS26" s="146">
        <f>Month!KS26+KR26</f>
        <v>29321.0916</v>
      </c>
      <c r="KT26" s="146">
        <f>Month!KT26+KS26</f>
        <v>37177.072099999998</v>
      </c>
      <c r="KU26" s="146">
        <f>Month!KU26+KT26</f>
        <v>44812.773499999996</v>
      </c>
      <c r="KV26" s="146">
        <f>Month!KV26+KU26</f>
        <v>53042.298599999995</v>
      </c>
      <c r="KW26" s="146">
        <f>Month!KW26+KV26</f>
        <v>61158.211099999993</v>
      </c>
      <c r="KX26" s="146">
        <f>Month!KX26+KW26</f>
        <v>69118.814099999989</v>
      </c>
      <c r="KY26" s="146">
        <f>Month!KY26+KX26</f>
        <v>77023.726099999985</v>
      </c>
      <c r="KZ26" s="146">
        <f>Month!KZ26+KY26</f>
        <v>84522.464599999992</v>
      </c>
      <c r="LA26" s="146">
        <f>Month!LA26+KZ26</f>
        <v>92290.597399999999</v>
      </c>
      <c r="LB26" s="146">
        <f>Month!LB26</f>
        <v>7482.7194999999992</v>
      </c>
      <c r="LC26" s="146">
        <f>Month!LC26+LB26</f>
        <v>14420.299500000001</v>
      </c>
      <c r="LD26" s="146">
        <f>Month!LD26+LC26</f>
        <v>22399.548999999999</v>
      </c>
      <c r="LE26" s="146">
        <f>Month!LE26+LD26</f>
        <v>29860.890099999997</v>
      </c>
      <c r="LF26" s="146">
        <f>Month!LF26+LE26</f>
        <v>37880.456099999996</v>
      </c>
      <c r="LG26" s="146">
        <f>Month!LG26+LF26</f>
        <v>45766.996599999999</v>
      </c>
      <c r="LH26" s="146">
        <f>Month!LH26+LG26</f>
        <v>54349.357100000001</v>
      </c>
      <c r="LI26" s="146">
        <f>Month!LI26+LH26</f>
        <v>62901.722600000001</v>
      </c>
      <c r="LJ26" s="146">
        <f>Month!LJ26+LI26</f>
        <v>71139.918099999995</v>
      </c>
      <c r="LK26" s="146">
        <f>Month!LK26+LJ26</f>
        <v>79561.2739</v>
      </c>
      <c r="LL26" s="146">
        <f>Month!LL26+LK26</f>
        <v>87547.074900000007</v>
      </c>
      <c r="LM26" s="146">
        <f>Month!LM26+LL26</f>
        <v>95563.412300000011</v>
      </c>
      <c r="LN26" s="146">
        <f>Month!LN26</f>
        <v>7910.5494999999992</v>
      </c>
      <c r="LO26" s="146">
        <f>LN26+Month!LO26</f>
        <v>15321.443199999998</v>
      </c>
      <c r="LP26" s="146">
        <f>LO26+Month!LP26</f>
        <v>23297.804499999998</v>
      </c>
      <c r="LQ26" s="146">
        <f>LP26+Month!LQ26</f>
        <v>31115.247100000001</v>
      </c>
      <c r="LR26" s="146">
        <f>LQ26+Month!LR26</f>
        <v>39244.852100000004</v>
      </c>
      <c r="LS26" s="146">
        <f>LR26+Month!LS26</f>
        <v>47391.400600000008</v>
      </c>
      <c r="LT26" s="146">
        <f>LS26+Month!LT26</f>
        <v>56230.313100000007</v>
      </c>
      <c r="LU26" s="146">
        <f>LT26+Month!LU26</f>
        <v>64887.61310000001</v>
      </c>
      <c r="LV26" s="146">
        <f>LU26+Month!LV26</f>
        <v>73415.333600000013</v>
      </c>
      <c r="LW26" s="146">
        <f>LV26+Month!LW26</f>
        <v>82176.481900000013</v>
      </c>
      <c r="LX26" s="146">
        <f>LW26+Month!LX26</f>
        <v>90227.16810000001</v>
      </c>
      <c r="LY26" s="146">
        <f>LX26+Month!LY26</f>
        <v>98454.870100000015</v>
      </c>
      <c r="LZ26" s="146">
        <f>Month!LZ26</f>
        <v>8013.5576000000001</v>
      </c>
      <c r="MA26" s="146">
        <f>LZ26+Month!MA26</f>
        <v>15647.5291</v>
      </c>
      <c r="MB26" s="146">
        <f>MA26+Month!MB26</f>
        <v>23183.837100000001</v>
      </c>
      <c r="MC26" s="146">
        <f>MB26+Month!MC26</f>
        <v>29078.771100000002</v>
      </c>
      <c r="MD26" s="146">
        <f>MC26+Month!MD26</f>
        <v>35268.093200000003</v>
      </c>
      <c r="ME26" s="146">
        <f>MD26+Month!ME26</f>
        <v>41348.898700000005</v>
      </c>
      <c r="MF26" s="146">
        <f>ME26+Month!MF26</f>
        <v>48092.837700000004</v>
      </c>
      <c r="MG26" s="146">
        <f>MF26+Month!MG26</f>
        <v>54579.746700000003</v>
      </c>
      <c r="MH26" s="146">
        <f>MG26+Month!MH26</f>
        <v>60894.124400000001</v>
      </c>
      <c r="MI26" s="146">
        <f>MH26+Month!MI26</f>
        <v>67481.7929</v>
      </c>
      <c r="MJ26" s="146">
        <f>MI26+Month!MJ26</f>
        <v>73502.645699999994</v>
      </c>
      <c r="MK26" s="146">
        <f>MJ26+Month!MK26</f>
        <v>79565.683799999999</v>
      </c>
      <c r="ML26" s="146">
        <f>Month!ML26</f>
        <v>5773.9065000000001</v>
      </c>
    </row>
    <row r="27" spans="1:350" s="4" customFormat="1" x14ac:dyDescent="0.35">
      <c r="A27" s="103" t="str">
        <f>Month!$A$27</f>
        <v>Veículo Pesado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>
        <f>IF(LEFT(HO$2,2)="1M",SUMIF(Month!$131:$131,Period!HO$2,Month!27:27),SUMIF(Month!$131:$131,Period!HO$2,Month!27:27)+HN27)</f>
        <v>518.19399999999996</v>
      </c>
      <c r="HP27" s="9">
        <f>IF(LEFT(HP$2,2)="1M",SUMIF(Month!$131:$131,Period!HP$2,Month!27:27),SUMIF(Month!$131:$131,Period!HP$2,Month!27:27)+HO27)</f>
        <v>4963.2618571428575</v>
      </c>
      <c r="HQ27" s="9">
        <f>IF(LEFT(HQ$2,2)="1M",SUMIF(Month!$131:$131,Period!HQ$2,Month!27:27),SUMIF(Month!$131:$131,Period!HQ$2,Month!27:27)+HP27)</f>
        <v>9332.1328571428567</v>
      </c>
      <c r="HR27" s="9">
        <f>IF(LEFT(HR$2,2)="1M",SUMIF(Month!$131:$131,Period!HR$2,Month!27:27),SUMIF(Month!$131:$131,Period!HR$2,Month!27:27)+HQ27)</f>
        <v>13702.132857142857</v>
      </c>
      <c r="HS27" s="9">
        <f>IF(LEFT(HS$2,2)="1M",SUMIF(Month!$131:$131,Period!HS$2,Month!27:27),SUMIF(Month!$131:$131,Period!HS$2,Month!27:27)+HR27)</f>
        <v>18230.077857142856</v>
      </c>
      <c r="HT27" s="9">
        <f>IF(LEFT(HT$2,2)="1M",SUMIF(Month!$131:$131,Period!HT$2,Month!27:27),SUMIF(Month!$131:$131,Period!HT$2,Month!27:27)+HS27)</f>
        <v>22437.077857142856</v>
      </c>
      <c r="HU27" s="9">
        <f>IF(LEFT(HU$2,2)="1M",SUMIF(Month!$131:$131,Period!HU$2,Month!27:27),SUMIF(Month!$131:$131,Period!HU$2,Month!27:27)+HT27)</f>
        <v>26447.077857142856</v>
      </c>
      <c r="HV27" s="9">
        <f>IF(LEFT(HV$2,2)="1M",SUMIF(Month!$131:$131,Period!HV$2,Month!27:27),SUMIF(Month!$131:$131,Period!HV$2,Month!27:27)+HU27)</f>
        <v>3758</v>
      </c>
      <c r="HW27" s="9">
        <f>IF(LEFT(HW$2,2)="1M",SUMIF(Month!$131:$131,Period!HW$2,Month!27:27),SUMIF(Month!$131:$131,Period!HW$2,Month!27:27)+HV27)</f>
        <v>7511</v>
      </c>
      <c r="HX27" s="9">
        <f>IF(LEFT(HX$2,2)="1M",SUMIF(Month!$131:$131,Period!HX$2,Month!27:27),SUMIF(Month!$131:$131,Period!HX$2,Month!27:27)+HW27)</f>
        <v>11748</v>
      </c>
      <c r="HY27" s="9">
        <f>IF(LEFT(HY$2,2)="1M",SUMIF(Month!$131:$131,Period!HY$2,Month!27:27),SUMIF(Month!$131:$131,Period!HY$2,Month!27:27)+HX27)</f>
        <v>15883</v>
      </c>
      <c r="HZ27" s="9">
        <f>IF(LEFT(HZ$2,2)="1M",SUMIF(Month!$131:$131,Period!HZ$2,Month!27:27),SUMIF(Month!$131:$131,Period!HZ$2,Month!27:27)+HY27)</f>
        <v>20045</v>
      </c>
      <c r="IA27" s="9">
        <f>IF(LEFT(IA$2,2)="1M",SUMIF(Month!$131:$131,Period!IA$2,Month!27:27),SUMIF(Month!$131:$131,Period!IA$2,Month!27:27)+HZ27)</f>
        <v>24256</v>
      </c>
      <c r="IB27" s="9">
        <f>IF(LEFT(IB$2,2)="1M",SUMIF(Month!$131:$131,Period!IB$2,Month!27:27),SUMIF(Month!$131:$131,Period!IB$2,Month!27:27)+IA27)</f>
        <v>28600</v>
      </c>
      <c r="IC27" s="9">
        <f>IF(LEFT(IC$2,2)="1M",SUMIF(Month!$131:$131,Period!IC$2,Month!27:27),SUMIF(Month!$131:$131,Period!IC$2,Month!27:27)+IB27)</f>
        <v>33026</v>
      </c>
      <c r="ID27" s="9">
        <f>IF(LEFT(ID$2,2)="1M",SUMIF(Month!$131:$131,Period!ID$2,Month!27:27),SUMIF(Month!$131:$131,Period!ID$2,Month!27:27)+IC27)</f>
        <v>37325.828000000001</v>
      </c>
      <c r="IE27" s="9">
        <f>IF(LEFT(IE$2,2)="1M",SUMIF(Month!$131:$131,Period!IE$2,Month!27:27),SUMIF(Month!$131:$131,Period!IE$2,Month!27:27)+ID27)</f>
        <v>41679.828000000001</v>
      </c>
      <c r="IF27" s="9">
        <f>IF(LEFT(IF$2,2)="1M",SUMIF(Month!$131:$131,Period!IF$2,Month!27:27),SUMIF(Month!$131:$131,Period!IF$2,Month!27:27)+IE27)</f>
        <v>45763.828000000001</v>
      </c>
      <c r="IG27" s="9">
        <f>IF(LEFT(IG$2,2)="1M",SUMIF(Month!$131:$131,Period!IG$2,Month!27:27),SUMIF(Month!$131:$131,Period!IG$2,Month!27:27)+IF27)</f>
        <v>49843.828000000001</v>
      </c>
      <c r="IH27" s="9">
        <f>Month!IH27</f>
        <v>3764.6279999999992</v>
      </c>
      <c r="II27" s="9">
        <f>IH27+Month!II27</f>
        <v>7423.3529999999992</v>
      </c>
      <c r="IJ27" s="9">
        <f>II27+Month!IJ27</f>
        <v>11600.164999999999</v>
      </c>
      <c r="IK27" s="9">
        <f>IJ27+Month!IK27</f>
        <v>15364.718999999999</v>
      </c>
      <c r="IL27" s="9">
        <f>IK27+Month!IL27</f>
        <v>19647.686000000002</v>
      </c>
      <c r="IM27" s="9">
        <f>IL27+Month!IM27</f>
        <v>23780.13</v>
      </c>
      <c r="IN27" s="9">
        <f>IM27+Month!IN27</f>
        <v>28115.591500000002</v>
      </c>
      <c r="IO27" s="9">
        <f>IN27+Month!IO27</f>
        <v>32634.083000000002</v>
      </c>
      <c r="IP27" s="9">
        <f>IO27+Month!IP27</f>
        <v>36932.650500000003</v>
      </c>
      <c r="IQ27" s="9">
        <f>IP27+Month!IQ27</f>
        <v>41442.847000000002</v>
      </c>
      <c r="IR27" s="9">
        <f>IQ27+Month!IR27</f>
        <v>45769.128499999999</v>
      </c>
      <c r="IS27" s="9">
        <f>IR27+Month!IS27</f>
        <v>49789.156999999999</v>
      </c>
      <c r="IT27" s="9">
        <f>Month!IT27</f>
        <v>3936.576</v>
      </c>
      <c r="IU27" s="9">
        <f>IT27+Month!IU27</f>
        <v>7527.5090000000009</v>
      </c>
      <c r="IV27" s="9">
        <f>IU27+Month!IV27</f>
        <v>11713.7965</v>
      </c>
      <c r="IW27" s="9">
        <f>IV27+Month!IW27</f>
        <v>15812.324499999999</v>
      </c>
      <c r="IX27" s="9">
        <f>IW27+Month!IX27</f>
        <v>18905.557499999999</v>
      </c>
      <c r="IY27" s="9">
        <f>IX27+Month!IY27</f>
        <v>23431.146000000001</v>
      </c>
      <c r="IZ27" s="9">
        <f>IY27+Month!IZ27</f>
        <v>27946.562571428571</v>
      </c>
      <c r="JA27" s="9">
        <f>IZ27+Month!JA27</f>
        <v>32546.640479591835</v>
      </c>
      <c r="JB27" s="9">
        <f>JA27+Month!JB27</f>
        <v>36929.722519770963</v>
      </c>
      <c r="JC27" s="9">
        <f>JB27+Month!JC27</f>
        <v>41415.47056739001</v>
      </c>
      <c r="JD27" s="9">
        <f>JC27+Month!JD27</f>
        <v>45497.644567390009</v>
      </c>
      <c r="JE27" s="9">
        <f>JD27+Month!JE27</f>
        <v>49452.032067390006</v>
      </c>
      <c r="JF27" s="9">
        <f>Month!JF27</f>
        <v>3973.7515000000003</v>
      </c>
      <c r="JG27" s="9">
        <f>Month!JG27+JF27</f>
        <v>7785.5740000000005</v>
      </c>
      <c r="JH27" s="9">
        <f>Month!JH27+JG27</f>
        <v>11778.866</v>
      </c>
      <c r="JI27" s="9">
        <f>Month!JI27+JH27</f>
        <v>15780.978999999999</v>
      </c>
      <c r="JJ27" s="9">
        <f>Month!JJ27+JI27</f>
        <v>20034.012090909091</v>
      </c>
      <c r="JK27" s="9">
        <f>Month!JK27+JJ27</f>
        <v>24193.021090909089</v>
      </c>
      <c r="JL27" s="9">
        <f>Month!JL27+JK27</f>
        <v>28713.114590909088</v>
      </c>
      <c r="JM27" s="9">
        <f>Month!JM27+JL27</f>
        <v>33380.615090909087</v>
      </c>
      <c r="JN27" s="9">
        <f>Month!JN27+JM27</f>
        <v>37988.679090909085</v>
      </c>
      <c r="JO27" s="9">
        <f>Month!JO27+JN27</f>
        <v>42832.076590909084</v>
      </c>
      <c r="JP27" s="9">
        <f>Month!JP27+JO27</f>
        <v>47189.636582434505</v>
      </c>
      <c r="JQ27" s="9">
        <f>Month!JQ27+JP27</f>
        <v>51270.015582434506</v>
      </c>
      <c r="JR27" s="9">
        <f>Month!JR27</f>
        <v>3990.6815000000006</v>
      </c>
      <c r="JS27" s="9">
        <f>Month!JS27+JR27</f>
        <v>7947.26</v>
      </c>
      <c r="JT27" s="9">
        <f>Month!JT27+JS27</f>
        <v>12320.3995</v>
      </c>
      <c r="JU27" s="9">
        <f>Month!JU27+JT27</f>
        <v>16030.085499999999</v>
      </c>
      <c r="JV27" s="9">
        <f>Month!JV27+JU27</f>
        <v>20344.301500000001</v>
      </c>
      <c r="JW27" s="9">
        <f>Month!JW27+JV27</f>
        <v>24813.773819499344</v>
      </c>
      <c r="JX27" s="9">
        <f>Month!JX27+JW27</f>
        <v>29767.582595361411</v>
      </c>
      <c r="JY27" s="9">
        <f>Month!JY27+JX27</f>
        <v>34831.398767775201</v>
      </c>
      <c r="JZ27" s="9">
        <f>Month!JZ27+JY27</f>
        <v>39980.90984672257</v>
      </c>
      <c r="KA27" s="9">
        <f>Month!KA27+JZ27</f>
        <v>45264.870636196254</v>
      </c>
      <c r="KB27" s="9">
        <f>Month!KB27+KA27</f>
        <v>50311.242765825882</v>
      </c>
      <c r="KC27" s="9">
        <f>Month!KC27+KB27</f>
        <v>55002.774728110366</v>
      </c>
      <c r="KD27" s="9">
        <f>Month!KD27</f>
        <v>5234.0669999999991</v>
      </c>
      <c r="KE27" s="9">
        <f>Month!KE27+KD27</f>
        <v>10202.391499999998</v>
      </c>
      <c r="KF27" s="9">
        <f>Month!KF27+KE27</f>
        <v>15735.419299999998</v>
      </c>
      <c r="KG27" s="9">
        <f>Month!KG27+KF27</f>
        <v>21129.586299999999</v>
      </c>
      <c r="KH27" s="9">
        <f>Month!KH27+KG27</f>
        <v>26860.590899999999</v>
      </c>
      <c r="KI27" s="9">
        <f>Month!KI27+KH27</f>
        <v>32424.258900000001</v>
      </c>
      <c r="KJ27" s="9">
        <f>Month!KJ27+KI27</f>
        <v>38308.006800000003</v>
      </c>
      <c r="KK27" s="9">
        <f>Month!KK27+KJ27</f>
        <v>44402.7883</v>
      </c>
      <c r="KL27" s="9">
        <f>Month!KL27+KK27</f>
        <v>50182.457399999999</v>
      </c>
      <c r="KM27" s="9">
        <f>Month!KM27+KL27</f>
        <v>56073.8874</v>
      </c>
      <c r="KN27" s="9">
        <f>Month!KN27+KM27</f>
        <v>61567.032399999996</v>
      </c>
      <c r="KO27" s="9">
        <f>Month!KO27+KN27</f>
        <v>66923.367399999988</v>
      </c>
      <c r="KP27" s="9">
        <f>Month!KP27</f>
        <v>4888.3912999999993</v>
      </c>
      <c r="KQ27" s="9">
        <f>Month!KQ27+KP27</f>
        <v>9778.8090999999986</v>
      </c>
      <c r="KR27" s="9">
        <f>Month!KR27+KQ27</f>
        <v>15537.366599999998</v>
      </c>
      <c r="KS27" s="9">
        <f>Month!KS27+KR27</f>
        <v>20776.879599999997</v>
      </c>
      <c r="KT27" s="9">
        <f>Month!KT27+KS27</f>
        <v>26465.428599999996</v>
      </c>
      <c r="KU27" s="9">
        <f>Month!KU27+KT27</f>
        <v>31963.772999999997</v>
      </c>
      <c r="KV27" s="9">
        <f>Month!KV27+KU27</f>
        <v>37601.160599999996</v>
      </c>
      <c r="KW27" s="9">
        <f>Month!KW27+KV27</f>
        <v>43387.443599999999</v>
      </c>
      <c r="KX27" s="9">
        <f>Month!KX27+KW27</f>
        <v>49043.823099999994</v>
      </c>
      <c r="KY27" s="9">
        <f>Month!KY27+KX27</f>
        <v>54596.595099999991</v>
      </c>
      <c r="KZ27" s="9">
        <f>Month!KZ27+KY27</f>
        <v>59927.361099999995</v>
      </c>
      <c r="LA27" s="9">
        <f>Month!LA27+KZ27</f>
        <v>65049.816899999991</v>
      </c>
      <c r="LB27" s="9">
        <f>Month!LB27</f>
        <v>4954.5910000000003</v>
      </c>
      <c r="LC27" s="9">
        <f>Month!LC27+LB27</f>
        <v>9740.7145000000019</v>
      </c>
      <c r="LD27" s="9">
        <f>Month!LD27+LC27</f>
        <v>15457.510000000002</v>
      </c>
      <c r="LE27" s="9">
        <f>Month!LE27+LD27</f>
        <v>20518.781600000002</v>
      </c>
      <c r="LF27" s="9">
        <f>Month!LF27+LE27</f>
        <v>26179.473600000005</v>
      </c>
      <c r="LG27" s="9">
        <f>Month!LG27+LF27</f>
        <v>31700.255100000006</v>
      </c>
      <c r="LH27" s="9">
        <f>Month!LH27+LG27</f>
        <v>37527.671600000009</v>
      </c>
      <c r="LI27" s="9">
        <f>Month!LI27+LH27</f>
        <v>43664.54510000001</v>
      </c>
      <c r="LJ27" s="9">
        <f>Month!LJ27+LI27</f>
        <v>49502.431600000011</v>
      </c>
      <c r="LK27" s="9">
        <f>Month!LK27+LJ27</f>
        <v>55471.746400000011</v>
      </c>
      <c r="LL27" s="9">
        <f>Month!LL27+LK27</f>
        <v>61110.936900000015</v>
      </c>
      <c r="LM27" s="9">
        <f>Month!LM27+LL27</f>
        <v>66315.723800000022</v>
      </c>
      <c r="LN27" s="9">
        <f>Month!LN27</f>
        <v>5328.0654999999997</v>
      </c>
      <c r="LO27" s="9">
        <f>LN27+Month!LO27</f>
        <v>10546.331699999999</v>
      </c>
      <c r="LP27" s="9">
        <f>LO27+Month!LP27</f>
        <v>16122.4545</v>
      </c>
      <c r="LQ27" s="9">
        <f>LP27+Month!LQ27</f>
        <v>21670.754099999998</v>
      </c>
      <c r="LR27" s="9">
        <f>LQ27+Month!LR27</f>
        <v>27360.720099999999</v>
      </c>
      <c r="LS27" s="9">
        <f>LR27+Month!LS27</f>
        <v>33079.557099999998</v>
      </c>
      <c r="LT27" s="9">
        <f>LS27+Month!LT27</f>
        <v>39098.536599999999</v>
      </c>
      <c r="LU27" s="9">
        <f>LT27+Month!LU27</f>
        <v>45242.210599999999</v>
      </c>
      <c r="LV27" s="9">
        <f>LU27+Month!LV27</f>
        <v>51331.833099999996</v>
      </c>
      <c r="LW27" s="9">
        <f>LV27+Month!LW27</f>
        <v>57626.044899999994</v>
      </c>
      <c r="LX27" s="9">
        <f>LW27+Month!LX27</f>
        <v>63249.169099999992</v>
      </c>
      <c r="LY27" s="9">
        <f>LX27+Month!LY27</f>
        <v>68618.956099999996</v>
      </c>
      <c r="LZ27" s="9">
        <f>Month!LZ27</f>
        <v>5369.9461000000001</v>
      </c>
      <c r="MA27" s="9">
        <f>LZ27+Month!MA27</f>
        <v>10785.847600000001</v>
      </c>
      <c r="MB27" s="9">
        <f>MA27+Month!MB27</f>
        <v>16033.430600000003</v>
      </c>
      <c r="MC27" s="9">
        <f>MB27+Month!MC27</f>
        <v>19944.762600000002</v>
      </c>
      <c r="MD27" s="9">
        <f>MC27+Month!MD27</f>
        <v>24138.625200000002</v>
      </c>
      <c r="ME27" s="9">
        <f>MD27+Month!ME27</f>
        <v>28253.083200000001</v>
      </c>
      <c r="MF27" s="9">
        <f>ME27+Month!MF27</f>
        <v>32725.8197</v>
      </c>
      <c r="MG27" s="9">
        <f>MF27+Month!MG27</f>
        <v>37117.571199999998</v>
      </c>
      <c r="MH27" s="9">
        <f>MG27+Month!MH27</f>
        <v>41463.493900000001</v>
      </c>
      <c r="MI27" s="9">
        <f>MH27+Month!MI27</f>
        <v>45956.202900000004</v>
      </c>
      <c r="MJ27" s="9">
        <f>MI27+Month!MJ27</f>
        <v>49968.886200000001</v>
      </c>
      <c r="MK27" s="9">
        <f>MJ27+Month!MK27</f>
        <v>53715.441299999999</v>
      </c>
      <c r="ML27" s="9">
        <f>Month!ML27</f>
        <v>3633.8334999999997</v>
      </c>
    </row>
    <row r="28" spans="1:350" s="4" customFormat="1" x14ac:dyDescent="0.35">
      <c r="A28" s="105" t="str">
        <f>Month!$A$28</f>
        <v>Veículo Leve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>
        <f>IF(LEFT(HO$2,2)="1M",SUMIF(Month!$131:$131,Period!HO$2,Month!28:28),SUMIF(Month!$131:$131,Period!HO$2,Month!28:28)+HN28)</f>
        <v>364.13050000000004</v>
      </c>
      <c r="HP28" s="9">
        <f>IF(LEFT(HP$2,2)="1M",SUMIF(Month!$131:$131,Period!HP$2,Month!28:28),SUMIF(Month!$131:$131,Period!HP$2,Month!28:28)+HO28)</f>
        <v>3537.8285714285716</v>
      </c>
      <c r="HQ28" s="9">
        <f>IF(LEFT(HQ$2,2)="1M",SUMIF(Month!$131:$131,Period!HQ$2,Month!28:28),SUMIF(Month!$131:$131,Period!HQ$2,Month!28:28)+HP28)</f>
        <v>6576.6875714285716</v>
      </c>
      <c r="HR28" s="9">
        <f>IF(LEFT(HR$2,2)="1M",SUMIF(Month!$131:$131,Period!HR$2,Month!28:28),SUMIF(Month!$131:$131,Period!HR$2,Month!28:28)+HQ28)</f>
        <v>9519.6875714285707</v>
      </c>
      <c r="HS28" s="9">
        <f>IF(LEFT(HS$2,2)="1M",SUMIF(Month!$131:$131,Period!HS$2,Month!28:28),SUMIF(Month!$131:$131,Period!HS$2,Month!28:28)+HR28)</f>
        <v>12612.967571428569</v>
      </c>
      <c r="HT28" s="9">
        <f>IF(LEFT(HT$2,2)="1M",SUMIF(Month!$131:$131,Period!HT$2,Month!28:28),SUMIF(Month!$131:$131,Period!HT$2,Month!28:28)+HS28)</f>
        <v>15455.967571428569</v>
      </c>
      <c r="HU28" s="9">
        <f>IF(LEFT(HU$2,2)="1M",SUMIF(Month!$131:$131,Period!HU$2,Month!28:28),SUMIF(Month!$131:$131,Period!HU$2,Month!28:28)+HT28)</f>
        <v>18787.967571428569</v>
      </c>
      <c r="HV28" s="9">
        <f>IF(LEFT(HV$2,2)="1M",SUMIF(Month!$131:$131,Period!HV$2,Month!28:28),SUMIF(Month!$131:$131,Period!HV$2,Month!28:28)+HU28)</f>
        <v>3026</v>
      </c>
      <c r="HW28" s="9">
        <f>IF(LEFT(HW$2,2)="1M",SUMIF(Month!$131:$131,Period!HW$2,Month!28:28),SUMIF(Month!$131:$131,Period!HW$2,Month!28:28)+HV28)</f>
        <v>5775</v>
      </c>
      <c r="HX28" s="9">
        <f>IF(LEFT(HX$2,2)="1M",SUMIF(Month!$131:$131,Period!HX$2,Month!28:28),SUMIF(Month!$131:$131,Period!HX$2,Month!28:28)+HW28)</f>
        <v>8670</v>
      </c>
      <c r="HY28" s="9">
        <f>IF(LEFT(HY$2,2)="1M",SUMIF(Month!$131:$131,Period!HY$2,Month!28:28),SUMIF(Month!$131:$131,Period!HY$2,Month!28:28)+HX28)</f>
        <v>11445</v>
      </c>
      <c r="HZ28" s="9">
        <f>IF(LEFT(HZ$2,2)="1M",SUMIF(Month!$131:$131,Period!HZ$2,Month!28:28),SUMIF(Month!$131:$131,Period!HZ$2,Month!28:28)+HY28)</f>
        <v>14350</v>
      </c>
      <c r="IA28" s="9">
        <f>IF(LEFT(IA$2,2)="1M",SUMIF(Month!$131:$131,Period!IA$2,Month!28:28),SUMIF(Month!$131:$131,Period!IA$2,Month!28:28)+HZ28)</f>
        <v>17101</v>
      </c>
      <c r="IB28" s="9">
        <f>IF(LEFT(IB$2,2)="1M",SUMIF(Month!$131:$131,Period!IB$2,Month!28:28),SUMIF(Month!$131:$131,Period!IB$2,Month!28:28)+IA28)</f>
        <v>20355</v>
      </c>
      <c r="IC28" s="9">
        <f>IF(LEFT(IC$2,2)="1M",SUMIF(Month!$131:$131,Period!IC$2,Month!28:28),SUMIF(Month!$131:$131,Period!IC$2,Month!28:28)+IB28)</f>
        <v>23253</v>
      </c>
      <c r="ID28" s="9">
        <f>IF(LEFT(ID$2,2)="1M",SUMIF(Month!$131:$131,Period!ID$2,Month!28:28),SUMIF(Month!$131:$131,Period!ID$2,Month!28:28)+IC28)</f>
        <v>26052.787499999999</v>
      </c>
      <c r="IE28" s="9">
        <f>IF(LEFT(IE$2,2)="1M",SUMIF(Month!$131:$131,Period!IE$2,Month!28:28),SUMIF(Month!$131:$131,Period!IE$2,Month!28:28)+ID28)</f>
        <v>28980.787499999999</v>
      </c>
      <c r="IF28" s="9">
        <f>IF(LEFT(IF$2,2)="1M",SUMIF(Month!$131:$131,Period!IF$2,Month!28:28),SUMIF(Month!$131:$131,Period!IF$2,Month!28:28)+IE28)</f>
        <v>31759.787499999999</v>
      </c>
      <c r="IG28" s="9">
        <f>IF(LEFT(IG$2,2)="1M",SUMIF(Month!$131:$131,Period!IG$2,Month!28:28),SUMIF(Month!$131:$131,Period!IG$2,Month!28:28)+IF28)</f>
        <v>35045.787499999999</v>
      </c>
      <c r="IH28" s="9">
        <f>Month!IH28</f>
        <v>3084.4950000000008</v>
      </c>
      <c r="II28" s="9">
        <f>IH28+Month!II28</f>
        <v>5728.7865000000002</v>
      </c>
      <c r="IJ28" s="9">
        <f>II28+Month!IJ28</f>
        <v>8570.5370000000003</v>
      </c>
      <c r="IK28" s="9">
        <f>IJ28+Month!IK28</f>
        <v>11492.541999999999</v>
      </c>
      <c r="IL28" s="9">
        <f>IK28+Month!IL28</f>
        <v>14409.391</v>
      </c>
      <c r="IM28" s="9">
        <f>IL28+Month!IM28</f>
        <v>17309.875</v>
      </c>
      <c r="IN28" s="9">
        <f>IM28+Month!IN28</f>
        <v>20587.618999999999</v>
      </c>
      <c r="IO28" s="9">
        <f>IN28+Month!IO28</f>
        <v>23520.884999999998</v>
      </c>
      <c r="IP28" s="9">
        <f>IO28+Month!IP28</f>
        <v>26410.660499999998</v>
      </c>
      <c r="IQ28" s="9">
        <f>IP28+Month!IQ28</f>
        <v>29364.363999999998</v>
      </c>
      <c r="IR28" s="9">
        <f>IQ28+Month!IR28</f>
        <v>32154.525999999998</v>
      </c>
      <c r="IS28" s="9">
        <f>IR28+Month!IS28</f>
        <v>35429.228499999997</v>
      </c>
      <c r="IT28" s="9">
        <f>Month!IT28</f>
        <v>3055.7514999999999</v>
      </c>
      <c r="IU28" s="9">
        <f>IT28+Month!IU28</f>
        <v>5644.2849999999999</v>
      </c>
      <c r="IV28" s="9">
        <f>IU28+Month!IV28</f>
        <v>8496.4609999999993</v>
      </c>
      <c r="IW28" s="9">
        <f>IV28+Month!IW28</f>
        <v>11309.123</v>
      </c>
      <c r="IX28" s="9">
        <f>IW28+Month!IX28</f>
        <v>13862.433499999999</v>
      </c>
      <c r="IY28" s="9">
        <f>IX28+Month!IY28</f>
        <v>16591.57</v>
      </c>
      <c r="IZ28" s="9">
        <f>IY28+Month!IZ28</f>
        <v>19756.763999999999</v>
      </c>
      <c r="JA28" s="9">
        <f>IZ28+Month!JA28</f>
        <v>22712.767</v>
      </c>
      <c r="JB28" s="9">
        <f>JA28+Month!JB28</f>
        <v>25633.272000000001</v>
      </c>
      <c r="JC28" s="9">
        <f>JB28+Month!JC28</f>
        <v>28554.683000000001</v>
      </c>
      <c r="JD28" s="9">
        <f>JC28+Month!JD28</f>
        <v>31388.81</v>
      </c>
      <c r="JE28" s="9">
        <f>JD28+Month!JE28</f>
        <v>34656.431499999999</v>
      </c>
      <c r="JF28" s="9">
        <f>Month!JF28</f>
        <v>3081.4985000000001</v>
      </c>
      <c r="JG28" s="9">
        <f>Month!JG28+JF28</f>
        <v>5653.8370000000004</v>
      </c>
      <c r="JH28" s="9">
        <f>Month!JH28+JG28</f>
        <v>8536.8525000000009</v>
      </c>
      <c r="JI28" s="9">
        <f>Month!JI28+JH28</f>
        <v>11385.009000000002</v>
      </c>
      <c r="JJ28" s="9">
        <f>Month!JJ28+JI28</f>
        <v>14261.961500000001</v>
      </c>
      <c r="JK28" s="9">
        <f>Month!JK28+JJ28</f>
        <v>17095.7245</v>
      </c>
      <c r="JL28" s="9">
        <f>Month!JL28+JK28</f>
        <v>20361.2955</v>
      </c>
      <c r="JM28" s="9">
        <f>Month!JM28+JL28</f>
        <v>23374.971000000001</v>
      </c>
      <c r="JN28" s="9">
        <f>Month!JN28+JM28</f>
        <v>26281.98</v>
      </c>
      <c r="JO28" s="9">
        <f>Month!JO28+JN28</f>
        <v>29311.1505</v>
      </c>
      <c r="JP28" s="9">
        <f>Month!JP28+JO28</f>
        <v>32260.787</v>
      </c>
      <c r="JQ28" s="9">
        <f>Month!JQ28+JP28</f>
        <v>35563.741500000004</v>
      </c>
      <c r="JR28" s="9">
        <f>Month!JR28</f>
        <v>3079.8059999999996</v>
      </c>
      <c r="JS28" s="9">
        <f>Month!JS28+JR28</f>
        <v>5794.0764999999992</v>
      </c>
      <c r="JT28" s="9">
        <f>Month!JT28+JS28</f>
        <v>8086.6879999999992</v>
      </c>
      <c r="JU28" s="9">
        <f>Month!JU28+JT28</f>
        <v>9819.7374999999993</v>
      </c>
      <c r="JV28" s="9">
        <f>Month!JV28+JU28</f>
        <v>11968.074499999999</v>
      </c>
      <c r="JW28" s="9">
        <f>Month!JW28+JV28</f>
        <v>14244.177</v>
      </c>
      <c r="JX28" s="9">
        <f>Month!JX28+JW28</f>
        <v>16743.865000000002</v>
      </c>
      <c r="JY28" s="9">
        <f>Month!JY28+JX28</f>
        <v>19361.624</v>
      </c>
      <c r="JZ28" s="9">
        <f>Month!JZ28+JY28</f>
        <v>22121.725999999999</v>
      </c>
      <c r="KA28" s="9">
        <f>Month!KA28+JZ28</f>
        <v>25105.340499999998</v>
      </c>
      <c r="KB28" s="9">
        <f>Month!KB28+KA28</f>
        <v>27979.053</v>
      </c>
      <c r="KC28" s="9">
        <f>Month!KC28+KB28</f>
        <v>31241.775000000001</v>
      </c>
      <c r="KD28" s="9">
        <f>Month!KD28</f>
        <v>2419.0700000000006</v>
      </c>
      <c r="KE28" s="9">
        <f>Month!KE28+KD28</f>
        <v>4396.0750000000007</v>
      </c>
      <c r="KF28" s="9">
        <f>Month!KF28+KE28</f>
        <v>6130.8990000000003</v>
      </c>
      <c r="KG28" s="9">
        <f>Month!KG28+KF28</f>
        <v>8061.1064999999999</v>
      </c>
      <c r="KH28" s="9">
        <f>Month!KH28+KG28</f>
        <v>10288.4455</v>
      </c>
      <c r="KI28" s="9">
        <f>Month!KI28+KH28</f>
        <v>12443.63</v>
      </c>
      <c r="KJ28" s="9">
        <f>Month!KJ28+KI28</f>
        <v>14885.813499999998</v>
      </c>
      <c r="KK28" s="9">
        <f>Month!KK28+KJ28</f>
        <v>17207.273499999999</v>
      </c>
      <c r="KL28" s="9">
        <f>Month!KL28+KK28</f>
        <v>19467.629499999999</v>
      </c>
      <c r="KM28" s="9">
        <f>Month!KM28+KL28</f>
        <v>21844.892</v>
      </c>
      <c r="KN28" s="9">
        <f>Month!KN28+KM28</f>
        <v>24053.212</v>
      </c>
      <c r="KO28" s="9">
        <f>Month!KO28+KN28</f>
        <v>26673.5285</v>
      </c>
      <c r="KP28" s="9">
        <f>Month!KP28</f>
        <v>2183.6844999999998</v>
      </c>
      <c r="KQ28" s="9">
        <f>Month!KQ28+KP28</f>
        <v>4120.9780000000001</v>
      </c>
      <c r="KR28" s="9">
        <f>Month!KR28+KQ28</f>
        <v>6313.8294999999998</v>
      </c>
      <c r="KS28" s="9">
        <f>Month!KS28+KR28</f>
        <v>8544.2119999999995</v>
      </c>
      <c r="KT28" s="9">
        <f>Month!KT28+KS28</f>
        <v>10711.643499999998</v>
      </c>
      <c r="KU28" s="9">
        <f>Month!KU28+KT28</f>
        <v>12849.000499999998</v>
      </c>
      <c r="KV28" s="9">
        <f>Month!KV28+KU28</f>
        <v>15441.137999999999</v>
      </c>
      <c r="KW28" s="9">
        <f>Month!KW28+KV28</f>
        <v>17770.767499999998</v>
      </c>
      <c r="KX28" s="9">
        <f>Month!KX28+KW28</f>
        <v>20074.990999999998</v>
      </c>
      <c r="KY28" s="9">
        <f>Month!KY28+KX28</f>
        <v>22427.130999999998</v>
      </c>
      <c r="KZ28" s="9">
        <f>Month!KZ28+KY28</f>
        <v>24595.103499999997</v>
      </c>
      <c r="LA28" s="9">
        <f>Month!LA28+KZ28</f>
        <v>27240.780499999997</v>
      </c>
      <c r="LB28" s="9">
        <f>Month!LB28</f>
        <v>2528.1284999999993</v>
      </c>
      <c r="LC28" s="9">
        <f>Month!LC28+LB28</f>
        <v>4679.5849999999991</v>
      </c>
      <c r="LD28" s="9">
        <f>Month!LD28+LC28</f>
        <v>6942.0389999999989</v>
      </c>
      <c r="LE28" s="9">
        <f>Month!LE28+LD28</f>
        <v>9342.1084999999985</v>
      </c>
      <c r="LF28" s="9">
        <f>Month!LF28+LE28</f>
        <v>11700.982499999998</v>
      </c>
      <c r="LG28" s="9">
        <f>Month!LG28+LF28</f>
        <v>14066.741499999998</v>
      </c>
      <c r="LH28" s="9">
        <f>Month!LH28+LG28</f>
        <v>16821.6855</v>
      </c>
      <c r="LI28" s="9">
        <f>Month!LI28+LH28</f>
        <v>19237.177499999998</v>
      </c>
      <c r="LJ28" s="9">
        <f>Month!LJ28+LI28</f>
        <v>21637.486499999999</v>
      </c>
      <c r="LK28" s="9">
        <f>Month!LK28+LJ28</f>
        <v>24089.5275</v>
      </c>
      <c r="LL28" s="9">
        <f>Month!LL28+LK28</f>
        <v>26436.137999999999</v>
      </c>
      <c r="LM28" s="9">
        <f>Month!LM28+LL28</f>
        <v>29247.6885</v>
      </c>
      <c r="LN28" s="9">
        <f>Month!LN28</f>
        <v>2582.4839999999995</v>
      </c>
      <c r="LO28" s="9">
        <f>LN28+Month!LO28</f>
        <v>4775.1115</v>
      </c>
      <c r="LP28" s="9">
        <f>LO28+Month!LP28</f>
        <v>7175.35</v>
      </c>
      <c r="LQ28" s="9">
        <f>LP28+Month!LQ28</f>
        <v>9444.4930000000004</v>
      </c>
      <c r="LR28" s="9">
        <f>LQ28+Month!LR28</f>
        <v>11884.132000000001</v>
      </c>
      <c r="LS28" s="9">
        <f>LR28+Month!LS28</f>
        <v>14311.843500000003</v>
      </c>
      <c r="LT28" s="9">
        <f>LS28+Month!LT28</f>
        <v>17131.776500000004</v>
      </c>
      <c r="LU28" s="9">
        <f>LT28+Month!LU28</f>
        <v>19645.402500000004</v>
      </c>
      <c r="LV28" s="9">
        <f>LU28+Month!LV28</f>
        <v>22083.500500000002</v>
      </c>
      <c r="LW28" s="9">
        <f>LV28+Month!LW28</f>
        <v>24550.437000000002</v>
      </c>
      <c r="LX28" s="9">
        <f>LW28+Month!LX28</f>
        <v>26977.999000000003</v>
      </c>
      <c r="LY28" s="9">
        <f>LX28+Month!LY28</f>
        <v>29835.914000000004</v>
      </c>
      <c r="LZ28" s="9">
        <f>Month!LZ28</f>
        <v>2643.6114999999995</v>
      </c>
      <c r="MA28" s="9">
        <f>LZ28+Month!MA28</f>
        <v>4861.6814999999988</v>
      </c>
      <c r="MB28" s="9">
        <f>MA28+Month!MB28</f>
        <v>7150.4064999999982</v>
      </c>
      <c r="MC28" s="9">
        <f>MB28+Month!MC28</f>
        <v>9134.0084999999981</v>
      </c>
      <c r="MD28" s="9">
        <f>MC28+Month!MD28</f>
        <v>11129.467999999997</v>
      </c>
      <c r="ME28" s="9">
        <f>MD28+Month!ME28</f>
        <v>13095.815499999997</v>
      </c>
      <c r="MF28" s="9">
        <f>ME28+Month!MF28</f>
        <v>15367.017999999996</v>
      </c>
      <c r="MG28" s="9">
        <f>MF28+Month!MG28</f>
        <v>17462.175499999998</v>
      </c>
      <c r="MH28" s="9">
        <f>MG28+Month!MH28</f>
        <v>19430.630499999999</v>
      </c>
      <c r="MI28" s="9">
        <f>MH28+Month!MI28</f>
        <v>21525.59</v>
      </c>
      <c r="MJ28" s="9">
        <f>MI28+Month!MJ28</f>
        <v>23533.7595</v>
      </c>
      <c r="MK28" s="9">
        <f>MJ28+Month!MK28</f>
        <v>25850.2425</v>
      </c>
      <c r="ML28" s="9">
        <f>Month!ML28</f>
        <v>2140.0730000000003</v>
      </c>
    </row>
    <row r="29" spans="1:350" s="6" customFormat="1" hidden="1" x14ac:dyDescent="0.35">
      <c r="A29" s="11" t="str">
        <f>Month!$A$29</f>
        <v>Energia Elétrica (MWh)</v>
      </c>
      <c r="B29" s="12">
        <f>IF(LEFT(B$2,2)="1M",SUMIF(Month!$131:$131,Period!B$2,Month!29:29),SUMIF(Month!$131:$131,Period!B$2,Month!29:29)+A29)</f>
        <v>0</v>
      </c>
      <c r="C29" s="12">
        <f>IF(LEFT(C$2,2)="1M",SUMIF(Month!$131:$131,Period!C$2,Month!29:29),SUMIF(Month!$131:$131,Period!C$2,Month!29:29)+B29)</f>
        <v>0</v>
      </c>
      <c r="D29" s="12">
        <f>IF(LEFT(D$2,2)="1M",SUMIF(Month!$131:$131,Period!D$2,Month!29:29),SUMIF(Month!$131:$131,Period!D$2,Month!29:29)+C29)</f>
        <v>0</v>
      </c>
      <c r="E29" s="12">
        <f>IF(LEFT(E$2,2)="1M",SUMIF(Month!$131:$131,Period!E$2,Month!29:29),SUMIF(Month!$131:$131,Period!E$2,Month!29:29)+D29)</f>
        <v>0</v>
      </c>
      <c r="F29" s="12">
        <f>IF(LEFT(F$2,2)="1M",SUMIF(Month!$131:$131,Period!F$2,Month!29:29),SUMIF(Month!$131:$131,Period!F$2,Month!29:29)+E29)</f>
        <v>0</v>
      </c>
      <c r="G29" s="12">
        <f>IF(LEFT(G$2,2)="1M",SUMIF(Month!$131:$131,Period!G$2,Month!29:29),SUMIF(Month!$131:$131,Period!G$2,Month!29:29)+F29)</f>
        <v>0</v>
      </c>
      <c r="H29" s="12">
        <f>IF(LEFT(H$2,2)="1M",SUMIF(Month!$131:$131,Period!H$2,Month!29:29),SUMIF(Month!$131:$131,Period!H$2,Month!29:29)+G29)</f>
        <v>0</v>
      </c>
      <c r="I29" s="12">
        <f>IF(LEFT(I$2,2)="1M",SUMIF(Month!$131:$131,Period!I$2,Month!29:29),SUMIF(Month!$131:$131,Period!I$2,Month!29:29)+H29)</f>
        <v>0</v>
      </c>
      <c r="J29" s="12">
        <f>IF(LEFT(J$2,2)="1M",SUMIF(Month!$131:$131,Period!J$2,Month!29:29),SUMIF(Month!$131:$131,Period!J$2,Month!29:29)+I29)</f>
        <v>0</v>
      </c>
      <c r="K29" s="12">
        <f>IF(LEFT(K$2,2)="1M",SUMIF(Month!$131:$131,Period!K$2,Month!29:29),SUMIF(Month!$131:$131,Period!K$2,Month!29:29)+J29)</f>
        <v>0</v>
      </c>
      <c r="L29" s="12">
        <f>IF(LEFT(L$2,2)="1M",SUMIF(Month!$131:$131,Period!L$2,Month!29:29),SUMIF(Month!$131:$131,Period!L$2,Month!29:29)+K29)</f>
        <v>0</v>
      </c>
      <c r="M29" s="12">
        <f>IF(LEFT(M$2,2)="1M",SUMIF(Month!$131:$131,Period!M$2,Month!29:29),SUMIF(Month!$131:$131,Period!M$2,Month!29:29)+L29)</f>
        <v>0</v>
      </c>
      <c r="N29" s="12">
        <f>IF(LEFT(N$2,2)="1M",SUMIF(Month!$131:$131,Period!N$2,Month!29:29),SUMIF(Month!$131:$131,Period!N$2,Month!29:29)+M29)</f>
        <v>0</v>
      </c>
      <c r="O29" s="12">
        <f>IF(LEFT(O$2,2)="1M",SUMIF(Month!$131:$131,Period!O$2,Month!29:29),SUMIF(Month!$131:$131,Period!O$2,Month!29:29)+N29)</f>
        <v>0</v>
      </c>
      <c r="P29" s="12">
        <f>IF(LEFT(P$2,2)="1M",SUMIF(Month!$131:$131,Period!P$2,Month!29:29),SUMIF(Month!$131:$131,Period!P$2,Month!29:29)+O29)</f>
        <v>0</v>
      </c>
      <c r="Q29" s="12">
        <f>IF(LEFT(Q$2,2)="1M",SUMIF(Month!$131:$131,Period!Q$2,Month!29:29),SUMIF(Month!$131:$131,Period!Q$2,Month!29:29)+P29)</f>
        <v>0</v>
      </c>
      <c r="R29" s="12">
        <f>IF(LEFT(R$2,2)="1M",SUMIF(Month!$131:$131,Period!R$2,Month!29:29),SUMIF(Month!$131:$131,Period!R$2,Month!29:29)+Q29)</f>
        <v>0</v>
      </c>
      <c r="S29" s="12">
        <f>IF(LEFT(S$2,2)="1M",SUMIF(Month!$131:$131,Period!S$2,Month!29:29),SUMIF(Month!$131:$131,Period!S$2,Month!29:29)+R29)</f>
        <v>0</v>
      </c>
      <c r="T29" s="12">
        <f>IF(LEFT(T$2,2)="1M",SUMIF(Month!$131:$131,Period!T$2,Month!29:29),SUMIF(Month!$131:$131,Period!T$2,Month!29:29)+S29)</f>
        <v>0</v>
      </c>
      <c r="U29" s="12">
        <f>IF(LEFT(U$2,2)="1M",SUMIF(Month!$131:$131,Period!U$2,Month!29:29),SUMIF(Month!$131:$131,Period!U$2,Month!29:29)+T29)</f>
        <v>0</v>
      </c>
      <c r="V29" s="12">
        <f>IF(LEFT(V$2,2)="1M",SUMIF(Month!$131:$131,Period!V$2,Month!29:29),SUMIF(Month!$131:$131,Period!V$2,Month!29:29)+U29)</f>
        <v>0</v>
      </c>
      <c r="W29" s="12">
        <f>IF(LEFT(W$2,2)="1M",SUMIF(Month!$131:$131,Period!W$2,Month!29:29),SUMIF(Month!$131:$131,Period!W$2,Month!29:29)+V29)</f>
        <v>0</v>
      </c>
      <c r="X29" s="12">
        <f>IF(LEFT(X$2,2)="1M",SUMIF(Month!$131:$131,Period!X$2,Month!29:29),SUMIF(Month!$131:$131,Period!X$2,Month!29:29)+W29)</f>
        <v>0</v>
      </c>
      <c r="Y29" s="12">
        <f>IF(LEFT(Y$2,2)="1M",SUMIF(Month!$131:$131,Period!Y$2,Month!29:29),SUMIF(Month!$131:$131,Period!Y$2,Month!29:29)+X29)</f>
        <v>0</v>
      </c>
      <c r="Z29" s="12">
        <f>IF(LEFT(Z$2,2)="1M",SUMIF(Month!$131:$131,Period!Z$2,Month!29:29),SUMIF(Month!$131:$131,Period!Z$2,Month!29:29)+Y29)</f>
        <v>0</v>
      </c>
      <c r="AA29" s="12">
        <f>IF(LEFT(AA$2,2)="1M",SUMIF(Month!$131:$131,Period!AA$2,Month!29:29),SUMIF(Month!$131:$131,Period!AA$2,Month!29:29)+Z29)</f>
        <v>0</v>
      </c>
      <c r="AB29" s="12">
        <f>IF(LEFT(AB$2,2)="1M",SUMIF(Month!$131:$131,Period!AB$2,Month!29:29),SUMIF(Month!$131:$131,Period!AB$2,Month!29:29)+AA29)</f>
        <v>0</v>
      </c>
      <c r="AC29" s="12">
        <f>IF(LEFT(AC$2,2)="1M",SUMIF(Month!$131:$131,Period!AC$2,Month!29:29),SUMIF(Month!$131:$131,Period!AC$2,Month!29:29)+AB29)</f>
        <v>0</v>
      </c>
      <c r="AD29" s="12">
        <f>IF(LEFT(AD$2,2)="1M",SUMIF(Month!$131:$131,Period!AD$2,Month!29:29),SUMIF(Month!$131:$131,Period!AD$2,Month!29:29)+AC29)</f>
        <v>0</v>
      </c>
      <c r="AE29" s="12">
        <f>IF(LEFT(AE$2,2)="1M",SUMIF(Month!$131:$131,Period!AE$2,Month!29:29),SUMIF(Month!$131:$131,Period!AE$2,Month!29:29)+AD29)</f>
        <v>0</v>
      </c>
      <c r="AF29" s="12">
        <f>IF(LEFT(AF$2,2)="1M",SUMIF(Month!$131:$131,Period!AF$2,Month!29:29),SUMIF(Month!$131:$131,Period!AF$2,Month!29:29)+AE29)</f>
        <v>0</v>
      </c>
      <c r="AG29" s="12">
        <f>IF(LEFT(AG$2,2)="1M",SUMIF(Month!$131:$131,Period!AG$2,Month!29:29),SUMIF(Month!$131:$131,Period!AG$2,Month!29:29)+AF29)</f>
        <v>0</v>
      </c>
      <c r="AH29" s="12">
        <f>IF(LEFT(AH$2,2)="1M",SUMIF(Month!$131:$131,Period!AH$2,Month!29:29),SUMIF(Month!$131:$131,Period!AH$2,Month!29:29)+AG29)</f>
        <v>0</v>
      </c>
      <c r="AI29" s="12">
        <f>IF(LEFT(AI$2,2)="1M",SUMIF(Month!$131:$131,Period!AI$2,Month!29:29),SUMIF(Month!$131:$131,Period!AI$2,Month!29:29)+AH29)</f>
        <v>0</v>
      </c>
      <c r="AJ29" s="12">
        <f>IF(LEFT(AJ$2,2)="1M",SUMIF(Month!$131:$131,Period!AJ$2,Month!29:29),SUMIF(Month!$131:$131,Period!AJ$2,Month!29:29)+AI29)</f>
        <v>0</v>
      </c>
      <c r="AK29" s="12">
        <f>IF(LEFT(AK$2,2)="1M",SUMIF(Month!$131:$131,Period!AK$2,Month!29:29),SUMIF(Month!$131:$131,Period!AK$2,Month!29:29)+AJ29)</f>
        <v>0</v>
      </c>
      <c r="AL29" s="12">
        <f>IF(LEFT(AL$2,2)="1M",SUMIF(Month!$131:$131,Period!AL$2,Month!29:29),SUMIF(Month!$131:$131,Period!AL$2,Month!29:29)+AK29)</f>
        <v>0</v>
      </c>
      <c r="AM29" s="12">
        <f>IF(LEFT(AM$2,2)="1M",SUMIF(Month!$131:$131,Period!AM$2,Month!29:29),SUMIF(Month!$131:$131,Period!AM$2,Month!29:29)+AL29)</f>
        <v>0</v>
      </c>
      <c r="AN29" s="12">
        <f>IF(LEFT(AN$2,2)="1M",SUMIF(Month!$131:$131,Period!AN$2,Month!29:29),SUMIF(Month!$131:$131,Period!AN$2,Month!29:29)+AM29)</f>
        <v>0</v>
      </c>
      <c r="AO29" s="12">
        <f>IF(LEFT(AO$2,2)="1M",SUMIF(Month!$131:$131,Period!AO$2,Month!29:29),SUMIF(Month!$131:$131,Period!AO$2,Month!29:29)+AN29)</f>
        <v>0</v>
      </c>
      <c r="AP29" s="12">
        <f>IF(LEFT(AP$2,2)="1M",SUMIF(Month!$131:$131,Period!AP$2,Month!29:29),SUMIF(Month!$131:$131,Period!AP$2,Month!29:29)+AO29)</f>
        <v>0</v>
      </c>
      <c r="AQ29" s="12">
        <f>IF(LEFT(AQ$2,2)="1M",SUMIF(Month!$131:$131,Period!AQ$2,Month!29:29),SUMIF(Month!$131:$131,Period!AQ$2,Month!29:29)+AP29)</f>
        <v>0</v>
      </c>
      <c r="AR29" s="12">
        <f>IF(LEFT(AR$2,2)="1M",SUMIF(Month!$131:$131,Period!AR$2,Month!29:29),SUMIF(Month!$131:$131,Period!AR$2,Month!29:29)+AQ29)</f>
        <v>0</v>
      </c>
      <c r="AS29" s="12">
        <f>IF(LEFT(AS$2,2)="1M",SUMIF(Month!$131:$131,Period!AS$2,Month!29:29),SUMIF(Month!$131:$131,Period!AS$2,Month!29:29)+AR29)</f>
        <v>0</v>
      </c>
      <c r="AT29" s="12">
        <f>IF(LEFT(AT$2,2)="1M",SUMIF(Month!$131:$131,Period!AT$2,Month!29:29),SUMIF(Month!$131:$131,Period!AT$2,Month!29:29)+AS29)</f>
        <v>0</v>
      </c>
      <c r="AU29" s="12">
        <f>IF(LEFT(AU$2,2)="1M",SUMIF(Month!$131:$131,Period!AU$2,Month!29:29),SUMIF(Month!$131:$131,Period!AU$2,Month!29:29)+AT29)</f>
        <v>0</v>
      </c>
      <c r="AV29" s="12">
        <f>IF(LEFT(AV$2,2)="1M",SUMIF(Month!$131:$131,Period!AV$2,Month!29:29),SUMIF(Month!$131:$131,Period!AV$2,Month!29:29)+AU29)</f>
        <v>0</v>
      </c>
      <c r="AW29" s="12">
        <f>IF(LEFT(AW$2,2)="1M",SUMIF(Month!$131:$131,Period!AW$2,Month!29:29),SUMIF(Month!$131:$131,Period!AW$2,Month!29:29)+AV29)</f>
        <v>0</v>
      </c>
      <c r="AX29" s="12">
        <f>IF(LEFT(AX$2,2)="1M",SUMIF(Month!$131:$131,Period!AX$2,Month!29:29),SUMIF(Month!$131:$131,Period!AX$2,Month!29:29)+AW29)</f>
        <v>0</v>
      </c>
      <c r="AY29" s="12">
        <f>IF(LEFT(AY$2,2)="1M",SUMIF(Month!$131:$131,Period!AY$2,Month!29:29),SUMIF(Month!$131:$131,Period!AY$2,Month!29:29)+AX29)</f>
        <v>0</v>
      </c>
      <c r="AZ29" s="12">
        <f>IF(LEFT(AZ$2,2)="1M",SUMIF(Month!$131:$131,Period!AZ$2,Month!29:29),SUMIF(Month!$131:$131,Period!AZ$2,Month!29:29)+AY29)</f>
        <v>0</v>
      </c>
      <c r="BA29" s="12">
        <f>IF(LEFT(BA$2,2)="1M",SUMIF(Month!$131:$131,Period!BA$2,Month!29:29),SUMIF(Month!$131:$131,Period!BA$2,Month!29:29)+AZ29)</f>
        <v>0</v>
      </c>
      <c r="BB29" s="12">
        <f>IF(LEFT(BB$2,2)="1M",SUMIF(Month!$131:$131,Period!BB$2,Month!29:29),SUMIF(Month!$131:$131,Period!BB$2,Month!29:29)+BA29)</f>
        <v>0</v>
      </c>
      <c r="BC29" s="12">
        <f>IF(LEFT(BC$2,2)="1M",SUMIF(Month!$131:$131,Period!BC$2,Month!29:29),SUMIF(Month!$131:$131,Period!BC$2,Month!29:29)+BB29)</f>
        <v>0</v>
      </c>
      <c r="BD29" s="12">
        <f>IF(LEFT(BD$2,2)="1M",SUMIF(Month!$131:$131,Period!BD$2,Month!29:29),SUMIF(Month!$131:$131,Period!BD$2,Month!29:29)+BC29)</f>
        <v>0</v>
      </c>
      <c r="BE29" s="12">
        <f>IF(LEFT(BE$2,2)="1M",SUMIF(Month!$131:$131,Period!BE$2,Month!29:29),SUMIF(Month!$131:$131,Period!BE$2,Month!29:29)+BD29)</f>
        <v>0</v>
      </c>
      <c r="BF29" s="12">
        <f>IF(LEFT(BF$2,2)="1M",SUMIF(Month!$131:$131,Period!BF$2,Month!29:29),SUMIF(Month!$131:$131,Period!BF$2,Month!29:29)+BE29)</f>
        <v>0</v>
      </c>
      <c r="BG29" s="12">
        <f>IF(LEFT(BG$2,2)="1M",SUMIF(Month!$131:$131,Period!BG$2,Month!29:29),SUMIF(Month!$131:$131,Period!BG$2,Month!29:29)+BF29)</f>
        <v>0</v>
      </c>
      <c r="BH29" s="12">
        <f>IF(LEFT(BH$2,2)="1M",SUMIF(Month!$131:$131,Period!BH$2,Month!29:29),SUMIF(Month!$131:$131,Period!BH$2,Month!29:29)+BG29)</f>
        <v>0</v>
      </c>
      <c r="BI29" s="12">
        <f>IF(LEFT(BI$2,2)="1M",SUMIF(Month!$131:$131,Period!BI$2,Month!29:29),SUMIF(Month!$131:$131,Period!BI$2,Month!29:29)+BH29)</f>
        <v>0</v>
      </c>
      <c r="BJ29" s="12">
        <f>IF(LEFT(BJ$2,2)="1M",SUMIF(Month!$131:$131,Period!BJ$2,Month!29:29),SUMIF(Month!$131:$131,Period!BJ$2,Month!29:29)+BI29)</f>
        <v>0</v>
      </c>
      <c r="BK29" s="12">
        <f>IF(LEFT(BK$2,2)="1M",SUMIF(Month!$131:$131,Period!BK$2,Month!29:29),SUMIF(Month!$131:$131,Period!BK$2,Month!29:29)+BJ29)</f>
        <v>0</v>
      </c>
      <c r="BL29" s="12">
        <f>IF(LEFT(BL$2,2)="1M",SUMIF(Month!$131:$131,Period!BL$2,Month!29:29),SUMIF(Month!$131:$131,Period!BL$2,Month!29:29)+BK29)</f>
        <v>0</v>
      </c>
      <c r="BM29" s="12">
        <f>IF(LEFT(BM$2,2)="1M",SUMIF(Month!$131:$131,Period!BM$2,Month!29:29),SUMIF(Month!$131:$131,Period!BM$2,Month!29:29)+BL29)</f>
        <v>0</v>
      </c>
      <c r="BN29" s="12">
        <f>IF(LEFT(BN$2,2)="1M",SUMIF(Month!$131:$131,Period!BN$2,Month!29:29),SUMIF(Month!$131:$131,Period!BN$2,Month!29:29)+BM29)</f>
        <v>0</v>
      </c>
      <c r="BO29" s="12">
        <f>IF(LEFT(BO$2,2)="1M",SUMIF(Month!$131:$131,Period!BO$2,Month!29:29),SUMIF(Month!$131:$131,Period!BO$2,Month!29:29)+BN29)</f>
        <v>0</v>
      </c>
      <c r="BP29" s="12">
        <f>IF(LEFT(BP$2,2)="1M",SUMIF(Month!$131:$131,Period!BP$2,Month!29:29),SUMIF(Month!$131:$131,Period!BP$2,Month!29:29)+BO29)</f>
        <v>0</v>
      </c>
      <c r="BQ29" s="12">
        <f>IF(LEFT(BQ$2,2)="1M",SUMIF(Month!$131:$131,Period!BQ$2,Month!29:29),SUMIF(Month!$131:$131,Period!BQ$2,Month!29:29)+BP29)</f>
        <v>0</v>
      </c>
      <c r="BR29" s="12">
        <f>IF(LEFT(BR$2,2)="1M",SUMIF(Month!$131:$131,Period!BR$2,Month!29:29),SUMIF(Month!$131:$131,Period!BR$2,Month!29:29)+BQ29)</f>
        <v>0</v>
      </c>
      <c r="BS29" s="12">
        <f>IF(LEFT(BS$2,2)="1M",SUMIF(Month!$131:$131,Period!BS$2,Month!29:29),SUMIF(Month!$131:$131,Period!BS$2,Month!29:29)+BR29)</f>
        <v>0</v>
      </c>
      <c r="BT29" s="12">
        <f>IF(LEFT(BT$2,2)="1M",SUMIF(Month!$131:$131,Period!BT$2,Month!29:29),SUMIF(Month!$131:$131,Period!BT$2,Month!29:29)+BS29)</f>
        <v>0</v>
      </c>
      <c r="BU29" s="12">
        <f>IF(LEFT(BU$2,2)="1M",SUMIF(Month!$131:$131,Period!BU$2,Month!29:29),SUMIF(Month!$131:$131,Period!BU$2,Month!29:29)+BT29)</f>
        <v>0</v>
      </c>
      <c r="BV29" s="12">
        <f>IF(LEFT(BV$2,2)="1M",SUMIF(Month!$131:$131,Period!BV$2,Month!29:29),SUMIF(Month!$131:$131,Period!BV$2,Month!29:29)+BU29)</f>
        <v>0</v>
      </c>
      <c r="BW29" s="12">
        <f>IF(LEFT(BW$2,2)="1M",SUMIF(Month!$131:$131,Period!BW$2,Month!29:29),SUMIF(Month!$131:$131,Period!BW$2,Month!29:29)+BV29)</f>
        <v>0</v>
      </c>
      <c r="BX29" s="12">
        <f>IF(LEFT(BX$2,2)="1M",SUMIF(Month!$131:$131,Period!BX$2,Month!29:29),SUMIF(Month!$131:$131,Period!BX$2,Month!29:29)+BW29)</f>
        <v>0</v>
      </c>
      <c r="BY29" s="12">
        <f>IF(LEFT(BY$2,2)="1M",SUMIF(Month!$131:$131,Period!BY$2,Month!29:29),SUMIF(Month!$131:$131,Period!BY$2,Month!29:29)+BX29)</f>
        <v>0</v>
      </c>
      <c r="BZ29" s="12">
        <f>IF(LEFT(BZ$2,2)="1M",SUMIF(Month!$131:$131,Period!BZ$2,Month!29:29),SUMIF(Month!$131:$131,Period!BZ$2,Month!29:29)+BY29)</f>
        <v>0</v>
      </c>
      <c r="CA29" s="12">
        <f>IF(LEFT(CA$2,2)="1M",SUMIF(Month!$131:$131,Period!CA$2,Month!29:29),SUMIF(Month!$131:$131,Period!CA$2,Month!29:29)+BZ29)</f>
        <v>0</v>
      </c>
      <c r="CB29" s="12">
        <f>IF(LEFT(CB$2,2)="1M",SUMIF(Month!$131:$131,Period!CB$2,Month!29:29),SUMIF(Month!$131:$131,Period!CB$2,Month!29:29)+CA29)</f>
        <v>0</v>
      </c>
      <c r="CC29" s="12">
        <f>IF(LEFT(CC$2,2)="1M",SUMIF(Month!$131:$131,Period!CC$2,Month!29:29),SUMIF(Month!$131:$131,Period!CC$2,Month!29:29)+CB29)</f>
        <v>0</v>
      </c>
      <c r="CD29" s="12">
        <f>IF(LEFT(CD$2,2)="1M",SUMIF(Month!$131:$131,Period!CD$2,Month!29:29),SUMIF(Month!$131:$131,Period!CD$2,Month!29:29)+CC29)</f>
        <v>0</v>
      </c>
      <c r="CE29" s="12">
        <f>IF(LEFT(CE$2,2)="1M",SUMIF(Month!$131:$131,Period!CE$2,Month!29:29),SUMIF(Month!$131:$131,Period!CE$2,Month!29:29)+CD29)</f>
        <v>0</v>
      </c>
      <c r="CF29" s="12">
        <f>IF(LEFT(CF$2,2)="1M",SUMIF(Month!$131:$131,Period!CF$2,Month!29:29),SUMIF(Month!$131:$131,Period!CF$2,Month!29:29)+CE29)</f>
        <v>0</v>
      </c>
      <c r="CG29" s="12">
        <f>IF(LEFT(CG$2,2)="1M",SUMIF(Month!$131:$131,Period!CG$2,Month!29:29),SUMIF(Month!$131:$131,Period!CG$2,Month!29:29)+CF29)</f>
        <v>0</v>
      </c>
      <c r="CH29" s="12">
        <f>IF(LEFT(CH$2,2)="1M",SUMIF(Month!$131:$131,Period!CH$2,Month!29:29),SUMIF(Month!$131:$131,Period!CH$2,Month!29:29)+CG29)</f>
        <v>0</v>
      </c>
      <c r="CI29" s="12">
        <f>IF(LEFT(CI$2,2)="1M",SUMIF(Month!$131:$131,Period!CI$2,Month!29:29),SUMIF(Month!$131:$131,Period!CI$2,Month!29:29)+CH29)</f>
        <v>0</v>
      </c>
      <c r="CJ29" s="12">
        <f>IF(LEFT(CJ$2,2)="1M",SUMIF(Month!$131:$131,Period!CJ$2,Month!29:29),SUMIF(Month!$131:$131,Period!CJ$2,Month!29:29)+CI29)</f>
        <v>0</v>
      </c>
      <c r="CK29" s="12">
        <f>IF(LEFT(CK$2,2)="1M",SUMIF(Month!$131:$131,Period!CK$2,Month!29:29),SUMIF(Month!$131:$131,Period!CK$2,Month!29:29)+CJ29)</f>
        <v>0</v>
      </c>
      <c r="CL29" s="12">
        <f>IF(LEFT(CL$2,2)="1M",SUMIF(Month!$131:$131,Period!CL$2,Month!29:29),SUMIF(Month!$131:$131,Period!CL$2,Month!29:29)+CK29)</f>
        <v>0</v>
      </c>
      <c r="CM29" s="12">
        <f>IF(LEFT(CM$2,2)="1M",SUMIF(Month!$131:$131,Period!CM$2,Month!29:29),SUMIF(Month!$131:$131,Period!CM$2,Month!29:29)+CL29)</f>
        <v>0</v>
      </c>
      <c r="CN29" s="12">
        <f>IF(LEFT(CN$2,2)="1M",SUMIF(Month!$131:$131,Period!CN$2,Month!29:29),SUMIF(Month!$131:$131,Period!CN$2,Month!29:29)+CM29)</f>
        <v>0</v>
      </c>
      <c r="CO29" s="12">
        <f>IF(LEFT(CO$2,2)="1M",SUMIF(Month!$131:$131,Period!CO$2,Month!29:29),SUMIF(Month!$131:$131,Period!CO$2,Month!29:29)+CN29)</f>
        <v>0</v>
      </c>
      <c r="CP29" s="12">
        <f>IF(LEFT(CP$2,2)="1M",SUMIF(Month!$131:$131,Period!CP$2,Month!29:29),SUMIF(Month!$131:$131,Period!CP$2,Month!29:29)+CO29)</f>
        <v>0</v>
      </c>
      <c r="CQ29" s="12">
        <f>IF(LEFT(CQ$2,2)="1M",SUMIF(Month!$131:$131,Period!CQ$2,Month!29:29),SUMIF(Month!$131:$131,Period!CQ$2,Month!29:29)+CP29)</f>
        <v>0</v>
      </c>
      <c r="CR29" s="12">
        <f>IF(LEFT(CR$2,2)="1M",SUMIF(Month!$131:$131,Period!CR$2,Month!29:29),SUMIF(Month!$131:$131,Period!CR$2,Month!29:29)+CQ29)</f>
        <v>0</v>
      </c>
      <c r="CS29" s="12">
        <f>IF(LEFT(CS$2,2)="1M",SUMIF(Month!$131:$131,Period!CS$2,Month!29:29),SUMIF(Month!$131:$131,Period!CS$2,Month!29:29)+CR29)</f>
        <v>0</v>
      </c>
      <c r="CT29" s="12">
        <f>IF(LEFT(CT$2,2)="1M",SUMIF(Month!$131:$131,Period!CT$2,Month!29:29),SUMIF(Month!$131:$131,Period!CT$2,Month!29:29)+CS29)</f>
        <v>0</v>
      </c>
      <c r="CU29" s="12">
        <f>IF(LEFT(CU$2,2)="1M",SUMIF(Month!$131:$131,Period!CU$2,Month!29:29),SUMIF(Month!$131:$131,Period!CU$2,Month!29:29)+CT29)</f>
        <v>0</v>
      </c>
      <c r="CV29" s="12">
        <f>IF(LEFT(CV$2,2)="1M",SUMIF(Month!$131:$131,Period!CV$2,Month!29:29),SUMIF(Month!$131:$131,Period!CV$2,Month!29:29)+CU29)</f>
        <v>0</v>
      </c>
      <c r="CW29" s="12">
        <f>IF(LEFT(CW$2,2)="1M",SUMIF(Month!$131:$131,Period!CW$2,Month!29:29),SUMIF(Month!$131:$131,Period!CW$2,Month!29:29)+CV29)</f>
        <v>0</v>
      </c>
      <c r="CX29" s="12">
        <f>IF(LEFT(CX$2,2)="1M",SUMIF(Month!$131:$131,Period!CX$2,Month!29:29),SUMIF(Month!$131:$131,Period!CX$2,Month!29:29)+CW29)</f>
        <v>0</v>
      </c>
      <c r="CY29" s="12">
        <f>IF(LEFT(CY$2,2)="1M",SUMIF(Month!$131:$131,Period!CY$2,Month!29:29),SUMIF(Month!$131:$131,Period!CY$2,Month!29:29)+CX29)</f>
        <v>0</v>
      </c>
      <c r="CZ29" s="12">
        <f>IF(LEFT(CZ$2,2)="1M",SUMIF(Month!$131:$131,Period!CZ$2,Month!29:29),SUMIF(Month!$131:$131,Period!CZ$2,Month!29:29)+CY29)</f>
        <v>0</v>
      </c>
      <c r="DA29" s="12">
        <f>IF(LEFT(DA$2,2)="1M",SUMIF(Month!$131:$131,Period!DA$2,Month!29:29),SUMIF(Month!$131:$131,Period!DA$2,Month!29:29)+CZ29)</f>
        <v>0</v>
      </c>
      <c r="DB29" s="12">
        <f>IF(LEFT(DB$2,2)="1M",SUMIF(Month!$131:$131,Period!DB$2,Month!29:29),SUMIF(Month!$131:$131,Period!DB$2,Month!29:29)+DA29)</f>
        <v>0</v>
      </c>
      <c r="DC29" s="12">
        <f>IF(LEFT(DC$2,2)="1M",SUMIF(Month!$131:$131,Period!DC$2,Month!29:29),SUMIF(Month!$131:$131,Period!DC$2,Month!29:29)+DB29)</f>
        <v>0</v>
      </c>
      <c r="DD29" s="12">
        <f>IF(LEFT(DD$2,2)="1M",SUMIF(Month!$131:$131,Period!DD$2,Month!29:29),SUMIF(Month!$131:$131,Period!DD$2,Month!29:29)+DC29)</f>
        <v>0</v>
      </c>
      <c r="DE29" s="12">
        <f>IF(LEFT(DE$2,2)="1M",SUMIF(Month!$131:$131,Period!DE$2,Month!29:29),SUMIF(Month!$131:$131,Period!DE$2,Month!29:29)+DD29)</f>
        <v>0</v>
      </c>
      <c r="DF29" s="12">
        <f>IF(LEFT(DF$2,2)="1M",SUMIF(Month!$131:$131,Period!DF$2,Month!29:29),SUMIF(Month!$131:$131,Period!DF$2,Month!29:29)+DE29)</f>
        <v>0</v>
      </c>
      <c r="DG29" s="12">
        <f>IF(LEFT(DG$2,2)="1M",SUMIF(Month!$131:$131,Period!DG$2,Month!29:29),SUMIF(Month!$131:$131,Period!DG$2,Month!29:29)+DF29)</f>
        <v>0</v>
      </c>
      <c r="DH29" s="12">
        <f>IF(LEFT(DH$2,2)="1M",SUMIF(Month!$131:$131,Period!DH$2,Month!29:29),SUMIF(Month!$131:$131,Period!DH$2,Month!29:29)+DG29)</f>
        <v>0</v>
      </c>
      <c r="DI29" s="12">
        <f>IF(LEFT(DI$2,2)="1M",SUMIF(Month!$131:$131,Period!DI$2,Month!29:29),SUMIF(Month!$131:$131,Period!DI$2,Month!29:29)+DH29)</f>
        <v>0</v>
      </c>
      <c r="DJ29" s="12">
        <f>IF(LEFT(DJ$2,2)="1M",SUMIF(Month!$131:$131,Period!DJ$2,Month!29:29),SUMIF(Month!$131:$131,Period!DJ$2,Month!29:29)+DI29)</f>
        <v>0</v>
      </c>
      <c r="DK29" s="12">
        <f>IF(LEFT(DK$2,2)="1M",SUMIF(Month!$131:$131,Period!DK$2,Month!29:29),SUMIF(Month!$131:$131,Period!DK$2,Month!29:29)+DJ29)</f>
        <v>0</v>
      </c>
      <c r="DL29" s="12">
        <f>IF(LEFT(DL$2,2)="1M",SUMIF(Month!$131:$131,Period!DL$2,Month!29:29),SUMIF(Month!$131:$131,Period!DL$2,Month!29:29)+DK29)</f>
        <v>0</v>
      </c>
      <c r="DM29" s="12">
        <f>IF(LEFT(DM$2,2)="1M",SUMIF(Month!$131:$131,Period!DM$2,Month!29:29),SUMIF(Month!$131:$131,Period!DM$2,Month!29:29)+DL29)</f>
        <v>0</v>
      </c>
      <c r="DN29" s="12">
        <f>IF(LEFT(DN$2,2)="1M",SUMIF(Month!$131:$131,Period!DN$2,Month!29:29),SUMIF(Month!$131:$131,Period!DN$2,Month!29:29)+DM29)</f>
        <v>0</v>
      </c>
      <c r="DO29" s="12">
        <f>IF(LEFT(DO$2,2)="1M",SUMIF(Month!$131:$131,Period!DO$2,Month!29:29),SUMIF(Month!$131:$131,Period!DO$2,Month!29:29)+DN29)</f>
        <v>0</v>
      </c>
      <c r="DP29" s="12">
        <f>IF(LEFT(DP$2,2)="1M",SUMIF(Month!$131:$131,Period!DP$2,Month!29:29),SUMIF(Month!$131:$131,Period!DP$2,Month!29:29)+DO29)</f>
        <v>0</v>
      </c>
      <c r="DQ29" s="12">
        <f>IF(LEFT(DQ$2,2)="1M",SUMIF(Month!$131:$131,Period!DQ$2,Month!29:29),SUMIF(Month!$131:$131,Period!DQ$2,Month!29:29)+DP29)</f>
        <v>0</v>
      </c>
      <c r="DR29" s="12">
        <f>IF(LEFT(DR$2,2)="1M",SUMIF(Month!$131:$131,Period!DR$2,Month!29:29),SUMIF(Month!$131:$131,Period!DR$2,Month!29:29)+DQ29)</f>
        <v>0</v>
      </c>
      <c r="DS29" s="12">
        <f>IF(LEFT(DS$2,2)="1M",SUMIF(Month!$131:$131,Period!DS$2,Month!29:29),SUMIF(Month!$131:$131,Period!DS$2,Month!29:29)+DR29)</f>
        <v>0</v>
      </c>
      <c r="DT29" s="12">
        <f>IF(LEFT(DT$2,2)="1M",SUMIF(Month!$131:$131,Period!DT$2,Month!29:29),SUMIF(Month!$131:$131,Period!DT$2,Month!29:29)+DS29)</f>
        <v>0</v>
      </c>
      <c r="DU29" s="12">
        <f>IF(LEFT(DU$2,2)="1M",SUMIF(Month!$131:$131,Period!DU$2,Month!29:29),SUMIF(Month!$131:$131,Period!DU$2,Month!29:29)+DT29)</f>
        <v>0</v>
      </c>
      <c r="DV29" s="12">
        <f>IF(LEFT(DV$2,2)="1M",SUMIF(Month!$131:$131,Period!DV$2,Month!29:29),SUMIF(Month!$131:$131,Period!DV$2,Month!29:29)+DU29)</f>
        <v>0</v>
      </c>
      <c r="DW29" s="12">
        <f>IF(LEFT(DW$2,2)="1M",SUMIF(Month!$131:$131,Period!DW$2,Month!29:29),SUMIF(Month!$131:$131,Period!DW$2,Month!29:29)+DV29)</f>
        <v>0</v>
      </c>
      <c r="DX29" s="12">
        <f>IF(LEFT(DX$2,2)="1M",SUMIF(Month!$131:$131,Period!DX$2,Month!29:29),SUMIF(Month!$131:$131,Period!DX$2,Month!29:29)+DW29)</f>
        <v>0</v>
      </c>
      <c r="DY29" s="12">
        <f>IF(LEFT(DY$2,2)="1M",SUMIF(Month!$131:$131,Period!DY$2,Month!29:29),SUMIF(Month!$131:$131,Period!DY$2,Month!29:29)+DX29)</f>
        <v>0</v>
      </c>
      <c r="DZ29" s="12">
        <f>IF(LEFT(DZ$2,2)="1M",SUMIF(Month!$131:$131,Period!DZ$2,Month!29:29),SUMIF(Month!$131:$131,Period!DZ$2,Month!29:29)+DY29)</f>
        <v>0</v>
      </c>
      <c r="EA29" s="12">
        <f>IF(LEFT(EA$2,2)="1M",SUMIF(Month!$131:$131,Period!EA$2,Month!29:29),SUMIF(Month!$131:$131,Period!EA$2,Month!29:29)+DZ29)</f>
        <v>0</v>
      </c>
      <c r="EB29" s="12">
        <f>IF(LEFT(EB$2,2)="1M",SUMIF(Month!$131:$131,Period!EB$2,Month!29:29),SUMIF(Month!$131:$131,Period!EB$2,Month!29:29)+EA29)</f>
        <v>0</v>
      </c>
      <c r="EC29" s="12">
        <f>IF(LEFT(EC$2,2)="1M",SUMIF(Month!$131:$131,Period!EC$2,Month!29:29),SUMIF(Month!$131:$131,Period!EC$2,Month!29:29)+EB29)</f>
        <v>0</v>
      </c>
      <c r="ED29" s="12">
        <f>IF(LEFT(ED$2,2)="1M",SUMIF(Month!$131:$131,Period!ED$2,Month!29:29),SUMIF(Month!$131:$131,Period!ED$2,Month!29:29)+EC29)</f>
        <v>0</v>
      </c>
      <c r="EE29" s="12">
        <f>IF(LEFT(EE$2,2)="1M",SUMIF(Month!$131:$131,Period!EE$2,Month!29:29),SUMIF(Month!$131:$131,Period!EE$2,Month!29:29)+ED29)</f>
        <v>0</v>
      </c>
      <c r="EF29" s="12">
        <f>IF(LEFT(EF$2,2)="1M",SUMIF(Month!$131:$131,Period!EF$2,Month!29:29),SUMIF(Month!$131:$131,Period!EF$2,Month!29:29)+EE29)</f>
        <v>0</v>
      </c>
      <c r="EG29" s="12">
        <f>IF(LEFT(EG$2,2)="1M",SUMIF(Month!$131:$131,Period!EG$2,Month!29:29),SUMIF(Month!$131:$131,Period!EG$2,Month!29:29)+EF29)</f>
        <v>0</v>
      </c>
      <c r="EH29" s="12">
        <f>IF(LEFT(EH$2,2)="1M",SUMIF(Month!$131:$131,Period!EH$2,Month!29:29),SUMIF(Month!$131:$131,Period!EH$2,Month!29:29)+EG29)</f>
        <v>0</v>
      </c>
      <c r="EI29" s="12">
        <f>IF(LEFT(EI$2,2)="1M",SUMIF(Month!$131:$131,Period!EI$2,Month!29:29),SUMIF(Month!$131:$131,Period!EI$2,Month!29:29)+EH29)</f>
        <v>0</v>
      </c>
      <c r="EJ29" s="12">
        <f>IF(LEFT(EJ$2,2)="1M",SUMIF(Month!$131:$131,Period!EJ$2,Month!29:29),SUMIF(Month!$131:$131,Period!EJ$2,Month!29:29)+EI29)</f>
        <v>0</v>
      </c>
      <c r="EK29" s="12">
        <f>IF(LEFT(EK$2,2)="1M",SUMIF(Month!$131:$131,Period!EK$2,Month!29:29),SUMIF(Month!$131:$131,Period!EK$2,Month!29:29)+EJ29)</f>
        <v>0</v>
      </c>
      <c r="EL29" s="12">
        <f>IF(LEFT(EL$2,2)="1M",SUMIF(Month!$131:$131,Period!EL$2,Month!29:29),SUMIF(Month!$131:$131,Period!EL$2,Month!29:29)+EK29)</f>
        <v>0</v>
      </c>
      <c r="EM29" s="12">
        <f>IF(LEFT(EM$2,2)="1M",SUMIF(Month!$131:$131,Period!EM$2,Month!29:29),SUMIF(Month!$131:$131,Period!EM$2,Month!29:29)+EL29)</f>
        <v>0</v>
      </c>
      <c r="EN29" s="12">
        <f>IF(LEFT(EN$2,2)="1M",SUMIF(Month!$131:$131,Period!EN$2,Month!29:29),SUMIF(Month!$131:$131,Period!EN$2,Month!29:29)+EM29)</f>
        <v>0</v>
      </c>
      <c r="EO29" s="12">
        <f>IF(LEFT(EO$2,2)="1M",SUMIF(Month!$131:$131,Period!EO$2,Month!29:29),SUMIF(Month!$131:$131,Period!EO$2,Month!29:29)+EN29)</f>
        <v>0</v>
      </c>
      <c r="EP29" s="12">
        <f>IF(LEFT(EP$2,2)="1M",SUMIF(Month!$131:$131,Period!EP$2,Month!29:29),SUMIF(Month!$131:$131,Period!EP$2,Month!29:29)+EO29)</f>
        <v>0</v>
      </c>
      <c r="EQ29" s="12">
        <f>IF(LEFT(EQ$2,2)="1M",SUMIF(Month!$131:$131,Period!EQ$2,Month!29:29),SUMIF(Month!$131:$131,Period!EQ$2,Month!29:29)+EP29)</f>
        <v>0</v>
      </c>
      <c r="ER29" s="12">
        <f>IF(LEFT(ER$2,2)="1M",SUMIF(Month!$131:$131,Period!ER$2,Month!29:29),SUMIF(Month!$131:$131,Period!ER$2,Month!29:29)+EQ29)</f>
        <v>0</v>
      </c>
      <c r="ES29" s="12">
        <f>IF(LEFT(ES$2,2)="1M",SUMIF(Month!$131:$131,Period!ES$2,Month!29:29),SUMIF(Month!$131:$131,Period!ES$2,Month!29:29)+ER29)</f>
        <v>0</v>
      </c>
      <c r="ET29" s="12">
        <f>IF(LEFT(ET$2,2)="1M",SUMIF(Month!$131:$131,Period!ET$2,Month!29:29),SUMIF(Month!$131:$131,Period!ET$2,Month!29:29)+ES29)</f>
        <v>0</v>
      </c>
      <c r="EU29" s="12">
        <f>IF(LEFT(EU$2,2)="1M",SUMIF(Month!$131:$131,Period!EU$2,Month!29:29),SUMIF(Month!$131:$131,Period!EU$2,Month!29:29)+ET29)</f>
        <v>0</v>
      </c>
      <c r="EV29" s="12">
        <f>IF(LEFT(EV$2,2)="1M",SUMIF(Month!$131:$131,Period!EV$2,Month!29:29),SUMIF(Month!$131:$131,Period!EV$2,Month!29:29)+EU29)</f>
        <v>0</v>
      </c>
      <c r="EW29" s="12">
        <f>IF(LEFT(EW$2,2)="1M",SUMIF(Month!$131:$131,Period!EW$2,Month!29:29),SUMIF(Month!$131:$131,Period!EW$2,Month!29:29)+EV29)</f>
        <v>0</v>
      </c>
      <c r="EX29" s="12">
        <f>IF(LEFT(EX$2,2)="1M",SUMIF(Month!$131:$131,Period!EX$2,Month!29:29),SUMIF(Month!$131:$131,Period!EX$2,Month!29:29)+EW29)</f>
        <v>0</v>
      </c>
      <c r="EY29" s="12">
        <f>IF(LEFT(EY$2,2)="1M",SUMIF(Month!$131:$131,Period!EY$2,Month!29:29),SUMIF(Month!$131:$131,Period!EY$2,Month!29:29)+EX29)</f>
        <v>0</v>
      </c>
      <c r="EZ29" s="12">
        <f>IF(LEFT(EZ$2,2)="1M",SUMIF(Month!$131:$131,Period!EZ$2,Month!29:29),SUMIF(Month!$131:$131,Period!EZ$2,Month!29:29)+EY29)</f>
        <v>0</v>
      </c>
      <c r="FA29" s="12">
        <f>IF(LEFT(FA$2,2)="1M",SUMIF(Month!$131:$131,Period!FA$2,Month!29:29),SUMIF(Month!$131:$131,Period!FA$2,Month!29:29)+EZ29)</f>
        <v>0</v>
      </c>
      <c r="FB29" s="12">
        <f>IF(LEFT(FB$2,2)="1M",SUMIF(Month!$131:$131,Period!FB$2,Month!29:29),SUMIF(Month!$131:$131,Period!FB$2,Month!29:29)+FA29)</f>
        <v>0</v>
      </c>
      <c r="FC29" s="12">
        <f>IF(LEFT(FC$2,2)="1M",SUMIF(Month!$131:$131,Period!FC$2,Month!29:29),SUMIF(Month!$131:$131,Period!FC$2,Month!29:29)+FB29)</f>
        <v>0</v>
      </c>
      <c r="FD29" s="12">
        <f>IF(LEFT(FD$2,2)="1M",SUMIF(Month!$131:$131,Period!FD$2,Month!29:29),SUMIF(Month!$131:$131,Period!FD$2,Month!29:29)+FC29)</f>
        <v>0</v>
      </c>
      <c r="FE29" s="12">
        <f>IF(LEFT(FE$2,2)="1M",SUMIF(Month!$131:$131,Period!FE$2,Month!29:29),SUMIF(Month!$131:$131,Period!FE$2,Month!29:29)+FD29)</f>
        <v>0</v>
      </c>
      <c r="FF29" s="12">
        <f>IF(LEFT(FF$2,2)="1M",SUMIF(Month!$131:$131,Period!FF$2,Month!29:29),SUMIF(Month!$131:$131,Period!FF$2,Month!29:29)+FE29)</f>
        <v>0</v>
      </c>
      <c r="FG29" s="12">
        <f>IF(LEFT(FG$2,2)="1M",SUMIF(Month!$131:$131,Period!FG$2,Month!29:29),SUMIF(Month!$131:$131,Period!FG$2,Month!29:29)+FF29)</f>
        <v>35856</v>
      </c>
      <c r="FH29" s="12">
        <f>IF(LEFT(FH$2,2)="1M",SUMIF(Month!$131:$131,Period!FH$2,Month!29:29),SUMIF(Month!$131:$131,Period!FH$2,Month!29:29)+FG29)</f>
        <v>72907.199999999997</v>
      </c>
      <c r="FI29" s="12">
        <f>IF(LEFT(FI$2,2)="1M",SUMIF(Month!$131:$131,Period!FI$2,Month!29:29),SUMIF(Month!$131:$131,Period!FI$2,Month!29:29)+FH29)</f>
        <v>104641.53</v>
      </c>
      <c r="FJ29" s="12">
        <f>IF(LEFT(FJ$2,2)="1M",SUMIF(Month!$131:$131,Period!FJ$2,Month!29:29),SUMIF(Month!$131:$131,Period!FJ$2,Month!29:29)+FI29)</f>
        <v>150577.04</v>
      </c>
      <c r="FK29" s="12">
        <f>IF(LEFT(FK$2,2)="1M",SUMIF(Month!$131:$131,Period!FK$2,Month!29:29),SUMIF(Month!$131:$131,Period!FK$2,Month!29:29)+FJ29)</f>
        <v>198044.24</v>
      </c>
      <c r="FL29" s="12">
        <f>IF(LEFT(FL$2,2)="1M",SUMIF(Month!$131:$131,Period!FL$2,Month!29:29),SUMIF(Month!$131:$131,Period!FL$2,Month!29:29)+FK29)</f>
        <v>243916.44</v>
      </c>
      <c r="FM29" s="12">
        <f>IF(LEFT(FM$2,2)="1M",SUMIF(Month!$131:$131,Period!FM$2,Month!29:29),SUMIF(Month!$131:$131,Period!FM$2,Month!29:29)+FL29)</f>
        <v>291383.64</v>
      </c>
      <c r="FN29" s="12">
        <f>IF(LEFT(FN$2,2)="1M",SUMIF(Month!$131:$131,Period!FN$2,Month!29:29),SUMIF(Month!$131:$131,Period!FN$2,Month!29:29)+FM29)</f>
        <v>47467.199999999997</v>
      </c>
      <c r="FO29" s="12">
        <f>IF(LEFT(FO$2,2)="1M",SUMIF(Month!$131:$131,Period!FO$2,Month!29:29),SUMIF(Month!$131:$131,Period!FO$2,Month!29:29)+FN29)</f>
        <v>90404.6</v>
      </c>
      <c r="FP29" s="12">
        <f>IF(LEFT(FP$2,2)="1M",SUMIF(Month!$131:$131,Period!FP$2,Month!29:29),SUMIF(Month!$131:$131,Period!FP$2,Month!29:29)+FO29)</f>
        <v>137871.79999999999</v>
      </c>
      <c r="FQ29" s="12">
        <f>IF(LEFT(FQ$2,2)="1M",SUMIF(Month!$131:$131,Period!FQ$2,Month!29:29),SUMIF(Month!$131:$131,Period!FQ$2,Month!29:29)+FP29)</f>
        <v>183807.8</v>
      </c>
      <c r="FR29" s="12">
        <f>IF(LEFT(FR$2,2)="1M",SUMIF(Month!$131:$131,Period!FR$2,Month!29:29),SUMIF(Month!$131:$131,Period!FR$2,Month!29:29)+FQ29)</f>
        <v>231275</v>
      </c>
      <c r="FS29" s="12">
        <f>IF(LEFT(FS$2,2)="1M",SUMIF(Month!$131:$131,Period!FS$2,Month!29:29),SUMIF(Month!$131:$131,Period!FS$2,Month!29:29)+FR29)</f>
        <v>277211</v>
      </c>
      <c r="FT29" s="12">
        <f>IF(LEFT(FT$2,2)="1M",SUMIF(Month!$131:$131,Period!FT$2,Month!29:29),SUMIF(Month!$131:$131,Period!FT$2,Month!29:29)+FS29)</f>
        <v>324678.2</v>
      </c>
      <c r="FU29" s="12">
        <f>IF(LEFT(FU$2,2)="1M",SUMIF(Month!$131:$131,Period!FU$2,Month!29:29),SUMIF(Month!$131:$131,Period!FU$2,Month!29:29)+FT29)</f>
        <v>372145.4</v>
      </c>
      <c r="FV29" s="12">
        <f>IF(LEFT(FV$2,2)="1M",SUMIF(Month!$131:$131,Period!FV$2,Month!29:29),SUMIF(Month!$131:$131,Period!FV$2,Month!29:29)+FU29)</f>
        <v>420961.4</v>
      </c>
      <c r="FW29" s="12">
        <f>IF(LEFT(FW$2,2)="1M",SUMIF(Month!$131:$131,Period!FW$2,Month!29:29),SUMIF(Month!$131:$131,Period!FW$2,Month!29:29)+FV29)</f>
        <v>471336.80000000005</v>
      </c>
      <c r="FX29" s="12">
        <f>IF(LEFT(FX$2,2)="1M",SUMIF(Month!$131:$131,Period!FX$2,Month!29:29),SUMIF(Month!$131:$131,Period!FX$2,Month!29:29)+FW29)</f>
        <v>520152.80000000005</v>
      </c>
      <c r="FY29" s="12">
        <f>IF(LEFT(FY$2,2)="1M",SUMIF(Month!$131:$131,Period!FY$2,Month!29:29),SUMIF(Month!$131:$131,Period!FY$2,Month!29:29)+FX29)</f>
        <v>570596</v>
      </c>
      <c r="FZ29" s="12">
        <f>IF(LEFT(FZ$2,2)="1M",SUMIF(Month!$131:$131,Period!FZ$2,Month!29:29),SUMIF(Month!$131:$131,Period!FZ$2,Month!29:29)+FY29)</f>
        <v>50443.199999999997</v>
      </c>
      <c r="GA29" s="12">
        <f>IF(LEFT(GA$2,2)="1M",SUMIF(Month!$131:$131,Period!GA$2,Month!29:29),SUMIF(Month!$131:$131,Period!GA$2,Month!29:29)+FZ29)</f>
        <v>97699.799999999988</v>
      </c>
      <c r="GB29" s="12">
        <f>IF(LEFT(GB$2,2)="1M",SUMIF(Month!$131:$131,Period!GB$2,Month!29:29),SUMIF(Month!$131:$131,Period!GB$2,Month!29:29)+GA29)</f>
        <v>148143</v>
      </c>
      <c r="GC29" s="12">
        <f>IF(LEFT(GC$2,2)="1M",SUMIF(Month!$131:$131,Period!GC$2,Month!29:29),SUMIF(Month!$131:$131,Period!GC$2,Month!29:29)+GB29)</f>
        <v>196959</v>
      </c>
      <c r="GD29" s="12">
        <f>IF(LEFT(GD$2,2)="1M",SUMIF(Month!$131:$131,Period!GD$2,Month!29:29),SUMIF(Month!$131:$131,Period!GD$2,Month!29:29)+GC29)</f>
        <v>247402</v>
      </c>
      <c r="GE29" s="12">
        <f>IF(LEFT(GE$2,2)="1M",SUMIF(Month!$131:$131,Period!GE$2,Month!29:29),SUMIF(Month!$131:$131,Period!GE$2,Month!29:29)+GD29)</f>
        <v>296218</v>
      </c>
      <c r="GF29" s="12">
        <f>IF(LEFT(GF$2,2)="1M",SUMIF(Month!$131:$131,Period!GF$2,Month!29:29),SUMIF(Month!$131:$131,Period!GF$2,Month!29:29)+GE29)</f>
        <v>346661</v>
      </c>
      <c r="GG29" s="12">
        <f>IF(LEFT(GG$2,2)="1M",SUMIF(Month!$131:$131,Period!GG$2,Month!29:29),SUMIF(Month!$131:$131,Period!GG$2,Month!29:29)+GF29)</f>
        <v>397105</v>
      </c>
      <c r="GH29" s="12">
        <f>IF(LEFT(GH$2,2)="1M",SUMIF(Month!$131:$131,Period!GH$2,Month!29:29),SUMIF(Month!$131:$131,Period!GH$2,Month!29:29)+GG29)</f>
        <v>445921</v>
      </c>
      <c r="GI29" s="12">
        <f>IF(LEFT(GI$2,2)="1M",SUMIF(Month!$131:$131,Period!GI$2,Month!29:29),SUMIF(Month!$131:$131,Period!GI$2,Month!29:29)+GH29)</f>
        <v>496296</v>
      </c>
      <c r="GJ29" s="12">
        <f>IF(LEFT(GJ$2,2)="1M",SUMIF(Month!$131:$131,Period!GJ$2,Month!29:29),SUMIF(Month!$131:$131,Period!GJ$2,Month!29:29)+GI29)</f>
        <v>545112</v>
      </c>
      <c r="GK29" s="12">
        <f>IF(LEFT(GK$2,2)="1M",SUMIF(Month!$131:$131,Period!GK$2,Month!29:29),SUMIF(Month!$131:$131,Period!GK$2,Month!29:29)+GJ29)</f>
        <v>595555.19999999995</v>
      </c>
      <c r="GL29" s="12">
        <f>IF(LEFT(GL$2,2)="1M",SUMIF(Month!$131:$131,Period!GL$2,Month!29:29),SUMIF(Month!$131:$131,Period!GL$2,Month!29:29)+GK29)</f>
        <v>50443</v>
      </c>
      <c r="GM29" s="12">
        <f>IF(LEFT(GM$2,2)="1M",SUMIF(Month!$131:$131,Period!GM$2,Month!29:29),SUMIF(Month!$131:$131,Period!GM$2,Month!29:29)+GL29)</f>
        <v>96072</v>
      </c>
      <c r="GN29" s="12">
        <f>IF(LEFT(GN$2,2)="1M",SUMIF(Month!$131:$131,Period!GN$2,Month!29:29),SUMIF(Month!$131:$131,Period!GN$2,Month!29:29)+GM29)</f>
        <v>146516</v>
      </c>
      <c r="GO29" s="12">
        <f>IF(LEFT(GO$2,2)="1M",SUMIF(Month!$131:$131,Period!GO$2,Month!29:29),SUMIF(Month!$131:$131,Period!GO$2,Month!29:29)+GN29)</f>
        <v>195332</v>
      </c>
      <c r="GP29" s="12">
        <f>IF(LEFT(GP$2,2)="1M",SUMIF(Month!$131:$131,Period!GP$2,Month!29:29),SUMIF(Month!$131:$131,Period!GP$2,Month!29:29)+GO29)</f>
        <v>245775</v>
      </c>
      <c r="GQ29" s="12">
        <f>IF(LEFT(GQ$2,2)="1M",SUMIF(Month!$131:$131,Period!GQ$2,Month!29:29),SUMIF(Month!$131:$131,Period!GQ$2,Month!29:29)+GP29)</f>
        <v>294591</v>
      </c>
      <c r="GR29" s="12">
        <f>IF(LEFT(GR$2,2)="1M",SUMIF(Month!$131:$131,Period!GR$2,Month!29:29),SUMIF(Month!$131:$131,Period!GR$2,Month!29:29)+GQ29)</f>
        <v>345034.2</v>
      </c>
      <c r="GS29" s="12">
        <f>IF(LEFT(GS$2,2)="1M",SUMIF(Month!$131:$131,Period!GS$2,Month!29:29),SUMIF(Month!$131:$131,Period!GS$2,Month!29:29)+GR29)</f>
        <v>395477.2</v>
      </c>
      <c r="GT29" s="12">
        <f>IF(LEFT(GT$2,2)="1M",SUMIF(Month!$131:$131,Period!GT$2,Month!29:29),SUMIF(Month!$131:$131,Period!GT$2,Month!29:29)+GS29)</f>
        <v>458738.2</v>
      </c>
      <c r="GU29" s="12">
        <f>IF(LEFT(GU$2,2)="1M",SUMIF(Month!$131:$131,Period!GU$2,Month!29:29),SUMIF(Month!$131:$131,Period!GU$2,Month!29:29)+GT29)</f>
        <v>547377.19999999995</v>
      </c>
      <c r="GV29" s="12">
        <f>IF(LEFT(GV$2,2)="1M",SUMIF(Month!$131:$131,Period!GV$2,Month!29:29),SUMIF(Month!$131:$131,Period!GV$2,Month!29:29)+GU29)</f>
        <v>646286.19999999995</v>
      </c>
      <c r="GW29" s="12">
        <f>IF(LEFT(GW$2,2)="1M",SUMIF(Month!$131:$131,Period!GW$2,Month!29:29),SUMIF(Month!$131:$131,Period!GW$2,Month!29:29)+GV29)</f>
        <v>754017.2</v>
      </c>
      <c r="GX29" s="12">
        <f>IF(LEFT(GX$2,2)="1M",SUMIF(Month!$131:$131,Period!GX$2,Month!29:29),SUMIF(Month!$131:$131,Period!GX$2,Month!29:29)+GW29)</f>
        <v>196937</v>
      </c>
      <c r="GY29" s="12">
        <f>IF(LEFT(GY$2,2)="1M",SUMIF(Month!$131:$131,Period!GY$2,Month!29:29),SUMIF(Month!$131:$131,Period!GY$2,Month!29:29)+GX29)</f>
        <v>380539.4</v>
      </c>
      <c r="GZ29" s="12">
        <f>IF(LEFT(GZ$2,2)="1M",SUMIF(Month!$131:$131,Period!GZ$2,Month!29:29),SUMIF(Month!$131:$131,Period!GZ$2,Month!29:29)+GY29)</f>
        <v>581248.6001977931</v>
      </c>
      <c r="HA29" s="12">
        <f>IF(LEFT(HA$2,2)="1M",SUMIF(Month!$131:$131,Period!HA$2,Month!29:29),SUMIF(Month!$131:$131,Period!HA$2,Month!29:29)+GZ29)</f>
        <v>648355.6001977931</v>
      </c>
      <c r="HB29" s="12">
        <f>IF(LEFT(HB$2,2)="1M",SUMIF(Month!$131:$131,Period!HB$2,Month!29:29),SUMIF(Month!$131:$131,Period!HB$2,Month!29:29)+HA29)</f>
        <v>724392.6001977931</v>
      </c>
      <c r="HC29" s="12">
        <f>IF(LEFT(HC$2,2)="1M",SUMIF(Month!$131:$131,Period!HC$2,Month!29:29),SUMIF(Month!$131:$131,Period!HC$2,Month!29:29)+HB29)</f>
        <v>797976.6001977931</v>
      </c>
      <c r="HD29" s="12">
        <f>IF(LEFT(HD$2,2)="1M",SUMIF(Month!$131:$131,Period!HD$2,Month!29:29),SUMIF(Month!$131:$131,Period!HD$2,Month!29:29)+HC29)</f>
        <v>875407.80019779305</v>
      </c>
      <c r="HE29" s="12">
        <f>IF(LEFT(HE$2,2)="1M",SUMIF(Month!$131:$131,Period!HE$2,Month!29:29),SUMIF(Month!$131:$131,Period!HE$2,Month!29:29)+HD29)</f>
        <v>951920.80019779305</v>
      </c>
      <c r="HF29" s="12">
        <f>IF(LEFT(HF$2,2)="1M",SUMIF(Month!$131:$131,Period!HF$2,Month!29:29),SUMIF(Month!$131:$131,Period!HF$2,Month!29:29)+HE29)</f>
        <v>1028784.2761977931</v>
      </c>
      <c r="HG29" s="12">
        <f>IF(LEFT(HG$2,2)="1M",SUMIF(Month!$131:$131,Period!HG$2,Month!29:29),SUMIF(Month!$131:$131,Period!HG$2,Month!29:29)+HF29)</f>
        <v>1106309.8551977931</v>
      </c>
      <c r="HH29" s="12">
        <f>IF(LEFT(HH$2,2)="1M",SUMIF(Month!$131:$131,Period!HH$2,Month!29:29),SUMIF(Month!$131:$131,Period!HH$2,Month!29:29)+HG29)</f>
        <v>1184689.8551977931</v>
      </c>
      <c r="HI29" s="12">
        <f>IF(LEFT(HI$2,2)="1M",SUMIF(Month!$131:$131,Period!HI$2,Month!29:29),SUMIF(Month!$131:$131,Period!HI$2,Month!29:29)+HH29)</f>
        <v>1262330.8551977931</v>
      </c>
      <c r="HJ29" s="12">
        <f>IF(LEFT(HJ$2,2)="1M",SUMIF(Month!$131:$131,Period!HJ$2,Month!29:29),SUMIF(Month!$131:$131,Period!HJ$2,Month!29:29)+HI29)</f>
        <v>161957</v>
      </c>
      <c r="HK29" s="12">
        <f>IF(LEFT(HK$2,2)="1M",SUMIF(Month!$131:$131,Period!HK$2,Month!29:29),SUMIF(Month!$131:$131,Period!HK$2,Month!29:29)+HJ29)</f>
        <v>310765</v>
      </c>
      <c r="HL29" s="12">
        <f>IF(LEFT(HL$2,2)="1M",SUMIF(Month!$131:$131,Period!HL$2,Month!29:29),SUMIF(Month!$131:$131,Period!HL$2,Month!29:29)+HK29)</f>
        <v>475001</v>
      </c>
      <c r="HM29" s="12">
        <f>IF(LEFT(HM$2,2)="1M",SUMIF(Month!$131:$131,Period!HM$2,Month!29:29),SUMIF(Month!$131:$131,Period!HM$2,Month!29:29)+HL29)</f>
        <v>568388</v>
      </c>
      <c r="HN29" s="12">
        <f>IF(LEFT(HN$2,2)="1M",SUMIF(Month!$131:$131,Period!HN$2,Month!29:29),SUMIF(Month!$131:$131,Period!HN$2,Month!29:29)+HM29)</f>
        <v>662694</v>
      </c>
      <c r="HO29" s="12">
        <f>IF(LEFT(HO$2,2)="1M",SUMIF(Month!$131:$131,Period!HO$2,Month!29:29),SUMIF(Month!$131:$131,Period!HO$2,Month!29:29)+HN29)</f>
        <v>752954.83400000003</v>
      </c>
      <c r="HP29" s="12">
        <f>IF(LEFT(HP$2,2)="1M",SUMIF(Month!$131:$131,Period!HP$2,Month!29:29),SUMIF(Month!$131:$131,Period!HP$2,Month!29:29)+HO29)</f>
        <v>845078.5</v>
      </c>
      <c r="HQ29" s="12">
        <f>IF(LEFT(HQ$2,2)="1M",SUMIF(Month!$131:$131,Period!HQ$2,Month!29:29),SUMIF(Month!$131:$131,Period!HQ$2,Month!29:29)+HP29)</f>
        <v>937965.5</v>
      </c>
      <c r="HR29" s="12">
        <f>IF(LEFT(HR$2,2)="1M",SUMIF(Month!$131:$131,Period!HR$2,Month!29:29),SUMIF(Month!$131:$131,Period!HR$2,Month!29:29)+HQ29)</f>
        <v>1029731.5</v>
      </c>
      <c r="HS29" s="12">
        <f>IF(LEFT(HS$2,2)="1M",SUMIF(Month!$131:$131,Period!HS$2,Month!29:29),SUMIF(Month!$131:$131,Period!HS$2,Month!29:29)+HR29)</f>
        <v>1125461.5</v>
      </c>
      <c r="HT29" s="12">
        <f>IF(LEFT(HT$2,2)="1M",SUMIF(Month!$131:$131,Period!HT$2,Month!29:29),SUMIF(Month!$131:$131,Period!HT$2,Month!29:29)+HS29)</f>
        <v>1125461.5</v>
      </c>
      <c r="HU29" s="12">
        <f>IF(LEFT(HU$2,2)="1M",SUMIF(Month!$131:$131,Period!HU$2,Month!29:29),SUMIF(Month!$131:$131,Period!HU$2,Month!29:29)+HT29)</f>
        <v>1125461.5</v>
      </c>
      <c r="HV29" s="12">
        <f>IF(LEFT(HV$2,2)="1M",SUMIF(Month!$131:$131,Period!HV$2,Month!29:29),SUMIF(Month!$131:$131,Period!HV$2,Month!29:29)+HU29)</f>
        <v>0</v>
      </c>
      <c r="HW29" s="12">
        <f>IF(LEFT(HW$2,2)="1M",SUMIF(Month!$131:$131,Period!HW$2,Month!29:29),SUMIF(Month!$131:$131,Period!HW$2,Month!29:29)+HV29)</f>
        <v>0</v>
      </c>
      <c r="HX29" s="12">
        <f>IF(LEFT(HX$2,2)="1M",SUMIF(Month!$131:$131,Period!HX$2,Month!29:29),SUMIF(Month!$131:$131,Period!HX$2,Month!29:29)+HW29)</f>
        <v>0</v>
      </c>
      <c r="HY29" s="12">
        <f>IF(LEFT(HY$2,2)="1M",SUMIF(Month!$131:$131,Period!HY$2,Month!29:29),SUMIF(Month!$131:$131,Period!HY$2,Month!29:29)+HX29)</f>
        <v>0</v>
      </c>
      <c r="HZ29" s="12">
        <f>IF(LEFT(HZ$2,2)="1M",SUMIF(Month!$131:$131,Period!HZ$2,Month!29:29),SUMIF(Month!$131:$131,Period!HZ$2,Month!29:29)+HY29)</f>
        <v>0</v>
      </c>
      <c r="IA29" s="12">
        <f>IF(LEFT(IA$2,2)="1M",SUMIF(Month!$131:$131,Period!IA$2,Month!29:29),SUMIF(Month!$131:$131,Period!IA$2,Month!29:29)+HZ29)</f>
        <v>0</v>
      </c>
      <c r="IB29" s="12">
        <f>IF(LEFT(IB$2,2)="1M",SUMIF(Month!$131:$131,Period!IB$2,Month!29:29),SUMIF(Month!$131:$131,Period!IB$2,Month!29:29)+IA29)</f>
        <v>0</v>
      </c>
      <c r="IC29" s="12">
        <f>IF(LEFT(IC$2,2)="1M",SUMIF(Month!$131:$131,Period!IC$2,Month!29:29),SUMIF(Month!$131:$131,Period!IC$2,Month!29:29)+IB29)</f>
        <v>0</v>
      </c>
      <c r="ID29" s="12">
        <f>IF(LEFT(ID$2,2)="1M",SUMIF(Month!$131:$131,Period!ID$2,Month!29:29),SUMIF(Month!$131:$131,Period!ID$2,Month!29:29)+IC29)</f>
        <v>0</v>
      </c>
      <c r="IE29" s="12">
        <f>IF(LEFT(IE$2,2)="1M",SUMIF(Month!$131:$131,Period!IE$2,Month!29:29),SUMIF(Month!$131:$131,Period!IE$2,Month!29:29)+ID29)</f>
        <v>0</v>
      </c>
      <c r="IF29" s="12">
        <f>IF(LEFT(IF$2,2)="1M",SUMIF(Month!$131:$131,Period!IF$2,Month!29:29),SUMIF(Month!$131:$131,Period!IF$2,Month!29:29)+IE29)</f>
        <v>0</v>
      </c>
      <c r="IG29" s="12">
        <f>IF(LEFT(IG$2,2)="1M",SUMIF(Month!$131:$131,Period!IG$2,Month!29:29),SUMIF(Month!$131:$131,Period!IG$2,Month!29:29)+IF29)</f>
        <v>0</v>
      </c>
      <c r="IH29" s="12">
        <f>Month!IH29</f>
        <v>0</v>
      </c>
      <c r="II29" s="12">
        <f>IH29+Month!II29</f>
        <v>0</v>
      </c>
      <c r="IJ29" s="12">
        <f>II29+Month!IJ29</f>
        <v>0</v>
      </c>
      <c r="IK29" s="12">
        <f>IJ29+Month!IK29</f>
        <v>0</v>
      </c>
      <c r="IL29" s="12">
        <f>IK29+Month!IL29</f>
        <v>0</v>
      </c>
      <c r="IM29" s="12">
        <f>IL29+Month!IM29</f>
        <v>0</v>
      </c>
      <c r="IN29" s="12">
        <f>IM29+Month!IN29</f>
        <v>0</v>
      </c>
      <c r="IO29" s="12">
        <f>IN29+Month!IO29</f>
        <v>0</v>
      </c>
      <c r="IP29" s="12">
        <f>IO29+Month!IP29</f>
        <v>0</v>
      </c>
      <c r="IQ29" s="12">
        <f>IP29+Month!IQ29</f>
        <v>0</v>
      </c>
      <c r="IR29" s="12">
        <f>IQ29+Month!IR29</f>
        <v>0</v>
      </c>
      <c r="IS29" s="12">
        <f>IR29+Month!IS29</f>
        <v>0</v>
      </c>
      <c r="IT29" s="12">
        <f>Month!IT29</f>
        <v>0</v>
      </c>
      <c r="IU29" s="12">
        <f>IT29+Month!IU29</f>
        <v>0</v>
      </c>
      <c r="IV29" s="12">
        <f>IU29+Month!IV29</f>
        <v>0</v>
      </c>
      <c r="IW29" s="12">
        <f>IV29+Month!IW29</f>
        <v>0</v>
      </c>
      <c r="IX29" s="12">
        <f>IW29+Month!IX29</f>
        <v>0</v>
      </c>
      <c r="IY29" s="12">
        <f>IX29+Month!IY29</f>
        <v>0</v>
      </c>
      <c r="IZ29" s="12">
        <f>IY29+Month!IZ29</f>
        <v>0</v>
      </c>
      <c r="JA29" s="12">
        <f>IZ29+Month!JA29</f>
        <v>0</v>
      </c>
      <c r="JB29" s="12">
        <f>JA29+Month!JB29</f>
        <v>0</v>
      </c>
      <c r="JC29" s="12">
        <f>JB29+Month!JC29</f>
        <v>0</v>
      </c>
      <c r="JD29" s="12">
        <f>JC29+Month!JD29</f>
        <v>0</v>
      </c>
      <c r="JE29" s="12">
        <f>JD29+Month!JE29</f>
        <v>0</v>
      </c>
      <c r="JF29" s="12">
        <f>Month!JF29</f>
        <v>0</v>
      </c>
      <c r="JG29" s="12">
        <f>Month!JG29+JF29</f>
        <v>0</v>
      </c>
      <c r="JH29" s="12">
        <f>Month!JH29+JG29</f>
        <v>0</v>
      </c>
      <c r="JI29" s="12">
        <f>Month!JI29+JH29</f>
        <v>0</v>
      </c>
      <c r="JJ29" s="12">
        <f>Month!JJ29+JI29</f>
        <v>0</v>
      </c>
      <c r="JK29" s="12">
        <f>Month!JK29+JJ29</f>
        <v>0</v>
      </c>
      <c r="JL29" s="12">
        <f>Month!JL29+JK29</f>
        <v>0</v>
      </c>
      <c r="JM29" s="12">
        <f>Month!JM29+JL29</f>
        <v>0</v>
      </c>
      <c r="JN29" s="12">
        <f>Month!JN29+JM29</f>
        <v>0</v>
      </c>
      <c r="JO29" s="12">
        <f>Month!JO29+JN29</f>
        <v>0</v>
      </c>
      <c r="JP29" s="12">
        <f>Month!JP29+JO29</f>
        <v>0</v>
      </c>
      <c r="JQ29" s="12">
        <f>Month!JQ29+JP29</f>
        <v>0</v>
      </c>
      <c r="JR29" s="12">
        <f>Month!JR29</f>
        <v>0</v>
      </c>
      <c r="JS29" s="12">
        <f>Month!JS29+JR29</f>
        <v>0</v>
      </c>
      <c r="JT29" s="12">
        <f>Month!JT29+JS29</f>
        <v>0</v>
      </c>
      <c r="JU29" s="12">
        <f>Month!JU29+JT29</f>
        <v>0</v>
      </c>
      <c r="JV29" s="12">
        <f>Month!JV29+JU29</f>
        <v>0</v>
      </c>
      <c r="JW29" s="12">
        <f>Month!JW29+JV29</f>
        <v>0</v>
      </c>
      <c r="JX29" s="12">
        <f>Month!JX29+JW29</f>
        <v>0</v>
      </c>
      <c r="JY29" s="12">
        <f>Month!JY29+JX29</f>
        <v>0</v>
      </c>
      <c r="JZ29" s="12">
        <f>Month!JZ29+JY29</f>
        <v>0</v>
      </c>
      <c r="KA29" s="12">
        <f>Month!KA29+JZ29</f>
        <v>0</v>
      </c>
      <c r="KB29" s="12">
        <f>Month!KB29+KA29</f>
        <v>0</v>
      </c>
      <c r="KC29" s="12">
        <f>Month!KC29+KB29</f>
        <v>0</v>
      </c>
      <c r="KD29" s="12">
        <f>Month!KD29+KC29</f>
        <v>0</v>
      </c>
      <c r="KE29" s="12">
        <f>Month!KE29+KD29</f>
        <v>0</v>
      </c>
      <c r="KF29" s="12">
        <f>Month!KF29+KE29</f>
        <v>0</v>
      </c>
      <c r="KG29" s="12">
        <f>Month!KG29+KF29</f>
        <v>0</v>
      </c>
      <c r="KH29" s="12">
        <f>Month!KH29+KG29</f>
        <v>0</v>
      </c>
      <c r="KI29" s="12">
        <f>Month!KI29+KH29</f>
        <v>0</v>
      </c>
      <c r="KJ29" s="12">
        <f>Month!KJ29+KI29</f>
        <v>0</v>
      </c>
      <c r="KK29" s="12">
        <f>Month!KK29+KJ29</f>
        <v>0</v>
      </c>
      <c r="KL29" s="12">
        <f>Month!KL29+KK29</f>
        <v>0</v>
      </c>
      <c r="KM29" s="12">
        <f>Month!KM29+KL29</f>
        <v>0</v>
      </c>
      <c r="KN29" s="12">
        <f>Month!KN29+KM29</f>
        <v>0</v>
      </c>
      <c r="KO29" s="12">
        <f>Month!KO29+KN29</f>
        <v>0</v>
      </c>
      <c r="KP29" s="12">
        <f>Month!KP29+KO29</f>
        <v>0</v>
      </c>
      <c r="KQ29" s="12">
        <f>Month!KQ29+KP29</f>
        <v>0</v>
      </c>
      <c r="KR29" s="12">
        <f>Month!KR29+KQ29</f>
        <v>0</v>
      </c>
      <c r="KS29" s="12">
        <f>Month!KS29+KR29</f>
        <v>0</v>
      </c>
      <c r="KT29" s="12">
        <f>Month!KT29+KS29</f>
        <v>0</v>
      </c>
      <c r="KU29" s="12">
        <f>Month!KU29+KT29</f>
        <v>0</v>
      </c>
      <c r="KV29" s="12">
        <f>Month!KV29+KU29</f>
        <v>0</v>
      </c>
      <c r="KW29" s="12">
        <f>Month!KW29+KV29</f>
        <v>0</v>
      </c>
      <c r="KX29" s="12">
        <f>Month!KX29+KW29</f>
        <v>0</v>
      </c>
      <c r="KY29" s="12">
        <f>Month!KY29+KX29</f>
        <v>0</v>
      </c>
      <c r="KZ29" s="12">
        <f>Month!KZ29+KY29</f>
        <v>0</v>
      </c>
      <c r="LA29" s="12">
        <f>Month!LA29+KZ29</f>
        <v>0</v>
      </c>
      <c r="LB29" s="12">
        <f>Month!LB29+LA29</f>
        <v>0</v>
      </c>
      <c r="LC29" s="12">
        <f>Month!LC29+LB29</f>
        <v>0</v>
      </c>
      <c r="LD29" s="12">
        <f>Month!LD29+LC29</f>
        <v>0</v>
      </c>
      <c r="LE29" s="12">
        <f>Month!LE29+LD29</f>
        <v>0</v>
      </c>
      <c r="LF29" s="12">
        <f>Month!LF29+LE29</f>
        <v>0</v>
      </c>
      <c r="LG29" s="12">
        <f>Month!LG29+LF29</f>
        <v>0</v>
      </c>
      <c r="LH29" s="12">
        <f>Month!LH29+LG29</f>
        <v>0</v>
      </c>
      <c r="LI29" s="12">
        <f>Month!LI29+LH29</f>
        <v>0</v>
      </c>
      <c r="LJ29" s="12">
        <f>Month!LJ29+LI29</f>
        <v>0</v>
      </c>
      <c r="LK29" s="12">
        <f>Month!LK29+LJ29</f>
        <v>0</v>
      </c>
      <c r="LL29" s="12">
        <f>Month!LL29+LK29</f>
        <v>0</v>
      </c>
      <c r="LM29" s="12">
        <f>Month!LM29+LL29</f>
        <v>0</v>
      </c>
      <c r="LN29" s="12">
        <f>Month!LN29+LM29</f>
        <v>0</v>
      </c>
      <c r="LO29" s="12">
        <f>LN29+Month!LO29</f>
        <v>0</v>
      </c>
      <c r="LP29" s="12">
        <f>LO29+Month!LP29</f>
        <v>0</v>
      </c>
      <c r="LQ29" s="12">
        <f>LP29+Month!LQ29</f>
        <v>0</v>
      </c>
      <c r="LR29" s="12">
        <f>LQ29+Month!LR29</f>
        <v>0</v>
      </c>
      <c r="LS29" s="12">
        <f>LR29+Month!LS29</f>
        <v>0</v>
      </c>
      <c r="LT29" s="12">
        <f>LS29+Month!LT29</f>
        <v>0</v>
      </c>
      <c r="LU29" s="12">
        <f>LT29+Month!LU29</f>
        <v>0</v>
      </c>
      <c r="LV29" s="12">
        <f>LU29+Month!LV29</f>
        <v>0</v>
      </c>
      <c r="LW29" s="12">
        <f>LV29+Month!LW29</f>
        <v>0</v>
      </c>
      <c r="LX29" s="12">
        <f>LW29+Month!LX29</f>
        <v>0</v>
      </c>
      <c r="LY29" s="12">
        <f>LX29+Month!LY29</f>
        <v>0</v>
      </c>
      <c r="LZ29" s="12">
        <f>LY29+Month!LZ29</f>
        <v>0</v>
      </c>
      <c r="MA29" s="12">
        <f>LZ29+Month!MA29</f>
        <v>0</v>
      </c>
      <c r="MB29" s="12">
        <f>MA29+Month!MB29</f>
        <v>0</v>
      </c>
      <c r="MC29" s="12">
        <f>MB29+Month!MC29</f>
        <v>0</v>
      </c>
      <c r="MD29" s="12">
        <f>MC29+Month!MD29</f>
        <v>0</v>
      </c>
      <c r="ME29" s="12">
        <f>MD29+Month!ME29</f>
        <v>0</v>
      </c>
      <c r="MF29" s="12">
        <f>ME29+Month!MF29</f>
        <v>0</v>
      </c>
      <c r="MG29" s="12">
        <f>MF29+Month!MG29</f>
        <v>0</v>
      </c>
      <c r="MH29" s="12">
        <f>MG29+Month!MH29</f>
        <v>0</v>
      </c>
      <c r="MI29" s="12">
        <f>MH29+Month!MI29</f>
        <v>0</v>
      </c>
      <c r="MJ29" s="12">
        <f>MI29+Month!MJ29</f>
        <v>0</v>
      </c>
      <c r="MK29" s="12">
        <f>MJ29+Month!MK29</f>
        <v>0</v>
      </c>
      <c r="ML29" s="12">
        <f>MK29+Month!ML29</f>
        <v>0</v>
      </c>
    </row>
    <row r="30" spans="1:350" hidden="1" x14ac:dyDescent="0.35">
      <c r="A30" s="18" t="str">
        <f>Month!$A$30</f>
        <v>Rio Verde</v>
      </c>
      <c r="B30" s="84">
        <f>IF(LEFT(B$2,2)="1M",SUMIF(Month!$131:$131,Period!B$2,Month!30:30),SUMIF(Month!$131:$131,Period!B$2,Month!30:30)+A30)</f>
        <v>0</v>
      </c>
      <c r="C30" s="84">
        <f>IF(LEFT(C$2,2)="1M",SUMIF(Month!$131:$131,Period!C$2,Month!30:30),SUMIF(Month!$131:$131,Period!C$2,Month!30:30)+B30)</f>
        <v>0</v>
      </c>
      <c r="D30" s="84">
        <f>IF(LEFT(D$2,2)="1M",SUMIF(Month!$131:$131,Period!D$2,Month!30:30),SUMIF(Month!$131:$131,Period!D$2,Month!30:30)+C30)</f>
        <v>0</v>
      </c>
      <c r="E30" s="84">
        <f>IF(LEFT(E$2,2)="1M",SUMIF(Month!$131:$131,Period!E$2,Month!30:30),SUMIF(Month!$131:$131,Period!E$2,Month!30:30)+D30)</f>
        <v>0</v>
      </c>
      <c r="F30" s="84">
        <f>IF(LEFT(F$2,2)="1M",SUMIF(Month!$131:$131,Period!F$2,Month!30:30),SUMIF(Month!$131:$131,Period!F$2,Month!30:30)+E30)</f>
        <v>0</v>
      </c>
      <c r="G30" s="84">
        <f>IF(LEFT(G$2,2)="1M",SUMIF(Month!$131:$131,Period!G$2,Month!30:30),SUMIF(Month!$131:$131,Period!G$2,Month!30:30)+F30)</f>
        <v>0</v>
      </c>
      <c r="H30" s="84">
        <f>IF(LEFT(H$2,2)="1M",SUMIF(Month!$131:$131,Period!H$2,Month!30:30),SUMIF(Month!$131:$131,Period!H$2,Month!30:30)+G30)</f>
        <v>0</v>
      </c>
      <c r="I30" s="84">
        <f>IF(LEFT(I$2,2)="1M",SUMIF(Month!$131:$131,Period!I$2,Month!30:30),SUMIF(Month!$131:$131,Period!I$2,Month!30:30)+H30)</f>
        <v>0</v>
      </c>
      <c r="J30" s="84">
        <f>IF(LEFT(J$2,2)="1M",SUMIF(Month!$131:$131,Period!J$2,Month!30:30),SUMIF(Month!$131:$131,Period!J$2,Month!30:30)+I30)</f>
        <v>0</v>
      </c>
      <c r="K30" s="84">
        <f>IF(LEFT(K$2,2)="1M",SUMIF(Month!$131:$131,Period!K$2,Month!30:30),SUMIF(Month!$131:$131,Period!K$2,Month!30:30)+J30)</f>
        <v>0</v>
      </c>
      <c r="L30" s="84">
        <f>IF(LEFT(L$2,2)="1M",SUMIF(Month!$131:$131,Period!L$2,Month!30:30),SUMIF(Month!$131:$131,Period!L$2,Month!30:30)+K30)</f>
        <v>0</v>
      </c>
      <c r="M30" s="84">
        <f>IF(LEFT(M$2,2)="1M",SUMIF(Month!$131:$131,Period!M$2,Month!30:30),SUMIF(Month!$131:$131,Period!M$2,Month!30:30)+L30)</f>
        <v>0</v>
      </c>
      <c r="N30" s="84">
        <f>IF(LEFT(N$2,2)="1M",SUMIF(Month!$131:$131,Period!N$2,Month!30:30),SUMIF(Month!$131:$131,Period!N$2,Month!30:30)+M30)</f>
        <v>0</v>
      </c>
      <c r="O30" s="84">
        <f>IF(LEFT(O$2,2)="1M",SUMIF(Month!$131:$131,Period!O$2,Month!30:30),SUMIF(Month!$131:$131,Period!O$2,Month!30:30)+N30)</f>
        <v>0</v>
      </c>
      <c r="P30" s="84">
        <f>IF(LEFT(P$2,2)="1M",SUMIF(Month!$131:$131,Period!P$2,Month!30:30),SUMIF(Month!$131:$131,Period!P$2,Month!30:30)+O30)</f>
        <v>0</v>
      </c>
      <c r="Q30" s="84">
        <f>IF(LEFT(Q$2,2)="1M",SUMIF(Month!$131:$131,Period!Q$2,Month!30:30),SUMIF(Month!$131:$131,Period!Q$2,Month!30:30)+P30)</f>
        <v>0</v>
      </c>
      <c r="R30" s="84">
        <f>IF(LEFT(R$2,2)="1M",SUMIF(Month!$131:$131,Period!R$2,Month!30:30),SUMIF(Month!$131:$131,Period!R$2,Month!30:30)+Q30)</f>
        <v>0</v>
      </c>
      <c r="S30" s="84">
        <f>IF(LEFT(S$2,2)="1M",SUMIF(Month!$131:$131,Period!S$2,Month!30:30),SUMIF(Month!$131:$131,Period!S$2,Month!30:30)+R30)</f>
        <v>0</v>
      </c>
      <c r="T30" s="84">
        <f>IF(LEFT(T$2,2)="1M",SUMIF(Month!$131:$131,Period!T$2,Month!30:30),SUMIF(Month!$131:$131,Period!T$2,Month!30:30)+S30)</f>
        <v>0</v>
      </c>
      <c r="U30" s="84">
        <f>IF(LEFT(U$2,2)="1M",SUMIF(Month!$131:$131,Period!U$2,Month!30:30),SUMIF(Month!$131:$131,Period!U$2,Month!30:30)+T30)</f>
        <v>0</v>
      </c>
      <c r="V30" s="84">
        <f>IF(LEFT(V$2,2)="1M",SUMIF(Month!$131:$131,Period!V$2,Month!30:30),SUMIF(Month!$131:$131,Period!V$2,Month!30:30)+U30)</f>
        <v>0</v>
      </c>
      <c r="W30" s="84">
        <f>IF(LEFT(W$2,2)="1M",SUMIF(Month!$131:$131,Period!W$2,Month!30:30),SUMIF(Month!$131:$131,Period!W$2,Month!30:30)+V30)</f>
        <v>0</v>
      </c>
      <c r="X30" s="84">
        <f>IF(LEFT(X$2,2)="1M",SUMIF(Month!$131:$131,Period!X$2,Month!30:30),SUMIF(Month!$131:$131,Period!X$2,Month!30:30)+W30)</f>
        <v>0</v>
      </c>
      <c r="Y30" s="84">
        <f>IF(LEFT(Y$2,2)="1M",SUMIF(Month!$131:$131,Period!Y$2,Month!30:30),SUMIF(Month!$131:$131,Period!Y$2,Month!30:30)+X30)</f>
        <v>0</v>
      </c>
      <c r="Z30" s="84">
        <f>IF(LEFT(Z$2,2)="1M",SUMIF(Month!$131:$131,Period!Z$2,Month!30:30),SUMIF(Month!$131:$131,Period!Z$2,Month!30:30)+Y30)</f>
        <v>0</v>
      </c>
      <c r="AA30" s="84">
        <f>IF(LEFT(AA$2,2)="1M",SUMIF(Month!$131:$131,Period!AA$2,Month!30:30),SUMIF(Month!$131:$131,Period!AA$2,Month!30:30)+Z30)</f>
        <v>0</v>
      </c>
      <c r="AB30" s="84">
        <f>IF(LEFT(AB$2,2)="1M",SUMIF(Month!$131:$131,Period!AB$2,Month!30:30),SUMIF(Month!$131:$131,Period!AB$2,Month!30:30)+AA30)</f>
        <v>0</v>
      </c>
      <c r="AC30" s="84">
        <f>IF(LEFT(AC$2,2)="1M",SUMIF(Month!$131:$131,Period!AC$2,Month!30:30),SUMIF(Month!$131:$131,Period!AC$2,Month!30:30)+AB30)</f>
        <v>0</v>
      </c>
      <c r="AD30" s="84">
        <f>IF(LEFT(AD$2,2)="1M",SUMIF(Month!$131:$131,Period!AD$2,Month!30:30),SUMIF(Month!$131:$131,Period!AD$2,Month!30:30)+AC30)</f>
        <v>0</v>
      </c>
      <c r="AE30" s="84">
        <f>IF(LEFT(AE$2,2)="1M",SUMIF(Month!$131:$131,Period!AE$2,Month!30:30),SUMIF(Month!$131:$131,Period!AE$2,Month!30:30)+AD30)</f>
        <v>0</v>
      </c>
      <c r="AF30" s="84">
        <f>IF(LEFT(AF$2,2)="1M",SUMIF(Month!$131:$131,Period!AF$2,Month!30:30),SUMIF(Month!$131:$131,Period!AF$2,Month!30:30)+AE30)</f>
        <v>0</v>
      </c>
      <c r="AG30" s="84">
        <f>IF(LEFT(AG$2,2)="1M",SUMIF(Month!$131:$131,Period!AG$2,Month!30:30),SUMIF(Month!$131:$131,Period!AG$2,Month!30:30)+AF30)</f>
        <v>0</v>
      </c>
      <c r="AH30" s="84">
        <f>IF(LEFT(AH$2,2)="1M",SUMIF(Month!$131:$131,Period!AH$2,Month!30:30),SUMIF(Month!$131:$131,Period!AH$2,Month!30:30)+AG30)</f>
        <v>0</v>
      </c>
      <c r="AI30" s="84">
        <f>IF(LEFT(AI$2,2)="1M",SUMIF(Month!$131:$131,Period!AI$2,Month!30:30),SUMIF(Month!$131:$131,Period!AI$2,Month!30:30)+AH30)</f>
        <v>0</v>
      </c>
      <c r="AJ30" s="84">
        <f>IF(LEFT(AJ$2,2)="1M",SUMIF(Month!$131:$131,Period!AJ$2,Month!30:30),SUMIF(Month!$131:$131,Period!AJ$2,Month!30:30)+AI30)</f>
        <v>0</v>
      </c>
      <c r="AK30" s="84">
        <f>IF(LEFT(AK$2,2)="1M",SUMIF(Month!$131:$131,Period!AK$2,Month!30:30),SUMIF(Month!$131:$131,Period!AK$2,Month!30:30)+AJ30)</f>
        <v>0</v>
      </c>
      <c r="AL30" s="84">
        <f>IF(LEFT(AL$2,2)="1M",SUMIF(Month!$131:$131,Period!AL$2,Month!30:30),SUMIF(Month!$131:$131,Period!AL$2,Month!30:30)+AK30)</f>
        <v>0</v>
      </c>
      <c r="AM30" s="84">
        <f>IF(LEFT(AM$2,2)="1M",SUMIF(Month!$131:$131,Period!AM$2,Month!30:30),SUMIF(Month!$131:$131,Period!AM$2,Month!30:30)+AL30)</f>
        <v>0</v>
      </c>
      <c r="AN30" s="84">
        <f>IF(LEFT(AN$2,2)="1M",SUMIF(Month!$131:$131,Period!AN$2,Month!30:30),SUMIF(Month!$131:$131,Period!AN$2,Month!30:30)+AM30)</f>
        <v>0</v>
      </c>
      <c r="AO30" s="84">
        <f>IF(LEFT(AO$2,2)="1M",SUMIF(Month!$131:$131,Period!AO$2,Month!30:30),SUMIF(Month!$131:$131,Period!AO$2,Month!30:30)+AN30)</f>
        <v>0</v>
      </c>
      <c r="AP30" s="84">
        <f>IF(LEFT(AP$2,2)="1M",SUMIF(Month!$131:$131,Period!AP$2,Month!30:30),SUMIF(Month!$131:$131,Period!AP$2,Month!30:30)+AO30)</f>
        <v>0</v>
      </c>
      <c r="AQ30" s="84">
        <f>IF(LEFT(AQ$2,2)="1M",SUMIF(Month!$131:$131,Period!AQ$2,Month!30:30),SUMIF(Month!$131:$131,Period!AQ$2,Month!30:30)+AP30)</f>
        <v>0</v>
      </c>
      <c r="AR30" s="84">
        <f>IF(LEFT(AR$2,2)="1M",SUMIF(Month!$131:$131,Period!AR$2,Month!30:30),SUMIF(Month!$131:$131,Period!AR$2,Month!30:30)+AQ30)</f>
        <v>0</v>
      </c>
      <c r="AS30" s="84">
        <f>IF(LEFT(AS$2,2)="1M",SUMIF(Month!$131:$131,Period!AS$2,Month!30:30),SUMIF(Month!$131:$131,Period!AS$2,Month!30:30)+AR30)</f>
        <v>0</v>
      </c>
      <c r="AT30" s="84">
        <f>IF(LEFT(AT$2,2)="1M",SUMIF(Month!$131:$131,Period!AT$2,Month!30:30),SUMIF(Month!$131:$131,Period!AT$2,Month!30:30)+AS30)</f>
        <v>0</v>
      </c>
      <c r="AU30" s="84">
        <f>IF(LEFT(AU$2,2)="1M",SUMIF(Month!$131:$131,Period!AU$2,Month!30:30),SUMIF(Month!$131:$131,Period!AU$2,Month!30:30)+AT30)</f>
        <v>0</v>
      </c>
      <c r="AV30" s="84">
        <f>IF(LEFT(AV$2,2)="1M",SUMIF(Month!$131:$131,Period!AV$2,Month!30:30),SUMIF(Month!$131:$131,Period!AV$2,Month!30:30)+AU30)</f>
        <v>0</v>
      </c>
      <c r="AW30" s="84">
        <f>IF(LEFT(AW$2,2)="1M",SUMIF(Month!$131:$131,Period!AW$2,Month!30:30),SUMIF(Month!$131:$131,Period!AW$2,Month!30:30)+AV30)</f>
        <v>0</v>
      </c>
      <c r="AX30" s="84">
        <f>IF(LEFT(AX$2,2)="1M",SUMIF(Month!$131:$131,Period!AX$2,Month!30:30),SUMIF(Month!$131:$131,Period!AX$2,Month!30:30)+AW30)</f>
        <v>0</v>
      </c>
      <c r="AY30" s="84">
        <f>IF(LEFT(AY$2,2)="1M",SUMIF(Month!$131:$131,Period!AY$2,Month!30:30),SUMIF(Month!$131:$131,Period!AY$2,Month!30:30)+AX30)</f>
        <v>0</v>
      </c>
      <c r="AZ30" s="84">
        <f>IF(LEFT(AZ$2,2)="1M",SUMIF(Month!$131:$131,Period!AZ$2,Month!30:30),SUMIF(Month!$131:$131,Period!AZ$2,Month!30:30)+AY30)</f>
        <v>0</v>
      </c>
      <c r="BA30" s="84">
        <f>IF(LEFT(BA$2,2)="1M",SUMIF(Month!$131:$131,Period!BA$2,Month!30:30),SUMIF(Month!$131:$131,Period!BA$2,Month!30:30)+AZ30)</f>
        <v>0</v>
      </c>
      <c r="BB30" s="84">
        <f>IF(LEFT(BB$2,2)="1M",SUMIF(Month!$131:$131,Period!BB$2,Month!30:30),SUMIF(Month!$131:$131,Period!BB$2,Month!30:30)+BA30)</f>
        <v>0</v>
      </c>
      <c r="BC30" s="84">
        <f>IF(LEFT(BC$2,2)="1M",SUMIF(Month!$131:$131,Period!BC$2,Month!30:30),SUMIF(Month!$131:$131,Period!BC$2,Month!30:30)+BB30)</f>
        <v>0</v>
      </c>
      <c r="BD30" s="84">
        <f>IF(LEFT(BD$2,2)="1M",SUMIF(Month!$131:$131,Period!BD$2,Month!30:30),SUMIF(Month!$131:$131,Period!BD$2,Month!30:30)+BC30)</f>
        <v>0</v>
      </c>
      <c r="BE30" s="84">
        <f>IF(LEFT(BE$2,2)="1M",SUMIF(Month!$131:$131,Period!BE$2,Month!30:30),SUMIF(Month!$131:$131,Period!BE$2,Month!30:30)+BD30)</f>
        <v>0</v>
      </c>
      <c r="BF30" s="84">
        <f>IF(LEFT(BF$2,2)="1M",SUMIF(Month!$131:$131,Period!BF$2,Month!30:30),SUMIF(Month!$131:$131,Period!BF$2,Month!30:30)+BE30)</f>
        <v>0</v>
      </c>
      <c r="BG30" s="84">
        <f>IF(LEFT(BG$2,2)="1M",SUMIF(Month!$131:$131,Period!BG$2,Month!30:30),SUMIF(Month!$131:$131,Period!BG$2,Month!30:30)+BF30)</f>
        <v>0</v>
      </c>
      <c r="BH30" s="84">
        <f>IF(LEFT(BH$2,2)="1M",SUMIF(Month!$131:$131,Period!BH$2,Month!30:30),SUMIF(Month!$131:$131,Period!BH$2,Month!30:30)+BG30)</f>
        <v>0</v>
      </c>
      <c r="BI30" s="84">
        <f>IF(LEFT(BI$2,2)="1M",SUMIF(Month!$131:$131,Period!BI$2,Month!30:30),SUMIF(Month!$131:$131,Period!BI$2,Month!30:30)+BH30)</f>
        <v>0</v>
      </c>
      <c r="BJ30" s="84">
        <f>IF(LEFT(BJ$2,2)="1M",SUMIF(Month!$131:$131,Period!BJ$2,Month!30:30),SUMIF(Month!$131:$131,Period!BJ$2,Month!30:30)+BI30)</f>
        <v>0</v>
      </c>
      <c r="BK30" s="84">
        <f>IF(LEFT(BK$2,2)="1M",SUMIF(Month!$131:$131,Period!BK$2,Month!30:30),SUMIF(Month!$131:$131,Period!BK$2,Month!30:30)+BJ30)</f>
        <v>0</v>
      </c>
      <c r="BL30" s="84">
        <f>IF(LEFT(BL$2,2)="1M",SUMIF(Month!$131:$131,Period!BL$2,Month!30:30),SUMIF(Month!$131:$131,Period!BL$2,Month!30:30)+BK30)</f>
        <v>0</v>
      </c>
      <c r="BM30" s="84">
        <f>IF(LEFT(BM$2,2)="1M",SUMIF(Month!$131:$131,Period!BM$2,Month!30:30),SUMIF(Month!$131:$131,Period!BM$2,Month!30:30)+BL30)</f>
        <v>0</v>
      </c>
      <c r="BN30" s="84">
        <f>IF(LEFT(BN$2,2)="1M",SUMIF(Month!$131:$131,Period!BN$2,Month!30:30),SUMIF(Month!$131:$131,Period!BN$2,Month!30:30)+BM30)</f>
        <v>0</v>
      </c>
      <c r="BO30" s="84">
        <f>IF(LEFT(BO$2,2)="1M",SUMIF(Month!$131:$131,Period!BO$2,Month!30:30),SUMIF(Month!$131:$131,Period!BO$2,Month!30:30)+BN30)</f>
        <v>0</v>
      </c>
      <c r="BP30" s="84">
        <f>IF(LEFT(BP$2,2)="1M",SUMIF(Month!$131:$131,Period!BP$2,Month!30:30),SUMIF(Month!$131:$131,Period!BP$2,Month!30:30)+BO30)</f>
        <v>0</v>
      </c>
      <c r="BQ30" s="84">
        <f>IF(LEFT(BQ$2,2)="1M",SUMIF(Month!$131:$131,Period!BQ$2,Month!30:30),SUMIF(Month!$131:$131,Period!BQ$2,Month!30:30)+BP30)</f>
        <v>0</v>
      </c>
      <c r="BR30" s="84">
        <f>IF(LEFT(BR$2,2)="1M",SUMIF(Month!$131:$131,Period!BR$2,Month!30:30),SUMIF(Month!$131:$131,Period!BR$2,Month!30:30)+BQ30)</f>
        <v>0</v>
      </c>
      <c r="BS30" s="84">
        <f>IF(LEFT(BS$2,2)="1M",SUMIF(Month!$131:$131,Period!BS$2,Month!30:30),SUMIF(Month!$131:$131,Period!BS$2,Month!30:30)+BR30)</f>
        <v>0</v>
      </c>
      <c r="BT30" s="84">
        <f>IF(LEFT(BT$2,2)="1M",SUMIF(Month!$131:$131,Period!BT$2,Month!30:30),SUMIF(Month!$131:$131,Period!BT$2,Month!30:30)+BS30)</f>
        <v>0</v>
      </c>
      <c r="BU30" s="84">
        <f>IF(LEFT(BU$2,2)="1M",SUMIF(Month!$131:$131,Period!BU$2,Month!30:30),SUMIF(Month!$131:$131,Period!BU$2,Month!30:30)+BT30)</f>
        <v>0</v>
      </c>
      <c r="BV30" s="84">
        <f>IF(LEFT(BV$2,2)="1M",SUMIF(Month!$131:$131,Period!BV$2,Month!30:30),SUMIF(Month!$131:$131,Period!BV$2,Month!30:30)+BU30)</f>
        <v>0</v>
      </c>
      <c r="BW30" s="84">
        <f>IF(LEFT(BW$2,2)="1M",SUMIF(Month!$131:$131,Period!BW$2,Month!30:30),SUMIF(Month!$131:$131,Period!BW$2,Month!30:30)+BV30)</f>
        <v>0</v>
      </c>
      <c r="BX30" s="84">
        <f>IF(LEFT(BX$2,2)="1M",SUMIF(Month!$131:$131,Period!BX$2,Month!30:30),SUMIF(Month!$131:$131,Period!BX$2,Month!30:30)+BW30)</f>
        <v>0</v>
      </c>
      <c r="BY30" s="84">
        <f>IF(LEFT(BY$2,2)="1M",SUMIF(Month!$131:$131,Period!BY$2,Month!30:30),SUMIF(Month!$131:$131,Period!BY$2,Month!30:30)+BX30)</f>
        <v>0</v>
      </c>
      <c r="BZ30" s="84">
        <f>IF(LEFT(BZ$2,2)="1M",SUMIF(Month!$131:$131,Period!BZ$2,Month!30:30),SUMIF(Month!$131:$131,Period!BZ$2,Month!30:30)+BY30)</f>
        <v>0</v>
      </c>
      <c r="CA30" s="84">
        <f>IF(LEFT(CA$2,2)="1M",SUMIF(Month!$131:$131,Period!CA$2,Month!30:30),SUMIF(Month!$131:$131,Period!CA$2,Month!30:30)+BZ30)</f>
        <v>0</v>
      </c>
      <c r="CB30" s="84">
        <f>IF(LEFT(CB$2,2)="1M",SUMIF(Month!$131:$131,Period!CB$2,Month!30:30),SUMIF(Month!$131:$131,Period!CB$2,Month!30:30)+CA30)</f>
        <v>0</v>
      </c>
      <c r="CC30" s="84">
        <f>IF(LEFT(CC$2,2)="1M",SUMIF(Month!$131:$131,Period!CC$2,Month!30:30),SUMIF(Month!$131:$131,Period!CC$2,Month!30:30)+CB30)</f>
        <v>0</v>
      </c>
      <c r="CD30" s="84">
        <f>IF(LEFT(CD$2,2)="1M",SUMIF(Month!$131:$131,Period!CD$2,Month!30:30),SUMIF(Month!$131:$131,Period!CD$2,Month!30:30)+CC30)</f>
        <v>0</v>
      </c>
      <c r="CE30" s="84">
        <f>IF(LEFT(CE$2,2)="1M",SUMIF(Month!$131:$131,Period!CE$2,Month!30:30),SUMIF(Month!$131:$131,Period!CE$2,Month!30:30)+CD30)</f>
        <v>0</v>
      </c>
      <c r="CF30" s="84">
        <f>IF(LEFT(CF$2,2)="1M",SUMIF(Month!$131:$131,Period!CF$2,Month!30:30),SUMIF(Month!$131:$131,Period!CF$2,Month!30:30)+CE30)</f>
        <v>0</v>
      </c>
      <c r="CG30" s="84">
        <f>IF(LEFT(CG$2,2)="1M",SUMIF(Month!$131:$131,Period!CG$2,Month!30:30),SUMIF(Month!$131:$131,Period!CG$2,Month!30:30)+CF30)</f>
        <v>0</v>
      </c>
      <c r="CH30" s="84">
        <f>IF(LEFT(CH$2,2)="1M",SUMIF(Month!$131:$131,Period!CH$2,Month!30:30),SUMIF(Month!$131:$131,Period!CH$2,Month!30:30)+CG30)</f>
        <v>0</v>
      </c>
      <c r="CI30" s="84">
        <f>IF(LEFT(CI$2,2)="1M",SUMIF(Month!$131:$131,Period!CI$2,Month!30:30),SUMIF(Month!$131:$131,Period!CI$2,Month!30:30)+CH30)</f>
        <v>0</v>
      </c>
      <c r="CJ30" s="84">
        <f>IF(LEFT(CJ$2,2)="1M",SUMIF(Month!$131:$131,Period!CJ$2,Month!30:30),SUMIF(Month!$131:$131,Period!CJ$2,Month!30:30)+CI30)</f>
        <v>0</v>
      </c>
      <c r="CK30" s="84">
        <f>IF(LEFT(CK$2,2)="1M",SUMIF(Month!$131:$131,Period!CK$2,Month!30:30),SUMIF(Month!$131:$131,Period!CK$2,Month!30:30)+CJ30)</f>
        <v>0</v>
      </c>
      <c r="CL30" s="84">
        <f>IF(LEFT(CL$2,2)="1M",SUMIF(Month!$131:$131,Period!CL$2,Month!30:30),SUMIF(Month!$131:$131,Period!CL$2,Month!30:30)+CK30)</f>
        <v>0</v>
      </c>
      <c r="CM30" s="84">
        <f>IF(LEFT(CM$2,2)="1M",SUMIF(Month!$131:$131,Period!CM$2,Month!30:30),SUMIF(Month!$131:$131,Period!CM$2,Month!30:30)+CL30)</f>
        <v>0</v>
      </c>
      <c r="CN30" s="84">
        <f>IF(LEFT(CN$2,2)="1M",SUMIF(Month!$131:$131,Period!CN$2,Month!30:30),SUMIF(Month!$131:$131,Period!CN$2,Month!30:30)+CM30)</f>
        <v>0</v>
      </c>
      <c r="CO30" s="84">
        <f>IF(LEFT(CO$2,2)="1M",SUMIF(Month!$131:$131,Period!CO$2,Month!30:30),SUMIF(Month!$131:$131,Period!CO$2,Month!30:30)+CN30)</f>
        <v>0</v>
      </c>
      <c r="CP30" s="84">
        <f>IF(LEFT(CP$2,2)="1M",SUMIF(Month!$131:$131,Period!CP$2,Month!30:30),SUMIF(Month!$131:$131,Period!CP$2,Month!30:30)+CO30)</f>
        <v>0</v>
      </c>
      <c r="CQ30" s="84">
        <f>IF(LEFT(CQ$2,2)="1M",SUMIF(Month!$131:$131,Period!CQ$2,Month!30:30),SUMIF(Month!$131:$131,Period!CQ$2,Month!30:30)+CP30)</f>
        <v>0</v>
      </c>
      <c r="CR30" s="84">
        <f>IF(LEFT(CR$2,2)="1M",SUMIF(Month!$131:$131,Period!CR$2,Month!30:30),SUMIF(Month!$131:$131,Period!CR$2,Month!30:30)+CQ30)</f>
        <v>0</v>
      </c>
      <c r="CS30" s="84">
        <f>IF(LEFT(CS$2,2)="1M",SUMIF(Month!$131:$131,Period!CS$2,Month!30:30),SUMIF(Month!$131:$131,Period!CS$2,Month!30:30)+CR30)</f>
        <v>0</v>
      </c>
      <c r="CT30" s="84">
        <f>IF(LEFT(CT$2,2)="1M",SUMIF(Month!$131:$131,Period!CT$2,Month!30:30),SUMIF(Month!$131:$131,Period!CT$2,Month!30:30)+CS30)</f>
        <v>0</v>
      </c>
      <c r="CU30" s="84">
        <f>IF(LEFT(CU$2,2)="1M",SUMIF(Month!$131:$131,Period!CU$2,Month!30:30),SUMIF(Month!$131:$131,Period!CU$2,Month!30:30)+CT30)</f>
        <v>0</v>
      </c>
      <c r="CV30" s="84">
        <f>IF(LEFT(CV$2,2)="1M",SUMIF(Month!$131:$131,Period!CV$2,Month!30:30),SUMIF(Month!$131:$131,Period!CV$2,Month!30:30)+CU30)</f>
        <v>0</v>
      </c>
      <c r="CW30" s="84">
        <f>IF(LEFT(CW$2,2)="1M",SUMIF(Month!$131:$131,Period!CW$2,Month!30:30),SUMIF(Month!$131:$131,Period!CW$2,Month!30:30)+CV30)</f>
        <v>0</v>
      </c>
      <c r="CX30" s="84">
        <f>IF(LEFT(CX$2,2)="1M",SUMIF(Month!$131:$131,Period!CX$2,Month!30:30),SUMIF(Month!$131:$131,Period!CX$2,Month!30:30)+CW30)</f>
        <v>0</v>
      </c>
      <c r="CY30" s="84">
        <f>IF(LEFT(CY$2,2)="1M",SUMIF(Month!$131:$131,Period!CY$2,Month!30:30),SUMIF(Month!$131:$131,Period!CY$2,Month!30:30)+CX30)</f>
        <v>0</v>
      </c>
      <c r="CZ30" s="84">
        <f>IF(LEFT(CZ$2,2)="1M",SUMIF(Month!$131:$131,Period!CZ$2,Month!30:30),SUMIF(Month!$131:$131,Period!CZ$2,Month!30:30)+CY30)</f>
        <v>0</v>
      </c>
      <c r="DA30" s="84">
        <f>IF(LEFT(DA$2,2)="1M",SUMIF(Month!$131:$131,Period!DA$2,Month!30:30),SUMIF(Month!$131:$131,Period!DA$2,Month!30:30)+CZ30)</f>
        <v>0</v>
      </c>
      <c r="DB30" s="84">
        <f>IF(LEFT(DB$2,2)="1M",SUMIF(Month!$131:$131,Period!DB$2,Month!30:30),SUMIF(Month!$131:$131,Period!DB$2,Month!30:30)+DA30)</f>
        <v>0</v>
      </c>
      <c r="DC30" s="84">
        <f>IF(LEFT(DC$2,2)="1M",SUMIF(Month!$131:$131,Period!DC$2,Month!30:30),SUMIF(Month!$131:$131,Period!DC$2,Month!30:30)+DB30)</f>
        <v>0</v>
      </c>
      <c r="DD30" s="84">
        <f>IF(LEFT(DD$2,2)="1M",SUMIF(Month!$131:$131,Period!DD$2,Month!30:30),SUMIF(Month!$131:$131,Period!DD$2,Month!30:30)+DC30)</f>
        <v>0</v>
      </c>
      <c r="DE30" s="84">
        <f>IF(LEFT(DE$2,2)="1M",SUMIF(Month!$131:$131,Period!DE$2,Month!30:30),SUMIF(Month!$131:$131,Period!DE$2,Month!30:30)+DD30)</f>
        <v>0</v>
      </c>
      <c r="DF30" s="84">
        <f>IF(LEFT(DF$2,2)="1M",SUMIF(Month!$131:$131,Period!DF$2,Month!30:30),SUMIF(Month!$131:$131,Period!DF$2,Month!30:30)+DE30)</f>
        <v>0</v>
      </c>
      <c r="DG30" s="84">
        <f>IF(LEFT(DG$2,2)="1M",SUMIF(Month!$131:$131,Period!DG$2,Month!30:30),SUMIF(Month!$131:$131,Period!DG$2,Month!30:30)+DF30)</f>
        <v>0</v>
      </c>
      <c r="DH30" s="84">
        <f>IF(LEFT(DH$2,2)="1M",SUMIF(Month!$131:$131,Period!DH$2,Month!30:30),SUMIF(Month!$131:$131,Period!DH$2,Month!30:30)+DG30)</f>
        <v>0</v>
      </c>
      <c r="DI30" s="84">
        <f>IF(LEFT(DI$2,2)="1M",SUMIF(Month!$131:$131,Period!DI$2,Month!30:30),SUMIF(Month!$131:$131,Period!DI$2,Month!30:30)+DH30)</f>
        <v>0</v>
      </c>
      <c r="DJ30" s="84">
        <f>IF(LEFT(DJ$2,2)="1M",SUMIF(Month!$131:$131,Period!DJ$2,Month!30:30),SUMIF(Month!$131:$131,Period!DJ$2,Month!30:30)+DI30)</f>
        <v>0</v>
      </c>
      <c r="DK30" s="84">
        <f>IF(LEFT(DK$2,2)="1M",SUMIF(Month!$131:$131,Period!DK$2,Month!30:30),SUMIF(Month!$131:$131,Period!DK$2,Month!30:30)+DJ30)</f>
        <v>0</v>
      </c>
      <c r="DL30" s="84">
        <f>IF(LEFT(DL$2,2)="1M",SUMIF(Month!$131:$131,Period!DL$2,Month!30:30),SUMIF(Month!$131:$131,Period!DL$2,Month!30:30)+DK30)</f>
        <v>0</v>
      </c>
      <c r="DM30" s="84">
        <f>IF(LEFT(DM$2,2)="1M",SUMIF(Month!$131:$131,Period!DM$2,Month!30:30),SUMIF(Month!$131:$131,Period!DM$2,Month!30:30)+DL30)</f>
        <v>0</v>
      </c>
      <c r="DN30" s="84">
        <f>IF(LEFT(DN$2,2)="1M",SUMIF(Month!$131:$131,Period!DN$2,Month!30:30),SUMIF(Month!$131:$131,Period!DN$2,Month!30:30)+DM30)</f>
        <v>0</v>
      </c>
      <c r="DO30" s="84">
        <f>IF(LEFT(DO$2,2)="1M",SUMIF(Month!$131:$131,Period!DO$2,Month!30:30),SUMIF(Month!$131:$131,Period!DO$2,Month!30:30)+DN30)</f>
        <v>0</v>
      </c>
      <c r="DP30" s="84">
        <f>IF(LEFT(DP$2,2)="1M",SUMIF(Month!$131:$131,Period!DP$2,Month!30:30),SUMIF(Month!$131:$131,Period!DP$2,Month!30:30)+DO30)</f>
        <v>0</v>
      </c>
      <c r="DQ30" s="84">
        <f>IF(LEFT(DQ$2,2)="1M",SUMIF(Month!$131:$131,Period!DQ$2,Month!30:30),SUMIF(Month!$131:$131,Period!DQ$2,Month!30:30)+DP30)</f>
        <v>0</v>
      </c>
      <c r="DR30" s="84">
        <f>IF(LEFT(DR$2,2)="1M",SUMIF(Month!$131:$131,Period!DR$2,Month!30:30),SUMIF(Month!$131:$131,Period!DR$2,Month!30:30)+DQ30)</f>
        <v>0</v>
      </c>
      <c r="DS30" s="84">
        <f>IF(LEFT(DS$2,2)="1M",SUMIF(Month!$131:$131,Period!DS$2,Month!30:30),SUMIF(Month!$131:$131,Period!DS$2,Month!30:30)+DR30)</f>
        <v>0</v>
      </c>
      <c r="DT30" s="84">
        <f>IF(LEFT(DT$2,2)="1M",SUMIF(Month!$131:$131,Period!DT$2,Month!30:30),SUMIF(Month!$131:$131,Period!DT$2,Month!30:30)+DS30)</f>
        <v>0</v>
      </c>
      <c r="DU30" s="84">
        <f>IF(LEFT(DU$2,2)="1M",SUMIF(Month!$131:$131,Period!DU$2,Month!30:30),SUMIF(Month!$131:$131,Period!DU$2,Month!30:30)+DT30)</f>
        <v>0</v>
      </c>
      <c r="DV30" s="84">
        <f>IF(LEFT(DV$2,2)="1M",SUMIF(Month!$131:$131,Period!DV$2,Month!30:30),SUMIF(Month!$131:$131,Period!DV$2,Month!30:30)+DU30)</f>
        <v>0</v>
      </c>
      <c r="DW30" s="84">
        <f>IF(LEFT(DW$2,2)="1M",SUMIF(Month!$131:$131,Period!DW$2,Month!30:30),SUMIF(Month!$131:$131,Period!DW$2,Month!30:30)+DV30)</f>
        <v>0</v>
      </c>
      <c r="DX30" s="84">
        <f>IF(LEFT(DX$2,2)="1M",SUMIF(Month!$131:$131,Period!DX$2,Month!30:30),SUMIF(Month!$131:$131,Period!DX$2,Month!30:30)+DW30)</f>
        <v>0</v>
      </c>
      <c r="DY30" s="84">
        <f>IF(LEFT(DY$2,2)="1M",SUMIF(Month!$131:$131,Period!DY$2,Month!30:30),SUMIF(Month!$131:$131,Period!DY$2,Month!30:30)+DX30)</f>
        <v>0</v>
      </c>
      <c r="DZ30" s="84">
        <f>IF(LEFT(DZ$2,2)="1M",SUMIF(Month!$131:$131,Period!DZ$2,Month!30:30),SUMIF(Month!$131:$131,Period!DZ$2,Month!30:30)+DY30)</f>
        <v>0</v>
      </c>
      <c r="EA30" s="84">
        <f>IF(LEFT(EA$2,2)="1M",SUMIF(Month!$131:$131,Period!EA$2,Month!30:30),SUMIF(Month!$131:$131,Period!EA$2,Month!30:30)+DZ30)</f>
        <v>0</v>
      </c>
      <c r="EB30" s="84">
        <f>IF(LEFT(EB$2,2)="1M",SUMIF(Month!$131:$131,Period!EB$2,Month!30:30),SUMIF(Month!$131:$131,Period!EB$2,Month!30:30)+EA30)</f>
        <v>0</v>
      </c>
      <c r="EC30" s="84">
        <f>IF(LEFT(EC$2,2)="1M",SUMIF(Month!$131:$131,Period!EC$2,Month!30:30),SUMIF(Month!$131:$131,Period!EC$2,Month!30:30)+EB30)</f>
        <v>0</v>
      </c>
      <c r="ED30" s="84">
        <f>IF(LEFT(ED$2,2)="1M",SUMIF(Month!$131:$131,Period!ED$2,Month!30:30),SUMIF(Month!$131:$131,Period!ED$2,Month!30:30)+EC30)</f>
        <v>0</v>
      </c>
      <c r="EE30" s="84">
        <f>IF(LEFT(EE$2,2)="1M",SUMIF(Month!$131:$131,Period!EE$2,Month!30:30),SUMIF(Month!$131:$131,Period!EE$2,Month!30:30)+ED30)</f>
        <v>0</v>
      </c>
      <c r="EF30" s="84">
        <f>IF(LEFT(EF$2,2)="1M",SUMIF(Month!$131:$131,Period!EF$2,Month!30:30),SUMIF(Month!$131:$131,Period!EF$2,Month!30:30)+EE30)</f>
        <v>0</v>
      </c>
      <c r="EG30" s="84">
        <f>IF(LEFT(EG$2,2)="1M",SUMIF(Month!$131:$131,Period!EG$2,Month!30:30),SUMIF(Month!$131:$131,Period!EG$2,Month!30:30)+EF30)</f>
        <v>0</v>
      </c>
      <c r="EH30" s="84">
        <f>IF(LEFT(EH$2,2)="1M",SUMIF(Month!$131:$131,Period!EH$2,Month!30:30),SUMIF(Month!$131:$131,Period!EH$2,Month!30:30)+EG30)</f>
        <v>0</v>
      </c>
      <c r="EI30" s="84">
        <f>IF(LEFT(EI$2,2)="1M",SUMIF(Month!$131:$131,Period!EI$2,Month!30:30),SUMIF(Month!$131:$131,Period!EI$2,Month!30:30)+EH30)</f>
        <v>0</v>
      </c>
      <c r="EJ30" s="84">
        <f>IF(LEFT(EJ$2,2)="1M",SUMIF(Month!$131:$131,Period!EJ$2,Month!30:30),SUMIF(Month!$131:$131,Period!EJ$2,Month!30:30)+EI30)</f>
        <v>0</v>
      </c>
      <c r="EK30" s="84">
        <f>IF(LEFT(EK$2,2)="1M",SUMIF(Month!$131:$131,Period!EK$2,Month!30:30),SUMIF(Month!$131:$131,Period!EK$2,Month!30:30)+EJ30)</f>
        <v>0</v>
      </c>
      <c r="EL30" s="84">
        <f>IF(LEFT(EL$2,2)="1M",SUMIF(Month!$131:$131,Period!EL$2,Month!30:30),SUMIF(Month!$131:$131,Period!EL$2,Month!30:30)+EK30)</f>
        <v>0</v>
      </c>
      <c r="EM30" s="84">
        <f>IF(LEFT(EM$2,2)="1M",SUMIF(Month!$131:$131,Period!EM$2,Month!30:30),SUMIF(Month!$131:$131,Period!EM$2,Month!30:30)+EL30)</f>
        <v>0</v>
      </c>
      <c r="EN30" s="84">
        <f>IF(LEFT(EN$2,2)="1M",SUMIF(Month!$131:$131,Period!EN$2,Month!30:30),SUMIF(Month!$131:$131,Period!EN$2,Month!30:30)+EM30)</f>
        <v>0</v>
      </c>
      <c r="EO30" s="84">
        <f>IF(LEFT(EO$2,2)="1M",SUMIF(Month!$131:$131,Period!EO$2,Month!30:30),SUMIF(Month!$131:$131,Period!EO$2,Month!30:30)+EN30)</f>
        <v>0</v>
      </c>
      <c r="EP30" s="84">
        <f>IF(LEFT(EP$2,2)="1M",SUMIF(Month!$131:$131,Period!EP$2,Month!30:30),SUMIF(Month!$131:$131,Period!EP$2,Month!30:30)+EO30)</f>
        <v>0</v>
      </c>
      <c r="EQ30" s="84">
        <f>IF(LEFT(EQ$2,2)="1M",SUMIF(Month!$131:$131,Period!EQ$2,Month!30:30),SUMIF(Month!$131:$131,Period!EQ$2,Month!30:30)+EP30)</f>
        <v>0</v>
      </c>
      <c r="ER30" s="84">
        <f>IF(LEFT(ER$2,2)="1M",SUMIF(Month!$131:$131,Period!ER$2,Month!30:30),SUMIF(Month!$131:$131,Period!ER$2,Month!30:30)+EQ30)</f>
        <v>0</v>
      </c>
      <c r="ES30" s="84">
        <f>IF(LEFT(ES$2,2)="1M",SUMIF(Month!$131:$131,Period!ES$2,Month!30:30),SUMIF(Month!$131:$131,Period!ES$2,Month!30:30)+ER30)</f>
        <v>0</v>
      </c>
      <c r="ET30" s="84">
        <f>IF(LEFT(ET$2,2)="1M",SUMIF(Month!$131:$131,Period!ET$2,Month!30:30),SUMIF(Month!$131:$131,Period!ET$2,Month!30:30)+ES30)</f>
        <v>0</v>
      </c>
      <c r="EU30" s="84">
        <f>IF(LEFT(EU$2,2)="1M",SUMIF(Month!$131:$131,Period!EU$2,Month!30:30),SUMIF(Month!$131:$131,Period!EU$2,Month!30:30)+ET30)</f>
        <v>0</v>
      </c>
      <c r="EV30" s="84">
        <f>IF(LEFT(EV$2,2)="1M",SUMIF(Month!$131:$131,Period!EV$2,Month!30:30),SUMIF(Month!$131:$131,Period!EV$2,Month!30:30)+EU30)</f>
        <v>0</v>
      </c>
      <c r="EW30" s="84">
        <f>IF(LEFT(EW$2,2)="1M",SUMIF(Month!$131:$131,Period!EW$2,Month!30:30),SUMIF(Month!$131:$131,Period!EW$2,Month!30:30)+EV30)</f>
        <v>0</v>
      </c>
      <c r="EX30" s="84">
        <f>IF(LEFT(EX$2,2)="1M",SUMIF(Month!$131:$131,Period!EX$2,Month!30:30),SUMIF(Month!$131:$131,Period!EX$2,Month!30:30)+EW30)</f>
        <v>0</v>
      </c>
      <c r="EY30" s="84">
        <f>IF(LEFT(EY$2,2)="1M",SUMIF(Month!$131:$131,Period!EY$2,Month!30:30),SUMIF(Month!$131:$131,Period!EY$2,Month!30:30)+EX30)</f>
        <v>0</v>
      </c>
      <c r="EZ30" s="84">
        <f>IF(LEFT(EZ$2,2)="1M",SUMIF(Month!$131:$131,Period!EZ$2,Month!30:30),SUMIF(Month!$131:$131,Period!EZ$2,Month!30:30)+EY30)</f>
        <v>0</v>
      </c>
      <c r="FA30" s="84">
        <f>IF(LEFT(FA$2,2)="1M",SUMIF(Month!$131:$131,Period!FA$2,Month!30:30),SUMIF(Month!$131:$131,Period!FA$2,Month!30:30)+EZ30)</f>
        <v>0</v>
      </c>
      <c r="FB30" s="84">
        <f>IF(LEFT(FB$2,2)="1M",SUMIF(Month!$131:$131,Period!FB$2,Month!30:30),SUMIF(Month!$131:$131,Period!FB$2,Month!30:30)+FA30)</f>
        <v>0</v>
      </c>
      <c r="FC30" s="84">
        <f>IF(LEFT(FC$2,2)="1M",SUMIF(Month!$131:$131,Period!FC$2,Month!30:30),SUMIF(Month!$131:$131,Period!FC$2,Month!30:30)+FB30)</f>
        <v>0</v>
      </c>
      <c r="FD30" s="84">
        <f>IF(LEFT(FD$2,2)="1M",SUMIF(Month!$131:$131,Period!FD$2,Month!30:30),SUMIF(Month!$131:$131,Period!FD$2,Month!30:30)+FC30)</f>
        <v>0</v>
      </c>
      <c r="FE30" s="84">
        <f>IF(LEFT(FE$2,2)="1M",SUMIF(Month!$131:$131,Period!FE$2,Month!30:30),SUMIF(Month!$131:$131,Period!FE$2,Month!30:30)+FD30)</f>
        <v>0</v>
      </c>
      <c r="FF30" s="84">
        <f>IF(LEFT(FF$2,2)="1M",SUMIF(Month!$131:$131,Period!FF$2,Month!30:30),SUMIF(Month!$131:$131,Period!FF$2,Month!30:30)+FE30)</f>
        <v>0</v>
      </c>
      <c r="FG30" s="84">
        <f>IF(LEFT(FG$2,2)="1M",SUMIF(Month!$131:$131,Period!FG$2,Month!30:30),SUMIF(Month!$131:$131,Period!FG$2,Month!30:30)+FF30)</f>
        <v>35856</v>
      </c>
      <c r="FH30" s="84">
        <f>IF(LEFT(FH$2,2)="1M",SUMIF(Month!$131:$131,Period!FH$2,Month!30:30),SUMIF(Month!$131:$131,Period!FH$2,Month!30:30)+FG30)</f>
        <v>72907.199999999997</v>
      </c>
      <c r="FI30" s="84">
        <f>IF(LEFT(FI$2,2)="1M",SUMIF(Month!$131:$131,Period!FI$2,Month!30:30),SUMIF(Month!$131:$131,Period!FI$2,Month!30:30)+FH30)</f>
        <v>104641.53</v>
      </c>
      <c r="FJ30" s="84">
        <f>IF(LEFT(FJ$2,2)="1M",SUMIF(Month!$131:$131,Period!FJ$2,Month!30:30),SUMIF(Month!$131:$131,Period!FJ$2,Month!30:30)+FI30)</f>
        <v>150577.04</v>
      </c>
      <c r="FK30" s="84">
        <f>IF(LEFT(FK$2,2)="1M",SUMIF(Month!$131:$131,Period!FK$2,Month!30:30),SUMIF(Month!$131:$131,Period!FK$2,Month!30:30)+FJ30)</f>
        <v>198044.24</v>
      </c>
      <c r="FL30" s="84">
        <f>IF(LEFT(FL$2,2)="1M",SUMIF(Month!$131:$131,Period!FL$2,Month!30:30),SUMIF(Month!$131:$131,Period!FL$2,Month!30:30)+FK30)</f>
        <v>243916.44</v>
      </c>
      <c r="FM30" s="84">
        <f>IF(LEFT(FM$2,2)="1M",SUMIF(Month!$131:$131,Period!FM$2,Month!30:30),SUMIF(Month!$131:$131,Period!FM$2,Month!30:30)+FL30)</f>
        <v>291383.64</v>
      </c>
      <c r="FN30" s="84">
        <f>IF(LEFT(FN$2,2)="1M",SUMIF(Month!$131:$131,Period!FN$2,Month!30:30),SUMIF(Month!$131:$131,Period!FN$2,Month!30:30)+FM30)</f>
        <v>47467.199999999997</v>
      </c>
      <c r="FO30" s="84">
        <f>IF(LEFT(FO$2,2)="1M",SUMIF(Month!$131:$131,Period!FO$2,Month!30:30),SUMIF(Month!$131:$131,Period!FO$2,Month!30:30)+FN30)</f>
        <v>90404.6</v>
      </c>
      <c r="FP30" s="84">
        <f>IF(LEFT(FP$2,2)="1M",SUMIF(Month!$131:$131,Period!FP$2,Month!30:30),SUMIF(Month!$131:$131,Period!FP$2,Month!30:30)+FO30)</f>
        <v>137871.79999999999</v>
      </c>
      <c r="FQ30" s="84">
        <f>IF(LEFT(FQ$2,2)="1M",SUMIF(Month!$131:$131,Period!FQ$2,Month!30:30),SUMIF(Month!$131:$131,Period!FQ$2,Month!30:30)+FP30)</f>
        <v>183807.8</v>
      </c>
      <c r="FR30" s="84">
        <f>IF(LEFT(FR$2,2)="1M",SUMIF(Month!$131:$131,Period!FR$2,Month!30:30),SUMIF(Month!$131:$131,Period!FR$2,Month!30:30)+FQ30)</f>
        <v>231275</v>
      </c>
      <c r="FS30" s="84">
        <f>IF(LEFT(FS$2,2)="1M",SUMIF(Month!$131:$131,Period!FS$2,Month!30:30),SUMIF(Month!$131:$131,Period!FS$2,Month!30:30)+FR30)</f>
        <v>277211</v>
      </c>
      <c r="FT30" s="84">
        <f>IF(LEFT(FT$2,2)="1M",SUMIF(Month!$131:$131,Period!FT$2,Month!30:30),SUMIF(Month!$131:$131,Period!FT$2,Month!30:30)+FS30)</f>
        <v>324678.2</v>
      </c>
      <c r="FU30" s="84">
        <f>IF(LEFT(FU$2,2)="1M",SUMIF(Month!$131:$131,Period!FU$2,Month!30:30),SUMIF(Month!$131:$131,Period!FU$2,Month!30:30)+FT30)</f>
        <v>372145.4</v>
      </c>
      <c r="FV30" s="84">
        <f>IF(LEFT(FV$2,2)="1M",SUMIF(Month!$131:$131,Period!FV$2,Month!30:30),SUMIF(Month!$131:$131,Period!FV$2,Month!30:30)+FU30)</f>
        <v>420961.4</v>
      </c>
      <c r="FW30" s="84">
        <f>IF(LEFT(FW$2,2)="1M",SUMIF(Month!$131:$131,Period!FW$2,Month!30:30),SUMIF(Month!$131:$131,Period!FW$2,Month!30:30)+FV30)</f>
        <v>471336.80000000005</v>
      </c>
      <c r="FX30" s="84">
        <f>IF(LEFT(FX$2,2)="1M",SUMIF(Month!$131:$131,Period!FX$2,Month!30:30),SUMIF(Month!$131:$131,Period!FX$2,Month!30:30)+FW30)</f>
        <v>520152.80000000005</v>
      </c>
      <c r="FY30" s="84">
        <f>IF(LEFT(FY$2,2)="1M",SUMIF(Month!$131:$131,Period!FY$2,Month!30:30),SUMIF(Month!$131:$131,Period!FY$2,Month!30:30)+FX30)</f>
        <v>570596</v>
      </c>
      <c r="FZ30" s="84">
        <f>IF(LEFT(FZ$2,2)="1M",SUMIF(Month!$131:$131,Period!FZ$2,Month!30:30),SUMIF(Month!$131:$131,Period!FZ$2,Month!30:30)+FY30)</f>
        <v>50443.199999999997</v>
      </c>
      <c r="GA30" s="84">
        <f>IF(LEFT(GA$2,2)="1M",SUMIF(Month!$131:$131,Period!GA$2,Month!30:30),SUMIF(Month!$131:$131,Period!GA$2,Month!30:30)+FZ30)</f>
        <v>97699.799999999988</v>
      </c>
      <c r="GB30" s="84">
        <f>IF(LEFT(GB$2,2)="1M",SUMIF(Month!$131:$131,Period!GB$2,Month!30:30),SUMIF(Month!$131:$131,Period!GB$2,Month!30:30)+GA30)</f>
        <v>148143</v>
      </c>
      <c r="GC30" s="84">
        <f>IF(LEFT(GC$2,2)="1M",SUMIF(Month!$131:$131,Period!GC$2,Month!30:30),SUMIF(Month!$131:$131,Period!GC$2,Month!30:30)+GB30)</f>
        <v>196959</v>
      </c>
      <c r="GD30" s="84">
        <f>IF(LEFT(GD$2,2)="1M",SUMIF(Month!$131:$131,Period!GD$2,Month!30:30),SUMIF(Month!$131:$131,Period!GD$2,Month!30:30)+GC30)</f>
        <v>247402</v>
      </c>
      <c r="GE30" s="84">
        <f>IF(LEFT(GE$2,2)="1M",SUMIF(Month!$131:$131,Period!GE$2,Month!30:30),SUMIF(Month!$131:$131,Period!GE$2,Month!30:30)+GD30)</f>
        <v>296218</v>
      </c>
      <c r="GF30" s="84">
        <f>IF(LEFT(GF$2,2)="1M",SUMIF(Month!$131:$131,Period!GF$2,Month!30:30),SUMIF(Month!$131:$131,Period!GF$2,Month!30:30)+GE30)</f>
        <v>346661</v>
      </c>
      <c r="GG30" s="84">
        <f>IF(LEFT(GG$2,2)="1M",SUMIF(Month!$131:$131,Period!GG$2,Month!30:30),SUMIF(Month!$131:$131,Period!GG$2,Month!30:30)+GF30)</f>
        <v>397105</v>
      </c>
      <c r="GH30" s="84">
        <f>IF(LEFT(GH$2,2)="1M",SUMIF(Month!$131:$131,Period!GH$2,Month!30:30),SUMIF(Month!$131:$131,Period!GH$2,Month!30:30)+GG30)</f>
        <v>445921</v>
      </c>
      <c r="GI30" s="84">
        <f>IF(LEFT(GI$2,2)="1M",SUMIF(Month!$131:$131,Period!GI$2,Month!30:30),SUMIF(Month!$131:$131,Period!GI$2,Month!30:30)+GH30)</f>
        <v>496296</v>
      </c>
      <c r="GJ30" s="84">
        <f>IF(LEFT(GJ$2,2)="1M",SUMIF(Month!$131:$131,Period!GJ$2,Month!30:30),SUMIF(Month!$131:$131,Period!GJ$2,Month!30:30)+GI30)</f>
        <v>545112</v>
      </c>
      <c r="GK30" s="84">
        <f>IF(LEFT(GK$2,2)="1M",SUMIF(Month!$131:$131,Period!GK$2,Month!30:30),SUMIF(Month!$131:$131,Period!GK$2,Month!30:30)+GJ30)</f>
        <v>595555.19999999995</v>
      </c>
      <c r="GL30" s="84">
        <f>IF(LEFT(GL$2,2)="1M",SUMIF(Month!$131:$131,Period!GL$2,Month!30:30),SUMIF(Month!$131:$131,Period!GL$2,Month!30:30)+GK30)</f>
        <v>50443</v>
      </c>
      <c r="GM30" s="84">
        <f>IF(LEFT(GM$2,2)="1M",SUMIF(Month!$131:$131,Period!GM$2,Month!30:30),SUMIF(Month!$131:$131,Period!GM$2,Month!30:30)+GL30)</f>
        <v>96072</v>
      </c>
      <c r="GN30" s="84">
        <f>IF(LEFT(GN$2,2)="1M",SUMIF(Month!$131:$131,Period!GN$2,Month!30:30),SUMIF(Month!$131:$131,Period!GN$2,Month!30:30)+GM30)</f>
        <v>146516</v>
      </c>
      <c r="GO30" s="84">
        <f>IF(LEFT(GO$2,2)="1M",SUMIF(Month!$131:$131,Period!GO$2,Month!30:30),SUMIF(Month!$131:$131,Period!GO$2,Month!30:30)+GN30)</f>
        <v>195332</v>
      </c>
      <c r="GP30" s="84">
        <f>IF(LEFT(GP$2,2)="1M",SUMIF(Month!$131:$131,Period!GP$2,Month!30:30),SUMIF(Month!$131:$131,Period!GP$2,Month!30:30)+GO30)</f>
        <v>245775</v>
      </c>
      <c r="GQ30" s="84">
        <f>IF(LEFT(GQ$2,2)="1M",SUMIF(Month!$131:$131,Period!GQ$2,Month!30:30),SUMIF(Month!$131:$131,Period!GQ$2,Month!30:30)+GP30)</f>
        <v>294591</v>
      </c>
      <c r="GR30" s="84">
        <f>IF(LEFT(GR$2,2)="1M",SUMIF(Month!$131:$131,Period!GR$2,Month!30:30),SUMIF(Month!$131:$131,Period!GR$2,Month!30:30)+GQ30)</f>
        <v>345034.2</v>
      </c>
      <c r="GS30" s="84">
        <f>IF(LEFT(GS$2,2)="1M",SUMIF(Month!$131:$131,Period!GS$2,Month!30:30),SUMIF(Month!$131:$131,Period!GS$2,Month!30:30)+GR30)</f>
        <v>395477.2</v>
      </c>
      <c r="GT30" s="84">
        <f>IF(LEFT(GT$2,2)="1M",SUMIF(Month!$131:$131,Period!GT$2,Month!30:30),SUMIF(Month!$131:$131,Period!GT$2,Month!30:30)+GS30)</f>
        <v>444293.2</v>
      </c>
      <c r="GU30" s="84">
        <f>IF(LEFT(GU$2,2)="1M",SUMIF(Month!$131:$131,Period!GU$2,Month!30:30),SUMIF(Month!$131:$131,Period!GU$2,Month!30:30)+GT30)</f>
        <v>494668.2</v>
      </c>
      <c r="GV30" s="84">
        <f>IF(LEFT(GV$2,2)="1M",SUMIF(Month!$131:$131,Period!GV$2,Month!30:30),SUMIF(Month!$131:$131,Period!GV$2,Month!30:30)+GU30)</f>
        <v>543484.19999999995</v>
      </c>
      <c r="GW30" s="84">
        <f>IF(LEFT(GW$2,2)="1M",SUMIF(Month!$131:$131,Period!GW$2,Month!30:30),SUMIF(Month!$131:$131,Period!GW$2,Month!30:30)+GV30)</f>
        <v>593927.19999999995</v>
      </c>
      <c r="GX30" s="84">
        <f>IF(LEFT(GX$2,2)="1M",SUMIF(Month!$131:$131,Period!GX$2,Month!30:30),SUMIF(Month!$131:$131,Period!GX$2,Month!30:30)+GW30)</f>
        <v>50443</v>
      </c>
      <c r="GY30" s="84">
        <f>IF(LEFT(GY$2,2)="1M",SUMIF(Month!$131:$131,Period!GY$2,Month!30:30),SUMIF(Month!$131:$131,Period!GY$2,Month!30:30)+GX30)</f>
        <v>96072.4</v>
      </c>
      <c r="GZ30" s="84">
        <f>IF(LEFT(GZ$2,2)="1M",SUMIF(Month!$131:$131,Period!GZ$2,Month!30:30),SUMIF(Month!$131:$131,Period!GZ$2,Month!30:30)+GY30)</f>
        <v>146515.6001977931</v>
      </c>
      <c r="HA30" s="84">
        <f>IF(LEFT(HA$2,2)="1M",SUMIF(Month!$131:$131,Period!HA$2,Month!30:30),SUMIF(Month!$131:$131,Period!HA$2,Month!30:30)+GZ30)</f>
        <v>195331.6001977931</v>
      </c>
      <c r="HB30" s="84">
        <f>IF(LEFT(HB$2,2)="1M",SUMIF(Month!$131:$131,Period!HB$2,Month!30:30),SUMIF(Month!$131:$131,Period!HB$2,Month!30:30)+HA30)</f>
        <v>245774.6001977931</v>
      </c>
      <c r="HC30" s="84">
        <f>IF(LEFT(HC$2,2)="1M",SUMIF(Month!$131:$131,Period!HC$2,Month!30:30),SUMIF(Month!$131:$131,Period!HC$2,Month!30:30)+HB30)</f>
        <v>294590.6001977931</v>
      </c>
      <c r="HD30" s="84">
        <f>IF(LEFT(HD$2,2)="1M",SUMIF(Month!$131:$131,Period!HD$2,Month!30:30),SUMIF(Month!$131:$131,Period!HD$2,Month!30:30)+HC30)</f>
        <v>345033.80019779311</v>
      </c>
      <c r="HE30" s="84">
        <f>IF(LEFT(HE$2,2)="1M",SUMIF(Month!$131:$131,Period!HE$2,Month!30:30),SUMIF(Month!$131:$131,Period!HE$2,Month!30:30)+HD30)</f>
        <v>395476.80019779311</v>
      </c>
      <c r="HF30" s="84">
        <f>IF(LEFT(HF$2,2)="1M",SUMIF(Month!$131:$131,Period!HF$2,Month!30:30),SUMIF(Month!$131:$131,Period!HF$2,Month!30:30)+HE30)</f>
        <v>444292.80019779311</v>
      </c>
      <c r="HG30" s="84">
        <f>IF(LEFT(HG$2,2)="1M",SUMIF(Month!$131:$131,Period!HG$2,Month!30:30),SUMIF(Month!$131:$131,Period!HG$2,Month!30:30)+HF30)</f>
        <v>494668.20019779308</v>
      </c>
      <c r="HH30" s="84">
        <f>IF(LEFT(HH$2,2)="1M",SUMIF(Month!$131:$131,Period!HH$2,Month!30:30),SUMIF(Month!$131:$131,Period!HH$2,Month!30:30)+HG30)</f>
        <v>543484.20019779308</v>
      </c>
      <c r="HI30" s="84">
        <f>IF(LEFT(HI$2,2)="1M",SUMIF(Month!$131:$131,Period!HI$2,Month!30:30),SUMIF(Month!$131:$131,Period!HI$2,Month!30:30)+HH30)</f>
        <v>593927.20019779308</v>
      </c>
      <c r="HJ30" s="84">
        <f>IF(LEFT(HJ$2,2)="1M",SUMIF(Month!$131:$131,Period!HJ$2,Month!30:30),SUMIF(Month!$131:$131,Period!HJ$2,Month!30:30)+HI30)</f>
        <v>50443</v>
      </c>
      <c r="HK30" s="84">
        <f>IF(LEFT(HK$2,2)="1M",SUMIF(Month!$131:$131,Period!HK$2,Month!30:30),SUMIF(Month!$131:$131,Period!HK$2,Month!30:30)+HJ30)</f>
        <v>96072</v>
      </c>
      <c r="HL30" s="84">
        <f>IF(LEFT(HL$2,2)="1M",SUMIF(Month!$131:$131,Period!HL$2,Month!30:30),SUMIF(Month!$131:$131,Period!HL$2,Month!30:30)+HK30)</f>
        <v>146515</v>
      </c>
      <c r="HM30" s="84">
        <f>IF(LEFT(HM$2,2)="1M",SUMIF(Month!$131:$131,Period!HM$2,Month!30:30),SUMIF(Month!$131:$131,Period!HM$2,Month!30:30)+HL30)</f>
        <v>195330</v>
      </c>
      <c r="HN30" s="84">
        <f>IF(LEFT(HN$2,2)="1M",SUMIF(Month!$131:$131,Period!HN$2,Month!30:30),SUMIF(Month!$131:$131,Period!HN$2,Month!30:30)+HM30)</f>
        <v>245773</v>
      </c>
      <c r="HO30" s="84">
        <f>IF(LEFT(HO$2,2)="1M",SUMIF(Month!$131:$131,Period!HO$2,Month!30:30),SUMIF(Month!$131:$131,Period!HO$2,Month!30:30)+HN30)</f>
        <v>294589</v>
      </c>
      <c r="HP30" s="84">
        <f>IF(LEFT(HP$2,2)="1M",SUMIF(Month!$131:$131,Period!HP$2,Month!30:30),SUMIF(Month!$131:$131,Period!HP$2,Month!30:30)+HO30)</f>
        <v>345032.2</v>
      </c>
      <c r="HQ30" s="84">
        <f>IF(LEFT(HQ$2,2)="1M",SUMIF(Month!$131:$131,Period!HQ$2,Month!30:30),SUMIF(Month!$131:$131,Period!HQ$2,Month!30:30)+HP30)</f>
        <v>395475.20000000001</v>
      </c>
      <c r="HR30" s="84">
        <f>IF(LEFT(HR$2,2)="1M",SUMIF(Month!$131:$131,Period!HR$2,Month!30:30),SUMIF(Month!$131:$131,Period!HR$2,Month!30:30)+HQ30)</f>
        <v>444291.2</v>
      </c>
      <c r="HS30" s="84">
        <f>IF(LEFT(HS$2,2)="1M",SUMIF(Month!$131:$131,Period!HS$2,Month!30:30),SUMIF(Month!$131:$131,Period!HS$2,Month!30:30)+HR30)</f>
        <v>494666.2</v>
      </c>
      <c r="HT30" s="84">
        <f>IF(LEFT(HT$2,2)="1M",SUMIF(Month!$131:$131,Period!HT$2,Month!30:30),SUMIF(Month!$131:$131,Period!HT$2,Month!30:30)+HS30)</f>
        <v>494666.2</v>
      </c>
      <c r="HU30" s="84">
        <f>IF(LEFT(HU$2,2)="1M",SUMIF(Month!$131:$131,Period!HU$2,Month!30:30),SUMIF(Month!$131:$131,Period!HU$2,Month!30:30)+HT30)</f>
        <v>494666.2</v>
      </c>
      <c r="HV30" s="84">
        <f>IF(LEFT(HV$2,2)="1M",SUMIF(Month!$131:$131,Period!HV$2,Month!30:30),SUMIF(Month!$131:$131,Period!HV$2,Month!30:30)+HU30)</f>
        <v>0</v>
      </c>
      <c r="HW30" s="84">
        <f>IF(LEFT(HW$2,2)="1M",SUMIF(Month!$131:$131,Period!HW$2,Month!30:30),SUMIF(Month!$131:$131,Period!HW$2,Month!30:30)+HV30)</f>
        <v>0</v>
      </c>
      <c r="HX30" s="84">
        <f>IF(LEFT(HX$2,2)="1M",SUMIF(Month!$131:$131,Period!HX$2,Month!30:30),SUMIF(Month!$131:$131,Period!HX$2,Month!30:30)+HW30)</f>
        <v>0</v>
      </c>
      <c r="HY30" s="84">
        <f>IF(LEFT(HY$2,2)="1M",SUMIF(Month!$131:$131,Period!HY$2,Month!30:30),SUMIF(Month!$131:$131,Period!HY$2,Month!30:30)+HX30)</f>
        <v>0</v>
      </c>
      <c r="HZ30" s="84">
        <f>IF(LEFT(HZ$2,2)="1M",SUMIF(Month!$131:$131,Period!HZ$2,Month!30:30),SUMIF(Month!$131:$131,Period!HZ$2,Month!30:30)+HY30)</f>
        <v>0</v>
      </c>
      <c r="IA30" s="84">
        <f>IF(LEFT(IA$2,2)="1M",SUMIF(Month!$131:$131,Period!IA$2,Month!30:30),SUMIF(Month!$131:$131,Period!IA$2,Month!30:30)+HZ30)</f>
        <v>0</v>
      </c>
      <c r="IB30" s="84">
        <f>IF(LEFT(IB$2,2)="1M",SUMIF(Month!$131:$131,Period!IB$2,Month!30:30),SUMIF(Month!$131:$131,Period!IB$2,Month!30:30)+IA30)</f>
        <v>0</v>
      </c>
      <c r="IC30" s="84">
        <f>IF(LEFT(IC$2,2)="1M",SUMIF(Month!$131:$131,Period!IC$2,Month!30:30),SUMIF(Month!$131:$131,Period!IC$2,Month!30:30)+IB30)</f>
        <v>0</v>
      </c>
      <c r="ID30" s="84">
        <f>IF(LEFT(ID$2,2)="1M",SUMIF(Month!$131:$131,Period!ID$2,Month!30:30),SUMIF(Month!$131:$131,Period!ID$2,Month!30:30)+IC30)</f>
        <v>0</v>
      </c>
      <c r="IE30" s="84">
        <f>IF(LEFT(IE$2,2)="1M",SUMIF(Month!$131:$131,Period!IE$2,Month!30:30),SUMIF(Month!$131:$131,Period!IE$2,Month!30:30)+ID30)</f>
        <v>0</v>
      </c>
      <c r="IF30" s="84">
        <f>IF(LEFT(IF$2,2)="1M",SUMIF(Month!$131:$131,Period!IF$2,Month!30:30),SUMIF(Month!$131:$131,Period!IF$2,Month!30:30)+IE30)</f>
        <v>0</v>
      </c>
      <c r="IG30" s="84">
        <f>IF(LEFT(IG$2,2)="1M",SUMIF(Month!$131:$131,Period!IG$2,Month!30:30),SUMIF(Month!$131:$131,Period!IG$2,Month!30:30)+IF30)</f>
        <v>0</v>
      </c>
      <c r="IH30" s="84">
        <f>Month!IH30</f>
        <v>0</v>
      </c>
      <c r="II30" s="84">
        <f>IH30+Month!II30</f>
        <v>0</v>
      </c>
      <c r="IJ30" s="84">
        <f>II30+Month!IJ30</f>
        <v>0</v>
      </c>
      <c r="IK30" s="84">
        <f>IJ30+Month!IK30</f>
        <v>0</v>
      </c>
      <c r="IL30" s="84">
        <f>IK30+Month!IL30</f>
        <v>0</v>
      </c>
      <c r="IM30" s="84">
        <f>IL30+Month!IM30</f>
        <v>0</v>
      </c>
      <c r="IN30" s="84">
        <f>IM30+Month!IN30</f>
        <v>0</v>
      </c>
      <c r="IO30" s="84">
        <f>IN30+Month!IO30</f>
        <v>0</v>
      </c>
      <c r="IP30" s="84">
        <f>IO30+Month!IP30</f>
        <v>0</v>
      </c>
      <c r="IQ30" s="84">
        <f>IP30+Month!IQ30</f>
        <v>0</v>
      </c>
      <c r="IR30" s="84">
        <f>IQ30+Month!IR30</f>
        <v>0</v>
      </c>
      <c r="IS30" s="84">
        <f>IR30+Month!IS30</f>
        <v>0</v>
      </c>
      <c r="IT30" s="84">
        <f>Month!IT30</f>
        <v>0</v>
      </c>
      <c r="IU30" s="84">
        <f>IT30+Month!IU30</f>
        <v>0</v>
      </c>
      <c r="IV30" s="84">
        <f>IU30+Month!IV30</f>
        <v>0</v>
      </c>
      <c r="IW30" s="84">
        <f>IV30+Month!IW30</f>
        <v>0</v>
      </c>
      <c r="IX30" s="84">
        <f>IW30+Month!IX30</f>
        <v>0</v>
      </c>
      <c r="IY30" s="84">
        <f>IX30+Month!IY30</f>
        <v>0</v>
      </c>
      <c r="IZ30" s="84">
        <f>IY30+Month!IZ30</f>
        <v>0</v>
      </c>
      <c r="JA30" s="84">
        <f>IZ30+Month!JA30</f>
        <v>0</v>
      </c>
      <c r="JB30" s="84">
        <f>JA30+Month!JB30</f>
        <v>0</v>
      </c>
      <c r="JC30" s="84">
        <f>JB30+Month!JC30</f>
        <v>0</v>
      </c>
      <c r="JD30" s="84">
        <f>JC30+Month!JD30</f>
        <v>0</v>
      </c>
      <c r="JE30" s="84">
        <f>JD30+Month!JE30</f>
        <v>0</v>
      </c>
      <c r="JF30" s="84">
        <f>Month!JF30</f>
        <v>0</v>
      </c>
      <c r="JG30" s="84">
        <f>Month!JG30+JF30</f>
        <v>0</v>
      </c>
      <c r="JH30" s="84">
        <f>Month!JH30+JG30</f>
        <v>0</v>
      </c>
      <c r="JI30" s="84">
        <f>Month!JI30+JH30</f>
        <v>0</v>
      </c>
      <c r="JJ30" s="84">
        <f>Month!JJ30+JI30</f>
        <v>0</v>
      </c>
      <c r="JK30" s="84">
        <f>Month!JK30+JJ30</f>
        <v>0</v>
      </c>
      <c r="JL30" s="84">
        <f>Month!JL30+JK30</f>
        <v>0</v>
      </c>
      <c r="JM30" s="84">
        <f>Month!JM30+JL30</f>
        <v>0</v>
      </c>
      <c r="JN30" s="84">
        <f>Month!JN30+JM30</f>
        <v>0</v>
      </c>
      <c r="JO30" s="84">
        <f>Month!JO30+JN30</f>
        <v>0</v>
      </c>
      <c r="JP30" s="84">
        <f>Month!JP30+JO30</f>
        <v>0</v>
      </c>
      <c r="JQ30" s="84">
        <f>Month!JQ30+JP30</f>
        <v>0</v>
      </c>
      <c r="JR30" s="84">
        <f>Month!JR30</f>
        <v>0</v>
      </c>
      <c r="JS30" s="84">
        <f>Month!JS30+JR30</f>
        <v>0</v>
      </c>
      <c r="JT30" s="84">
        <f>Month!JT30+JS30</f>
        <v>0</v>
      </c>
      <c r="JU30" s="84">
        <f>Month!JU30+JT30</f>
        <v>0</v>
      </c>
      <c r="JV30" s="84">
        <f>Month!JV30+JU30</f>
        <v>0</v>
      </c>
      <c r="JW30" s="84">
        <f>Month!JW30+JV30</f>
        <v>0</v>
      </c>
      <c r="JX30" s="84">
        <f>Month!JX30+JW30</f>
        <v>0</v>
      </c>
      <c r="JY30" s="84">
        <f>Month!JY30+JX30</f>
        <v>0</v>
      </c>
      <c r="JZ30" s="84">
        <f>Month!JZ30+JY30</f>
        <v>0</v>
      </c>
      <c r="KA30" s="84">
        <f>Month!KA30+JZ30</f>
        <v>0</v>
      </c>
      <c r="KB30" s="84">
        <f>Month!KB30+KA30</f>
        <v>0</v>
      </c>
      <c r="KC30" s="84">
        <f>Month!KC30+KB30</f>
        <v>0</v>
      </c>
      <c r="KD30" s="84">
        <f>Month!KD30+KC30</f>
        <v>0</v>
      </c>
      <c r="KE30" s="84">
        <f>Month!KE30+KD30</f>
        <v>0</v>
      </c>
      <c r="KF30" s="84">
        <f>Month!KF30+KE30</f>
        <v>0</v>
      </c>
      <c r="KG30" s="84">
        <f>Month!KG30+KF30</f>
        <v>0</v>
      </c>
      <c r="KH30" s="84">
        <f>Month!KH30+KG30</f>
        <v>0</v>
      </c>
      <c r="KI30" s="84">
        <f>Month!KI30+KH30</f>
        <v>0</v>
      </c>
      <c r="KJ30" s="84">
        <f>Month!KJ30+KI30</f>
        <v>0</v>
      </c>
      <c r="KK30" s="84">
        <f>Month!KK30+KJ30</f>
        <v>0</v>
      </c>
      <c r="KL30" s="84">
        <f>Month!KL30+KK30</f>
        <v>0</v>
      </c>
      <c r="KM30" s="84">
        <f>Month!KM30+KL30</f>
        <v>0</v>
      </c>
      <c r="KN30" s="84">
        <f>Month!KN30+KM30</f>
        <v>0</v>
      </c>
      <c r="KO30" s="84">
        <f>Month!KO30+KN30</f>
        <v>0</v>
      </c>
      <c r="KP30" s="84">
        <f>Month!KP30+KO30</f>
        <v>0</v>
      </c>
      <c r="KQ30" s="84">
        <f>Month!KQ30+KP30</f>
        <v>0</v>
      </c>
      <c r="KR30" s="84">
        <f>Month!KR30+KQ30</f>
        <v>0</v>
      </c>
      <c r="KS30" s="84">
        <f>Month!KS30+KR30</f>
        <v>0</v>
      </c>
      <c r="KT30" s="84">
        <f>Month!KT30+KS30</f>
        <v>0</v>
      </c>
      <c r="KU30" s="84">
        <f>Month!KU30+KT30</f>
        <v>0</v>
      </c>
      <c r="KV30" s="84">
        <f>Month!KV30+KU30</f>
        <v>0</v>
      </c>
      <c r="KW30" s="84">
        <f>Month!KW30+KV30</f>
        <v>0</v>
      </c>
      <c r="KX30" s="84">
        <f>Month!KX30+KW30</f>
        <v>0</v>
      </c>
      <c r="KY30" s="84">
        <f>Month!KY30+KX30</f>
        <v>0</v>
      </c>
      <c r="KZ30" s="84">
        <f>Month!KZ30+KY30</f>
        <v>0</v>
      </c>
      <c r="LA30" s="84">
        <f>Month!LA30+KZ30</f>
        <v>0</v>
      </c>
      <c r="LB30" s="84">
        <f>Month!LB30+LA30</f>
        <v>0</v>
      </c>
      <c r="LC30" s="84">
        <f>Month!LC30+LB30</f>
        <v>0</v>
      </c>
      <c r="LD30" s="84">
        <f>Month!LD30+LC30</f>
        <v>0</v>
      </c>
      <c r="LE30" s="84">
        <f>Month!LE30+LD30</f>
        <v>0</v>
      </c>
      <c r="LF30" s="84">
        <f>Month!LF30+LE30</f>
        <v>0</v>
      </c>
      <c r="LG30" s="84">
        <f>Month!LG30+LF30</f>
        <v>0</v>
      </c>
      <c r="LH30" s="84">
        <f>Month!LH30+LG30</f>
        <v>0</v>
      </c>
      <c r="LI30" s="84">
        <f>Month!LI30+LH30</f>
        <v>0</v>
      </c>
      <c r="LJ30" s="84">
        <f>Month!LJ30+LI30</f>
        <v>0</v>
      </c>
      <c r="LK30" s="84">
        <f>Month!LK30+LJ30</f>
        <v>0</v>
      </c>
      <c r="LL30" s="84">
        <f>Month!LL30+LK30</f>
        <v>0</v>
      </c>
      <c r="LM30" s="84">
        <f>Month!LM30+LL30</f>
        <v>0</v>
      </c>
      <c r="LN30" s="84">
        <f>Month!LN30+LM30</f>
        <v>0</v>
      </c>
      <c r="LO30" s="84">
        <f>LN30+Month!LO30</f>
        <v>0</v>
      </c>
      <c r="LP30" s="84">
        <f>LO30+Month!LP30</f>
        <v>0</v>
      </c>
      <c r="LQ30" s="84">
        <f>LP30+Month!LQ30</f>
        <v>0</v>
      </c>
      <c r="LR30" s="84">
        <f>LQ30+Month!LR30</f>
        <v>0</v>
      </c>
      <c r="LS30" s="84">
        <f>LR30+Month!LS30</f>
        <v>0</v>
      </c>
      <c r="LT30" s="84">
        <f>LS30+Month!LT30</f>
        <v>0</v>
      </c>
      <c r="LU30" s="84">
        <f>LT30+Month!LU30</f>
        <v>0</v>
      </c>
      <c r="LV30" s="84">
        <f>LU30+Month!LV30</f>
        <v>0</v>
      </c>
      <c r="LW30" s="84">
        <f>LV30+Month!LW30</f>
        <v>0</v>
      </c>
      <c r="LX30" s="84">
        <f>LW30+Month!LX30</f>
        <v>0</v>
      </c>
      <c r="LY30" s="84">
        <f>LX30+Month!LY30</f>
        <v>0</v>
      </c>
      <c r="LZ30" s="84">
        <f>LY30+Month!LZ30</f>
        <v>0</v>
      </c>
      <c r="MA30" s="84">
        <f>LZ30+Month!MA30</f>
        <v>0</v>
      </c>
      <c r="MB30" s="84">
        <f>MA30+Month!MB30</f>
        <v>0</v>
      </c>
      <c r="MC30" s="84">
        <f>MB30+Month!MC30</f>
        <v>0</v>
      </c>
      <c r="MD30" s="84">
        <f>MC30+Month!MD30</f>
        <v>0</v>
      </c>
      <c r="ME30" s="84">
        <f>MD30+Month!ME30</f>
        <v>0</v>
      </c>
      <c r="MF30" s="84">
        <f>ME30+Month!MF30</f>
        <v>0</v>
      </c>
      <c r="MG30" s="84">
        <f>MF30+Month!MG30</f>
        <v>0</v>
      </c>
      <c r="MH30" s="84">
        <f>MG30+Month!MH30</f>
        <v>0</v>
      </c>
      <c r="MI30" s="84">
        <f>MH30+Month!MI30</f>
        <v>0</v>
      </c>
      <c r="MJ30" s="84">
        <f>MI30+Month!MJ30</f>
        <v>0</v>
      </c>
      <c r="MK30" s="84">
        <f>MJ30+Month!MK30</f>
        <v>0</v>
      </c>
      <c r="ML30" s="84">
        <f>MK30+Month!ML30</f>
        <v>0</v>
      </c>
    </row>
    <row r="31" spans="1:350" hidden="1" x14ac:dyDescent="0.35">
      <c r="A31" s="18" t="str">
        <f>Month!$A$31</f>
        <v>Rio Canoas</v>
      </c>
      <c r="B31" s="84">
        <f>IF(LEFT(B$2,2)="1M",SUMIF(Month!$131:$131,Period!B$2,Month!31:31),SUMIF(Month!$131:$131,Period!B$2,Month!31:31)+A31)</f>
        <v>0</v>
      </c>
      <c r="C31" s="84">
        <f>IF(LEFT(C$2,2)="1M",SUMIF(Month!$131:$131,Period!C$2,Month!31:31),SUMIF(Month!$131:$131,Period!C$2,Month!31:31)+B31)</f>
        <v>0</v>
      </c>
      <c r="D31" s="84">
        <f>IF(LEFT(D$2,2)="1M",SUMIF(Month!$131:$131,Period!D$2,Month!31:31),SUMIF(Month!$131:$131,Period!D$2,Month!31:31)+C31)</f>
        <v>0</v>
      </c>
      <c r="E31" s="84">
        <f>IF(LEFT(E$2,2)="1M",SUMIF(Month!$131:$131,Period!E$2,Month!31:31),SUMIF(Month!$131:$131,Period!E$2,Month!31:31)+D31)</f>
        <v>0</v>
      </c>
      <c r="F31" s="84">
        <f>IF(LEFT(F$2,2)="1M",SUMIF(Month!$131:$131,Period!F$2,Month!31:31),SUMIF(Month!$131:$131,Period!F$2,Month!31:31)+E31)</f>
        <v>0</v>
      </c>
      <c r="G31" s="84">
        <f>IF(LEFT(G$2,2)="1M",SUMIF(Month!$131:$131,Period!G$2,Month!31:31),SUMIF(Month!$131:$131,Period!G$2,Month!31:31)+F31)</f>
        <v>0</v>
      </c>
      <c r="H31" s="84">
        <f>IF(LEFT(H$2,2)="1M",SUMIF(Month!$131:$131,Period!H$2,Month!31:31),SUMIF(Month!$131:$131,Period!H$2,Month!31:31)+G31)</f>
        <v>0</v>
      </c>
      <c r="I31" s="84">
        <f>IF(LEFT(I$2,2)="1M",SUMIF(Month!$131:$131,Period!I$2,Month!31:31),SUMIF(Month!$131:$131,Period!I$2,Month!31:31)+H31)</f>
        <v>0</v>
      </c>
      <c r="J31" s="84">
        <f>IF(LEFT(J$2,2)="1M",SUMIF(Month!$131:$131,Period!J$2,Month!31:31),SUMIF(Month!$131:$131,Period!J$2,Month!31:31)+I31)</f>
        <v>0</v>
      </c>
      <c r="K31" s="84">
        <f>IF(LEFT(K$2,2)="1M",SUMIF(Month!$131:$131,Period!K$2,Month!31:31),SUMIF(Month!$131:$131,Period!K$2,Month!31:31)+J31)</f>
        <v>0</v>
      </c>
      <c r="L31" s="84">
        <f>IF(LEFT(L$2,2)="1M",SUMIF(Month!$131:$131,Period!L$2,Month!31:31),SUMIF(Month!$131:$131,Period!L$2,Month!31:31)+K31)</f>
        <v>0</v>
      </c>
      <c r="M31" s="84">
        <f>IF(LEFT(M$2,2)="1M",SUMIF(Month!$131:$131,Period!M$2,Month!31:31),SUMIF(Month!$131:$131,Period!M$2,Month!31:31)+L31)</f>
        <v>0</v>
      </c>
      <c r="N31" s="84">
        <f>IF(LEFT(N$2,2)="1M",SUMIF(Month!$131:$131,Period!N$2,Month!31:31),SUMIF(Month!$131:$131,Period!N$2,Month!31:31)+M31)</f>
        <v>0</v>
      </c>
      <c r="O31" s="84">
        <f>IF(LEFT(O$2,2)="1M",SUMIF(Month!$131:$131,Period!O$2,Month!31:31),SUMIF(Month!$131:$131,Period!O$2,Month!31:31)+N31)</f>
        <v>0</v>
      </c>
      <c r="P31" s="84">
        <f>IF(LEFT(P$2,2)="1M",SUMIF(Month!$131:$131,Period!P$2,Month!31:31),SUMIF(Month!$131:$131,Period!P$2,Month!31:31)+O31)</f>
        <v>0</v>
      </c>
      <c r="Q31" s="84">
        <f>IF(LEFT(Q$2,2)="1M",SUMIF(Month!$131:$131,Period!Q$2,Month!31:31),SUMIF(Month!$131:$131,Period!Q$2,Month!31:31)+P31)</f>
        <v>0</v>
      </c>
      <c r="R31" s="84">
        <f>IF(LEFT(R$2,2)="1M",SUMIF(Month!$131:$131,Period!R$2,Month!31:31),SUMIF(Month!$131:$131,Period!R$2,Month!31:31)+Q31)</f>
        <v>0</v>
      </c>
      <c r="S31" s="84">
        <f>IF(LEFT(S$2,2)="1M",SUMIF(Month!$131:$131,Period!S$2,Month!31:31),SUMIF(Month!$131:$131,Period!S$2,Month!31:31)+R31)</f>
        <v>0</v>
      </c>
      <c r="T31" s="84">
        <f>IF(LEFT(T$2,2)="1M",SUMIF(Month!$131:$131,Period!T$2,Month!31:31),SUMIF(Month!$131:$131,Period!T$2,Month!31:31)+S31)</f>
        <v>0</v>
      </c>
      <c r="U31" s="84">
        <f>IF(LEFT(U$2,2)="1M",SUMIF(Month!$131:$131,Period!U$2,Month!31:31),SUMIF(Month!$131:$131,Period!U$2,Month!31:31)+T31)</f>
        <v>0</v>
      </c>
      <c r="V31" s="84">
        <f>IF(LEFT(V$2,2)="1M",SUMIF(Month!$131:$131,Period!V$2,Month!31:31),SUMIF(Month!$131:$131,Period!V$2,Month!31:31)+U31)</f>
        <v>0</v>
      </c>
      <c r="W31" s="84">
        <f>IF(LEFT(W$2,2)="1M",SUMIF(Month!$131:$131,Period!W$2,Month!31:31),SUMIF(Month!$131:$131,Period!W$2,Month!31:31)+V31)</f>
        <v>0</v>
      </c>
      <c r="X31" s="84">
        <f>IF(LEFT(X$2,2)="1M",SUMIF(Month!$131:$131,Period!X$2,Month!31:31),SUMIF(Month!$131:$131,Period!X$2,Month!31:31)+W31)</f>
        <v>0</v>
      </c>
      <c r="Y31" s="84">
        <f>IF(LEFT(Y$2,2)="1M",SUMIF(Month!$131:$131,Period!Y$2,Month!31:31),SUMIF(Month!$131:$131,Period!Y$2,Month!31:31)+X31)</f>
        <v>0</v>
      </c>
      <c r="Z31" s="84">
        <f>IF(LEFT(Z$2,2)="1M",SUMIF(Month!$131:$131,Period!Z$2,Month!31:31),SUMIF(Month!$131:$131,Period!Z$2,Month!31:31)+Y31)</f>
        <v>0</v>
      </c>
      <c r="AA31" s="84">
        <f>IF(LEFT(AA$2,2)="1M",SUMIF(Month!$131:$131,Period!AA$2,Month!31:31),SUMIF(Month!$131:$131,Period!AA$2,Month!31:31)+Z31)</f>
        <v>0</v>
      </c>
      <c r="AB31" s="84">
        <f>IF(LEFT(AB$2,2)="1M",SUMIF(Month!$131:$131,Period!AB$2,Month!31:31),SUMIF(Month!$131:$131,Period!AB$2,Month!31:31)+AA31)</f>
        <v>0</v>
      </c>
      <c r="AC31" s="84">
        <f>IF(LEFT(AC$2,2)="1M",SUMIF(Month!$131:$131,Period!AC$2,Month!31:31),SUMIF(Month!$131:$131,Period!AC$2,Month!31:31)+AB31)</f>
        <v>0</v>
      </c>
      <c r="AD31" s="84">
        <f>IF(LEFT(AD$2,2)="1M",SUMIF(Month!$131:$131,Period!AD$2,Month!31:31),SUMIF(Month!$131:$131,Period!AD$2,Month!31:31)+AC31)</f>
        <v>0</v>
      </c>
      <c r="AE31" s="84">
        <f>IF(LEFT(AE$2,2)="1M",SUMIF(Month!$131:$131,Period!AE$2,Month!31:31),SUMIF(Month!$131:$131,Period!AE$2,Month!31:31)+AD31)</f>
        <v>0</v>
      </c>
      <c r="AF31" s="84">
        <f>IF(LEFT(AF$2,2)="1M",SUMIF(Month!$131:$131,Period!AF$2,Month!31:31),SUMIF(Month!$131:$131,Period!AF$2,Month!31:31)+AE31)</f>
        <v>0</v>
      </c>
      <c r="AG31" s="84">
        <f>IF(LEFT(AG$2,2)="1M",SUMIF(Month!$131:$131,Period!AG$2,Month!31:31),SUMIF(Month!$131:$131,Period!AG$2,Month!31:31)+AF31)</f>
        <v>0</v>
      </c>
      <c r="AH31" s="84">
        <f>IF(LEFT(AH$2,2)="1M",SUMIF(Month!$131:$131,Period!AH$2,Month!31:31),SUMIF(Month!$131:$131,Period!AH$2,Month!31:31)+AG31)</f>
        <v>0</v>
      </c>
      <c r="AI31" s="84">
        <f>IF(LEFT(AI$2,2)="1M",SUMIF(Month!$131:$131,Period!AI$2,Month!31:31),SUMIF(Month!$131:$131,Period!AI$2,Month!31:31)+AH31)</f>
        <v>0</v>
      </c>
      <c r="AJ31" s="84">
        <f>IF(LEFT(AJ$2,2)="1M",SUMIF(Month!$131:$131,Period!AJ$2,Month!31:31),SUMIF(Month!$131:$131,Period!AJ$2,Month!31:31)+AI31)</f>
        <v>0</v>
      </c>
      <c r="AK31" s="84">
        <f>IF(LEFT(AK$2,2)="1M",SUMIF(Month!$131:$131,Period!AK$2,Month!31:31),SUMIF(Month!$131:$131,Period!AK$2,Month!31:31)+AJ31)</f>
        <v>0</v>
      </c>
      <c r="AL31" s="84">
        <f>IF(LEFT(AL$2,2)="1M",SUMIF(Month!$131:$131,Period!AL$2,Month!31:31),SUMIF(Month!$131:$131,Period!AL$2,Month!31:31)+AK31)</f>
        <v>0</v>
      </c>
      <c r="AM31" s="84">
        <f>IF(LEFT(AM$2,2)="1M",SUMIF(Month!$131:$131,Period!AM$2,Month!31:31),SUMIF(Month!$131:$131,Period!AM$2,Month!31:31)+AL31)</f>
        <v>0</v>
      </c>
      <c r="AN31" s="84">
        <f>IF(LEFT(AN$2,2)="1M",SUMIF(Month!$131:$131,Period!AN$2,Month!31:31),SUMIF(Month!$131:$131,Period!AN$2,Month!31:31)+AM31)</f>
        <v>0</v>
      </c>
      <c r="AO31" s="84">
        <f>IF(LEFT(AO$2,2)="1M",SUMIF(Month!$131:$131,Period!AO$2,Month!31:31),SUMIF(Month!$131:$131,Period!AO$2,Month!31:31)+AN31)</f>
        <v>0</v>
      </c>
      <c r="AP31" s="84">
        <f>IF(LEFT(AP$2,2)="1M",SUMIF(Month!$131:$131,Period!AP$2,Month!31:31),SUMIF(Month!$131:$131,Period!AP$2,Month!31:31)+AO31)</f>
        <v>0</v>
      </c>
      <c r="AQ31" s="84">
        <f>IF(LEFT(AQ$2,2)="1M",SUMIF(Month!$131:$131,Period!AQ$2,Month!31:31),SUMIF(Month!$131:$131,Period!AQ$2,Month!31:31)+AP31)</f>
        <v>0</v>
      </c>
      <c r="AR31" s="84">
        <f>IF(LEFT(AR$2,2)="1M",SUMIF(Month!$131:$131,Period!AR$2,Month!31:31),SUMIF(Month!$131:$131,Period!AR$2,Month!31:31)+AQ31)</f>
        <v>0</v>
      </c>
      <c r="AS31" s="84">
        <f>IF(LEFT(AS$2,2)="1M",SUMIF(Month!$131:$131,Period!AS$2,Month!31:31),SUMIF(Month!$131:$131,Period!AS$2,Month!31:31)+AR31)</f>
        <v>0</v>
      </c>
      <c r="AT31" s="84">
        <f>IF(LEFT(AT$2,2)="1M",SUMIF(Month!$131:$131,Period!AT$2,Month!31:31),SUMIF(Month!$131:$131,Period!AT$2,Month!31:31)+AS31)</f>
        <v>0</v>
      </c>
      <c r="AU31" s="84">
        <f>IF(LEFT(AU$2,2)="1M",SUMIF(Month!$131:$131,Period!AU$2,Month!31:31),SUMIF(Month!$131:$131,Period!AU$2,Month!31:31)+AT31)</f>
        <v>0</v>
      </c>
      <c r="AV31" s="84">
        <f>IF(LEFT(AV$2,2)="1M",SUMIF(Month!$131:$131,Period!AV$2,Month!31:31),SUMIF(Month!$131:$131,Period!AV$2,Month!31:31)+AU31)</f>
        <v>0</v>
      </c>
      <c r="AW31" s="84">
        <f>IF(LEFT(AW$2,2)="1M",SUMIF(Month!$131:$131,Period!AW$2,Month!31:31),SUMIF(Month!$131:$131,Period!AW$2,Month!31:31)+AV31)</f>
        <v>0</v>
      </c>
      <c r="AX31" s="84">
        <f>IF(LEFT(AX$2,2)="1M",SUMIF(Month!$131:$131,Period!AX$2,Month!31:31),SUMIF(Month!$131:$131,Period!AX$2,Month!31:31)+AW31)</f>
        <v>0</v>
      </c>
      <c r="AY31" s="84">
        <f>IF(LEFT(AY$2,2)="1M",SUMIF(Month!$131:$131,Period!AY$2,Month!31:31),SUMIF(Month!$131:$131,Period!AY$2,Month!31:31)+AX31)</f>
        <v>0</v>
      </c>
      <c r="AZ31" s="84">
        <f>IF(LEFT(AZ$2,2)="1M",SUMIF(Month!$131:$131,Period!AZ$2,Month!31:31),SUMIF(Month!$131:$131,Period!AZ$2,Month!31:31)+AY31)</f>
        <v>0</v>
      </c>
      <c r="BA31" s="84">
        <f>IF(LEFT(BA$2,2)="1M",SUMIF(Month!$131:$131,Period!BA$2,Month!31:31),SUMIF(Month!$131:$131,Period!BA$2,Month!31:31)+AZ31)</f>
        <v>0</v>
      </c>
      <c r="BB31" s="84">
        <f>IF(LEFT(BB$2,2)="1M",SUMIF(Month!$131:$131,Period!BB$2,Month!31:31),SUMIF(Month!$131:$131,Period!BB$2,Month!31:31)+BA31)</f>
        <v>0</v>
      </c>
      <c r="BC31" s="84">
        <f>IF(LEFT(BC$2,2)="1M",SUMIF(Month!$131:$131,Period!BC$2,Month!31:31),SUMIF(Month!$131:$131,Period!BC$2,Month!31:31)+BB31)</f>
        <v>0</v>
      </c>
      <c r="BD31" s="84">
        <f>IF(LEFT(BD$2,2)="1M",SUMIF(Month!$131:$131,Period!BD$2,Month!31:31),SUMIF(Month!$131:$131,Period!BD$2,Month!31:31)+BC31)</f>
        <v>0</v>
      </c>
      <c r="BE31" s="84">
        <f>IF(LEFT(BE$2,2)="1M",SUMIF(Month!$131:$131,Period!BE$2,Month!31:31),SUMIF(Month!$131:$131,Period!BE$2,Month!31:31)+BD31)</f>
        <v>0</v>
      </c>
      <c r="BF31" s="84">
        <f>IF(LEFT(BF$2,2)="1M",SUMIF(Month!$131:$131,Period!BF$2,Month!31:31),SUMIF(Month!$131:$131,Period!BF$2,Month!31:31)+BE31)</f>
        <v>0</v>
      </c>
      <c r="BG31" s="84">
        <f>IF(LEFT(BG$2,2)="1M",SUMIF(Month!$131:$131,Period!BG$2,Month!31:31),SUMIF(Month!$131:$131,Period!BG$2,Month!31:31)+BF31)</f>
        <v>0</v>
      </c>
      <c r="BH31" s="84">
        <f>IF(LEFT(BH$2,2)="1M",SUMIF(Month!$131:$131,Period!BH$2,Month!31:31),SUMIF(Month!$131:$131,Period!BH$2,Month!31:31)+BG31)</f>
        <v>0</v>
      </c>
      <c r="BI31" s="84">
        <f>IF(LEFT(BI$2,2)="1M",SUMIF(Month!$131:$131,Period!BI$2,Month!31:31),SUMIF(Month!$131:$131,Period!BI$2,Month!31:31)+BH31)</f>
        <v>0</v>
      </c>
      <c r="BJ31" s="84">
        <f>IF(LEFT(BJ$2,2)="1M",SUMIF(Month!$131:$131,Period!BJ$2,Month!31:31),SUMIF(Month!$131:$131,Period!BJ$2,Month!31:31)+BI31)</f>
        <v>0</v>
      </c>
      <c r="BK31" s="84">
        <f>IF(LEFT(BK$2,2)="1M",SUMIF(Month!$131:$131,Period!BK$2,Month!31:31),SUMIF(Month!$131:$131,Period!BK$2,Month!31:31)+BJ31)</f>
        <v>0</v>
      </c>
      <c r="BL31" s="84">
        <f>IF(LEFT(BL$2,2)="1M",SUMIF(Month!$131:$131,Period!BL$2,Month!31:31),SUMIF(Month!$131:$131,Period!BL$2,Month!31:31)+BK31)</f>
        <v>0</v>
      </c>
      <c r="BM31" s="84">
        <f>IF(LEFT(BM$2,2)="1M",SUMIF(Month!$131:$131,Period!BM$2,Month!31:31),SUMIF(Month!$131:$131,Period!BM$2,Month!31:31)+BL31)</f>
        <v>0</v>
      </c>
      <c r="BN31" s="84">
        <f>IF(LEFT(BN$2,2)="1M",SUMIF(Month!$131:$131,Period!BN$2,Month!31:31),SUMIF(Month!$131:$131,Period!BN$2,Month!31:31)+BM31)</f>
        <v>0</v>
      </c>
      <c r="BO31" s="84">
        <f>IF(LEFT(BO$2,2)="1M",SUMIF(Month!$131:$131,Period!BO$2,Month!31:31),SUMIF(Month!$131:$131,Period!BO$2,Month!31:31)+BN31)</f>
        <v>0</v>
      </c>
      <c r="BP31" s="84">
        <f>IF(LEFT(BP$2,2)="1M",SUMIF(Month!$131:$131,Period!BP$2,Month!31:31),SUMIF(Month!$131:$131,Period!BP$2,Month!31:31)+BO31)</f>
        <v>0</v>
      </c>
      <c r="BQ31" s="84">
        <f>IF(LEFT(BQ$2,2)="1M",SUMIF(Month!$131:$131,Period!BQ$2,Month!31:31),SUMIF(Month!$131:$131,Period!BQ$2,Month!31:31)+BP31)</f>
        <v>0</v>
      </c>
      <c r="BR31" s="84">
        <f>IF(LEFT(BR$2,2)="1M",SUMIF(Month!$131:$131,Period!BR$2,Month!31:31),SUMIF(Month!$131:$131,Period!BR$2,Month!31:31)+BQ31)</f>
        <v>0</v>
      </c>
      <c r="BS31" s="84">
        <f>IF(LEFT(BS$2,2)="1M",SUMIF(Month!$131:$131,Period!BS$2,Month!31:31),SUMIF(Month!$131:$131,Period!BS$2,Month!31:31)+BR31)</f>
        <v>0</v>
      </c>
      <c r="BT31" s="84">
        <f>IF(LEFT(BT$2,2)="1M",SUMIF(Month!$131:$131,Period!BT$2,Month!31:31),SUMIF(Month!$131:$131,Period!BT$2,Month!31:31)+BS31)</f>
        <v>0</v>
      </c>
      <c r="BU31" s="84">
        <f>IF(LEFT(BU$2,2)="1M",SUMIF(Month!$131:$131,Period!BU$2,Month!31:31),SUMIF(Month!$131:$131,Period!BU$2,Month!31:31)+BT31)</f>
        <v>0</v>
      </c>
      <c r="BV31" s="84">
        <f>IF(LEFT(BV$2,2)="1M",SUMIF(Month!$131:$131,Period!BV$2,Month!31:31),SUMIF(Month!$131:$131,Period!BV$2,Month!31:31)+BU31)</f>
        <v>0</v>
      </c>
      <c r="BW31" s="84">
        <f>IF(LEFT(BW$2,2)="1M",SUMIF(Month!$131:$131,Period!BW$2,Month!31:31),SUMIF(Month!$131:$131,Period!BW$2,Month!31:31)+BV31)</f>
        <v>0</v>
      </c>
      <c r="BX31" s="84">
        <f>IF(LEFT(BX$2,2)="1M",SUMIF(Month!$131:$131,Period!BX$2,Month!31:31),SUMIF(Month!$131:$131,Period!BX$2,Month!31:31)+BW31)</f>
        <v>0</v>
      </c>
      <c r="BY31" s="84">
        <f>IF(LEFT(BY$2,2)="1M",SUMIF(Month!$131:$131,Period!BY$2,Month!31:31),SUMIF(Month!$131:$131,Period!BY$2,Month!31:31)+BX31)</f>
        <v>0</v>
      </c>
      <c r="BZ31" s="84">
        <f>IF(LEFT(BZ$2,2)="1M",SUMIF(Month!$131:$131,Period!BZ$2,Month!31:31),SUMIF(Month!$131:$131,Period!BZ$2,Month!31:31)+BY31)</f>
        <v>0</v>
      </c>
      <c r="CA31" s="84">
        <f>IF(LEFT(CA$2,2)="1M",SUMIF(Month!$131:$131,Period!CA$2,Month!31:31),SUMIF(Month!$131:$131,Period!CA$2,Month!31:31)+BZ31)</f>
        <v>0</v>
      </c>
      <c r="CB31" s="84">
        <f>IF(LEFT(CB$2,2)="1M",SUMIF(Month!$131:$131,Period!CB$2,Month!31:31),SUMIF(Month!$131:$131,Period!CB$2,Month!31:31)+CA31)</f>
        <v>0</v>
      </c>
      <c r="CC31" s="84">
        <f>IF(LEFT(CC$2,2)="1M",SUMIF(Month!$131:$131,Period!CC$2,Month!31:31),SUMIF(Month!$131:$131,Period!CC$2,Month!31:31)+CB31)</f>
        <v>0</v>
      </c>
      <c r="CD31" s="84">
        <f>IF(LEFT(CD$2,2)="1M",SUMIF(Month!$131:$131,Period!CD$2,Month!31:31),SUMIF(Month!$131:$131,Period!CD$2,Month!31:31)+CC31)</f>
        <v>0</v>
      </c>
      <c r="CE31" s="84">
        <f>IF(LEFT(CE$2,2)="1M",SUMIF(Month!$131:$131,Period!CE$2,Month!31:31),SUMIF(Month!$131:$131,Period!CE$2,Month!31:31)+CD31)</f>
        <v>0</v>
      </c>
      <c r="CF31" s="84">
        <f>IF(LEFT(CF$2,2)="1M",SUMIF(Month!$131:$131,Period!CF$2,Month!31:31),SUMIF(Month!$131:$131,Period!CF$2,Month!31:31)+CE31)</f>
        <v>0</v>
      </c>
      <c r="CG31" s="84">
        <f>IF(LEFT(CG$2,2)="1M",SUMIF(Month!$131:$131,Period!CG$2,Month!31:31),SUMIF(Month!$131:$131,Period!CG$2,Month!31:31)+CF31)</f>
        <v>0</v>
      </c>
      <c r="CH31" s="84">
        <f>IF(LEFT(CH$2,2)="1M",SUMIF(Month!$131:$131,Period!CH$2,Month!31:31),SUMIF(Month!$131:$131,Period!CH$2,Month!31:31)+CG31)</f>
        <v>0</v>
      </c>
      <c r="CI31" s="84">
        <f>IF(LEFT(CI$2,2)="1M",SUMIF(Month!$131:$131,Period!CI$2,Month!31:31),SUMIF(Month!$131:$131,Period!CI$2,Month!31:31)+CH31)</f>
        <v>0</v>
      </c>
      <c r="CJ31" s="84">
        <f>IF(LEFT(CJ$2,2)="1M",SUMIF(Month!$131:$131,Period!CJ$2,Month!31:31),SUMIF(Month!$131:$131,Period!CJ$2,Month!31:31)+CI31)</f>
        <v>0</v>
      </c>
      <c r="CK31" s="84">
        <f>IF(LEFT(CK$2,2)="1M",SUMIF(Month!$131:$131,Period!CK$2,Month!31:31),SUMIF(Month!$131:$131,Period!CK$2,Month!31:31)+CJ31)</f>
        <v>0</v>
      </c>
      <c r="CL31" s="84">
        <f>IF(LEFT(CL$2,2)="1M",SUMIF(Month!$131:$131,Period!CL$2,Month!31:31),SUMIF(Month!$131:$131,Period!CL$2,Month!31:31)+CK31)</f>
        <v>0</v>
      </c>
      <c r="CM31" s="84">
        <f>IF(LEFT(CM$2,2)="1M",SUMIF(Month!$131:$131,Period!CM$2,Month!31:31),SUMIF(Month!$131:$131,Period!CM$2,Month!31:31)+CL31)</f>
        <v>0</v>
      </c>
      <c r="CN31" s="84">
        <f>IF(LEFT(CN$2,2)="1M",SUMIF(Month!$131:$131,Period!CN$2,Month!31:31),SUMIF(Month!$131:$131,Period!CN$2,Month!31:31)+CM31)</f>
        <v>0</v>
      </c>
      <c r="CO31" s="84">
        <f>IF(LEFT(CO$2,2)="1M",SUMIF(Month!$131:$131,Period!CO$2,Month!31:31),SUMIF(Month!$131:$131,Period!CO$2,Month!31:31)+CN31)</f>
        <v>0</v>
      </c>
      <c r="CP31" s="84">
        <f>IF(LEFT(CP$2,2)="1M",SUMIF(Month!$131:$131,Period!CP$2,Month!31:31),SUMIF(Month!$131:$131,Period!CP$2,Month!31:31)+CO31)</f>
        <v>0</v>
      </c>
      <c r="CQ31" s="84">
        <f>IF(LEFT(CQ$2,2)="1M",SUMIF(Month!$131:$131,Period!CQ$2,Month!31:31),SUMIF(Month!$131:$131,Period!CQ$2,Month!31:31)+CP31)</f>
        <v>0</v>
      </c>
      <c r="CR31" s="84">
        <f>IF(LEFT(CR$2,2)="1M",SUMIF(Month!$131:$131,Period!CR$2,Month!31:31),SUMIF(Month!$131:$131,Period!CR$2,Month!31:31)+CQ31)</f>
        <v>0</v>
      </c>
      <c r="CS31" s="84">
        <f>IF(LEFT(CS$2,2)="1M",SUMIF(Month!$131:$131,Period!CS$2,Month!31:31),SUMIF(Month!$131:$131,Period!CS$2,Month!31:31)+CR31)</f>
        <v>0</v>
      </c>
      <c r="CT31" s="84">
        <f>IF(LEFT(CT$2,2)="1M",SUMIF(Month!$131:$131,Period!CT$2,Month!31:31),SUMIF(Month!$131:$131,Period!CT$2,Month!31:31)+CS31)</f>
        <v>0</v>
      </c>
      <c r="CU31" s="84">
        <f>IF(LEFT(CU$2,2)="1M",SUMIF(Month!$131:$131,Period!CU$2,Month!31:31),SUMIF(Month!$131:$131,Period!CU$2,Month!31:31)+CT31)</f>
        <v>0</v>
      </c>
      <c r="CV31" s="84">
        <f>IF(LEFT(CV$2,2)="1M",SUMIF(Month!$131:$131,Period!CV$2,Month!31:31),SUMIF(Month!$131:$131,Period!CV$2,Month!31:31)+CU31)</f>
        <v>0</v>
      </c>
      <c r="CW31" s="84">
        <f>IF(LEFT(CW$2,2)="1M",SUMIF(Month!$131:$131,Period!CW$2,Month!31:31),SUMIF(Month!$131:$131,Period!CW$2,Month!31:31)+CV31)</f>
        <v>0</v>
      </c>
      <c r="CX31" s="84">
        <f>IF(LEFT(CX$2,2)="1M",SUMIF(Month!$131:$131,Period!CX$2,Month!31:31),SUMIF(Month!$131:$131,Period!CX$2,Month!31:31)+CW31)</f>
        <v>0</v>
      </c>
      <c r="CY31" s="84">
        <f>IF(LEFT(CY$2,2)="1M",SUMIF(Month!$131:$131,Period!CY$2,Month!31:31),SUMIF(Month!$131:$131,Period!CY$2,Month!31:31)+CX31)</f>
        <v>0</v>
      </c>
      <c r="CZ31" s="84">
        <f>IF(LEFT(CZ$2,2)="1M",SUMIF(Month!$131:$131,Period!CZ$2,Month!31:31),SUMIF(Month!$131:$131,Period!CZ$2,Month!31:31)+CY31)</f>
        <v>0</v>
      </c>
      <c r="DA31" s="84">
        <f>IF(LEFT(DA$2,2)="1M",SUMIF(Month!$131:$131,Period!DA$2,Month!31:31),SUMIF(Month!$131:$131,Period!DA$2,Month!31:31)+CZ31)</f>
        <v>0</v>
      </c>
      <c r="DB31" s="84">
        <f>IF(LEFT(DB$2,2)="1M",SUMIF(Month!$131:$131,Period!DB$2,Month!31:31),SUMIF(Month!$131:$131,Period!DB$2,Month!31:31)+DA31)</f>
        <v>0</v>
      </c>
      <c r="DC31" s="84">
        <f>IF(LEFT(DC$2,2)="1M",SUMIF(Month!$131:$131,Period!DC$2,Month!31:31),SUMIF(Month!$131:$131,Period!DC$2,Month!31:31)+DB31)</f>
        <v>0</v>
      </c>
      <c r="DD31" s="84">
        <f>IF(LEFT(DD$2,2)="1M",SUMIF(Month!$131:$131,Period!DD$2,Month!31:31),SUMIF(Month!$131:$131,Period!DD$2,Month!31:31)+DC31)</f>
        <v>0</v>
      </c>
      <c r="DE31" s="84">
        <f>IF(LEFT(DE$2,2)="1M",SUMIF(Month!$131:$131,Period!DE$2,Month!31:31),SUMIF(Month!$131:$131,Period!DE$2,Month!31:31)+DD31)</f>
        <v>0</v>
      </c>
      <c r="DF31" s="84">
        <f>IF(LEFT(DF$2,2)="1M",SUMIF(Month!$131:$131,Period!DF$2,Month!31:31),SUMIF(Month!$131:$131,Period!DF$2,Month!31:31)+DE31)</f>
        <v>0</v>
      </c>
      <c r="DG31" s="84">
        <f>IF(LEFT(DG$2,2)="1M",SUMIF(Month!$131:$131,Period!DG$2,Month!31:31),SUMIF(Month!$131:$131,Period!DG$2,Month!31:31)+DF31)</f>
        <v>0</v>
      </c>
      <c r="DH31" s="84">
        <f>IF(LEFT(DH$2,2)="1M",SUMIF(Month!$131:$131,Period!DH$2,Month!31:31),SUMIF(Month!$131:$131,Period!DH$2,Month!31:31)+DG31)</f>
        <v>0</v>
      </c>
      <c r="DI31" s="84">
        <f>IF(LEFT(DI$2,2)="1M",SUMIF(Month!$131:$131,Period!DI$2,Month!31:31),SUMIF(Month!$131:$131,Period!DI$2,Month!31:31)+DH31)</f>
        <v>0</v>
      </c>
      <c r="DJ31" s="84">
        <f>IF(LEFT(DJ$2,2)="1M",SUMIF(Month!$131:$131,Period!DJ$2,Month!31:31),SUMIF(Month!$131:$131,Period!DJ$2,Month!31:31)+DI31)</f>
        <v>0</v>
      </c>
      <c r="DK31" s="84">
        <f>IF(LEFT(DK$2,2)="1M",SUMIF(Month!$131:$131,Period!DK$2,Month!31:31),SUMIF(Month!$131:$131,Period!DK$2,Month!31:31)+DJ31)</f>
        <v>0</v>
      </c>
      <c r="DL31" s="84">
        <f>IF(LEFT(DL$2,2)="1M",SUMIF(Month!$131:$131,Period!DL$2,Month!31:31),SUMIF(Month!$131:$131,Period!DL$2,Month!31:31)+DK31)</f>
        <v>0</v>
      </c>
      <c r="DM31" s="84">
        <f>IF(LEFT(DM$2,2)="1M",SUMIF(Month!$131:$131,Period!DM$2,Month!31:31),SUMIF(Month!$131:$131,Period!DM$2,Month!31:31)+DL31)</f>
        <v>0</v>
      </c>
      <c r="DN31" s="84">
        <f>IF(LEFT(DN$2,2)="1M",SUMIF(Month!$131:$131,Period!DN$2,Month!31:31),SUMIF(Month!$131:$131,Period!DN$2,Month!31:31)+DM31)</f>
        <v>0</v>
      </c>
      <c r="DO31" s="84">
        <f>IF(LEFT(DO$2,2)="1M",SUMIF(Month!$131:$131,Period!DO$2,Month!31:31),SUMIF(Month!$131:$131,Period!DO$2,Month!31:31)+DN31)</f>
        <v>0</v>
      </c>
      <c r="DP31" s="84">
        <f>IF(LEFT(DP$2,2)="1M",SUMIF(Month!$131:$131,Period!DP$2,Month!31:31),SUMIF(Month!$131:$131,Period!DP$2,Month!31:31)+DO31)</f>
        <v>0</v>
      </c>
      <c r="DQ31" s="84">
        <f>IF(LEFT(DQ$2,2)="1M",SUMIF(Month!$131:$131,Period!DQ$2,Month!31:31),SUMIF(Month!$131:$131,Period!DQ$2,Month!31:31)+DP31)</f>
        <v>0</v>
      </c>
      <c r="DR31" s="84">
        <f>IF(LEFT(DR$2,2)="1M",SUMIF(Month!$131:$131,Period!DR$2,Month!31:31),SUMIF(Month!$131:$131,Period!DR$2,Month!31:31)+DQ31)</f>
        <v>0</v>
      </c>
      <c r="DS31" s="84">
        <f>IF(LEFT(DS$2,2)="1M",SUMIF(Month!$131:$131,Period!DS$2,Month!31:31),SUMIF(Month!$131:$131,Period!DS$2,Month!31:31)+DR31)</f>
        <v>0</v>
      </c>
      <c r="DT31" s="84">
        <f>IF(LEFT(DT$2,2)="1M",SUMIF(Month!$131:$131,Period!DT$2,Month!31:31),SUMIF(Month!$131:$131,Period!DT$2,Month!31:31)+DS31)</f>
        <v>0</v>
      </c>
      <c r="DU31" s="84">
        <f>IF(LEFT(DU$2,2)="1M",SUMIF(Month!$131:$131,Period!DU$2,Month!31:31),SUMIF(Month!$131:$131,Period!DU$2,Month!31:31)+DT31)</f>
        <v>0</v>
      </c>
      <c r="DV31" s="84">
        <f>IF(LEFT(DV$2,2)="1M",SUMIF(Month!$131:$131,Period!DV$2,Month!31:31),SUMIF(Month!$131:$131,Period!DV$2,Month!31:31)+DU31)</f>
        <v>0</v>
      </c>
      <c r="DW31" s="84">
        <f>IF(LEFT(DW$2,2)="1M",SUMIF(Month!$131:$131,Period!DW$2,Month!31:31),SUMIF(Month!$131:$131,Period!DW$2,Month!31:31)+DV31)</f>
        <v>0</v>
      </c>
      <c r="DX31" s="84">
        <f>IF(LEFT(DX$2,2)="1M",SUMIF(Month!$131:$131,Period!DX$2,Month!31:31),SUMIF(Month!$131:$131,Period!DX$2,Month!31:31)+DW31)</f>
        <v>0</v>
      </c>
      <c r="DY31" s="84">
        <f>IF(LEFT(DY$2,2)="1M",SUMIF(Month!$131:$131,Period!DY$2,Month!31:31),SUMIF(Month!$131:$131,Period!DY$2,Month!31:31)+DX31)</f>
        <v>0</v>
      </c>
      <c r="DZ31" s="84">
        <f>IF(LEFT(DZ$2,2)="1M",SUMIF(Month!$131:$131,Period!DZ$2,Month!31:31),SUMIF(Month!$131:$131,Period!DZ$2,Month!31:31)+DY31)</f>
        <v>0</v>
      </c>
      <c r="EA31" s="84">
        <f>IF(LEFT(EA$2,2)="1M",SUMIF(Month!$131:$131,Period!EA$2,Month!31:31),SUMIF(Month!$131:$131,Period!EA$2,Month!31:31)+DZ31)</f>
        <v>0</v>
      </c>
      <c r="EB31" s="84">
        <f>IF(LEFT(EB$2,2)="1M",SUMIF(Month!$131:$131,Period!EB$2,Month!31:31),SUMIF(Month!$131:$131,Period!EB$2,Month!31:31)+EA31)</f>
        <v>0</v>
      </c>
      <c r="EC31" s="84">
        <f>IF(LEFT(EC$2,2)="1M",SUMIF(Month!$131:$131,Period!EC$2,Month!31:31),SUMIF(Month!$131:$131,Period!EC$2,Month!31:31)+EB31)</f>
        <v>0</v>
      </c>
      <c r="ED31" s="84">
        <f>IF(LEFT(ED$2,2)="1M",SUMIF(Month!$131:$131,Period!ED$2,Month!31:31),SUMIF(Month!$131:$131,Period!ED$2,Month!31:31)+EC31)</f>
        <v>0</v>
      </c>
      <c r="EE31" s="84">
        <f>IF(LEFT(EE$2,2)="1M",SUMIF(Month!$131:$131,Period!EE$2,Month!31:31),SUMIF(Month!$131:$131,Period!EE$2,Month!31:31)+ED31)</f>
        <v>0</v>
      </c>
      <c r="EF31" s="84">
        <f>IF(LEFT(EF$2,2)="1M",SUMIF(Month!$131:$131,Period!EF$2,Month!31:31),SUMIF(Month!$131:$131,Period!EF$2,Month!31:31)+EE31)</f>
        <v>0</v>
      </c>
      <c r="EG31" s="84">
        <f>IF(LEFT(EG$2,2)="1M",SUMIF(Month!$131:$131,Period!EG$2,Month!31:31),SUMIF(Month!$131:$131,Period!EG$2,Month!31:31)+EF31)</f>
        <v>0</v>
      </c>
      <c r="EH31" s="84">
        <f>IF(LEFT(EH$2,2)="1M",SUMIF(Month!$131:$131,Period!EH$2,Month!31:31),SUMIF(Month!$131:$131,Period!EH$2,Month!31:31)+EG31)</f>
        <v>0</v>
      </c>
      <c r="EI31" s="84">
        <f>IF(LEFT(EI$2,2)="1M",SUMIF(Month!$131:$131,Period!EI$2,Month!31:31),SUMIF(Month!$131:$131,Period!EI$2,Month!31:31)+EH31)</f>
        <v>0</v>
      </c>
      <c r="EJ31" s="84">
        <f>IF(LEFT(EJ$2,2)="1M",SUMIF(Month!$131:$131,Period!EJ$2,Month!31:31),SUMIF(Month!$131:$131,Period!EJ$2,Month!31:31)+EI31)</f>
        <v>0</v>
      </c>
      <c r="EK31" s="84">
        <f>IF(LEFT(EK$2,2)="1M",SUMIF(Month!$131:$131,Period!EK$2,Month!31:31),SUMIF(Month!$131:$131,Period!EK$2,Month!31:31)+EJ31)</f>
        <v>0</v>
      </c>
      <c r="EL31" s="84">
        <f>IF(LEFT(EL$2,2)="1M",SUMIF(Month!$131:$131,Period!EL$2,Month!31:31),SUMIF(Month!$131:$131,Period!EL$2,Month!31:31)+EK31)</f>
        <v>0</v>
      </c>
      <c r="EM31" s="84">
        <f>IF(LEFT(EM$2,2)="1M",SUMIF(Month!$131:$131,Period!EM$2,Month!31:31),SUMIF(Month!$131:$131,Period!EM$2,Month!31:31)+EL31)</f>
        <v>0</v>
      </c>
      <c r="EN31" s="84">
        <f>IF(LEFT(EN$2,2)="1M",SUMIF(Month!$131:$131,Period!EN$2,Month!31:31),SUMIF(Month!$131:$131,Period!EN$2,Month!31:31)+EM31)</f>
        <v>0</v>
      </c>
      <c r="EO31" s="84">
        <f>IF(LEFT(EO$2,2)="1M",SUMIF(Month!$131:$131,Period!EO$2,Month!31:31),SUMIF(Month!$131:$131,Period!EO$2,Month!31:31)+EN31)</f>
        <v>0</v>
      </c>
      <c r="EP31" s="84">
        <f>IF(LEFT(EP$2,2)="1M",SUMIF(Month!$131:$131,Period!EP$2,Month!31:31),SUMIF(Month!$131:$131,Period!EP$2,Month!31:31)+EO31)</f>
        <v>0</v>
      </c>
      <c r="EQ31" s="84">
        <f>IF(LEFT(EQ$2,2)="1M",SUMIF(Month!$131:$131,Period!EQ$2,Month!31:31),SUMIF(Month!$131:$131,Period!EQ$2,Month!31:31)+EP31)</f>
        <v>0</v>
      </c>
      <c r="ER31" s="84">
        <f>IF(LEFT(ER$2,2)="1M",SUMIF(Month!$131:$131,Period!ER$2,Month!31:31),SUMIF(Month!$131:$131,Period!ER$2,Month!31:31)+EQ31)</f>
        <v>0</v>
      </c>
      <c r="ES31" s="84">
        <f>IF(LEFT(ES$2,2)="1M",SUMIF(Month!$131:$131,Period!ES$2,Month!31:31),SUMIF(Month!$131:$131,Period!ES$2,Month!31:31)+ER31)</f>
        <v>0</v>
      </c>
      <c r="ET31" s="84">
        <f>IF(LEFT(ET$2,2)="1M",SUMIF(Month!$131:$131,Period!ET$2,Month!31:31),SUMIF(Month!$131:$131,Period!ET$2,Month!31:31)+ES31)</f>
        <v>0</v>
      </c>
      <c r="EU31" s="84">
        <f>IF(LEFT(EU$2,2)="1M",SUMIF(Month!$131:$131,Period!EU$2,Month!31:31),SUMIF(Month!$131:$131,Period!EU$2,Month!31:31)+ET31)</f>
        <v>0</v>
      </c>
      <c r="EV31" s="84">
        <f>IF(LEFT(EV$2,2)="1M",SUMIF(Month!$131:$131,Period!EV$2,Month!31:31),SUMIF(Month!$131:$131,Period!EV$2,Month!31:31)+EU31)</f>
        <v>0</v>
      </c>
      <c r="EW31" s="84">
        <f>IF(LEFT(EW$2,2)="1M",SUMIF(Month!$131:$131,Period!EW$2,Month!31:31),SUMIF(Month!$131:$131,Period!EW$2,Month!31:31)+EV31)</f>
        <v>0</v>
      </c>
      <c r="EX31" s="84">
        <f>IF(LEFT(EX$2,2)="1M",SUMIF(Month!$131:$131,Period!EX$2,Month!31:31),SUMIF(Month!$131:$131,Period!EX$2,Month!31:31)+EW31)</f>
        <v>0</v>
      </c>
      <c r="EY31" s="84">
        <f>IF(LEFT(EY$2,2)="1M",SUMIF(Month!$131:$131,Period!EY$2,Month!31:31),SUMIF(Month!$131:$131,Period!EY$2,Month!31:31)+EX31)</f>
        <v>0</v>
      </c>
      <c r="EZ31" s="84">
        <f>IF(LEFT(EZ$2,2)="1M",SUMIF(Month!$131:$131,Period!EZ$2,Month!31:31),SUMIF(Month!$131:$131,Period!EZ$2,Month!31:31)+EY31)</f>
        <v>0</v>
      </c>
      <c r="FA31" s="84">
        <f>IF(LEFT(FA$2,2)="1M",SUMIF(Month!$131:$131,Period!FA$2,Month!31:31),SUMIF(Month!$131:$131,Period!FA$2,Month!31:31)+EZ31)</f>
        <v>0</v>
      </c>
      <c r="FB31" s="84">
        <f>IF(LEFT(FB$2,2)="1M",SUMIF(Month!$131:$131,Period!FB$2,Month!31:31),SUMIF(Month!$131:$131,Period!FB$2,Month!31:31)+FA31)</f>
        <v>0</v>
      </c>
      <c r="FC31" s="84">
        <f>IF(LEFT(FC$2,2)="1M",SUMIF(Month!$131:$131,Period!FC$2,Month!31:31),SUMIF(Month!$131:$131,Period!FC$2,Month!31:31)+FB31)</f>
        <v>0</v>
      </c>
      <c r="FD31" s="84">
        <f>IF(LEFT(FD$2,2)="1M",SUMIF(Month!$131:$131,Period!FD$2,Month!31:31),SUMIF(Month!$131:$131,Period!FD$2,Month!31:31)+FC31)</f>
        <v>0</v>
      </c>
      <c r="FE31" s="84">
        <f>IF(LEFT(FE$2,2)="1M",SUMIF(Month!$131:$131,Period!FE$2,Month!31:31),SUMIF(Month!$131:$131,Period!FE$2,Month!31:31)+FD31)</f>
        <v>0</v>
      </c>
      <c r="FF31" s="84">
        <f>IF(LEFT(FF$2,2)="1M",SUMIF(Month!$131:$131,Period!FF$2,Month!31:31),SUMIF(Month!$131:$131,Period!FF$2,Month!31:31)+FE31)</f>
        <v>0</v>
      </c>
      <c r="FG31" s="84">
        <f>IF(LEFT(FG$2,2)="1M",SUMIF(Month!$131:$131,Period!FG$2,Month!31:31),SUMIF(Month!$131:$131,Period!FG$2,Month!31:31)+FF31)</f>
        <v>0</v>
      </c>
      <c r="FH31" s="84">
        <f>IF(LEFT(FH$2,2)="1M",SUMIF(Month!$131:$131,Period!FH$2,Month!31:31),SUMIF(Month!$131:$131,Period!FH$2,Month!31:31)+FG31)</f>
        <v>0</v>
      </c>
      <c r="FI31" s="84">
        <f>IF(LEFT(FI$2,2)="1M",SUMIF(Month!$131:$131,Period!FI$2,Month!31:31),SUMIF(Month!$131:$131,Period!FI$2,Month!31:31)+FH31)</f>
        <v>0</v>
      </c>
      <c r="FJ31" s="84">
        <f>IF(LEFT(FJ$2,2)="1M",SUMIF(Month!$131:$131,Period!FJ$2,Month!31:31),SUMIF(Month!$131:$131,Period!FJ$2,Month!31:31)+FI31)</f>
        <v>0</v>
      </c>
      <c r="FK31" s="84">
        <f>IF(LEFT(FK$2,2)="1M",SUMIF(Month!$131:$131,Period!FK$2,Month!31:31),SUMIF(Month!$131:$131,Period!FK$2,Month!31:31)+FJ31)</f>
        <v>0</v>
      </c>
      <c r="FL31" s="84">
        <f>IF(LEFT(FL$2,2)="1M",SUMIF(Month!$131:$131,Period!FL$2,Month!31:31),SUMIF(Month!$131:$131,Period!FL$2,Month!31:31)+FK31)</f>
        <v>0</v>
      </c>
      <c r="FM31" s="84">
        <f>IF(LEFT(FM$2,2)="1M",SUMIF(Month!$131:$131,Period!FM$2,Month!31:31),SUMIF(Month!$131:$131,Period!FM$2,Month!31:31)+FL31)</f>
        <v>0</v>
      </c>
      <c r="FN31" s="84">
        <f>IF(LEFT(FN$2,2)="1M",SUMIF(Month!$131:$131,Period!FN$2,Month!31:31),SUMIF(Month!$131:$131,Period!FN$2,Month!31:31)+FM31)</f>
        <v>0</v>
      </c>
      <c r="FO31" s="84">
        <f>IF(LEFT(FO$2,2)="1M",SUMIF(Month!$131:$131,Period!FO$2,Month!31:31),SUMIF(Month!$131:$131,Period!FO$2,Month!31:31)+FN31)</f>
        <v>0</v>
      </c>
      <c r="FP31" s="84">
        <f>IF(LEFT(FP$2,2)="1M",SUMIF(Month!$131:$131,Period!FP$2,Month!31:31),SUMIF(Month!$131:$131,Period!FP$2,Month!31:31)+FO31)</f>
        <v>0</v>
      </c>
      <c r="FQ31" s="84">
        <f>IF(LEFT(FQ$2,2)="1M",SUMIF(Month!$131:$131,Period!FQ$2,Month!31:31),SUMIF(Month!$131:$131,Period!FQ$2,Month!31:31)+FP31)</f>
        <v>0</v>
      </c>
      <c r="FR31" s="84">
        <f>IF(LEFT(FR$2,2)="1M",SUMIF(Month!$131:$131,Period!FR$2,Month!31:31),SUMIF(Month!$131:$131,Period!FR$2,Month!31:31)+FQ31)</f>
        <v>0</v>
      </c>
      <c r="FS31" s="84">
        <f>IF(LEFT(FS$2,2)="1M",SUMIF(Month!$131:$131,Period!FS$2,Month!31:31),SUMIF(Month!$131:$131,Period!FS$2,Month!31:31)+FR31)</f>
        <v>0</v>
      </c>
      <c r="FT31" s="84">
        <f>IF(LEFT(FT$2,2)="1M",SUMIF(Month!$131:$131,Period!FT$2,Month!31:31),SUMIF(Month!$131:$131,Period!FT$2,Month!31:31)+FS31)</f>
        <v>0</v>
      </c>
      <c r="FU31" s="84">
        <f>IF(LEFT(FU$2,2)="1M",SUMIF(Month!$131:$131,Period!FU$2,Month!31:31),SUMIF(Month!$131:$131,Period!FU$2,Month!31:31)+FT31)</f>
        <v>0</v>
      </c>
      <c r="FV31" s="84">
        <f>IF(LEFT(FV$2,2)="1M",SUMIF(Month!$131:$131,Period!FV$2,Month!31:31),SUMIF(Month!$131:$131,Period!FV$2,Month!31:31)+FU31)</f>
        <v>0</v>
      </c>
      <c r="FW31" s="84">
        <f>IF(LEFT(FW$2,2)="1M",SUMIF(Month!$131:$131,Period!FW$2,Month!31:31),SUMIF(Month!$131:$131,Period!FW$2,Month!31:31)+FV31)</f>
        <v>0</v>
      </c>
      <c r="FX31" s="84">
        <f>IF(LEFT(FX$2,2)="1M",SUMIF(Month!$131:$131,Period!FX$2,Month!31:31),SUMIF(Month!$131:$131,Period!FX$2,Month!31:31)+FW31)</f>
        <v>0</v>
      </c>
      <c r="FY31" s="84">
        <f>IF(LEFT(FY$2,2)="1M",SUMIF(Month!$131:$131,Period!FY$2,Month!31:31),SUMIF(Month!$131:$131,Period!FY$2,Month!31:31)+FX31)</f>
        <v>0</v>
      </c>
      <c r="FZ31" s="84">
        <f>IF(LEFT(FZ$2,2)="1M",SUMIF(Month!$131:$131,Period!FZ$2,Month!31:31),SUMIF(Month!$131:$131,Period!FZ$2,Month!31:31)+FY31)</f>
        <v>0</v>
      </c>
      <c r="GA31" s="84">
        <f>IF(LEFT(GA$2,2)="1M",SUMIF(Month!$131:$131,Period!GA$2,Month!31:31),SUMIF(Month!$131:$131,Period!GA$2,Month!31:31)+FZ31)</f>
        <v>0</v>
      </c>
      <c r="GB31" s="84">
        <f>IF(LEFT(GB$2,2)="1M",SUMIF(Month!$131:$131,Period!GB$2,Month!31:31),SUMIF(Month!$131:$131,Period!GB$2,Month!31:31)+GA31)</f>
        <v>0</v>
      </c>
      <c r="GC31" s="84">
        <f>IF(LEFT(GC$2,2)="1M",SUMIF(Month!$131:$131,Period!GC$2,Month!31:31),SUMIF(Month!$131:$131,Period!GC$2,Month!31:31)+GB31)</f>
        <v>0</v>
      </c>
      <c r="GD31" s="84">
        <f>IF(LEFT(GD$2,2)="1M",SUMIF(Month!$131:$131,Period!GD$2,Month!31:31),SUMIF(Month!$131:$131,Period!GD$2,Month!31:31)+GC31)</f>
        <v>0</v>
      </c>
      <c r="GE31" s="84">
        <f>IF(LEFT(GE$2,2)="1M",SUMIF(Month!$131:$131,Period!GE$2,Month!31:31),SUMIF(Month!$131:$131,Period!GE$2,Month!31:31)+GD31)</f>
        <v>0</v>
      </c>
      <c r="GF31" s="84">
        <f>IF(LEFT(GF$2,2)="1M",SUMIF(Month!$131:$131,Period!GF$2,Month!31:31),SUMIF(Month!$131:$131,Period!GF$2,Month!31:31)+GE31)</f>
        <v>0</v>
      </c>
      <c r="GG31" s="84">
        <f>IF(LEFT(GG$2,2)="1M",SUMIF(Month!$131:$131,Period!GG$2,Month!31:31),SUMIF(Month!$131:$131,Period!GG$2,Month!31:31)+GF31)</f>
        <v>0</v>
      </c>
      <c r="GH31" s="84">
        <f>IF(LEFT(GH$2,2)="1M",SUMIF(Month!$131:$131,Period!GH$2,Month!31:31),SUMIF(Month!$131:$131,Period!GH$2,Month!31:31)+GG31)</f>
        <v>0</v>
      </c>
      <c r="GI31" s="84">
        <f>IF(LEFT(GI$2,2)="1M",SUMIF(Month!$131:$131,Period!GI$2,Month!31:31),SUMIF(Month!$131:$131,Period!GI$2,Month!31:31)+GH31)</f>
        <v>0</v>
      </c>
      <c r="GJ31" s="84">
        <f>IF(LEFT(GJ$2,2)="1M",SUMIF(Month!$131:$131,Period!GJ$2,Month!31:31),SUMIF(Month!$131:$131,Period!GJ$2,Month!31:31)+GI31)</f>
        <v>0</v>
      </c>
      <c r="GK31" s="84">
        <f>IF(LEFT(GK$2,2)="1M",SUMIF(Month!$131:$131,Period!GK$2,Month!31:31),SUMIF(Month!$131:$131,Period!GK$2,Month!31:31)+GJ31)</f>
        <v>0</v>
      </c>
      <c r="GL31" s="84">
        <f>IF(LEFT(GL$2,2)="1M",SUMIF(Month!$131:$131,Period!GL$2,Month!31:31),SUMIF(Month!$131:$131,Period!GL$2,Month!31:31)+GK31)</f>
        <v>0</v>
      </c>
      <c r="GM31" s="84">
        <f>IF(LEFT(GM$2,2)="1M",SUMIF(Month!$131:$131,Period!GM$2,Month!31:31),SUMIF(Month!$131:$131,Period!GM$2,Month!31:31)+GL31)</f>
        <v>0</v>
      </c>
      <c r="GN31" s="84">
        <f>IF(LEFT(GN$2,2)="1M",SUMIF(Month!$131:$131,Period!GN$2,Month!31:31),SUMIF(Month!$131:$131,Period!GN$2,Month!31:31)+GM31)</f>
        <v>0</v>
      </c>
      <c r="GO31" s="84">
        <f>IF(LEFT(GO$2,2)="1M",SUMIF(Month!$131:$131,Period!GO$2,Month!31:31),SUMIF(Month!$131:$131,Period!GO$2,Month!31:31)+GN31)</f>
        <v>0</v>
      </c>
      <c r="GP31" s="84">
        <f>IF(LEFT(GP$2,2)="1M",SUMIF(Month!$131:$131,Period!GP$2,Month!31:31),SUMIF(Month!$131:$131,Period!GP$2,Month!31:31)+GO31)</f>
        <v>0</v>
      </c>
      <c r="GQ31" s="84">
        <f>IF(LEFT(GQ$2,2)="1M",SUMIF(Month!$131:$131,Period!GQ$2,Month!31:31),SUMIF(Month!$131:$131,Period!GQ$2,Month!31:31)+GP31)</f>
        <v>0</v>
      </c>
      <c r="GR31" s="84">
        <f>IF(LEFT(GR$2,2)="1M",SUMIF(Month!$131:$131,Period!GR$2,Month!31:31),SUMIF(Month!$131:$131,Period!GR$2,Month!31:31)+GQ31)</f>
        <v>0</v>
      </c>
      <c r="GS31" s="84">
        <f>IF(LEFT(GS$2,2)="1M",SUMIF(Month!$131:$131,Period!GS$2,Month!31:31),SUMIF(Month!$131:$131,Period!GS$2,Month!31:31)+GR31)</f>
        <v>0</v>
      </c>
      <c r="GT31" s="84">
        <f>IF(LEFT(GT$2,2)="1M",SUMIF(Month!$131:$131,Period!GT$2,Month!31:31),SUMIF(Month!$131:$131,Period!GT$2,Month!31:31)+GS31)</f>
        <v>14445</v>
      </c>
      <c r="GU31" s="84">
        <f>IF(LEFT(GU$2,2)="1M",SUMIF(Month!$131:$131,Period!GU$2,Month!31:31),SUMIF(Month!$131:$131,Period!GU$2,Month!31:31)+GT31)</f>
        <v>52709</v>
      </c>
      <c r="GV31" s="84">
        <f>IF(LEFT(GV$2,2)="1M",SUMIF(Month!$131:$131,Period!GV$2,Month!31:31),SUMIF(Month!$131:$131,Period!GV$2,Month!31:31)+GU31)</f>
        <v>102802</v>
      </c>
      <c r="GW31" s="84">
        <f>IF(LEFT(GW$2,2)="1M",SUMIF(Month!$131:$131,Period!GW$2,Month!31:31),SUMIF(Month!$131:$131,Period!GW$2,Month!31:31)+GV31)</f>
        <v>160090</v>
      </c>
      <c r="GX31" s="84">
        <f>IF(LEFT(GX$2,2)="1M",SUMIF(Month!$131:$131,Period!GX$2,Month!31:31),SUMIF(Month!$131:$131,Period!GX$2,Month!31:31)+GW31)</f>
        <v>61826</v>
      </c>
      <c r="GY31" s="84">
        <f>IF(LEFT(GY$2,2)="1M",SUMIF(Month!$131:$131,Period!GY$2,Month!31:31),SUMIF(Month!$131:$131,Period!GY$2,Month!31:31)+GX31)</f>
        <v>117752</v>
      </c>
      <c r="GZ31" s="84">
        <f>IF(LEFT(GZ$2,2)="1M",SUMIF(Month!$131:$131,Period!GZ$2,Month!31:31),SUMIF(Month!$131:$131,Period!GZ$2,Month!31:31)+GY31)</f>
        <v>179578</v>
      </c>
      <c r="HA31" s="84">
        <f>IF(LEFT(HA$2,2)="1M",SUMIF(Month!$131:$131,Period!HA$2,Month!31:31),SUMIF(Month!$131:$131,Period!HA$2,Month!31:31)+GZ31)</f>
        <v>197869</v>
      </c>
      <c r="HB31" s="84">
        <f>IF(LEFT(HB$2,2)="1M",SUMIF(Month!$131:$131,Period!HB$2,Month!31:31),SUMIF(Month!$131:$131,Period!HB$2,Month!31:31)+HA31)</f>
        <v>223463</v>
      </c>
      <c r="HC31" s="84">
        <f>IF(LEFT(HC$2,2)="1M",SUMIF(Month!$131:$131,Period!HC$2,Month!31:31),SUMIF(Month!$131:$131,Period!HC$2,Month!31:31)+HB31)</f>
        <v>248231</v>
      </c>
      <c r="HD31" s="84">
        <f>IF(LEFT(HD$2,2)="1M",SUMIF(Month!$131:$131,Period!HD$2,Month!31:31),SUMIF(Month!$131:$131,Period!HD$2,Month!31:31)+HC31)</f>
        <v>275219</v>
      </c>
      <c r="HE31" s="84">
        <f>IF(LEFT(HE$2,2)="1M",SUMIF(Month!$131:$131,Period!HE$2,Month!31:31),SUMIF(Month!$131:$131,Period!HE$2,Month!31:31)+HD31)</f>
        <v>301289</v>
      </c>
      <c r="HF31" s="84">
        <f>IF(LEFT(HF$2,2)="1M",SUMIF(Month!$131:$131,Period!HF$2,Month!31:31),SUMIF(Month!$131:$131,Period!HF$2,Month!31:31)+HE31)</f>
        <v>329336.47600000002</v>
      </c>
      <c r="HG31" s="84">
        <f>IF(LEFT(HG$2,2)="1M",SUMIF(Month!$131:$131,Period!HG$2,Month!31:31),SUMIF(Month!$131:$131,Period!HG$2,Month!31:31)+HF31)</f>
        <v>356486.65500000003</v>
      </c>
      <c r="HH31" s="84">
        <f>IF(LEFT(HH$2,2)="1M",SUMIF(Month!$131:$131,Period!HH$2,Month!31:31),SUMIF(Month!$131:$131,Period!HH$2,Month!31:31)+HG31)</f>
        <v>386050.65500000003</v>
      </c>
      <c r="HI31" s="84">
        <f>IF(LEFT(HI$2,2)="1M",SUMIF(Month!$131:$131,Period!HI$2,Month!31:31),SUMIF(Month!$131:$131,Period!HI$2,Month!31:31)+HH31)</f>
        <v>413248.65500000003</v>
      </c>
      <c r="HJ31" s="84">
        <f>IF(LEFT(HJ$2,2)="1M",SUMIF(Month!$131:$131,Period!HJ$2,Month!31:31),SUMIF(Month!$131:$131,Period!HJ$2,Month!31:31)+HI31)</f>
        <v>61826</v>
      </c>
      <c r="HK31" s="84">
        <f>IF(LEFT(HK$2,2)="1M",SUMIF(Month!$131:$131,Period!HK$2,Month!31:31),SUMIF(Month!$131:$131,Period!HK$2,Month!31:31)+HJ31)</f>
        <v>117752</v>
      </c>
      <c r="HL31" s="84">
        <f>IF(LEFT(HL$2,2)="1M",SUMIF(Month!$131:$131,Period!HL$2,Month!31:31),SUMIF(Month!$131:$131,Period!HL$2,Month!31:31)+HK31)</f>
        <v>179578</v>
      </c>
      <c r="HM31" s="84">
        <f>IF(LEFT(HM$2,2)="1M",SUMIF(Month!$131:$131,Period!HM$2,Month!31:31),SUMIF(Month!$131:$131,Period!HM$2,Month!31:31)+HL31)</f>
        <v>224150</v>
      </c>
      <c r="HN31" s="84">
        <f>IF(LEFT(HN$2,2)="1M",SUMIF(Month!$131:$131,Period!HN$2,Month!31:31),SUMIF(Month!$131:$131,Period!HN$2,Month!31:31)+HM31)</f>
        <v>268013</v>
      </c>
      <c r="HO31" s="84">
        <f>IF(LEFT(HO$2,2)="1M",SUMIF(Month!$131:$131,Period!HO$2,Month!31:31),SUMIF(Month!$131:$131,Period!HO$2,Month!31:31)+HN31)</f>
        <v>309457.83400000003</v>
      </c>
      <c r="HP31" s="84">
        <f>IF(LEFT(HP$2,2)="1M",SUMIF(Month!$131:$131,Period!HP$2,Month!31:31),SUMIF(Month!$131:$131,Period!HP$2,Month!31:31)+HO31)</f>
        <v>351138.30000000005</v>
      </c>
      <c r="HQ31" s="84">
        <f>IF(LEFT(HQ$2,2)="1M",SUMIF(Month!$131:$131,Period!HQ$2,Month!31:31),SUMIF(Month!$131:$131,Period!HQ$2,Month!31:31)+HP31)</f>
        <v>393582.30000000005</v>
      </c>
      <c r="HR31" s="84">
        <f>IF(LEFT(HR$2,2)="1M",SUMIF(Month!$131:$131,Period!HR$2,Month!31:31),SUMIF(Month!$131:$131,Period!HR$2,Month!31:31)+HQ31)</f>
        <v>436532.30000000005</v>
      </c>
      <c r="HS31" s="84">
        <f>IF(LEFT(HS$2,2)="1M",SUMIF(Month!$131:$131,Period!HS$2,Month!31:31),SUMIF(Month!$131:$131,Period!HS$2,Month!31:31)+HR31)</f>
        <v>481887.30000000005</v>
      </c>
      <c r="HT31" s="84">
        <f>IF(LEFT(HT$2,2)="1M",SUMIF(Month!$131:$131,Period!HT$2,Month!31:31),SUMIF(Month!$131:$131,Period!HT$2,Month!31:31)+HS31)</f>
        <v>481887.30000000005</v>
      </c>
      <c r="HU31" s="84">
        <f>IF(LEFT(HU$2,2)="1M",SUMIF(Month!$131:$131,Period!HU$2,Month!31:31),SUMIF(Month!$131:$131,Period!HU$2,Month!31:31)+HT31)</f>
        <v>481887.30000000005</v>
      </c>
      <c r="HV31" s="84">
        <f>IF(LEFT(HV$2,2)="1M",SUMIF(Month!$131:$131,Period!HV$2,Month!31:31),SUMIF(Month!$131:$131,Period!HV$2,Month!31:31)+HU31)</f>
        <v>0</v>
      </c>
      <c r="HW31" s="84">
        <f>IF(LEFT(HW$2,2)="1M",SUMIF(Month!$131:$131,Period!HW$2,Month!31:31),SUMIF(Month!$131:$131,Period!HW$2,Month!31:31)+HV31)</f>
        <v>0</v>
      </c>
      <c r="HX31" s="84">
        <f>IF(LEFT(HX$2,2)="1M",SUMIF(Month!$131:$131,Period!HX$2,Month!31:31),SUMIF(Month!$131:$131,Period!HX$2,Month!31:31)+HW31)</f>
        <v>0</v>
      </c>
      <c r="HY31" s="84">
        <f>IF(LEFT(HY$2,2)="1M",SUMIF(Month!$131:$131,Period!HY$2,Month!31:31),SUMIF(Month!$131:$131,Period!HY$2,Month!31:31)+HX31)</f>
        <v>0</v>
      </c>
      <c r="HZ31" s="84">
        <f>IF(LEFT(HZ$2,2)="1M",SUMIF(Month!$131:$131,Period!HZ$2,Month!31:31),SUMIF(Month!$131:$131,Period!HZ$2,Month!31:31)+HY31)</f>
        <v>0</v>
      </c>
      <c r="IA31" s="84">
        <f>IF(LEFT(IA$2,2)="1M",SUMIF(Month!$131:$131,Period!IA$2,Month!31:31),SUMIF(Month!$131:$131,Period!IA$2,Month!31:31)+HZ31)</f>
        <v>0</v>
      </c>
      <c r="IB31" s="84">
        <f>IF(LEFT(IB$2,2)="1M",SUMIF(Month!$131:$131,Period!IB$2,Month!31:31),SUMIF(Month!$131:$131,Period!IB$2,Month!31:31)+IA31)</f>
        <v>0</v>
      </c>
      <c r="IC31" s="84">
        <f>IF(LEFT(IC$2,2)="1M",SUMIF(Month!$131:$131,Period!IC$2,Month!31:31),SUMIF(Month!$131:$131,Period!IC$2,Month!31:31)+IB31)</f>
        <v>0</v>
      </c>
      <c r="ID31" s="84">
        <f>IF(LEFT(ID$2,2)="1M",SUMIF(Month!$131:$131,Period!ID$2,Month!31:31),SUMIF(Month!$131:$131,Period!ID$2,Month!31:31)+IC31)</f>
        <v>0</v>
      </c>
      <c r="IE31" s="84">
        <f>IF(LEFT(IE$2,2)="1M",SUMIF(Month!$131:$131,Period!IE$2,Month!31:31),SUMIF(Month!$131:$131,Period!IE$2,Month!31:31)+ID31)</f>
        <v>0</v>
      </c>
      <c r="IF31" s="84">
        <f>IF(LEFT(IF$2,2)="1M",SUMIF(Month!$131:$131,Period!IF$2,Month!31:31),SUMIF(Month!$131:$131,Period!IF$2,Month!31:31)+IE31)</f>
        <v>0</v>
      </c>
      <c r="IG31" s="84">
        <f>IF(LEFT(IG$2,2)="1M",SUMIF(Month!$131:$131,Period!IG$2,Month!31:31),SUMIF(Month!$131:$131,Period!IG$2,Month!31:31)+IF31)</f>
        <v>0</v>
      </c>
      <c r="IH31" s="84">
        <f>Month!IH31</f>
        <v>0</v>
      </c>
      <c r="II31" s="84">
        <f>IH31+Month!II31</f>
        <v>0</v>
      </c>
      <c r="IJ31" s="84">
        <f>II31+Month!IJ31</f>
        <v>0</v>
      </c>
      <c r="IK31" s="84">
        <f>IJ31+Month!IK31</f>
        <v>0</v>
      </c>
      <c r="IL31" s="84">
        <f>IK31+Month!IL31</f>
        <v>0</v>
      </c>
      <c r="IM31" s="84">
        <f>IL31+Month!IM31</f>
        <v>0</v>
      </c>
      <c r="IN31" s="84">
        <f>IM31+Month!IN31</f>
        <v>0</v>
      </c>
      <c r="IO31" s="84">
        <f>IN31+Month!IO31</f>
        <v>0</v>
      </c>
      <c r="IP31" s="84">
        <f>IO31+Month!IP31</f>
        <v>0</v>
      </c>
      <c r="IQ31" s="84">
        <f>IP31+Month!IQ31</f>
        <v>0</v>
      </c>
      <c r="IR31" s="84">
        <f>IQ31+Month!IR31</f>
        <v>0</v>
      </c>
      <c r="IS31" s="84">
        <f>IR31+Month!IS31</f>
        <v>0</v>
      </c>
      <c r="IT31" s="84">
        <f>Month!IT31</f>
        <v>0</v>
      </c>
      <c r="IU31" s="84">
        <f>IT31+Month!IU31</f>
        <v>0</v>
      </c>
      <c r="IV31" s="84">
        <f>IU31+Month!IV31</f>
        <v>0</v>
      </c>
      <c r="IW31" s="84">
        <f>IV31+Month!IW31</f>
        <v>0</v>
      </c>
      <c r="IX31" s="84">
        <f>IW31+Month!IX31</f>
        <v>0</v>
      </c>
      <c r="IY31" s="84">
        <f>IX31+Month!IY31</f>
        <v>0</v>
      </c>
      <c r="IZ31" s="84">
        <f>IY31+Month!IZ31</f>
        <v>0</v>
      </c>
      <c r="JA31" s="84">
        <f>IZ31+Month!JA31</f>
        <v>0</v>
      </c>
      <c r="JB31" s="84">
        <f>JA31+Month!JB31</f>
        <v>0</v>
      </c>
      <c r="JC31" s="84">
        <f>JB31+Month!JC31</f>
        <v>0</v>
      </c>
      <c r="JD31" s="84">
        <f>JC31+Month!JD31</f>
        <v>0</v>
      </c>
      <c r="JE31" s="84">
        <f>JD31+Month!JE31</f>
        <v>0</v>
      </c>
      <c r="JF31" s="84">
        <f>Month!JF31</f>
        <v>0</v>
      </c>
      <c r="JG31" s="84">
        <f>Month!JG31+JF31</f>
        <v>0</v>
      </c>
      <c r="JH31" s="84">
        <f>Month!JH31+JG31</f>
        <v>0</v>
      </c>
      <c r="JI31" s="84">
        <f>Month!JI31+JH31</f>
        <v>0</v>
      </c>
      <c r="JJ31" s="84">
        <f>Month!JJ31+JI31</f>
        <v>0</v>
      </c>
      <c r="JK31" s="84">
        <f>Month!JK31+JJ31</f>
        <v>0</v>
      </c>
      <c r="JL31" s="84">
        <f>Month!JL31+JK31</f>
        <v>0</v>
      </c>
      <c r="JM31" s="84">
        <f>Month!JM31+JL31</f>
        <v>0</v>
      </c>
      <c r="JN31" s="84">
        <f>Month!JN31+JM31</f>
        <v>0</v>
      </c>
      <c r="JO31" s="84">
        <f>Month!JO31+JN31</f>
        <v>0</v>
      </c>
      <c r="JP31" s="84">
        <f>Month!JP31+JO31</f>
        <v>0</v>
      </c>
      <c r="JQ31" s="84">
        <f>Month!JQ31+JP31</f>
        <v>0</v>
      </c>
      <c r="JR31" s="84">
        <f>Month!JR31</f>
        <v>0</v>
      </c>
      <c r="JS31" s="84">
        <f>Month!JS31+JR31</f>
        <v>0</v>
      </c>
      <c r="JT31" s="84">
        <f>Month!JT31+JS31</f>
        <v>0</v>
      </c>
      <c r="JU31" s="84">
        <f>Month!JU31+JT31</f>
        <v>0</v>
      </c>
      <c r="JV31" s="84">
        <f>Month!JV31+JU31</f>
        <v>0</v>
      </c>
      <c r="JW31" s="84">
        <f>Month!JW31+JV31</f>
        <v>0</v>
      </c>
      <c r="JX31" s="84">
        <f>Month!JX31+JW31</f>
        <v>0</v>
      </c>
      <c r="JY31" s="84">
        <f>Month!JY31+JX31</f>
        <v>0</v>
      </c>
      <c r="JZ31" s="84">
        <f>Month!JZ31+JY31</f>
        <v>0</v>
      </c>
      <c r="KA31" s="84">
        <f>Month!KA31+JZ31</f>
        <v>0</v>
      </c>
      <c r="KB31" s="84">
        <f>Month!KB31+KA31</f>
        <v>0</v>
      </c>
      <c r="KC31" s="84">
        <f>Month!KC31+KB31</f>
        <v>0</v>
      </c>
      <c r="KD31" s="84">
        <f>Month!KD31+KC31</f>
        <v>0</v>
      </c>
      <c r="KE31" s="84">
        <f>Month!KE31+KD31</f>
        <v>0</v>
      </c>
      <c r="KF31" s="84">
        <f>Month!KF31+KE31</f>
        <v>0</v>
      </c>
      <c r="KG31" s="84">
        <f>Month!KG31+KF31</f>
        <v>0</v>
      </c>
      <c r="KH31" s="84">
        <f>Month!KH31+KG31</f>
        <v>0</v>
      </c>
      <c r="KI31" s="84">
        <f>Month!KI31+KH31</f>
        <v>0</v>
      </c>
      <c r="KJ31" s="84">
        <f>Month!KJ31+KI31</f>
        <v>0</v>
      </c>
      <c r="KK31" s="84">
        <f>Month!KK31+KJ31</f>
        <v>0</v>
      </c>
      <c r="KL31" s="84">
        <f>Month!KL31+KK31</f>
        <v>0</v>
      </c>
      <c r="KM31" s="84">
        <f>Month!KM31+KL31</f>
        <v>0</v>
      </c>
      <c r="KN31" s="84">
        <f>Month!KN31+KM31</f>
        <v>0</v>
      </c>
      <c r="KO31" s="84">
        <f>Month!KO31+KN31</f>
        <v>0</v>
      </c>
      <c r="KP31" s="84">
        <f>Month!KP31+KO31</f>
        <v>0</v>
      </c>
      <c r="KQ31" s="84">
        <f>Month!KQ31+KP31</f>
        <v>0</v>
      </c>
      <c r="KR31" s="84">
        <f>Month!KR31+KQ31</f>
        <v>0</v>
      </c>
      <c r="KS31" s="84">
        <f>Month!KS31+KR31</f>
        <v>0</v>
      </c>
      <c r="KT31" s="84">
        <f>Month!KT31+KS31</f>
        <v>0</v>
      </c>
      <c r="KU31" s="84">
        <f>Month!KU31+KT31</f>
        <v>0</v>
      </c>
      <c r="KV31" s="84">
        <f>Month!KV31+KU31</f>
        <v>0</v>
      </c>
      <c r="KW31" s="84">
        <f>Month!KW31+KV31</f>
        <v>0</v>
      </c>
      <c r="KX31" s="84">
        <f>Month!KX31+KW31</f>
        <v>0</v>
      </c>
      <c r="KY31" s="84">
        <f>Month!KY31+KX31</f>
        <v>0</v>
      </c>
      <c r="KZ31" s="84">
        <f>Month!KZ31+KY31</f>
        <v>0</v>
      </c>
      <c r="LA31" s="84">
        <f>Month!LA31+KZ31</f>
        <v>0</v>
      </c>
      <c r="LB31" s="84">
        <f>Month!LB31+LA31</f>
        <v>0</v>
      </c>
      <c r="LC31" s="84">
        <f>Month!LC31+LB31</f>
        <v>0</v>
      </c>
      <c r="LD31" s="84">
        <f>Month!LD31+LC31</f>
        <v>0</v>
      </c>
      <c r="LE31" s="84">
        <f>Month!LE31+LD31</f>
        <v>0</v>
      </c>
      <c r="LF31" s="84">
        <f>Month!LF31+LE31</f>
        <v>0</v>
      </c>
      <c r="LG31" s="84">
        <f>Month!LG31+LF31</f>
        <v>0</v>
      </c>
      <c r="LH31" s="84">
        <f>Month!LH31+LG31</f>
        <v>0</v>
      </c>
      <c r="LI31" s="84">
        <f>Month!LI31+LH31</f>
        <v>0</v>
      </c>
      <c r="LJ31" s="84">
        <f>Month!LJ31+LI31</f>
        <v>0</v>
      </c>
      <c r="LK31" s="84">
        <f>Month!LK31+LJ31</f>
        <v>0</v>
      </c>
      <c r="LL31" s="84">
        <f>Month!LL31+LK31</f>
        <v>0</v>
      </c>
      <c r="LM31" s="84">
        <f>Month!LM31+LL31</f>
        <v>0</v>
      </c>
      <c r="LN31" s="84">
        <f>Month!LN31+LM31</f>
        <v>0</v>
      </c>
      <c r="LO31" s="84">
        <f>LN31+Month!LO31</f>
        <v>0</v>
      </c>
      <c r="LP31" s="84">
        <f>LO31+Month!LP31</f>
        <v>0</v>
      </c>
      <c r="LQ31" s="84">
        <f>LP31+Month!LQ31</f>
        <v>0</v>
      </c>
      <c r="LR31" s="84">
        <f>LQ31+Month!LR31</f>
        <v>0</v>
      </c>
      <c r="LS31" s="84">
        <f>LR31+Month!LS31</f>
        <v>0</v>
      </c>
      <c r="LT31" s="84">
        <f>LS31+Month!LT31</f>
        <v>0</v>
      </c>
      <c r="LU31" s="84">
        <f>LT31+Month!LU31</f>
        <v>0</v>
      </c>
      <c r="LV31" s="84">
        <f>LU31+Month!LV31</f>
        <v>0</v>
      </c>
      <c r="LW31" s="84">
        <f>LV31+Month!LW31</f>
        <v>0</v>
      </c>
      <c r="LX31" s="84">
        <f>LW31+Month!LX31</f>
        <v>0</v>
      </c>
      <c r="LY31" s="84">
        <f>LX31+Month!LY31</f>
        <v>0</v>
      </c>
      <c r="LZ31" s="84">
        <f>LY31+Month!LZ31</f>
        <v>0</v>
      </c>
      <c r="MA31" s="84">
        <f>LZ31+Month!MA31</f>
        <v>0</v>
      </c>
      <c r="MB31" s="84">
        <f>MA31+Month!MB31</f>
        <v>0</v>
      </c>
      <c r="MC31" s="84">
        <f>MB31+Month!MC31</f>
        <v>0</v>
      </c>
      <c r="MD31" s="84">
        <f>MC31+Month!MD31</f>
        <v>0</v>
      </c>
      <c r="ME31" s="84">
        <f>MD31+Month!ME31</f>
        <v>0</v>
      </c>
      <c r="MF31" s="84">
        <f>ME31+Month!MF31</f>
        <v>0</v>
      </c>
      <c r="MG31" s="84">
        <f>MF31+Month!MG31</f>
        <v>0</v>
      </c>
      <c r="MH31" s="84">
        <f>MG31+Month!MH31</f>
        <v>0</v>
      </c>
      <c r="MI31" s="84">
        <f>MH31+Month!MI31</f>
        <v>0</v>
      </c>
      <c r="MJ31" s="84">
        <f>MI31+Month!MJ31</f>
        <v>0</v>
      </c>
      <c r="MK31" s="84">
        <f>MJ31+Month!MK31</f>
        <v>0</v>
      </c>
      <c r="ML31" s="84">
        <f>MK31+Month!ML31</f>
        <v>0</v>
      </c>
    </row>
    <row r="32" spans="1:350" s="133" customFormat="1" hidden="1" x14ac:dyDescent="0.35">
      <c r="A32" s="74" t="str">
        <f>Month!$A$32</f>
        <v>Mercado Regulado</v>
      </c>
      <c r="B32" s="131">
        <f>IF(LEFT(B$2,2)="1M",SUMIF(Month!$131:$131,Period!B$2,Month!32:32),SUMIF(Month!$131:$131,Period!B$2,Month!32:32)+A32)</f>
        <v>0</v>
      </c>
      <c r="C32" s="131">
        <f>IF(LEFT(C$2,2)="1M",SUMIF(Month!$131:$131,Period!C$2,Month!32:32),SUMIF(Month!$131:$131,Period!C$2,Month!32:32)+B32)</f>
        <v>0</v>
      </c>
      <c r="D32" s="131">
        <f>IF(LEFT(D$2,2)="1M",SUMIF(Month!$131:$131,Period!D$2,Month!32:32),SUMIF(Month!$131:$131,Period!D$2,Month!32:32)+C32)</f>
        <v>0</v>
      </c>
      <c r="E32" s="131">
        <f>IF(LEFT(E$2,2)="1M",SUMIF(Month!$131:$131,Period!E$2,Month!32:32),SUMIF(Month!$131:$131,Period!E$2,Month!32:32)+D32)</f>
        <v>0</v>
      </c>
      <c r="F32" s="131">
        <f>IF(LEFT(F$2,2)="1M",SUMIF(Month!$131:$131,Period!F$2,Month!32:32),SUMIF(Month!$131:$131,Period!F$2,Month!32:32)+E32)</f>
        <v>0</v>
      </c>
      <c r="G32" s="131">
        <f>IF(LEFT(G$2,2)="1M",SUMIF(Month!$131:$131,Period!G$2,Month!32:32),SUMIF(Month!$131:$131,Period!G$2,Month!32:32)+F32)</f>
        <v>0</v>
      </c>
      <c r="H32" s="131">
        <f>IF(LEFT(H$2,2)="1M",SUMIF(Month!$131:$131,Period!H$2,Month!32:32),SUMIF(Month!$131:$131,Period!H$2,Month!32:32)+G32)</f>
        <v>0</v>
      </c>
      <c r="I32" s="131">
        <f>IF(LEFT(I$2,2)="1M",SUMIF(Month!$131:$131,Period!I$2,Month!32:32),SUMIF(Month!$131:$131,Period!I$2,Month!32:32)+H32)</f>
        <v>0</v>
      </c>
      <c r="J32" s="131">
        <f>IF(LEFT(J$2,2)="1M",SUMIF(Month!$131:$131,Period!J$2,Month!32:32),SUMIF(Month!$131:$131,Period!J$2,Month!32:32)+I32)</f>
        <v>0</v>
      </c>
      <c r="K32" s="131">
        <f>IF(LEFT(K$2,2)="1M",SUMIF(Month!$131:$131,Period!K$2,Month!32:32),SUMIF(Month!$131:$131,Period!K$2,Month!32:32)+J32)</f>
        <v>0</v>
      </c>
      <c r="L32" s="131">
        <f>IF(LEFT(L$2,2)="1M",SUMIF(Month!$131:$131,Period!L$2,Month!32:32),SUMIF(Month!$131:$131,Period!L$2,Month!32:32)+K32)</f>
        <v>0</v>
      </c>
      <c r="M32" s="131">
        <f>IF(LEFT(M$2,2)="1M",SUMIF(Month!$131:$131,Period!M$2,Month!32:32),SUMIF(Month!$131:$131,Period!M$2,Month!32:32)+L32)</f>
        <v>0</v>
      </c>
      <c r="N32" s="131">
        <f>IF(LEFT(N$2,2)="1M",SUMIF(Month!$131:$131,Period!N$2,Month!32:32),SUMIF(Month!$131:$131,Period!N$2,Month!32:32)+M32)</f>
        <v>0</v>
      </c>
      <c r="O32" s="131">
        <f>IF(LEFT(O$2,2)="1M",SUMIF(Month!$131:$131,Period!O$2,Month!32:32),SUMIF(Month!$131:$131,Period!O$2,Month!32:32)+N32)</f>
        <v>0</v>
      </c>
      <c r="P32" s="131">
        <f>IF(LEFT(P$2,2)="1M",SUMIF(Month!$131:$131,Period!P$2,Month!32:32),SUMIF(Month!$131:$131,Period!P$2,Month!32:32)+O32)</f>
        <v>0</v>
      </c>
      <c r="Q32" s="131">
        <f>IF(LEFT(Q$2,2)="1M",SUMIF(Month!$131:$131,Period!Q$2,Month!32:32),SUMIF(Month!$131:$131,Period!Q$2,Month!32:32)+P32)</f>
        <v>0</v>
      </c>
      <c r="R32" s="131">
        <f>IF(LEFT(R$2,2)="1M",SUMIF(Month!$131:$131,Period!R$2,Month!32:32),SUMIF(Month!$131:$131,Period!R$2,Month!32:32)+Q32)</f>
        <v>0</v>
      </c>
      <c r="S32" s="131">
        <f>IF(LEFT(S$2,2)="1M",SUMIF(Month!$131:$131,Period!S$2,Month!32:32),SUMIF(Month!$131:$131,Period!S$2,Month!32:32)+R32)</f>
        <v>0</v>
      </c>
      <c r="T32" s="131">
        <f>IF(LEFT(T$2,2)="1M",SUMIF(Month!$131:$131,Period!T$2,Month!32:32),SUMIF(Month!$131:$131,Period!T$2,Month!32:32)+S32)</f>
        <v>0</v>
      </c>
      <c r="U32" s="131">
        <f>IF(LEFT(U$2,2)="1M",SUMIF(Month!$131:$131,Period!U$2,Month!32:32),SUMIF(Month!$131:$131,Period!U$2,Month!32:32)+T32)</f>
        <v>0</v>
      </c>
      <c r="V32" s="131">
        <f>IF(LEFT(V$2,2)="1M",SUMIF(Month!$131:$131,Period!V$2,Month!32:32),SUMIF(Month!$131:$131,Period!V$2,Month!32:32)+U32)</f>
        <v>0</v>
      </c>
      <c r="W32" s="131">
        <f>IF(LEFT(W$2,2)="1M",SUMIF(Month!$131:$131,Period!W$2,Month!32:32),SUMIF(Month!$131:$131,Period!W$2,Month!32:32)+V32)</f>
        <v>0</v>
      </c>
      <c r="X32" s="131">
        <f>IF(LEFT(X$2,2)="1M",SUMIF(Month!$131:$131,Period!X$2,Month!32:32),SUMIF(Month!$131:$131,Period!X$2,Month!32:32)+W32)</f>
        <v>0</v>
      </c>
      <c r="Y32" s="131">
        <f>IF(LEFT(Y$2,2)="1M",SUMIF(Month!$131:$131,Period!Y$2,Month!32:32),SUMIF(Month!$131:$131,Period!Y$2,Month!32:32)+X32)</f>
        <v>0</v>
      </c>
      <c r="Z32" s="131">
        <f>IF(LEFT(Z$2,2)="1M",SUMIF(Month!$131:$131,Period!Z$2,Month!32:32),SUMIF(Month!$131:$131,Period!Z$2,Month!32:32)+Y32)</f>
        <v>0</v>
      </c>
      <c r="AA32" s="131">
        <f>IF(LEFT(AA$2,2)="1M",SUMIF(Month!$131:$131,Period!AA$2,Month!32:32),SUMIF(Month!$131:$131,Period!AA$2,Month!32:32)+Z32)</f>
        <v>0</v>
      </c>
      <c r="AB32" s="131">
        <f>IF(LEFT(AB$2,2)="1M",SUMIF(Month!$131:$131,Period!AB$2,Month!32:32),SUMIF(Month!$131:$131,Period!AB$2,Month!32:32)+AA32)</f>
        <v>0</v>
      </c>
      <c r="AC32" s="131">
        <f>IF(LEFT(AC$2,2)="1M",SUMIF(Month!$131:$131,Period!AC$2,Month!32:32),SUMIF(Month!$131:$131,Period!AC$2,Month!32:32)+AB32)</f>
        <v>0</v>
      </c>
      <c r="AD32" s="131">
        <f>IF(LEFT(AD$2,2)="1M",SUMIF(Month!$131:$131,Period!AD$2,Month!32:32),SUMIF(Month!$131:$131,Period!AD$2,Month!32:32)+AC32)</f>
        <v>0</v>
      </c>
      <c r="AE32" s="131">
        <f>IF(LEFT(AE$2,2)="1M",SUMIF(Month!$131:$131,Period!AE$2,Month!32:32),SUMIF(Month!$131:$131,Period!AE$2,Month!32:32)+AD32)</f>
        <v>0</v>
      </c>
      <c r="AF32" s="131">
        <f>IF(LEFT(AF$2,2)="1M",SUMIF(Month!$131:$131,Period!AF$2,Month!32:32),SUMIF(Month!$131:$131,Period!AF$2,Month!32:32)+AE32)</f>
        <v>0</v>
      </c>
      <c r="AG32" s="131">
        <f>IF(LEFT(AG$2,2)="1M",SUMIF(Month!$131:$131,Period!AG$2,Month!32:32),SUMIF(Month!$131:$131,Period!AG$2,Month!32:32)+AF32)</f>
        <v>0</v>
      </c>
      <c r="AH32" s="131">
        <f>IF(LEFT(AH$2,2)="1M",SUMIF(Month!$131:$131,Period!AH$2,Month!32:32),SUMIF(Month!$131:$131,Period!AH$2,Month!32:32)+AG32)</f>
        <v>0</v>
      </c>
      <c r="AI32" s="131">
        <f>IF(LEFT(AI$2,2)="1M",SUMIF(Month!$131:$131,Period!AI$2,Month!32:32),SUMIF(Month!$131:$131,Period!AI$2,Month!32:32)+AH32)</f>
        <v>0</v>
      </c>
      <c r="AJ32" s="131">
        <f>IF(LEFT(AJ$2,2)="1M",SUMIF(Month!$131:$131,Period!AJ$2,Month!32:32),SUMIF(Month!$131:$131,Period!AJ$2,Month!32:32)+AI32)</f>
        <v>0</v>
      </c>
      <c r="AK32" s="131">
        <f>IF(LEFT(AK$2,2)="1M",SUMIF(Month!$131:$131,Period!AK$2,Month!32:32),SUMIF(Month!$131:$131,Period!AK$2,Month!32:32)+AJ32)</f>
        <v>0</v>
      </c>
      <c r="AL32" s="131">
        <f>IF(LEFT(AL$2,2)="1M",SUMIF(Month!$131:$131,Period!AL$2,Month!32:32),SUMIF(Month!$131:$131,Period!AL$2,Month!32:32)+AK32)</f>
        <v>0</v>
      </c>
      <c r="AM32" s="131">
        <f>IF(LEFT(AM$2,2)="1M",SUMIF(Month!$131:$131,Period!AM$2,Month!32:32),SUMIF(Month!$131:$131,Period!AM$2,Month!32:32)+AL32)</f>
        <v>0</v>
      </c>
      <c r="AN32" s="131">
        <f>IF(LEFT(AN$2,2)="1M",SUMIF(Month!$131:$131,Period!AN$2,Month!32:32),SUMIF(Month!$131:$131,Period!AN$2,Month!32:32)+AM32)</f>
        <v>0</v>
      </c>
      <c r="AO32" s="131">
        <f>IF(LEFT(AO$2,2)="1M",SUMIF(Month!$131:$131,Period!AO$2,Month!32:32),SUMIF(Month!$131:$131,Period!AO$2,Month!32:32)+AN32)</f>
        <v>0</v>
      </c>
      <c r="AP32" s="131">
        <f>IF(LEFT(AP$2,2)="1M",SUMIF(Month!$131:$131,Period!AP$2,Month!32:32),SUMIF(Month!$131:$131,Period!AP$2,Month!32:32)+AO32)</f>
        <v>0</v>
      </c>
      <c r="AQ32" s="131">
        <f>IF(LEFT(AQ$2,2)="1M",SUMIF(Month!$131:$131,Period!AQ$2,Month!32:32),SUMIF(Month!$131:$131,Period!AQ$2,Month!32:32)+AP32)</f>
        <v>0</v>
      </c>
      <c r="AR32" s="131">
        <f>IF(LEFT(AR$2,2)="1M",SUMIF(Month!$131:$131,Period!AR$2,Month!32:32),SUMIF(Month!$131:$131,Period!AR$2,Month!32:32)+AQ32)</f>
        <v>0</v>
      </c>
      <c r="AS32" s="131">
        <f>IF(LEFT(AS$2,2)="1M",SUMIF(Month!$131:$131,Period!AS$2,Month!32:32),SUMIF(Month!$131:$131,Period!AS$2,Month!32:32)+AR32)</f>
        <v>0</v>
      </c>
      <c r="AT32" s="131">
        <f>IF(LEFT(AT$2,2)="1M",SUMIF(Month!$131:$131,Period!AT$2,Month!32:32),SUMIF(Month!$131:$131,Period!AT$2,Month!32:32)+AS32)</f>
        <v>0</v>
      </c>
      <c r="AU32" s="131">
        <f>IF(LEFT(AU$2,2)="1M",SUMIF(Month!$131:$131,Period!AU$2,Month!32:32),SUMIF(Month!$131:$131,Period!AU$2,Month!32:32)+AT32)</f>
        <v>0</v>
      </c>
      <c r="AV32" s="131">
        <f>IF(LEFT(AV$2,2)="1M",SUMIF(Month!$131:$131,Period!AV$2,Month!32:32),SUMIF(Month!$131:$131,Period!AV$2,Month!32:32)+AU32)</f>
        <v>0</v>
      </c>
      <c r="AW32" s="131">
        <f>IF(LEFT(AW$2,2)="1M",SUMIF(Month!$131:$131,Period!AW$2,Month!32:32),SUMIF(Month!$131:$131,Period!AW$2,Month!32:32)+AV32)</f>
        <v>0</v>
      </c>
      <c r="AX32" s="131">
        <f>IF(LEFT(AX$2,2)="1M",SUMIF(Month!$131:$131,Period!AX$2,Month!32:32),SUMIF(Month!$131:$131,Period!AX$2,Month!32:32)+AW32)</f>
        <v>0</v>
      </c>
      <c r="AY32" s="131">
        <f>IF(LEFT(AY$2,2)="1M",SUMIF(Month!$131:$131,Period!AY$2,Month!32:32),SUMIF(Month!$131:$131,Period!AY$2,Month!32:32)+AX32)</f>
        <v>0</v>
      </c>
      <c r="AZ32" s="131">
        <f>IF(LEFT(AZ$2,2)="1M",SUMIF(Month!$131:$131,Period!AZ$2,Month!32:32),SUMIF(Month!$131:$131,Period!AZ$2,Month!32:32)+AY32)</f>
        <v>0</v>
      </c>
      <c r="BA32" s="131">
        <f>IF(LEFT(BA$2,2)="1M",SUMIF(Month!$131:$131,Period!BA$2,Month!32:32),SUMIF(Month!$131:$131,Period!BA$2,Month!32:32)+AZ32)</f>
        <v>0</v>
      </c>
      <c r="BB32" s="131">
        <f>IF(LEFT(BB$2,2)="1M",SUMIF(Month!$131:$131,Period!BB$2,Month!32:32),SUMIF(Month!$131:$131,Period!BB$2,Month!32:32)+BA32)</f>
        <v>0</v>
      </c>
      <c r="BC32" s="131">
        <f>IF(LEFT(BC$2,2)="1M",SUMIF(Month!$131:$131,Period!BC$2,Month!32:32),SUMIF(Month!$131:$131,Period!BC$2,Month!32:32)+BB32)</f>
        <v>0</v>
      </c>
      <c r="BD32" s="131">
        <f>IF(LEFT(BD$2,2)="1M",SUMIF(Month!$131:$131,Period!BD$2,Month!32:32),SUMIF(Month!$131:$131,Period!BD$2,Month!32:32)+BC32)</f>
        <v>0</v>
      </c>
      <c r="BE32" s="131">
        <f>IF(LEFT(BE$2,2)="1M",SUMIF(Month!$131:$131,Period!BE$2,Month!32:32),SUMIF(Month!$131:$131,Period!BE$2,Month!32:32)+BD32)</f>
        <v>0</v>
      </c>
      <c r="BF32" s="131">
        <f>IF(LEFT(BF$2,2)="1M",SUMIF(Month!$131:$131,Period!BF$2,Month!32:32),SUMIF(Month!$131:$131,Period!BF$2,Month!32:32)+BE32)</f>
        <v>0</v>
      </c>
      <c r="BG32" s="131">
        <f>IF(LEFT(BG$2,2)="1M",SUMIF(Month!$131:$131,Period!BG$2,Month!32:32),SUMIF(Month!$131:$131,Period!BG$2,Month!32:32)+BF32)</f>
        <v>0</v>
      </c>
      <c r="BH32" s="131">
        <f>IF(LEFT(BH$2,2)="1M",SUMIF(Month!$131:$131,Period!BH$2,Month!32:32),SUMIF(Month!$131:$131,Period!BH$2,Month!32:32)+BG32)</f>
        <v>0</v>
      </c>
      <c r="BI32" s="131">
        <f>IF(LEFT(BI$2,2)="1M",SUMIF(Month!$131:$131,Period!BI$2,Month!32:32),SUMIF(Month!$131:$131,Period!BI$2,Month!32:32)+BH32)</f>
        <v>0</v>
      </c>
      <c r="BJ32" s="131">
        <f>IF(LEFT(BJ$2,2)="1M",SUMIF(Month!$131:$131,Period!BJ$2,Month!32:32),SUMIF(Month!$131:$131,Period!BJ$2,Month!32:32)+BI32)</f>
        <v>0</v>
      </c>
      <c r="BK32" s="131">
        <f>IF(LEFT(BK$2,2)="1M",SUMIF(Month!$131:$131,Period!BK$2,Month!32:32),SUMIF(Month!$131:$131,Period!BK$2,Month!32:32)+BJ32)</f>
        <v>0</v>
      </c>
      <c r="BL32" s="131">
        <f>IF(LEFT(BL$2,2)="1M",SUMIF(Month!$131:$131,Period!BL$2,Month!32:32),SUMIF(Month!$131:$131,Period!BL$2,Month!32:32)+BK32)</f>
        <v>0</v>
      </c>
      <c r="BM32" s="131">
        <f>IF(LEFT(BM$2,2)="1M",SUMIF(Month!$131:$131,Period!BM$2,Month!32:32),SUMIF(Month!$131:$131,Period!BM$2,Month!32:32)+BL32)</f>
        <v>0</v>
      </c>
      <c r="BN32" s="131">
        <f>IF(LEFT(BN$2,2)="1M",SUMIF(Month!$131:$131,Period!BN$2,Month!32:32),SUMIF(Month!$131:$131,Period!BN$2,Month!32:32)+BM32)</f>
        <v>0</v>
      </c>
      <c r="BO32" s="131">
        <f>IF(LEFT(BO$2,2)="1M",SUMIF(Month!$131:$131,Period!BO$2,Month!32:32),SUMIF(Month!$131:$131,Period!BO$2,Month!32:32)+BN32)</f>
        <v>0</v>
      </c>
      <c r="BP32" s="131">
        <f>IF(LEFT(BP$2,2)="1M",SUMIF(Month!$131:$131,Period!BP$2,Month!32:32),SUMIF(Month!$131:$131,Period!BP$2,Month!32:32)+BO32)</f>
        <v>0</v>
      </c>
      <c r="BQ32" s="131">
        <f>IF(LEFT(BQ$2,2)="1M",SUMIF(Month!$131:$131,Period!BQ$2,Month!32:32),SUMIF(Month!$131:$131,Period!BQ$2,Month!32:32)+BP32)</f>
        <v>0</v>
      </c>
      <c r="BR32" s="131">
        <f>IF(LEFT(BR$2,2)="1M",SUMIF(Month!$131:$131,Period!BR$2,Month!32:32),SUMIF(Month!$131:$131,Period!BR$2,Month!32:32)+BQ32)</f>
        <v>0</v>
      </c>
      <c r="BS32" s="131">
        <f>IF(LEFT(BS$2,2)="1M",SUMIF(Month!$131:$131,Period!BS$2,Month!32:32),SUMIF(Month!$131:$131,Period!BS$2,Month!32:32)+BR32)</f>
        <v>0</v>
      </c>
      <c r="BT32" s="131">
        <f>IF(LEFT(BT$2,2)="1M",SUMIF(Month!$131:$131,Period!BT$2,Month!32:32),SUMIF(Month!$131:$131,Period!BT$2,Month!32:32)+BS32)</f>
        <v>0</v>
      </c>
      <c r="BU32" s="131">
        <f>IF(LEFT(BU$2,2)="1M",SUMIF(Month!$131:$131,Period!BU$2,Month!32:32),SUMIF(Month!$131:$131,Period!BU$2,Month!32:32)+BT32)</f>
        <v>0</v>
      </c>
      <c r="BV32" s="131">
        <f>IF(LEFT(BV$2,2)="1M",SUMIF(Month!$131:$131,Period!BV$2,Month!32:32),SUMIF(Month!$131:$131,Period!BV$2,Month!32:32)+BU32)</f>
        <v>0</v>
      </c>
      <c r="BW32" s="131">
        <f>IF(LEFT(BW$2,2)="1M",SUMIF(Month!$131:$131,Period!BW$2,Month!32:32),SUMIF(Month!$131:$131,Period!BW$2,Month!32:32)+BV32)</f>
        <v>0</v>
      </c>
      <c r="BX32" s="131">
        <f>IF(LEFT(BX$2,2)="1M",SUMIF(Month!$131:$131,Period!BX$2,Month!32:32),SUMIF(Month!$131:$131,Period!BX$2,Month!32:32)+BW32)</f>
        <v>0</v>
      </c>
      <c r="BY32" s="131">
        <f>IF(LEFT(BY$2,2)="1M",SUMIF(Month!$131:$131,Period!BY$2,Month!32:32),SUMIF(Month!$131:$131,Period!BY$2,Month!32:32)+BX32)</f>
        <v>0</v>
      </c>
      <c r="BZ32" s="131">
        <f>IF(LEFT(BZ$2,2)="1M",SUMIF(Month!$131:$131,Period!BZ$2,Month!32:32),SUMIF(Month!$131:$131,Period!BZ$2,Month!32:32)+BY32)</f>
        <v>0</v>
      </c>
      <c r="CA32" s="131">
        <f>IF(LEFT(CA$2,2)="1M",SUMIF(Month!$131:$131,Period!CA$2,Month!32:32),SUMIF(Month!$131:$131,Period!CA$2,Month!32:32)+BZ32)</f>
        <v>0</v>
      </c>
      <c r="CB32" s="131">
        <f>IF(LEFT(CB$2,2)="1M",SUMIF(Month!$131:$131,Period!CB$2,Month!32:32),SUMIF(Month!$131:$131,Period!CB$2,Month!32:32)+CA32)</f>
        <v>0</v>
      </c>
      <c r="CC32" s="131">
        <f>IF(LEFT(CC$2,2)="1M",SUMIF(Month!$131:$131,Period!CC$2,Month!32:32),SUMIF(Month!$131:$131,Period!CC$2,Month!32:32)+CB32)</f>
        <v>0</v>
      </c>
      <c r="CD32" s="131">
        <f>IF(LEFT(CD$2,2)="1M",SUMIF(Month!$131:$131,Period!CD$2,Month!32:32),SUMIF(Month!$131:$131,Period!CD$2,Month!32:32)+CC32)</f>
        <v>0</v>
      </c>
      <c r="CE32" s="131">
        <f>IF(LEFT(CE$2,2)="1M",SUMIF(Month!$131:$131,Period!CE$2,Month!32:32),SUMIF(Month!$131:$131,Period!CE$2,Month!32:32)+CD32)</f>
        <v>0</v>
      </c>
      <c r="CF32" s="131">
        <f>IF(LEFT(CF$2,2)="1M",SUMIF(Month!$131:$131,Period!CF$2,Month!32:32),SUMIF(Month!$131:$131,Period!CF$2,Month!32:32)+CE32)</f>
        <v>0</v>
      </c>
      <c r="CG32" s="131">
        <f>IF(LEFT(CG$2,2)="1M",SUMIF(Month!$131:$131,Period!CG$2,Month!32:32),SUMIF(Month!$131:$131,Period!CG$2,Month!32:32)+CF32)</f>
        <v>0</v>
      </c>
      <c r="CH32" s="131">
        <f>IF(LEFT(CH$2,2)="1M",SUMIF(Month!$131:$131,Period!CH$2,Month!32:32),SUMIF(Month!$131:$131,Period!CH$2,Month!32:32)+CG32)</f>
        <v>0</v>
      </c>
      <c r="CI32" s="131">
        <f>IF(LEFT(CI$2,2)="1M",SUMIF(Month!$131:$131,Period!CI$2,Month!32:32),SUMIF(Month!$131:$131,Period!CI$2,Month!32:32)+CH32)</f>
        <v>0</v>
      </c>
      <c r="CJ32" s="131">
        <f>IF(LEFT(CJ$2,2)="1M",SUMIF(Month!$131:$131,Period!CJ$2,Month!32:32),SUMIF(Month!$131:$131,Period!CJ$2,Month!32:32)+CI32)</f>
        <v>0</v>
      </c>
      <c r="CK32" s="131">
        <f>IF(LEFT(CK$2,2)="1M",SUMIF(Month!$131:$131,Period!CK$2,Month!32:32),SUMIF(Month!$131:$131,Period!CK$2,Month!32:32)+CJ32)</f>
        <v>0</v>
      </c>
      <c r="CL32" s="131">
        <f>IF(LEFT(CL$2,2)="1M",SUMIF(Month!$131:$131,Period!CL$2,Month!32:32),SUMIF(Month!$131:$131,Period!CL$2,Month!32:32)+CK32)</f>
        <v>0</v>
      </c>
      <c r="CM32" s="131">
        <f>IF(LEFT(CM$2,2)="1M",SUMIF(Month!$131:$131,Period!CM$2,Month!32:32),SUMIF(Month!$131:$131,Period!CM$2,Month!32:32)+CL32)</f>
        <v>0</v>
      </c>
      <c r="CN32" s="131">
        <f>IF(LEFT(CN$2,2)="1M",SUMIF(Month!$131:$131,Period!CN$2,Month!32:32),SUMIF(Month!$131:$131,Period!CN$2,Month!32:32)+CM32)</f>
        <v>0</v>
      </c>
      <c r="CO32" s="131">
        <f>IF(LEFT(CO$2,2)="1M",SUMIF(Month!$131:$131,Period!CO$2,Month!32:32),SUMIF(Month!$131:$131,Period!CO$2,Month!32:32)+CN32)</f>
        <v>0</v>
      </c>
      <c r="CP32" s="131">
        <f>IF(LEFT(CP$2,2)="1M",SUMIF(Month!$131:$131,Period!CP$2,Month!32:32),SUMIF(Month!$131:$131,Period!CP$2,Month!32:32)+CO32)</f>
        <v>0</v>
      </c>
      <c r="CQ32" s="131">
        <f>IF(LEFT(CQ$2,2)="1M",SUMIF(Month!$131:$131,Period!CQ$2,Month!32:32),SUMIF(Month!$131:$131,Period!CQ$2,Month!32:32)+CP32)</f>
        <v>0</v>
      </c>
      <c r="CR32" s="131">
        <f>IF(LEFT(CR$2,2)="1M",SUMIF(Month!$131:$131,Period!CR$2,Month!32:32),SUMIF(Month!$131:$131,Period!CR$2,Month!32:32)+CQ32)</f>
        <v>0</v>
      </c>
      <c r="CS32" s="131">
        <f>IF(LEFT(CS$2,2)="1M",SUMIF(Month!$131:$131,Period!CS$2,Month!32:32),SUMIF(Month!$131:$131,Period!CS$2,Month!32:32)+CR32)</f>
        <v>0</v>
      </c>
      <c r="CT32" s="131">
        <f>IF(LEFT(CT$2,2)="1M",SUMIF(Month!$131:$131,Period!CT$2,Month!32:32),SUMIF(Month!$131:$131,Period!CT$2,Month!32:32)+CS32)</f>
        <v>0</v>
      </c>
      <c r="CU32" s="131">
        <f>IF(LEFT(CU$2,2)="1M",SUMIF(Month!$131:$131,Period!CU$2,Month!32:32),SUMIF(Month!$131:$131,Period!CU$2,Month!32:32)+CT32)</f>
        <v>0</v>
      </c>
      <c r="CV32" s="131">
        <f>IF(LEFT(CV$2,2)="1M",SUMIF(Month!$131:$131,Period!CV$2,Month!32:32),SUMIF(Month!$131:$131,Period!CV$2,Month!32:32)+CU32)</f>
        <v>0</v>
      </c>
      <c r="CW32" s="131">
        <f>IF(LEFT(CW$2,2)="1M",SUMIF(Month!$131:$131,Period!CW$2,Month!32:32),SUMIF(Month!$131:$131,Period!CW$2,Month!32:32)+CV32)</f>
        <v>0</v>
      </c>
      <c r="CX32" s="131">
        <f>IF(LEFT(CX$2,2)="1M",SUMIF(Month!$131:$131,Period!CX$2,Month!32:32),SUMIF(Month!$131:$131,Period!CX$2,Month!32:32)+CW32)</f>
        <v>0</v>
      </c>
      <c r="CY32" s="131">
        <f>IF(LEFT(CY$2,2)="1M",SUMIF(Month!$131:$131,Period!CY$2,Month!32:32),SUMIF(Month!$131:$131,Period!CY$2,Month!32:32)+CX32)</f>
        <v>0</v>
      </c>
      <c r="CZ32" s="131">
        <f>IF(LEFT(CZ$2,2)="1M",SUMIF(Month!$131:$131,Period!CZ$2,Month!32:32),SUMIF(Month!$131:$131,Period!CZ$2,Month!32:32)+CY32)</f>
        <v>0</v>
      </c>
      <c r="DA32" s="131">
        <f>IF(LEFT(DA$2,2)="1M",SUMIF(Month!$131:$131,Period!DA$2,Month!32:32),SUMIF(Month!$131:$131,Period!DA$2,Month!32:32)+CZ32)</f>
        <v>0</v>
      </c>
      <c r="DB32" s="131">
        <f>IF(LEFT(DB$2,2)="1M",SUMIF(Month!$131:$131,Period!DB$2,Month!32:32),SUMIF(Month!$131:$131,Period!DB$2,Month!32:32)+DA32)</f>
        <v>0</v>
      </c>
      <c r="DC32" s="131">
        <f>IF(LEFT(DC$2,2)="1M",SUMIF(Month!$131:$131,Period!DC$2,Month!32:32),SUMIF(Month!$131:$131,Period!DC$2,Month!32:32)+DB32)</f>
        <v>0</v>
      </c>
      <c r="DD32" s="131">
        <f>IF(LEFT(DD$2,2)="1M",SUMIF(Month!$131:$131,Period!DD$2,Month!32:32),SUMIF(Month!$131:$131,Period!DD$2,Month!32:32)+DC32)</f>
        <v>0</v>
      </c>
      <c r="DE32" s="131">
        <f>IF(LEFT(DE$2,2)="1M",SUMIF(Month!$131:$131,Period!DE$2,Month!32:32),SUMIF(Month!$131:$131,Period!DE$2,Month!32:32)+DD32)</f>
        <v>0</v>
      </c>
      <c r="DF32" s="131">
        <f>IF(LEFT(DF$2,2)="1M",SUMIF(Month!$131:$131,Period!DF$2,Month!32:32),SUMIF(Month!$131:$131,Period!DF$2,Month!32:32)+DE32)</f>
        <v>0</v>
      </c>
      <c r="DG32" s="131">
        <f>IF(LEFT(DG$2,2)="1M",SUMIF(Month!$131:$131,Period!DG$2,Month!32:32),SUMIF(Month!$131:$131,Period!DG$2,Month!32:32)+DF32)</f>
        <v>0</v>
      </c>
      <c r="DH32" s="131">
        <f>IF(LEFT(DH$2,2)="1M",SUMIF(Month!$131:$131,Period!DH$2,Month!32:32),SUMIF(Month!$131:$131,Period!DH$2,Month!32:32)+DG32)</f>
        <v>0</v>
      </c>
      <c r="DI32" s="131">
        <f>IF(LEFT(DI$2,2)="1M",SUMIF(Month!$131:$131,Period!DI$2,Month!32:32),SUMIF(Month!$131:$131,Period!DI$2,Month!32:32)+DH32)</f>
        <v>0</v>
      </c>
      <c r="DJ32" s="131">
        <f>IF(LEFT(DJ$2,2)="1M",SUMIF(Month!$131:$131,Period!DJ$2,Month!32:32),SUMIF(Month!$131:$131,Period!DJ$2,Month!32:32)+DI32)</f>
        <v>0</v>
      </c>
      <c r="DK32" s="131">
        <f>IF(LEFT(DK$2,2)="1M",SUMIF(Month!$131:$131,Period!DK$2,Month!32:32),SUMIF(Month!$131:$131,Period!DK$2,Month!32:32)+DJ32)</f>
        <v>0</v>
      </c>
      <c r="DL32" s="131">
        <f>IF(LEFT(DL$2,2)="1M",SUMIF(Month!$131:$131,Period!DL$2,Month!32:32),SUMIF(Month!$131:$131,Period!DL$2,Month!32:32)+DK32)</f>
        <v>0</v>
      </c>
      <c r="DM32" s="131">
        <f>IF(LEFT(DM$2,2)="1M",SUMIF(Month!$131:$131,Period!DM$2,Month!32:32),SUMIF(Month!$131:$131,Period!DM$2,Month!32:32)+DL32)</f>
        <v>0</v>
      </c>
      <c r="DN32" s="131">
        <f>IF(LEFT(DN$2,2)="1M",SUMIF(Month!$131:$131,Period!DN$2,Month!32:32),SUMIF(Month!$131:$131,Period!DN$2,Month!32:32)+DM32)</f>
        <v>0</v>
      </c>
      <c r="DO32" s="131">
        <f>IF(LEFT(DO$2,2)="1M",SUMIF(Month!$131:$131,Period!DO$2,Month!32:32),SUMIF(Month!$131:$131,Period!DO$2,Month!32:32)+DN32)</f>
        <v>0</v>
      </c>
      <c r="DP32" s="131">
        <f>IF(LEFT(DP$2,2)="1M",SUMIF(Month!$131:$131,Period!DP$2,Month!32:32),SUMIF(Month!$131:$131,Period!DP$2,Month!32:32)+DO32)</f>
        <v>0</v>
      </c>
      <c r="DQ32" s="131">
        <f>IF(LEFT(DQ$2,2)="1M",SUMIF(Month!$131:$131,Period!DQ$2,Month!32:32),SUMIF(Month!$131:$131,Period!DQ$2,Month!32:32)+DP32)</f>
        <v>0</v>
      </c>
      <c r="DR32" s="131">
        <f>IF(LEFT(DR$2,2)="1M",SUMIF(Month!$131:$131,Period!DR$2,Month!32:32),SUMIF(Month!$131:$131,Period!DR$2,Month!32:32)+DQ32)</f>
        <v>0</v>
      </c>
      <c r="DS32" s="131">
        <f>IF(LEFT(DS$2,2)="1M",SUMIF(Month!$131:$131,Period!DS$2,Month!32:32),SUMIF(Month!$131:$131,Period!DS$2,Month!32:32)+DR32)</f>
        <v>0</v>
      </c>
      <c r="DT32" s="131">
        <f>IF(LEFT(DT$2,2)="1M",SUMIF(Month!$131:$131,Period!DT$2,Month!32:32),SUMIF(Month!$131:$131,Period!DT$2,Month!32:32)+DS32)</f>
        <v>0</v>
      </c>
      <c r="DU32" s="131">
        <f>IF(LEFT(DU$2,2)="1M",SUMIF(Month!$131:$131,Period!DU$2,Month!32:32),SUMIF(Month!$131:$131,Period!DU$2,Month!32:32)+DT32)</f>
        <v>0</v>
      </c>
      <c r="DV32" s="131">
        <f>IF(LEFT(DV$2,2)="1M",SUMIF(Month!$131:$131,Period!DV$2,Month!32:32),SUMIF(Month!$131:$131,Period!DV$2,Month!32:32)+DU32)</f>
        <v>0</v>
      </c>
      <c r="DW32" s="131">
        <f>IF(LEFT(DW$2,2)="1M",SUMIF(Month!$131:$131,Period!DW$2,Month!32:32),SUMIF(Month!$131:$131,Period!DW$2,Month!32:32)+DV32)</f>
        <v>0</v>
      </c>
      <c r="DX32" s="131">
        <f>IF(LEFT(DX$2,2)="1M",SUMIF(Month!$131:$131,Period!DX$2,Month!32:32),SUMIF(Month!$131:$131,Period!DX$2,Month!32:32)+DW32)</f>
        <v>0</v>
      </c>
      <c r="DY32" s="131">
        <f>IF(LEFT(DY$2,2)="1M",SUMIF(Month!$131:$131,Period!DY$2,Month!32:32),SUMIF(Month!$131:$131,Period!DY$2,Month!32:32)+DX32)</f>
        <v>0</v>
      </c>
      <c r="DZ32" s="131">
        <f>IF(LEFT(DZ$2,2)="1M",SUMIF(Month!$131:$131,Period!DZ$2,Month!32:32),SUMIF(Month!$131:$131,Period!DZ$2,Month!32:32)+DY32)</f>
        <v>0</v>
      </c>
      <c r="EA32" s="131">
        <f>IF(LEFT(EA$2,2)="1M",SUMIF(Month!$131:$131,Period!EA$2,Month!32:32),SUMIF(Month!$131:$131,Period!EA$2,Month!32:32)+DZ32)</f>
        <v>0</v>
      </c>
      <c r="EB32" s="131">
        <f>IF(LEFT(EB$2,2)="1M",SUMIF(Month!$131:$131,Period!EB$2,Month!32:32),SUMIF(Month!$131:$131,Period!EB$2,Month!32:32)+EA32)</f>
        <v>0</v>
      </c>
      <c r="EC32" s="131">
        <f>IF(LEFT(EC$2,2)="1M",SUMIF(Month!$131:$131,Period!EC$2,Month!32:32),SUMIF(Month!$131:$131,Period!EC$2,Month!32:32)+EB32)</f>
        <v>0</v>
      </c>
      <c r="ED32" s="131">
        <f>IF(LEFT(ED$2,2)="1M",SUMIF(Month!$131:$131,Period!ED$2,Month!32:32),SUMIF(Month!$131:$131,Period!ED$2,Month!32:32)+EC32)</f>
        <v>0</v>
      </c>
      <c r="EE32" s="131">
        <f>IF(LEFT(EE$2,2)="1M",SUMIF(Month!$131:$131,Period!EE$2,Month!32:32),SUMIF(Month!$131:$131,Period!EE$2,Month!32:32)+ED32)</f>
        <v>0</v>
      </c>
      <c r="EF32" s="131">
        <f>IF(LEFT(EF$2,2)="1M",SUMIF(Month!$131:$131,Period!EF$2,Month!32:32),SUMIF(Month!$131:$131,Period!EF$2,Month!32:32)+EE32)</f>
        <v>0</v>
      </c>
      <c r="EG32" s="131">
        <f>IF(LEFT(EG$2,2)="1M",SUMIF(Month!$131:$131,Period!EG$2,Month!32:32),SUMIF(Month!$131:$131,Period!EG$2,Month!32:32)+EF32)</f>
        <v>0</v>
      </c>
      <c r="EH32" s="131">
        <f>IF(LEFT(EH$2,2)="1M",SUMIF(Month!$131:$131,Period!EH$2,Month!32:32),SUMIF(Month!$131:$131,Period!EH$2,Month!32:32)+EG32)</f>
        <v>0</v>
      </c>
      <c r="EI32" s="131">
        <f>IF(LEFT(EI$2,2)="1M",SUMIF(Month!$131:$131,Period!EI$2,Month!32:32),SUMIF(Month!$131:$131,Period!EI$2,Month!32:32)+EH32)</f>
        <v>0</v>
      </c>
      <c r="EJ32" s="131">
        <f>IF(LEFT(EJ$2,2)="1M",SUMIF(Month!$131:$131,Period!EJ$2,Month!32:32),SUMIF(Month!$131:$131,Period!EJ$2,Month!32:32)+EI32)</f>
        <v>0</v>
      </c>
      <c r="EK32" s="131">
        <f>IF(LEFT(EK$2,2)="1M",SUMIF(Month!$131:$131,Period!EK$2,Month!32:32),SUMIF(Month!$131:$131,Period!EK$2,Month!32:32)+EJ32)</f>
        <v>0</v>
      </c>
      <c r="EL32" s="131">
        <f>IF(LEFT(EL$2,2)="1M",SUMIF(Month!$131:$131,Period!EL$2,Month!32:32),SUMIF(Month!$131:$131,Period!EL$2,Month!32:32)+EK32)</f>
        <v>0</v>
      </c>
      <c r="EM32" s="131">
        <f>IF(LEFT(EM$2,2)="1M",SUMIF(Month!$131:$131,Period!EM$2,Month!32:32),SUMIF(Month!$131:$131,Period!EM$2,Month!32:32)+EL32)</f>
        <v>0</v>
      </c>
      <c r="EN32" s="131">
        <f>IF(LEFT(EN$2,2)="1M",SUMIF(Month!$131:$131,Period!EN$2,Month!32:32),SUMIF(Month!$131:$131,Period!EN$2,Month!32:32)+EM32)</f>
        <v>0</v>
      </c>
      <c r="EO32" s="131">
        <f>IF(LEFT(EO$2,2)="1M",SUMIF(Month!$131:$131,Period!EO$2,Month!32:32),SUMIF(Month!$131:$131,Period!EO$2,Month!32:32)+EN32)</f>
        <v>0</v>
      </c>
      <c r="EP32" s="131">
        <f>IF(LEFT(EP$2,2)="1M",SUMIF(Month!$131:$131,Period!EP$2,Month!32:32),SUMIF(Month!$131:$131,Period!EP$2,Month!32:32)+EO32)</f>
        <v>0</v>
      </c>
      <c r="EQ32" s="131">
        <f>IF(LEFT(EQ$2,2)="1M",SUMIF(Month!$131:$131,Period!EQ$2,Month!32:32),SUMIF(Month!$131:$131,Period!EQ$2,Month!32:32)+EP32)</f>
        <v>0</v>
      </c>
      <c r="ER32" s="131">
        <f>IF(LEFT(ER$2,2)="1M",SUMIF(Month!$131:$131,Period!ER$2,Month!32:32),SUMIF(Month!$131:$131,Period!ER$2,Month!32:32)+EQ32)</f>
        <v>0</v>
      </c>
      <c r="ES32" s="131">
        <f>IF(LEFT(ES$2,2)="1M",SUMIF(Month!$131:$131,Period!ES$2,Month!32:32),SUMIF(Month!$131:$131,Period!ES$2,Month!32:32)+ER32)</f>
        <v>0</v>
      </c>
      <c r="ET32" s="131">
        <f>IF(LEFT(ET$2,2)="1M",SUMIF(Month!$131:$131,Period!ET$2,Month!32:32),SUMIF(Month!$131:$131,Period!ET$2,Month!32:32)+ES32)</f>
        <v>0</v>
      </c>
      <c r="EU32" s="131">
        <f>IF(LEFT(EU$2,2)="1M",SUMIF(Month!$131:$131,Period!EU$2,Month!32:32),SUMIF(Month!$131:$131,Period!EU$2,Month!32:32)+ET32)</f>
        <v>0</v>
      </c>
      <c r="EV32" s="131">
        <f>IF(LEFT(EV$2,2)="1M",SUMIF(Month!$131:$131,Period!EV$2,Month!32:32),SUMIF(Month!$131:$131,Period!EV$2,Month!32:32)+EU32)</f>
        <v>0</v>
      </c>
      <c r="EW32" s="131">
        <f>IF(LEFT(EW$2,2)="1M",SUMIF(Month!$131:$131,Period!EW$2,Month!32:32),SUMIF(Month!$131:$131,Period!EW$2,Month!32:32)+EV32)</f>
        <v>0</v>
      </c>
      <c r="EX32" s="131">
        <f>IF(LEFT(EX$2,2)="1M",SUMIF(Month!$131:$131,Period!EX$2,Month!32:32),SUMIF(Month!$131:$131,Period!EX$2,Month!32:32)+EW32)</f>
        <v>0</v>
      </c>
      <c r="EY32" s="131">
        <f>IF(LEFT(EY$2,2)="1M",SUMIF(Month!$131:$131,Period!EY$2,Month!32:32),SUMIF(Month!$131:$131,Period!EY$2,Month!32:32)+EX32)</f>
        <v>0</v>
      </c>
      <c r="EZ32" s="131">
        <f>IF(LEFT(EZ$2,2)="1M",SUMIF(Month!$131:$131,Period!EZ$2,Month!32:32),SUMIF(Month!$131:$131,Period!EZ$2,Month!32:32)+EY32)</f>
        <v>0</v>
      </c>
      <c r="FA32" s="131">
        <f>IF(LEFT(FA$2,2)="1M",SUMIF(Month!$131:$131,Period!FA$2,Month!32:32),SUMIF(Month!$131:$131,Period!FA$2,Month!32:32)+EZ32)</f>
        <v>0</v>
      </c>
      <c r="FB32" s="131">
        <f>IF(LEFT(FB$2,2)="1M",SUMIF(Month!$131:$131,Period!FB$2,Month!32:32),SUMIF(Month!$131:$131,Period!FB$2,Month!32:32)+FA32)</f>
        <v>0</v>
      </c>
      <c r="FC32" s="131">
        <f>IF(LEFT(FC$2,2)="1M",SUMIF(Month!$131:$131,Period!FC$2,Month!32:32),SUMIF(Month!$131:$131,Period!FC$2,Month!32:32)+FB32)</f>
        <v>0</v>
      </c>
      <c r="FD32" s="131">
        <f>IF(LEFT(FD$2,2)="1M",SUMIF(Month!$131:$131,Period!FD$2,Month!32:32),SUMIF(Month!$131:$131,Period!FD$2,Month!32:32)+FC32)</f>
        <v>0</v>
      </c>
      <c r="FE32" s="131">
        <f>IF(LEFT(FE$2,2)="1M",SUMIF(Month!$131:$131,Period!FE$2,Month!32:32),SUMIF(Month!$131:$131,Period!FE$2,Month!32:32)+FD32)</f>
        <v>0</v>
      </c>
      <c r="FF32" s="131">
        <f>IF(LEFT(FF$2,2)="1M",SUMIF(Month!$131:$131,Period!FF$2,Month!32:32),SUMIF(Month!$131:$131,Period!FF$2,Month!32:32)+FE32)</f>
        <v>0</v>
      </c>
      <c r="FG32" s="131">
        <f>IF(LEFT(FG$2,2)="1M",SUMIF(Month!$131:$131,Period!FG$2,Month!32:32),SUMIF(Month!$131:$131,Period!FG$2,Month!32:32)+FF32)</f>
        <v>0</v>
      </c>
      <c r="FH32" s="131">
        <f>IF(LEFT(FH$2,2)="1M",SUMIF(Month!$131:$131,Period!FH$2,Month!32:32),SUMIF(Month!$131:$131,Period!FH$2,Month!32:32)+FG32)</f>
        <v>0</v>
      </c>
      <c r="FI32" s="131">
        <f>IF(LEFT(FI$2,2)="1M",SUMIF(Month!$131:$131,Period!FI$2,Month!32:32),SUMIF(Month!$131:$131,Period!FI$2,Month!32:32)+FH32)</f>
        <v>0</v>
      </c>
      <c r="FJ32" s="131">
        <f>IF(LEFT(FJ$2,2)="1M",SUMIF(Month!$131:$131,Period!FJ$2,Month!32:32),SUMIF(Month!$131:$131,Period!FJ$2,Month!32:32)+FI32)</f>
        <v>0</v>
      </c>
      <c r="FK32" s="131">
        <f>IF(LEFT(FK$2,2)="1M",SUMIF(Month!$131:$131,Period!FK$2,Month!32:32),SUMIF(Month!$131:$131,Period!FK$2,Month!32:32)+FJ32)</f>
        <v>0</v>
      </c>
      <c r="FL32" s="131">
        <f>IF(LEFT(FL$2,2)="1M",SUMIF(Month!$131:$131,Period!FL$2,Month!32:32),SUMIF(Month!$131:$131,Period!FL$2,Month!32:32)+FK32)</f>
        <v>0</v>
      </c>
      <c r="FM32" s="131">
        <f>IF(LEFT(FM$2,2)="1M",SUMIF(Month!$131:$131,Period!FM$2,Month!32:32),SUMIF(Month!$131:$131,Period!FM$2,Month!32:32)+FL32)</f>
        <v>0</v>
      </c>
      <c r="FN32" s="131">
        <f>IF(LEFT(FN$2,2)="1M",SUMIF(Month!$131:$131,Period!FN$2,Month!32:32),SUMIF(Month!$131:$131,Period!FN$2,Month!32:32)+FM32)</f>
        <v>0</v>
      </c>
      <c r="FO32" s="131">
        <f>IF(LEFT(FO$2,2)="1M",SUMIF(Month!$131:$131,Period!FO$2,Month!32:32),SUMIF(Month!$131:$131,Period!FO$2,Month!32:32)+FN32)</f>
        <v>0</v>
      </c>
      <c r="FP32" s="131">
        <f>IF(LEFT(FP$2,2)="1M",SUMIF(Month!$131:$131,Period!FP$2,Month!32:32),SUMIF(Month!$131:$131,Period!FP$2,Month!32:32)+FO32)</f>
        <v>0</v>
      </c>
      <c r="FQ32" s="131">
        <f>IF(LEFT(FQ$2,2)="1M",SUMIF(Month!$131:$131,Period!FQ$2,Month!32:32),SUMIF(Month!$131:$131,Period!FQ$2,Month!32:32)+FP32)</f>
        <v>0</v>
      </c>
      <c r="FR32" s="131">
        <f>IF(LEFT(FR$2,2)="1M",SUMIF(Month!$131:$131,Period!FR$2,Month!32:32),SUMIF(Month!$131:$131,Period!FR$2,Month!32:32)+FQ32)</f>
        <v>0</v>
      </c>
      <c r="FS32" s="131">
        <f>IF(LEFT(FS$2,2)="1M",SUMIF(Month!$131:$131,Period!FS$2,Month!32:32),SUMIF(Month!$131:$131,Period!FS$2,Month!32:32)+FR32)</f>
        <v>0</v>
      </c>
      <c r="FT32" s="131">
        <f>IF(LEFT(FT$2,2)="1M",SUMIF(Month!$131:$131,Period!FT$2,Month!32:32),SUMIF(Month!$131:$131,Period!FT$2,Month!32:32)+FS32)</f>
        <v>0</v>
      </c>
      <c r="FU32" s="131">
        <f>IF(LEFT(FU$2,2)="1M",SUMIF(Month!$131:$131,Period!FU$2,Month!32:32),SUMIF(Month!$131:$131,Period!FU$2,Month!32:32)+FT32)</f>
        <v>0</v>
      </c>
      <c r="FV32" s="131">
        <f>IF(LEFT(FV$2,2)="1M",SUMIF(Month!$131:$131,Period!FV$2,Month!32:32),SUMIF(Month!$131:$131,Period!FV$2,Month!32:32)+FU32)</f>
        <v>0</v>
      </c>
      <c r="FW32" s="131">
        <f>IF(LEFT(FW$2,2)="1M",SUMIF(Month!$131:$131,Period!FW$2,Month!32:32),SUMIF(Month!$131:$131,Period!FW$2,Month!32:32)+FV32)</f>
        <v>0</v>
      </c>
      <c r="FX32" s="131">
        <f>IF(LEFT(FX$2,2)="1M",SUMIF(Month!$131:$131,Period!FX$2,Month!32:32),SUMIF(Month!$131:$131,Period!FX$2,Month!32:32)+FW32)</f>
        <v>0</v>
      </c>
      <c r="FY32" s="131">
        <f>IF(LEFT(FY$2,2)="1M",SUMIF(Month!$131:$131,Period!FY$2,Month!32:32),SUMIF(Month!$131:$131,Period!FY$2,Month!32:32)+FX32)</f>
        <v>0</v>
      </c>
      <c r="FZ32" s="131">
        <f>IF(LEFT(FZ$2,2)="1M",SUMIF(Month!$131:$131,Period!FZ$2,Month!32:32),SUMIF(Month!$131:$131,Period!FZ$2,Month!32:32)+FY32)</f>
        <v>0</v>
      </c>
      <c r="GA32" s="131">
        <f>IF(LEFT(GA$2,2)="1M",SUMIF(Month!$131:$131,Period!GA$2,Month!32:32),SUMIF(Month!$131:$131,Period!GA$2,Month!32:32)+FZ32)</f>
        <v>0</v>
      </c>
      <c r="GB32" s="131">
        <f>IF(LEFT(GB$2,2)="1M",SUMIF(Month!$131:$131,Period!GB$2,Month!32:32),SUMIF(Month!$131:$131,Period!GB$2,Month!32:32)+GA32)</f>
        <v>0</v>
      </c>
      <c r="GC32" s="131">
        <f>IF(LEFT(GC$2,2)="1M",SUMIF(Month!$131:$131,Period!GC$2,Month!32:32),SUMIF(Month!$131:$131,Period!GC$2,Month!32:32)+GB32)</f>
        <v>0</v>
      </c>
      <c r="GD32" s="131">
        <f>IF(LEFT(GD$2,2)="1M",SUMIF(Month!$131:$131,Period!GD$2,Month!32:32),SUMIF(Month!$131:$131,Period!GD$2,Month!32:32)+GC32)</f>
        <v>0</v>
      </c>
      <c r="GE32" s="131">
        <f>IF(LEFT(GE$2,2)="1M",SUMIF(Month!$131:$131,Period!GE$2,Month!32:32),SUMIF(Month!$131:$131,Period!GE$2,Month!32:32)+GD32)</f>
        <v>0</v>
      </c>
      <c r="GF32" s="131">
        <f>IF(LEFT(GF$2,2)="1M",SUMIF(Month!$131:$131,Period!GF$2,Month!32:32),SUMIF(Month!$131:$131,Period!GF$2,Month!32:32)+GE32)</f>
        <v>0</v>
      </c>
      <c r="GG32" s="131">
        <f>IF(LEFT(GG$2,2)="1M",SUMIF(Month!$131:$131,Period!GG$2,Month!32:32),SUMIF(Month!$131:$131,Period!GG$2,Month!32:32)+GF32)</f>
        <v>0</v>
      </c>
      <c r="GH32" s="131">
        <f>IF(LEFT(GH$2,2)="1M",SUMIF(Month!$131:$131,Period!GH$2,Month!32:32),SUMIF(Month!$131:$131,Period!GH$2,Month!32:32)+GG32)</f>
        <v>0</v>
      </c>
      <c r="GI32" s="131">
        <f>IF(LEFT(GI$2,2)="1M",SUMIF(Month!$131:$131,Period!GI$2,Month!32:32),SUMIF(Month!$131:$131,Period!GI$2,Month!32:32)+GH32)</f>
        <v>0</v>
      </c>
      <c r="GJ32" s="131">
        <f>IF(LEFT(GJ$2,2)="1M",SUMIF(Month!$131:$131,Period!GJ$2,Month!32:32),SUMIF(Month!$131:$131,Period!GJ$2,Month!32:32)+GI32)</f>
        <v>0</v>
      </c>
      <c r="GK32" s="131">
        <f>IF(LEFT(GK$2,2)="1M",SUMIF(Month!$131:$131,Period!GK$2,Month!32:32),SUMIF(Month!$131:$131,Period!GK$2,Month!32:32)+GJ32)</f>
        <v>0</v>
      </c>
      <c r="GL32" s="131">
        <f>IF(LEFT(GL$2,2)="1M",SUMIF(Month!$131:$131,Period!GL$2,Month!32:32),SUMIF(Month!$131:$131,Period!GL$2,Month!32:32)+GK32)</f>
        <v>0</v>
      </c>
      <c r="GM32" s="131">
        <f>IF(LEFT(GM$2,2)="1M",SUMIF(Month!$131:$131,Period!GM$2,Month!32:32),SUMIF(Month!$131:$131,Period!GM$2,Month!32:32)+GL32)</f>
        <v>0</v>
      </c>
      <c r="GN32" s="131">
        <f>IF(LEFT(GN$2,2)="1M",SUMIF(Month!$131:$131,Period!GN$2,Month!32:32),SUMIF(Month!$131:$131,Period!GN$2,Month!32:32)+GM32)</f>
        <v>0</v>
      </c>
      <c r="GO32" s="131">
        <f>IF(LEFT(GO$2,2)="1M",SUMIF(Month!$131:$131,Period!GO$2,Month!32:32),SUMIF(Month!$131:$131,Period!GO$2,Month!32:32)+GN32)</f>
        <v>0</v>
      </c>
      <c r="GP32" s="131">
        <f>IF(LEFT(GP$2,2)="1M",SUMIF(Month!$131:$131,Period!GP$2,Month!32:32),SUMIF(Month!$131:$131,Period!GP$2,Month!32:32)+GO32)</f>
        <v>0</v>
      </c>
      <c r="GQ32" s="131">
        <f>IF(LEFT(GQ$2,2)="1M",SUMIF(Month!$131:$131,Period!GQ$2,Month!32:32),SUMIF(Month!$131:$131,Period!GQ$2,Month!32:32)+GP32)</f>
        <v>0</v>
      </c>
      <c r="GR32" s="131">
        <f>IF(LEFT(GR$2,2)="1M",SUMIF(Month!$131:$131,Period!GR$2,Month!32:32),SUMIF(Month!$131:$131,Period!GR$2,Month!32:32)+GQ32)</f>
        <v>0</v>
      </c>
      <c r="GS32" s="131">
        <f>IF(LEFT(GS$2,2)="1M",SUMIF(Month!$131:$131,Period!GS$2,Month!32:32),SUMIF(Month!$131:$131,Period!GS$2,Month!32:32)+GR32)</f>
        <v>0</v>
      </c>
      <c r="GT32" s="131">
        <f>IF(LEFT(GT$2,2)="1M",SUMIF(Month!$131:$131,Period!GT$2,Month!32:32),SUMIF(Month!$131:$131,Period!GT$2,Month!32:32)+GS32)</f>
        <v>0</v>
      </c>
      <c r="GU32" s="131">
        <f>IF(LEFT(GU$2,2)="1M",SUMIF(Month!$131:$131,Period!GU$2,Month!32:32),SUMIF(Month!$131:$131,Period!GU$2,Month!32:32)+GT32)</f>
        <v>0</v>
      </c>
      <c r="GV32" s="131">
        <f>IF(LEFT(GV$2,2)="1M",SUMIF(Month!$131:$131,Period!GV$2,Month!32:32),SUMIF(Month!$131:$131,Period!GV$2,Month!32:32)+GU32)</f>
        <v>0</v>
      </c>
      <c r="GW32" s="131">
        <f>IF(LEFT(GW$2,2)="1M",SUMIF(Month!$131:$131,Period!GW$2,Month!32:32),SUMIF(Month!$131:$131,Period!GW$2,Month!32:32)+GV32)</f>
        <v>0</v>
      </c>
      <c r="GX32" s="131">
        <f>IF(LEFT(GX$2,2)="1M",SUMIF(Month!$131:$131,Period!GX$2,Month!32:32),SUMIF(Month!$131:$131,Period!GX$2,Month!32:32)+GW32)</f>
        <v>0</v>
      </c>
      <c r="GY32" s="131">
        <f>IF(LEFT(GY$2,2)="1M",SUMIF(Month!$131:$131,Period!GY$2,Month!32:32),SUMIF(Month!$131:$131,Period!GY$2,Month!32:32)+GX32)</f>
        <v>0</v>
      </c>
      <c r="GZ32" s="131">
        <f>IF(LEFT(GZ$2,2)="1M",SUMIF(Month!$131:$131,Period!GZ$2,Month!32:32),SUMIF(Month!$131:$131,Period!GZ$2,Month!32:32)+GY32)</f>
        <v>0</v>
      </c>
      <c r="HA32" s="131">
        <f>IF(LEFT(HA$2,2)="1M",SUMIF(Month!$131:$131,Period!HA$2,Month!32:32),SUMIF(Month!$131:$131,Period!HA$2,Month!32:32)+GZ32)</f>
        <v>0</v>
      </c>
      <c r="HB32" s="131">
        <f>IF(LEFT(HB$2,2)="1M",SUMIF(Month!$131:$131,Period!HB$2,Month!32:32),SUMIF(Month!$131:$131,Period!HB$2,Month!32:32)+HA32)</f>
        <v>0</v>
      </c>
      <c r="HC32" s="131">
        <f>IF(LEFT(HC$2,2)="1M",SUMIF(Month!$131:$131,Period!HC$2,Month!32:32),SUMIF(Month!$131:$131,Period!HC$2,Month!32:32)+HB32)</f>
        <v>0</v>
      </c>
      <c r="HD32" s="131">
        <f>IF(LEFT(HD$2,2)="1M",SUMIF(Month!$131:$131,Period!HD$2,Month!32:32),SUMIF(Month!$131:$131,Period!HD$2,Month!32:32)+HC32)</f>
        <v>0</v>
      </c>
      <c r="HE32" s="131">
        <f>IF(LEFT(HE$2,2)="1M",SUMIF(Month!$131:$131,Period!HE$2,Month!32:32),SUMIF(Month!$131:$131,Period!HE$2,Month!32:32)+HD32)</f>
        <v>0</v>
      </c>
      <c r="HF32" s="131">
        <f>IF(LEFT(HF$2,2)="1M",SUMIF(Month!$131:$131,Period!HF$2,Month!32:32),SUMIF(Month!$131:$131,Period!HF$2,Month!32:32)+HE32)</f>
        <v>0</v>
      </c>
      <c r="HG32" s="131">
        <f>IF(LEFT(HG$2,2)="1M",SUMIF(Month!$131:$131,Period!HG$2,Month!32:32),SUMIF(Month!$131:$131,Period!HG$2,Month!32:32)+HF32)</f>
        <v>0</v>
      </c>
      <c r="HH32" s="131">
        <f>IF(LEFT(HH$2,2)="1M",SUMIF(Month!$131:$131,Period!HH$2,Month!32:32),SUMIF(Month!$131:$131,Period!HH$2,Month!32:32)+HG32)</f>
        <v>0</v>
      </c>
      <c r="HI32" s="131">
        <f>IF(LEFT(HI$2,2)="1M",SUMIF(Month!$131:$131,Period!HI$2,Month!32:32),SUMIF(Month!$131:$131,Period!HI$2,Month!32:32)+HH32)</f>
        <v>0</v>
      </c>
      <c r="HJ32" s="131">
        <f>IF(LEFT(HJ$2,2)="1M",SUMIF(Month!$131:$131,Period!HJ$2,Month!32:32),SUMIF(Month!$131:$131,Period!HJ$2,Month!32:32)+HI32)</f>
        <v>43675</v>
      </c>
      <c r="HK32" s="131">
        <f>IF(LEFT(HK$2,2)="1M",SUMIF(Month!$131:$131,Period!HK$2,Month!32:32),SUMIF(Month!$131:$131,Period!HK$2,Month!32:32)+HJ32)</f>
        <v>85489</v>
      </c>
      <c r="HL32" s="131">
        <f>IF(LEFT(HL$2,2)="1M",SUMIF(Month!$131:$131,Period!HL$2,Month!32:32),SUMIF(Month!$131:$131,Period!HL$2,Month!32:32)+HK32)</f>
        <v>131443</v>
      </c>
      <c r="HM32" s="131">
        <f>IF(LEFT(HM$2,2)="1M",SUMIF(Month!$131:$131,Period!HM$2,Month!32:32),SUMIF(Month!$131:$131,Period!HM$2,Month!32:32)+HL32)</f>
        <v>174575</v>
      </c>
      <c r="HN32" s="131">
        <f>IF(LEFT(HN$2,2)="1M",SUMIF(Month!$131:$131,Period!HN$2,Month!32:32),SUMIF(Month!$131:$131,Period!HN$2,Month!32:32)+HM32)</f>
        <v>216950</v>
      </c>
      <c r="HO32" s="131">
        <f>IF(LEFT(HO$2,2)="1M",SUMIF(Month!$131:$131,Period!HO$2,Month!32:32),SUMIF(Month!$131:$131,Period!HO$2,Month!32:32)+HN32)</f>
        <v>256954.834</v>
      </c>
      <c r="HP32" s="131">
        <f>IF(LEFT(HP$2,2)="1M",SUMIF(Month!$131:$131,Period!HP$2,Month!32:32),SUMIF(Month!$131:$131,Period!HP$2,Month!32:32)+HO32)</f>
        <v>297147.3</v>
      </c>
      <c r="HQ32" s="131">
        <f>IF(LEFT(HQ$2,2)="1M",SUMIF(Month!$131:$131,Period!HQ$2,Month!32:32),SUMIF(Month!$131:$131,Period!HQ$2,Month!32:32)+HP32)</f>
        <v>338103.3</v>
      </c>
      <c r="HR32" s="131">
        <f>IF(LEFT(HR$2,2)="1M",SUMIF(Month!$131:$131,Period!HR$2,Month!32:32),SUMIF(Month!$131:$131,Period!HR$2,Month!32:32)+HQ32)</f>
        <v>379613.3</v>
      </c>
      <c r="HS32" s="131">
        <f>IF(LEFT(HS$2,2)="1M",SUMIF(Month!$131:$131,Period!HS$2,Month!32:32),SUMIF(Month!$131:$131,Period!HS$2,Month!32:32)+HR32)</f>
        <v>423482.3</v>
      </c>
      <c r="HT32" s="131">
        <f>IF(LEFT(HT$2,2)="1M",SUMIF(Month!$131:$131,Period!HT$2,Month!32:32),SUMIF(Month!$131:$131,Period!HT$2,Month!32:32)+HS32)</f>
        <v>423482.3</v>
      </c>
      <c r="HU32" s="131">
        <f>IF(LEFT(HU$2,2)="1M",SUMIF(Month!$131:$131,Period!HU$2,Month!32:32),SUMIF(Month!$131:$131,Period!HU$2,Month!32:32)+HT32)</f>
        <v>423482.3</v>
      </c>
      <c r="HV32" s="131">
        <f>IF(LEFT(HV$2,2)="1M",SUMIF(Month!$131:$131,Period!HV$2,Month!32:32),SUMIF(Month!$131:$131,Period!HV$2,Month!32:32)+HU32)</f>
        <v>0</v>
      </c>
      <c r="HW32" s="131">
        <f>IF(LEFT(HW$2,2)="1M",SUMIF(Month!$131:$131,Period!HW$2,Month!32:32),SUMIF(Month!$131:$131,Period!HW$2,Month!32:32)+HV32)</f>
        <v>0</v>
      </c>
      <c r="HX32" s="131">
        <f>IF(LEFT(HX$2,2)="1M",SUMIF(Month!$131:$131,Period!HX$2,Month!32:32),SUMIF(Month!$131:$131,Period!HX$2,Month!32:32)+HW32)</f>
        <v>0</v>
      </c>
      <c r="HY32" s="131">
        <f>IF(LEFT(HY$2,2)="1M",SUMIF(Month!$131:$131,Period!HY$2,Month!32:32),SUMIF(Month!$131:$131,Period!HY$2,Month!32:32)+HX32)</f>
        <v>0</v>
      </c>
      <c r="HZ32" s="131">
        <f>IF(LEFT(HZ$2,2)="1M",SUMIF(Month!$131:$131,Period!HZ$2,Month!32:32),SUMIF(Month!$131:$131,Period!HZ$2,Month!32:32)+HY32)</f>
        <v>0</v>
      </c>
      <c r="IA32" s="131">
        <f>IF(LEFT(IA$2,2)="1M",SUMIF(Month!$131:$131,Period!IA$2,Month!32:32),SUMIF(Month!$131:$131,Period!IA$2,Month!32:32)+HZ32)</f>
        <v>0</v>
      </c>
      <c r="IB32" s="131">
        <f>IF(LEFT(IB$2,2)="1M",SUMIF(Month!$131:$131,Period!IB$2,Month!32:32),SUMIF(Month!$131:$131,Period!IB$2,Month!32:32)+IA32)</f>
        <v>0</v>
      </c>
      <c r="IC32" s="131">
        <f>IF(LEFT(IC$2,2)="1M",SUMIF(Month!$131:$131,Period!IC$2,Month!32:32),SUMIF(Month!$131:$131,Period!IC$2,Month!32:32)+IB32)</f>
        <v>0</v>
      </c>
      <c r="ID32" s="131">
        <f>IF(LEFT(ID$2,2)="1M",SUMIF(Month!$131:$131,Period!ID$2,Month!32:32),SUMIF(Month!$131:$131,Period!ID$2,Month!32:32)+IC32)</f>
        <v>0</v>
      </c>
      <c r="IE32" s="131">
        <f>IF(LEFT(IE$2,2)="1M",SUMIF(Month!$131:$131,Period!IE$2,Month!32:32),SUMIF(Month!$131:$131,Period!IE$2,Month!32:32)+ID32)</f>
        <v>0</v>
      </c>
      <c r="IF32" s="131">
        <f>IF(LEFT(IF$2,2)="1M",SUMIF(Month!$131:$131,Period!IF$2,Month!32:32),SUMIF(Month!$131:$131,Period!IF$2,Month!32:32)+IE32)</f>
        <v>0</v>
      </c>
      <c r="IG32" s="131">
        <f>IF(LEFT(IG$2,2)="1M",SUMIF(Month!$131:$131,Period!IG$2,Month!32:32),SUMIF(Month!$131:$131,Period!IG$2,Month!32:32)+IF32)</f>
        <v>0</v>
      </c>
      <c r="IH32" s="131">
        <f>Month!IH32</f>
        <v>0</v>
      </c>
      <c r="II32" s="131">
        <f>IH32+Month!II32</f>
        <v>0</v>
      </c>
      <c r="IJ32" s="131">
        <f>II32+Month!IJ32</f>
        <v>0</v>
      </c>
      <c r="IK32" s="131">
        <f>IJ32+Month!IK32</f>
        <v>0</v>
      </c>
      <c r="IL32" s="131">
        <f>IK32+Month!IL32</f>
        <v>0</v>
      </c>
      <c r="IM32" s="131">
        <f>IL32+Month!IM32</f>
        <v>0</v>
      </c>
      <c r="IN32" s="131">
        <f>IM32+Month!IN32</f>
        <v>0</v>
      </c>
      <c r="IO32" s="131">
        <f>IN32+Month!IO32</f>
        <v>0</v>
      </c>
      <c r="IP32" s="131">
        <f>IO32+Month!IP32</f>
        <v>0</v>
      </c>
      <c r="IQ32" s="131">
        <f>IP32+Month!IQ32</f>
        <v>0</v>
      </c>
      <c r="IR32" s="131">
        <f>IQ32+Month!IR32</f>
        <v>0</v>
      </c>
      <c r="IS32" s="131">
        <f>IR32+Month!IS32</f>
        <v>0</v>
      </c>
      <c r="IT32" s="131">
        <f>Month!IT32</f>
        <v>0</v>
      </c>
      <c r="IU32" s="131">
        <f>IT32+Month!IU32</f>
        <v>0</v>
      </c>
      <c r="IV32" s="131">
        <f>IU32+Month!IV32</f>
        <v>0</v>
      </c>
      <c r="IW32" s="131">
        <f>IV32+Month!IW32</f>
        <v>0</v>
      </c>
      <c r="IX32" s="131">
        <f>IW32+Month!IX32</f>
        <v>0</v>
      </c>
      <c r="IY32" s="131">
        <f>IX32+Month!IY32</f>
        <v>0</v>
      </c>
      <c r="IZ32" s="131">
        <f>IY32+Month!IZ32</f>
        <v>0</v>
      </c>
      <c r="JA32" s="131">
        <f>IZ32+Month!JA32</f>
        <v>0</v>
      </c>
      <c r="JB32" s="131">
        <f>JA32+Month!JB32</f>
        <v>0</v>
      </c>
      <c r="JC32" s="131">
        <f>JB32+Month!JC32</f>
        <v>0</v>
      </c>
      <c r="JD32" s="131">
        <f>JC32+Month!JD32</f>
        <v>0</v>
      </c>
      <c r="JE32" s="131">
        <f>JD32+Month!JE32</f>
        <v>0</v>
      </c>
      <c r="JF32" s="131">
        <f>Month!JF32</f>
        <v>0</v>
      </c>
      <c r="JG32" s="131">
        <f>Month!JG32+JF32</f>
        <v>0</v>
      </c>
      <c r="JH32" s="131">
        <f>Month!JH32+JG32</f>
        <v>0</v>
      </c>
      <c r="JI32" s="131">
        <f>Month!JI32+JH32</f>
        <v>0</v>
      </c>
      <c r="JJ32" s="131">
        <f>Month!JJ32+JI32</f>
        <v>0</v>
      </c>
      <c r="JK32" s="131">
        <f>Month!JK32+JJ32</f>
        <v>0</v>
      </c>
      <c r="JL32" s="131">
        <f>Month!JL32+JK32</f>
        <v>0</v>
      </c>
      <c r="JM32" s="131">
        <f>Month!JM32+JL32</f>
        <v>0</v>
      </c>
      <c r="JN32" s="131">
        <f>Month!JN32+JM32</f>
        <v>0</v>
      </c>
      <c r="JO32" s="131">
        <f>Month!JO32+JN32</f>
        <v>0</v>
      </c>
      <c r="JP32" s="131">
        <f>Month!JP32+JO32</f>
        <v>0</v>
      </c>
      <c r="JQ32" s="131">
        <f>Month!JQ32+JP32</f>
        <v>0</v>
      </c>
      <c r="JR32" s="131">
        <f>Month!JR32</f>
        <v>0</v>
      </c>
      <c r="JS32" s="131">
        <f>Month!JS32+JR32</f>
        <v>0</v>
      </c>
      <c r="JT32" s="131">
        <f>Month!JT32+JS32</f>
        <v>0</v>
      </c>
      <c r="JU32" s="131">
        <f>Month!JU32+JT32</f>
        <v>0</v>
      </c>
      <c r="JV32" s="131">
        <f>Month!JV32+JU32</f>
        <v>0</v>
      </c>
      <c r="JW32" s="131">
        <f>Month!JW32+JV32</f>
        <v>0</v>
      </c>
      <c r="JX32" s="131">
        <f>Month!JX32+JW32</f>
        <v>0</v>
      </c>
      <c r="JY32" s="131">
        <f>Month!JY32+JX32</f>
        <v>0</v>
      </c>
      <c r="JZ32" s="131">
        <f>Month!JZ32+JY32</f>
        <v>0</v>
      </c>
      <c r="KA32" s="131">
        <f>Month!KA32+JZ32</f>
        <v>0</v>
      </c>
      <c r="KB32" s="131">
        <f>Month!KB32+KA32</f>
        <v>0</v>
      </c>
      <c r="KC32" s="131">
        <f>Month!KC32+KB32</f>
        <v>0</v>
      </c>
      <c r="KD32" s="131">
        <f>Month!KD32+KC32</f>
        <v>0</v>
      </c>
      <c r="KE32" s="131">
        <f>Month!KE32+KD32</f>
        <v>0</v>
      </c>
      <c r="KF32" s="131">
        <f>Month!KF32+KE32</f>
        <v>0</v>
      </c>
      <c r="KG32" s="131">
        <f>Month!KG32+KF32</f>
        <v>0</v>
      </c>
      <c r="KH32" s="131">
        <f>Month!KH32+KG32</f>
        <v>0</v>
      </c>
      <c r="KI32" s="131">
        <f>Month!KI32+KH32</f>
        <v>0</v>
      </c>
      <c r="KJ32" s="131">
        <f>Month!KJ32+KI32</f>
        <v>0</v>
      </c>
      <c r="KK32" s="131">
        <f>Month!KK32+KJ32</f>
        <v>0</v>
      </c>
      <c r="KL32" s="131">
        <f>Month!KL32+KK32</f>
        <v>0</v>
      </c>
      <c r="KM32" s="131">
        <f>Month!KM32+KL32</f>
        <v>0</v>
      </c>
      <c r="KN32" s="131">
        <f>Month!KN32+KM32</f>
        <v>0</v>
      </c>
      <c r="KO32" s="131">
        <f>Month!KO32+KN32</f>
        <v>0</v>
      </c>
      <c r="KP32" s="131">
        <f>Month!KP32+KO32</f>
        <v>0</v>
      </c>
      <c r="KQ32" s="131">
        <f>Month!KQ32+KP32</f>
        <v>0</v>
      </c>
      <c r="KR32" s="131">
        <f>Month!KR32+KQ32</f>
        <v>0</v>
      </c>
      <c r="KS32" s="131">
        <f>Month!KS32+KR32</f>
        <v>0</v>
      </c>
      <c r="KT32" s="131">
        <f>Month!KT32+KS32</f>
        <v>0</v>
      </c>
      <c r="KU32" s="131">
        <f>Month!KU32+KT32</f>
        <v>0</v>
      </c>
      <c r="KV32" s="131">
        <f>Month!KV32+KU32</f>
        <v>0</v>
      </c>
      <c r="KW32" s="131">
        <f>Month!KW32+KV32</f>
        <v>0</v>
      </c>
      <c r="KX32" s="131">
        <f>Month!KX32+KW32</f>
        <v>0</v>
      </c>
      <c r="KY32" s="131">
        <f>Month!KY32+KX32</f>
        <v>0</v>
      </c>
      <c r="KZ32" s="131">
        <f>Month!KZ32+KY32</f>
        <v>0</v>
      </c>
      <c r="LA32" s="131">
        <f>Month!LA32+KZ32</f>
        <v>0</v>
      </c>
      <c r="LB32" s="131">
        <f>Month!LB32+LA32</f>
        <v>0</v>
      </c>
      <c r="LC32" s="131">
        <f>Month!LC32+LB32</f>
        <v>0</v>
      </c>
      <c r="LD32" s="131">
        <f>Month!LD32+LC32</f>
        <v>0</v>
      </c>
      <c r="LE32" s="131">
        <f>Month!LE32+LD32</f>
        <v>0</v>
      </c>
      <c r="LF32" s="131">
        <f>Month!LF32+LE32</f>
        <v>0</v>
      </c>
      <c r="LG32" s="131">
        <f>Month!LG32+LF32</f>
        <v>0</v>
      </c>
      <c r="LH32" s="131">
        <f>Month!LH32+LG32</f>
        <v>0</v>
      </c>
      <c r="LI32" s="131">
        <f>Month!LI32+LH32</f>
        <v>0</v>
      </c>
      <c r="LJ32" s="131">
        <f>Month!LJ32+LI32</f>
        <v>0</v>
      </c>
      <c r="LK32" s="131">
        <f>Month!LK32+LJ32</f>
        <v>0</v>
      </c>
      <c r="LL32" s="131">
        <f>Month!LL32+LK32</f>
        <v>0</v>
      </c>
      <c r="LM32" s="131">
        <f>Month!LM32+LL32</f>
        <v>0</v>
      </c>
      <c r="LN32" s="131">
        <f>Month!LN32+LM32</f>
        <v>0</v>
      </c>
      <c r="LO32" s="131">
        <f>LN32+Month!LO32</f>
        <v>0</v>
      </c>
      <c r="LP32" s="131">
        <f>LO32+Month!LP32</f>
        <v>0</v>
      </c>
      <c r="LQ32" s="131">
        <f>LP32+Month!LQ32</f>
        <v>0</v>
      </c>
      <c r="LR32" s="131">
        <f>LQ32+Month!LR32</f>
        <v>0</v>
      </c>
      <c r="LS32" s="131">
        <f>LR32+Month!LS32</f>
        <v>0</v>
      </c>
      <c r="LT32" s="131">
        <f>LS32+Month!LT32</f>
        <v>0</v>
      </c>
      <c r="LU32" s="131">
        <f>LT32+Month!LU32</f>
        <v>0</v>
      </c>
      <c r="LV32" s="131">
        <f>LU32+Month!LV32</f>
        <v>0</v>
      </c>
      <c r="LW32" s="131">
        <f>LV32+Month!LW32</f>
        <v>0</v>
      </c>
      <c r="LX32" s="131">
        <f>LW32+Month!LX32</f>
        <v>0</v>
      </c>
      <c r="LY32" s="131">
        <f>LX32+Month!LY32</f>
        <v>0</v>
      </c>
      <c r="LZ32" s="131">
        <f>LY32+Month!LZ32</f>
        <v>0</v>
      </c>
      <c r="MA32" s="131">
        <f>LZ32+Month!MA32</f>
        <v>0</v>
      </c>
      <c r="MB32" s="131">
        <f>MA32+Month!MB32</f>
        <v>0</v>
      </c>
      <c r="MC32" s="131">
        <f>MB32+Month!MC32</f>
        <v>0</v>
      </c>
      <c r="MD32" s="131">
        <f>MC32+Month!MD32</f>
        <v>0</v>
      </c>
      <c r="ME32" s="131">
        <f>MD32+Month!ME32</f>
        <v>0</v>
      </c>
      <c r="MF32" s="131">
        <f>ME32+Month!MF32</f>
        <v>0</v>
      </c>
      <c r="MG32" s="131">
        <f>MF32+Month!MG32</f>
        <v>0</v>
      </c>
      <c r="MH32" s="131">
        <f>MG32+Month!MH32</f>
        <v>0</v>
      </c>
      <c r="MI32" s="131">
        <f>MH32+Month!MI32</f>
        <v>0</v>
      </c>
      <c r="MJ32" s="131">
        <f>MI32+Month!MJ32</f>
        <v>0</v>
      </c>
      <c r="MK32" s="131">
        <f>MJ32+Month!MK32</f>
        <v>0</v>
      </c>
      <c r="ML32" s="131">
        <f>MK32+Month!ML32</f>
        <v>0</v>
      </c>
    </row>
    <row r="33" spans="1:350" s="133" customFormat="1" hidden="1" x14ac:dyDescent="0.35">
      <c r="A33" s="74" t="str">
        <f>Month!$A$33</f>
        <v>Mercado Livre</v>
      </c>
      <c r="B33" s="131">
        <f>IF(LEFT(B$2,2)="1M",SUMIF(Month!$131:$131,Period!B$2,Month!33:33),SUMIF(Month!$131:$131,Period!B$2,Month!33:33)+A33)</f>
        <v>0</v>
      </c>
      <c r="C33" s="131">
        <f>IF(LEFT(C$2,2)="1M",SUMIF(Month!$131:$131,Period!C$2,Month!33:33),SUMIF(Month!$131:$131,Period!C$2,Month!33:33)+B33)</f>
        <v>0</v>
      </c>
      <c r="D33" s="131">
        <f>IF(LEFT(D$2,2)="1M",SUMIF(Month!$131:$131,Period!D$2,Month!33:33),SUMIF(Month!$131:$131,Period!D$2,Month!33:33)+C33)</f>
        <v>0</v>
      </c>
      <c r="E33" s="131">
        <f>IF(LEFT(E$2,2)="1M",SUMIF(Month!$131:$131,Period!E$2,Month!33:33),SUMIF(Month!$131:$131,Period!E$2,Month!33:33)+D33)</f>
        <v>0</v>
      </c>
      <c r="F33" s="131">
        <f>IF(LEFT(F$2,2)="1M",SUMIF(Month!$131:$131,Period!F$2,Month!33:33),SUMIF(Month!$131:$131,Period!F$2,Month!33:33)+E33)</f>
        <v>0</v>
      </c>
      <c r="G33" s="131">
        <f>IF(LEFT(G$2,2)="1M",SUMIF(Month!$131:$131,Period!G$2,Month!33:33),SUMIF(Month!$131:$131,Period!G$2,Month!33:33)+F33)</f>
        <v>0</v>
      </c>
      <c r="H33" s="131">
        <f>IF(LEFT(H$2,2)="1M",SUMIF(Month!$131:$131,Period!H$2,Month!33:33),SUMIF(Month!$131:$131,Period!H$2,Month!33:33)+G33)</f>
        <v>0</v>
      </c>
      <c r="I33" s="131">
        <f>IF(LEFT(I$2,2)="1M",SUMIF(Month!$131:$131,Period!I$2,Month!33:33),SUMIF(Month!$131:$131,Period!I$2,Month!33:33)+H33)</f>
        <v>0</v>
      </c>
      <c r="J33" s="131">
        <f>IF(LEFT(J$2,2)="1M",SUMIF(Month!$131:$131,Period!J$2,Month!33:33),SUMIF(Month!$131:$131,Period!J$2,Month!33:33)+I33)</f>
        <v>0</v>
      </c>
      <c r="K33" s="131">
        <f>IF(LEFT(K$2,2)="1M",SUMIF(Month!$131:$131,Period!K$2,Month!33:33),SUMIF(Month!$131:$131,Period!K$2,Month!33:33)+J33)</f>
        <v>0</v>
      </c>
      <c r="L33" s="131">
        <f>IF(LEFT(L$2,2)="1M",SUMIF(Month!$131:$131,Period!L$2,Month!33:33),SUMIF(Month!$131:$131,Period!L$2,Month!33:33)+K33)</f>
        <v>0</v>
      </c>
      <c r="M33" s="131">
        <f>IF(LEFT(M$2,2)="1M",SUMIF(Month!$131:$131,Period!M$2,Month!33:33),SUMIF(Month!$131:$131,Period!M$2,Month!33:33)+L33)</f>
        <v>0</v>
      </c>
      <c r="N33" s="131">
        <f>IF(LEFT(N$2,2)="1M",SUMIF(Month!$131:$131,Period!N$2,Month!33:33),SUMIF(Month!$131:$131,Period!N$2,Month!33:33)+M33)</f>
        <v>0</v>
      </c>
      <c r="O33" s="131">
        <f>IF(LEFT(O$2,2)="1M",SUMIF(Month!$131:$131,Period!O$2,Month!33:33),SUMIF(Month!$131:$131,Period!O$2,Month!33:33)+N33)</f>
        <v>0</v>
      </c>
      <c r="P33" s="131">
        <f>IF(LEFT(P$2,2)="1M",SUMIF(Month!$131:$131,Period!P$2,Month!33:33),SUMIF(Month!$131:$131,Period!P$2,Month!33:33)+O33)</f>
        <v>0</v>
      </c>
      <c r="Q33" s="131">
        <f>IF(LEFT(Q$2,2)="1M",SUMIF(Month!$131:$131,Period!Q$2,Month!33:33),SUMIF(Month!$131:$131,Period!Q$2,Month!33:33)+P33)</f>
        <v>0</v>
      </c>
      <c r="R33" s="131">
        <f>IF(LEFT(R$2,2)="1M",SUMIF(Month!$131:$131,Period!R$2,Month!33:33),SUMIF(Month!$131:$131,Period!R$2,Month!33:33)+Q33)</f>
        <v>0</v>
      </c>
      <c r="S33" s="131">
        <f>IF(LEFT(S$2,2)="1M",SUMIF(Month!$131:$131,Period!S$2,Month!33:33),SUMIF(Month!$131:$131,Period!S$2,Month!33:33)+R33)</f>
        <v>0</v>
      </c>
      <c r="T33" s="131">
        <f>IF(LEFT(T$2,2)="1M",SUMIF(Month!$131:$131,Period!T$2,Month!33:33),SUMIF(Month!$131:$131,Period!T$2,Month!33:33)+S33)</f>
        <v>0</v>
      </c>
      <c r="U33" s="131">
        <f>IF(LEFT(U$2,2)="1M",SUMIF(Month!$131:$131,Period!U$2,Month!33:33),SUMIF(Month!$131:$131,Period!U$2,Month!33:33)+T33)</f>
        <v>0</v>
      </c>
      <c r="V33" s="131">
        <f>IF(LEFT(V$2,2)="1M",SUMIF(Month!$131:$131,Period!V$2,Month!33:33),SUMIF(Month!$131:$131,Period!V$2,Month!33:33)+U33)</f>
        <v>0</v>
      </c>
      <c r="W33" s="131">
        <f>IF(LEFT(W$2,2)="1M",SUMIF(Month!$131:$131,Period!W$2,Month!33:33),SUMIF(Month!$131:$131,Period!W$2,Month!33:33)+V33)</f>
        <v>0</v>
      </c>
      <c r="X33" s="131">
        <f>IF(LEFT(X$2,2)="1M",SUMIF(Month!$131:$131,Period!X$2,Month!33:33),SUMIF(Month!$131:$131,Period!X$2,Month!33:33)+W33)</f>
        <v>0</v>
      </c>
      <c r="Y33" s="131">
        <f>IF(LEFT(Y$2,2)="1M",SUMIF(Month!$131:$131,Period!Y$2,Month!33:33),SUMIF(Month!$131:$131,Period!Y$2,Month!33:33)+X33)</f>
        <v>0</v>
      </c>
      <c r="Z33" s="131">
        <f>IF(LEFT(Z$2,2)="1M",SUMIF(Month!$131:$131,Period!Z$2,Month!33:33),SUMIF(Month!$131:$131,Period!Z$2,Month!33:33)+Y33)</f>
        <v>0</v>
      </c>
      <c r="AA33" s="131">
        <f>IF(LEFT(AA$2,2)="1M",SUMIF(Month!$131:$131,Period!AA$2,Month!33:33),SUMIF(Month!$131:$131,Period!AA$2,Month!33:33)+Z33)</f>
        <v>0</v>
      </c>
      <c r="AB33" s="131">
        <f>IF(LEFT(AB$2,2)="1M",SUMIF(Month!$131:$131,Period!AB$2,Month!33:33),SUMIF(Month!$131:$131,Period!AB$2,Month!33:33)+AA33)</f>
        <v>0</v>
      </c>
      <c r="AC33" s="131">
        <f>IF(LEFT(AC$2,2)="1M",SUMIF(Month!$131:$131,Period!AC$2,Month!33:33),SUMIF(Month!$131:$131,Period!AC$2,Month!33:33)+AB33)</f>
        <v>0</v>
      </c>
      <c r="AD33" s="131">
        <f>IF(LEFT(AD$2,2)="1M",SUMIF(Month!$131:$131,Period!AD$2,Month!33:33),SUMIF(Month!$131:$131,Period!AD$2,Month!33:33)+AC33)</f>
        <v>0</v>
      </c>
      <c r="AE33" s="131">
        <f>IF(LEFT(AE$2,2)="1M",SUMIF(Month!$131:$131,Period!AE$2,Month!33:33),SUMIF(Month!$131:$131,Period!AE$2,Month!33:33)+AD33)</f>
        <v>0</v>
      </c>
      <c r="AF33" s="131">
        <f>IF(LEFT(AF$2,2)="1M",SUMIF(Month!$131:$131,Period!AF$2,Month!33:33),SUMIF(Month!$131:$131,Period!AF$2,Month!33:33)+AE33)</f>
        <v>0</v>
      </c>
      <c r="AG33" s="131">
        <f>IF(LEFT(AG$2,2)="1M",SUMIF(Month!$131:$131,Period!AG$2,Month!33:33),SUMIF(Month!$131:$131,Period!AG$2,Month!33:33)+AF33)</f>
        <v>0</v>
      </c>
      <c r="AH33" s="131">
        <f>IF(LEFT(AH$2,2)="1M",SUMIF(Month!$131:$131,Period!AH$2,Month!33:33),SUMIF(Month!$131:$131,Period!AH$2,Month!33:33)+AG33)</f>
        <v>0</v>
      </c>
      <c r="AI33" s="131">
        <f>IF(LEFT(AI$2,2)="1M",SUMIF(Month!$131:$131,Period!AI$2,Month!33:33),SUMIF(Month!$131:$131,Period!AI$2,Month!33:33)+AH33)</f>
        <v>0</v>
      </c>
      <c r="AJ33" s="131">
        <f>IF(LEFT(AJ$2,2)="1M",SUMIF(Month!$131:$131,Period!AJ$2,Month!33:33),SUMIF(Month!$131:$131,Period!AJ$2,Month!33:33)+AI33)</f>
        <v>0</v>
      </c>
      <c r="AK33" s="131">
        <f>IF(LEFT(AK$2,2)="1M",SUMIF(Month!$131:$131,Period!AK$2,Month!33:33),SUMIF(Month!$131:$131,Period!AK$2,Month!33:33)+AJ33)</f>
        <v>0</v>
      </c>
      <c r="AL33" s="131">
        <f>IF(LEFT(AL$2,2)="1M",SUMIF(Month!$131:$131,Period!AL$2,Month!33:33),SUMIF(Month!$131:$131,Period!AL$2,Month!33:33)+AK33)</f>
        <v>0</v>
      </c>
      <c r="AM33" s="131">
        <f>IF(LEFT(AM$2,2)="1M",SUMIF(Month!$131:$131,Period!AM$2,Month!33:33),SUMIF(Month!$131:$131,Period!AM$2,Month!33:33)+AL33)</f>
        <v>0</v>
      </c>
      <c r="AN33" s="131">
        <f>IF(LEFT(AN$2,2)="1M",SUMIF(Month!$131:$131,Period!AN$2,Month!33:33),SUMIF(Month!$131:$131,Period!AN$2,Month!33:33)+AM33)</f>
        <v>0</v>
      </c>
      <c r="AO33" s="131">
        <f>IF(LEFT(AO$2,2)="1M",SUMIF(Month!$131:$131,Period!AO$2,Month!33:33),SUMIF(Month!$131:$131,Period!AO$2,Month!33:33)+AN33)</f>
        <v>0</v>
      </c>
      <c r="AP33" s="131">
        <f>IF(LEFT(AP$2,2)="1M",SUMIF(Month!$131:$131,Period!AP$2,Month!33:33),SUMIF(Month!$131:$131,Period!AP$2,Month!33:33)+AO33)</f>
        <v>0</v>
      </c>
      <c r="AQ33" s="131">
        <f>IF(LEFT(AQ$2,2)="1M",SUMIF(Month!$131:$131,Period!AQ$2,Month!33:33),SUMIF(Month!$131:$131,Period!AQ$2,Month!33:33)+AP33)</f>
        <v>0</v>
      </c>
      <c r="AR33" s="131">
        <f>IF(LEFT(AR$2,2)="1M",SUMIF(Month!$131:$131,Period!AR$2,Month!33:33),SUMIF(Month!$131:$131,Period!AR$2,Month!33:33)+AQ33)</f>
        <v>0</v>
      </c>
      <c r="AS33" s="131">
        <f>IF(LEFT(AS$2,2)="1M",SUMIF(Month!$131:$131,Period!AS$2,Month!33:33),SUMIF(Month!$131:$131,Period!AS$2,Month!33:33)+AR33)</f>
        <v>0</v>
      </c>
      <c r="AT33" s="131">
        <f>IF(LEFT(AT$2,2)="1M",SUMIF(Month!$131:$131,Period!AT$2,Month!33:33),SUMIF(Month!$131:$131,Period!AT$2,Month!33:33)+AS33)</f>
        <v>0</v>
      </c>
      <c r="AU33" s="131">
        <f>IF(LEFT(AU$2,2)="1M",SUMIF(Month!$131:$131,Period!AU$2,Month!33:33),SUMIF(Month!$131:$131,Period!AU$2,Month!33:33)+AT33)</f>
        <v>0</v>
      </c>
      <c r="AV33" s="131">
        <f>IF(LEFT(AV$2,2)="1M",SUMIF(Month!$131:$131,Period!AV$2,Month!33:33),SUMIF(Month!$131:$131,Period!AV$2,Month!33:33)+AU33)</f>
        <v>0</v>
      </c>
      <c r="AW33" s="131">
        <f>IF(LEFT(AW$2,2)="1M",SUMIF(Month!$131:$131,Period!AW$2,Month!33:33),SUMIF(Month!$131:$131,Period!AW$2,Month!33:33)+AV33)</f>
        <v>0</v>
      </c>
      <c r="AX33" s="131">
        <f>IF(LEFT(AX$2,2)="1M",SUMIF(Month!$131:$131,Period!AX$2,Month!33:33),SUMIF(Month!$131:$131,Period!AX$2,Month!33:33)+AW33)</f>
        <v>0</v>
      </c>
      <c r="AY33" s="131">
        <f>IF(LEFT(AY$2,2)="1M",SUMIF(Month!$131:$131,Period!AY$2,Month!33:33),SUMIF(Month!$131:$131,Period!AY$2,Month!33:33)+AX33)</f>
        <v>0</v>
      </c>
      <c r="AZ33" s="131">
        <f>IF(LEFT(AZ$2,2)="1M",SUMIF(Month!$131:$131,Period!AZ$2,Month!33:33),SUMIF(Month!$131:$131,Period!AZ$2,Month!33:33)+AY33)</f>
        <v>0</v>
      </c>
      <c r="BA33" s="131">
        <f>IF(LEFT(BA$2,2)="1M",SUMIF(Month!$131:$131,Period!BA$2,Month!33:33),SUMIF(Month!$131:$131,Period!BA$2,Month!33:33)+AZ33)</f>
        <v>0</v>
      </c>
      <c r="BB33" s="131">
        <f>IF(LEFT(BB$2,2)="1M",SUMIF(Month!$131:$131,Period!BB$2,Month!33:33),SUMIF(Month!$131:$131,Period!BB$2,Month!33:33)+BA33)</f>
        <v>0</v>
      </c>
      <c r="BC33" s="131">
        <f>IF(LEFT(BC$2,2)="1M",SUMIF(Month!$131:$131,Period!BC$2,Month!33:33),SUMIF(Month!$131:$131,Period!BC$2,Month!33:33)+BB33)</f>
        <v>0</v>
      </c>
      <c r="BD33" s="131">
        <f>IF(LEFT(BD$2,2)="1M",SUMIF(Month!$131:$131,Period!BD$2,Month!33:33),SUMIF(Month!$131:$131,Period!BD$2,Month!33:33)+BC33)</f>
        <v>0</v>
      </c>
      <c r="BE33" s="131">
        <f>IF(LEFT(BE$2,2)="1M",SUMIF(Month!$131:$131,Period!BE$2,Month!33:33),SUMIF(Month!$131:$131,Period!BE$2,Month!33:33)+BD33)</f>
        <v>0</v>
      </c>
      <c r="BF33" s="131">
        <f>IF(LEFT(BF$2,2)="1M",SUMIF(Month!$131:$131,Period!BF$2,Month!33:33),SUMIF(Month!$131:$131,Period!BF$2,Month!33:33)+BE33)</f>
        <v>0</v>
      </c>
      <c r="BG33" s="131">
        <f>IF(LEFT(BG$2,2)="1M",SUMIF(Month!$131:$131,Period!BG$2,Month!33:33),SUMIF(Month!$131:$131,Period!BG$2,Month!33:33)+BF33)</f>
        <v>0</v>
      </c>
      <c r="BH33" s="131">
        <f>IF(LEFT(BH$2,2)="1M",SUMIF(Month!$131:$131,Period!BH$2,Month!33:33),SUMIF(Month!$131:$131,Period!BH$2,Month!33:33)+BG33)</f>
        <v>0</v>
      </c>
      <c r="BI33" s="131">
        <f>IF(LEFT(BI$2,2)="1M",SUMIF(Month!$131:$131,Period!BI$2,Month!33:33),SUMIF(Month!$131:$131,Period!BI$2,Month!33:33)+BH33)</f>
        <v>0</v>
      </c>
      <c r="BJ33" s="131">
        <f>IF(LEFT(BJ$2,2)="1M",SUMIF(Month!$131:$131,Period!BJ$2,Month!33:33),SUMIF(Month!$131:$131,Period!BJ$2,Month!33:33)+BI33)</f>
        <v>0</v>
      </c>
      <c r="BK33" s="131">
        <f>IF(LEFT(BK$2,2)="1M",SUMIF(Month!$131:$131,Period!BK$2,Month!33:33),SUMIF(Month!$131:$131,Period!BK$2,Month!33:33)+BJ33)</f>
        <v>0</v>
      </c>
      <c r="BL33" s="131">
        <f>IF(LEFT(BL$2,2)="1M",SUMIF(Month!$131:$131,Period!BL$2,Month!33:33),SUMIF(Month!$131:$131,Period!BL$2,Month!33:33)+BK33)</f>
        <v>0</v>
      </c>
      <c r="BM33" s="131">
        <f>IF(LEFT(BM$2,2)="1M",SUMIF(Month!$131:$131,Period!BM$2,Month!33:33),SUMIF(Month!$131:$131,Period!BM$2,Month!33:33)+BL33)</f>
        <v>0</v>
      </c>
      <c r="BN33" s="131">
        <f>IF(LEFT(BN$2,2)="1M",SUMIF(Month!$131:$131,Period!BN$2,Month!33:33),SUMIF(Month!$131:$131,Period!BN$2,Month!33:33)+BM33)</f>
        <v>0</v>
      </c>
      <c r="BO33" s="131">
        <f>IF(LEFT(BO$2,2)="1M",SUMIF(Month!$131:$131,Period!BO$2,Month!33:33),SUMIF(Month!$131:$131,Period!BO$2,Month!33:33)+BN33)</f>
        <v>0</v>
      </c>
      <c r="BP33" s="131">
        <f>IF(LEFT(BP$2,2)="1M",SUMIF(Month!$131:$131,Period!BP$2,Month!33:33),SUMIF(Month!$131:$131,Period!BP$2,Month!33:33)+BO33)</f>
        <v>0</v>
      </c>
      <c r="BQ33" s="131">
        <f>IF(LEFT(BQ$2,2)="1M",SUMIF(Month!$131:$131,Period!BQ$2,Month!33:33),SUMIF(Month!$131:$131,Period!BQ$2,Month!33:33)+BP33)</f>
        <v>0</v>
      </c>
      <c r="BR33" s="131">
        <f>IF(LEFT(BR$2,2)="1M",SUMIF(Month!$131:$131,Period!BR$2,Month!33:33),SUMIF(Month!$131:$131,Period!BR$2,Month!33:33)+BQ33)</f>
        <v>0</v>
      </c>
      <c r="BS33" s="131">
        <f>IF(LEFT(BS$2,2)="1M",SUMIF(Month!$131:$131,Period!BS$2,Month!33:33),SUMIF(Month!$131:$131,Period!BS$2,Month!33:33)+BR33)</f>
        <v>0</v>
      </c>
      <c r="BT33" s="131">
        <f>IF(LEFT(BT$2,2)="1M",SUMIF(Month!$131:$131,Period!BT$2,Month!33:33),SUMIF(Month!$131:$131,Period!BT$2,Month!33:33)+BS33)</f>
        <v>0</v>
      </c>
      <c r="BU33" s="131">
        <f>IF(LEFT(BU$2,2)="1M",SUMIF(Month!$131:$131,Period!BU$2,Month!33:33),SUMIF(Month!$131:$131,Period!BU$2,Month!33:33)+BT33)</f>
        <v>0</v>
      </c>
      <c r="BV33" s="131">
        <f>IF(LEFT(BV$2,2)="1M",SUMIF(Month!$131:$131,Period!BV$2,Month!33:33),SUMIF(Month!$131:$131,Period!BV$2,Month!33:33)+BU33)</f>
        <v>0</v>
      </c>
      <c r="BW33" s="131">
        <f>IF(LEFT(BW$2,2)="1M",SUMIF(Month!$131:$131,Period!BW$2,Month!33:33),SUMIF(Month!$131:$131,Period!BW$2,Month!33:33)+BV33)</f>
        <v>0</v>
      </c>
      <c r="BX33" s="131">
        <f>IF(LEFT(BX$2,2)="1M",SUMIF(Month!$131:$131,Period!BX$2,Month!33:33),SUMIF(Month!$131:$131,Period!BX$2,Month!33:33)+BW33)</f>
        <v>0</v>
      </c>
      <c r="BY33" s="131">
        <f>IF(LEFT(BY$2,2)="1M",SUMIF(Month!$131:$131,Period!BY$2,Month!33:33),SUMIF(Month!$131:$131,Period!BY$2,Month!33:33)+BX33)</f>
        <v>0</v>
      </c>
      <c r="BZ33" s="131">
        <f>IF(LEFT(BZ$2,2)="1M",SUMIF(Month!$131:$131,Period!BZ$2,Month!33:33),SUMIF(Month!$131:$131,Period!BZ$2,Month!33:33)+BY33)</f>
        <v>0</v>
      </c>
      <c r="CA33" s="131">
        <f>IF(LEFT(CA$2,2)="1M",SUMIF(Month!$131:$131,Period!CA$2,Month!33:33),SUMIF(Month!$131:$131,Period!CA$2,Month!33:33)+BZ33)</f>
        <v>0</v>
      </c>
      <c r="CB33" s="131">
        <f>IF(LEFT(CB$2,2)="1M",SUMIF(Month!$131:$131,Period!CB$2,Month!33:33),SUMIF(Month!$131:$131,Period!CB$2,Month!33:33)+CA33)</f>
        <v>0</v>
      </c>
      <c r="CC33" s="131">
        <f>IF(LEFT(CC$2,2)="1M",SUMIF(Month!$131:$131,Period!CC$2,Month!33:33),SUMIF(Month!$131:$131,Period!CC$2,Month!33:33)+CB33)</f>
        <v>0</v>
      </c>
      <c r="CD33" s="131">
        <f>IF(LEFT(CD$2,2)="1M",SUMIF(Month!$131:$131,Period!CD$2,Month!33:33),SUMIF(Month!$131:$131,Period!CD$2,Month!33:33)+CC33)</f>
        <v>0</v>
      </c>
      <c r="CE33" s="131">
        <f>IF(LEFT(CE$2,2)="1M",SUMIF(Month!$131:$131,Period!CE$2,Month!33:33),SUMIF(Month!$131:$131,Period!CE$2,Month!33:33)+CD33)</f>
        <v>0</v>
      </c>
      <c r="CF33" s="131">
        <f>IF(LEFT(CF$2,2)="1M",SUMIF(Month!$131:$131,Period!CF$2,Month!33:33),SUMIF(Month!$131:$131,Period!CF$2,Month!33:33)+CE33)</f>
        <v>0</v>
      </c>
      <c r="CG33" s="131">
        <f>IF(LEFT(CG$2,2)="1M",SUMIF(Month!$131:$131,Period!CG$2,Month!33:33),SUMIF(Month!$131:$131,Period!CG$2,Month!33:33)+CF33)</f>
        <v>0</v>
      </c>
      <c r="CH33" s="131">
        <f>IF(LEFT(CH$2,2)="1M",SUMIF(Month!$131:$131,Period!CH$2,Month!33:33),SUMIF(Month!$131:$131,Period!CH$2,Month!33:33)+CG33)</f>
        <v>0</v>
      </c>
      <c r="CI33" s="131">
        <f>IF(LEFT(CI$2,2)="1M",SUMIF(Month!$131:$131,Period!CI$2,Month!33:33),SUMIF(Month!$131:$131,Period!CI$2,Month!33:33)+CH33)</f>
        <v>0</v>
      </c>
      <c r="CJ33" s="131">
        <f>IF(LEFT(CJ$2,2)="1M",SUMIF(Month!$131:$131,Period!CJ$2,Month!33:33),SUMIF(Month!$131:$131,Period!CJ$2,Month!33:33)+CI33)</f>
        <v>0</v>
      </c>
      <c r="CK33" s="131">
        <f>IF(LEFT(CK$2,2)="1M",SUMIF(Month!$131:$131,Period!CK$2,Month!33:33),SUMIF(Month!$131:$131,Period!CK$2,Month!33:33)+CJ33)</f>
        <v>0</v>
      </c>
      <c r="CL33" s="131">
        <f>IF(LEFT(CL$2,2)="1M",SUMIF(Month!$131:$131,Period!CL$2,Month!33:33),SUMIF(Month!$131:$131,Period!CL$2,Month!33:33)+CK33)</f>
        <v>0</v>
      </c>
      <c r="CM33" s="131">
        <f>IF(LEFT(CM$2,2)="1M",SUMIF(Month!$131:$131,Period!CM$2,Month!33:33),SUMIF(Month!$131:$131,Period!CM$2,Month!33:33)+CL33)</f>
        <v>0</v>
      </c>
      <c r="CN33" s="131">
        <f>IF(LEFT(CN$2,2)="1M",SUMIF(Month!$131:$131,Period!CN$2,Month!33:33),SUMIF(Month!$131:$131,Period!CN$2,Month!33:33)+CM33)</f>
        <v>0</v>
      </c>
      <c r="CO33" s="131">
        <f>IF(LEFT(CO$2,2)="1M",SUMIF(Month!$131:$131,Period!CO$2,Month!33:33),SUMIF(Month!$131:$131,Period!CO$2,Month!33:33)+CN33)</f>
        <v>0</v>
      </c>
      <c r="CP33" s="131">
        <f>IF(LEFT(CP$2,2)="1M",SUMIF(Month!$131:$131,Period!CP$2,Month!33:33),SUMIF(Month!$131:$131,Period!CP$2,Month!33:33)+CO33)</f>
        <v>0</v>
      </c>
      <c r="CQ33" s="131">
        <f>IF(LEFT(CQ$2,2)="1M",SUMIF(Month!$131:$131,Period!CQ$2,Month!33:33),SUMIF(Month!$131:$131,Period!CQ$2,Month!33:33)+CP33)</f>
        <v>0</v>
      </c>
      <c r="CR33" s="131">
        <f>IF(LEFT(CR$2,2)="1M",SUMIF(Month!$131:$131,Period!CR$2,Month!33:33),SUMIF(Month!$131:$131,Period!CR$2,Month!33:33)+CQ33)</f>
        <v>0</v>
      </c>
      <c r="CS33" s="131">
        <f>IF(LEFT(CS$2,2)="1M",SUMIF(Month!$131:$131,Period!CS$2,Month!33:33),SUMIF(Month!$131:$131,Period!CS$2,Month!33:33)+CR33)</f>
        <v>0</v>
      </c>
      <c r="CT33" s="131">
        <f>IF(LEFT(CT$2,2)="1M",SUMIF(Month!$131:$131,Period!CT$2,Month!33:33),SUMIF(Month!$131:$131,Period!CT$2,Month!33:33)+CS33)</f>
        <v>0</v>
      </c>
      <c r="CU33" s="131">
        <f>IF(LEFT(CU$2,2)="1M",SUMIF(Month!$131:$131,Period!CU$2,Month!33:33),SUMIF(Month!$131:$131,Period!CU$2,Month!33:33)+CT33)</f>
        <v>0</v>
      </c>
      <c r="CV33" s="131">
        <f>IF(LEFT(CV$2,2)="1M",SUMIF(Month!$131:$131,Period!CV$2,Month!33:33),SUMIF(Month!$131:$131,Period!CV$2,Month!33:33)+CU33)</f>
        <v>0</v>
      </c>
      <c r="CW33" s="131">
        <f>IF(LEFT(CW$2,2)="1M",SUMIF(Month!$131:$131,Period!CW$2,Month!33:33),SUMIF(Month!$131:$131,Period!CW$2,Month!33:33)+CV33)</f>
        <v>0</v>
      </c>
      <c r="CX33" s="131">
        <f>IF(LEFT(CX$2,2)="1M",SUMIF(Month!$131:$131,Period!CX$2,Month!33:33),SUMIF(Month!$131:$131,Period!CX$2,Month!33:33)+CW33)</f>
        <v>0</v>
      </c>
      <c r="CY33" s="131">
        <f>IF(LEFT(CY$2,2)="1M",SUMIF(Month!$131:$131,Period!CY$2,Month!33:33),SUMIF(Month!$131:$131,Period!CY$2,Month!33:33)+CX33)</f>
        <v>0</v>
      </c>
      <c r="CZ33" s="131">
        <f>IF(LEFT(CZ$2,2)="1M",SUMIF(Month!$131:$131,Period!CZ$2,Month!33:33),SUMIF(Month!$131:$131,Period!CZ$2,Month!33:33)+CY33)</f>
        <v>0</v>
      </c>
      <c r="DA33" s="131">
        <f>IF(LEFT(DA$2,2)="1M",SUMIF(Month!$131:$131,Period!DA$2,Month!33:33),SUMIF(Month!$131:$131,Period!DA$2,Month!33:33)+CZ33)</f>
        <v>0</v>
      </c>
      <c r="DB33" s="131">
        <f>IF(LEFT(DB$2,2)="1M",SUMIF(Month!$131:$131,Period!DB$2,Month!33:33),SUMIF(Month!$131:$131,Period!DB$2,Month!33:33)+DA33)</f>
        <v>0</v>
      </c>
      <c r="DC33" s="131">
        <f>IF(LEFT(DC$2,2)="1M",SUMIF(Month!$131:$131,Period!DC$2,Month!33:33),SUMIF(Month!$131:$131,Period!DC$2,Month!33:33)+DB33)</f>
        <v>0</v>
      </c>
      <c r="DD33" s="131">
        <f>IF(LEFT(DD$2,2)="1M",SUMIF(Month!$131:$131,Period!DD$2,Month!33:33),SUMIF(Month!$131:$131,Period!DD$2,Month!33:33)+DC33)</f>
        <v>0</v>
      </c>
      <c r="DE33" s="131">
        <f>IF(LEFT(DE$2,2)="1M",SUMIF(Month!$131:$131,Period!DE$2,Month!33:33),SUMIF(Month!$131:$131,Period!DE$2,Month!33:33)+DD33)</f>
        <v>0</v>
      </c>
      <c r="DF33" s="131">
        <f>IF(LEFT(DF$2,2)="1M",SUMIF(Month!$131:$131,Period!DF$2,Month!33:33),SUMIF(Month!$131:$131,Period!DF$2,Month!33:33)+DE33)</f>
        <v>0</v>
      </c>
      <c r="DG33" s="131">
        <f>IF(LEFT(DG$2,2)="1M",SUMIF(Month!$131:$131,Period!DG$2,Month!33:33),SUMIF(Month!$131:$131,Period!DG$2,Month!33:33)+DF33)</f>
        <v>0</v>
      </c>
      <c r="DH33" s="131">
        <f>IF(LEFT(DH$2,2)="1M",SUMIF(Month!$131:$131,Period!DH$2,Month!33:33),SUMIF(Month!$131:$131,Period!DH$2,Month!33:33)+DG33)</f>
        <v>0</v>
      </c>
      <c r="DI33" s="131">
        <f>IF(LEFT(DI$2,2)="1M",SUMIF(Month!$131:$131,Period!DI$2,Month!33:33),SUMIF(Month!$131:$131,Period!DI$2,Month!33:33)+DH33)</f>
        <v>0</v>
      </c>
      <c r="DJ33" s="131">
        <f>IF(LEFT(DJ$2,2)="1M",SUMIF(Month!$131:$131,Period!DJ$2,Month!33:33),SUMIF(Month!$131:$131,Period!DJ$2,Month!33:33)+DI33)</f>
        <v>0</v>
      </c>
      <c r="DK33" s="131">
        <f>IF(LEFT(DK$2,2)="1M",SUMIF(Month!$131:$131,Period!DK$2,Month!33:33),SUMIF(Month!$131:$131,Period!DK$2,Month!33:33)+DJ33)</f>
        <v>0</v>
      </c>
      <c r="DL33" s="131">
        <f>IF(LEFT(DL$2,2)="1M",SUMIF(Month!$131:$131,Period!DL$2,Month!33:33),SUMIF(Month!$131:$131,Period!DL$2,Month!33:33)+DK33)</f>
        <v>0</v>
      </c>
      <c r="DM33" s="131">
        <f>IF(LEFT(DM$2,2)="1M",SUMIF(Month!$131:$131,Period!DM$2,Month!33:33),SUMIF(Month!$131:$131,Period!DM$2,Month!33:33)+DL33)</f>
        <v>0</v>
      </c>
      <c r="DN33" s="131">
        <f>IF(LEFT(DN$2,2)="1M",SUMIF(Month!$131:$131,Period!DN$2,Month!33:33),SUMIF(Month!$131:$131,Period!DN$2,Month!33:33)+DM33)</f>
        <v>0</v>
      </c>
      <c r="DO33" s="131">
        <f>IF(LEFT(DO$2,2)="1M",SUMIF(Month!$131:$131,Period!DO$2,Month!33:33),SUMIF(Month!$131:$131,Period!DO$2,Month!33:33)+DN33)</f>
        <v>0</v>
      </c>
      <c r="DP33" s="131">
        <f>IF(LEFT(DP$2,2)="1M",SUMIF(Month!$131:$131,Period!DP$2,Month!33:33),SUMIF(Month!$131:$131,Period!DP$2,Month!33:33)+DO33)</f>
        <v>0</v>
      </c>
      <c r="DQ33" s="131">
        <f>IF(LEFT(DQ$2,2)="1M",SUMIF(Month!$131:$131,Period!DQ$2,Month!33:33),SUMIF(Month!$131:$131,Period!DQ$2,Month!33:33)+DP33)</f>
        <v>0</v>
      </c>
      <c r="DR33" s="131">
        <f>IF(LEFT(DR$2,2)="1M",SUMIF(Month!$131:$131,Period!DR$2,Month!33:33),SUMIF(Month!$131:$131,Period!DR$2,Month!33:33)+DQ33)</f>
        <v>0</v>
      </c>
      <c r="DS33" s="131">
        <f>IF(LEFT(DS$2,2)="1M",SUMIF(Month!$131:$131,Period!DS$2,Month!33:33),SUMIF(Month!$131:$131,Period!DS$2,Month!33:33)+DR33)</f>
        <v>0</v>
      </c>
      <c r="DT33" s="131">
        <f>IF(LEFT(DT$2,2)="1M",SUMIF(Month!$131:$131,Period!DT$2,Month!33:33),SUMIF(Month!$131:$131,Period!DT$2,Month!33:33)+DS33)</f>
        <v>0</v>
      </c>
      <c r="DU33" s="131">
        <f>IF(LEFT(DU$2,2)="1M",SUMIF(Month!$131:$131,Period!DU$2,Month!33:33),SUMIF(Month!$131:$131,Period!DU$2,Month!33:33)+DT33)</f>
        <v>0</v>
      </c>
      <c r="DV33" s="131">
        <f>IF(LEFT(DV$2,2)="1M",SUMIF(Month!$131:$131,Period!DV$2,Month!33:33),SUMIF(Month!$131:$131,Period!DV$2,Month!33:33)+DU33)</f>
        <v>0</v>
      </c>
      <c r="DW33" s="131">
        <f>IF(LEFT(DW$2,2)="1M",SUMIF(Month!$131:$131,Period!DW$2,Month!33:33),SUMIF(Month!$131:$131,Period!DW$2,Month!33:33)+DV33)</f>
        <v>0</v>
      </c>
      <c r="DX33" s="131">
        <f>IF(LEFT(DX$2,2)="1M",SUMIF(Month!$131:$131,Period!DX$2,Month!33:33),SUMIF(Month!$131:$131,Period!DX$2,Month!33:33)+DW33)</f>
        <v>0</v>
      </c>
      <c r="DY33" s="131">
        <f>IF(LEFT(DY$2,2)="1M",SUMIF(Month!$131:$131,Period!DY$2,Month!33:33),SUMIF(Month!$131:$131,Period!DY$2,Month!33:33)+DX33)</f>
        <v>0</v>
      </c>
      <c r="DZ33" s="131">
        <f>IF(LEFT(DZ$2,2)="1M",SUMIF(Month!$131:$131,Period!DZ$2,Month!33:33),SUMIF(Month!$131:$131,Period!DZ$2,Month!33:33)+DY33)</f>
        <v>0</v>
      </c>
      <c r="EA33" s="131">
        <f>IF(LEFT(EA$2,2)="1M",SUMIF(Month!$131:$131,Period!EA$2,Month!33:33),SUMIF(Month!$131:$131,Period!EA$2,Month!33:33)+DZ33)</f>
        <v>0</v>
      </c>
      <c r="EB33" s="131">
        <f>IF(LEFT(EB$2,2)="1M",SUMIF(Month!$131:$131,Period!EB$2,Month!33:33),SUMIF(Month!$131:$131,Period!EB$2,Month!33:33)+EA33)</f>
        <v>0</v>
      </c>
      <c r="EC33" s="131">
        <f>IF(LEFT(EC$2,2)="1M",SUMIF(Month!$131:$131,Period!EC$2,Month!33:33),SUMIF(Month!$131:$131,Period!EC$2,Month!33:33)+EB33)</f>
        <v>0</v>
      </c>
      <c r="ED33" s="131">
        <f>IF(LEFT(ED$2,2)="1M",SUMIF(Month!$131:$131,Period!ED$2,Month!33:33),SUMIF(Month!$131:$131,Period!ED$2,Month!33:33)+EC33)</f>
        <v>0</v>
      </c>
      <c r="EE33" s="131">
        <f>IF(LEFT(EE$2,2)="1M",SUMIF(Month!$131:$131,Period!EE$2,Month!33:33),SUMIF(Month!$131:$131,Period!EE$2,Month!33:33)+ED33)</f>
        <v>0</v>
      </c>
      <c r="EF33" s="131">
        <f>IF(LEFT(EF$2,2)="1M",SUMIF(Month!$131:$131,Period!EF$2,Month!33:33),SUMIF(Month!$131:$131,Period!EF$2,Month!33:33)+EE33)</f>
        <v>0</v>
      </c>
      <c r="EG33" s="131">
        <f>IF(LEFT(EG$2,2)="1M",SUMIF(Month!$131:$131,Period!EG$2,Month!33:33),SUMIF(Month!$131:$131,Period!EG$2,Month!33:33)+EF33)</f>
        <v>0</v>
      </c>
      <c r="EH33" s="131">
        <f>IF(LEFT(EH$2,2)="1M",SUMIF(Month!$131:$131,Period!EH$2,Month!33:33),SUMIF(Month!$131:$131,Period!EH$2,Month!33:33)+EG33)</f>
        <v>0</v>
      </c>
      <c r="EI33" s="131">
        <f>IF(LEFT(EI$2,2)="1M",SUMIF(Month!$131:$131,Period!EI$2,Month!33:33),SUMIF(Month!$131:$131,Period!EI$2,Month!33:33)+EH33)</f>
        <v>0</v>
      </c>
      <c r="EJ33" s="131">
        <f>IF(LEFT(EJ$2,2)="1M",SUMIF(Month!$131:$131,Period!EJ$2,Month!33:33),SUMIF(Month!$131:$131,Period!EJ$2,Month!33:33)+EI33)</f>
        <v>0</v>
      </c>
      <c r="EK33" s="131">
        <f>IF(LEFT(EK$2,2)="1M",SUMIF(Month!$131:$131,Period!EK$2,Month!33:33),SUMIF(Month!$131:$131,Period!EK$2,Month!33:33)+EJ33)</f>
        <v>0</v>
      </c>
      <c r="EL33" s="131">
        <f>IF(LEFT(EL$2,2)="1M",SUMIF(Month!$131:$131,Period!EL$2,Month!33:33),SUMIF(Month!$131:$131,Period!EL$2,Month!33:33)+EK33)</f>
        <v>0</v>
      </c>
      <c r="EM33" s="131">
        <f>IF(LEFT(EM$2,2)="1M",SUMIF(Month!$131:$131,Period!EM$2,Month!33:33),SUMIF(Month!$131:$131,Period!EM$2,Month!33:33)+EL33)</f>
        <v>0</v>
      </c>
      <c r="EN33" s="131">
        <f>IF(LEFT(EN$2,2)="1M",SUMIF(Month!$131:$131,Period!EN$2,Month!33:33),SUMIF(Month!$131:$131,Period!EN$2,Month!33:33)+EM33)</f>
        <v>0</v>
      </c>
      <c r="EO33" s="131">
        <f>IF(LEFT(EO$2,2)="1M",SUMIF(Month!$131:$131,Period!EO$2,Month!33:33),SUMIF(Month!$131:$131,Period!EO$2,Month!33:33)+EN33)</f>
        <v>0</v>
      </c>
      <c r="EP33" s="131">
        <f>IF(LEFT(EP$2,2)="1M",SUMIF(Month!$131:$131,Period!EP$2,Month!33:33),SUMIF(Month!$131:$131,Period!EP$2,Month!33:33)+EO33)</f>
        <v>0</v>
      </c>
      <c r="EQ33" s="131">
        <f>IF(LEFT(EQ$2,2)="1M",SUMIF(Month!$131:$131,Period!EQ$2,Month!33:33),SUMIF(Month!$131:$131,Period!EQ$2,Month!33:33)+EP33)</f>
        <v>0</v>
      </c>
      <c r="ER33" s="131">
        <f>IF(LEFT(ER$2,2)="1M",SUMIF(Month!$131:$131,Period!ER$2,Month!33:33),SUMIF(Month!$131:$131,Period!ER$2,Month!33:33)+EQ33)</f>
        <v>0</v>
      </c>
      <c r="ES33" s="131">
        <f>IF(LEFT(ES$2,2)="1M",SUMIF(Month!$131:$131,Period!ES$2,Month!33:33),SUMIF(Month!$131:$131,Period!ES$2,Month!33:33)+ER33)</f>
        <v>0</v>
      </c>
      <c r="ET33" s="131">
        <f>IF(LEFT(ET$2,2)="1M",SUMIF(Month!$131:$131,Period!ET$2,Month!33:33),SUMIF(Month!$131:$131,Period!ET$2,Month!33:33)+ES33)</f>
        <v>0</v>
      </c>
      <c r="EU33" s="131">
        <f>IF(LEFT(EU$2,2)="1M",SUMIF(Month!$131:$131,Period!EU$2,Month!33:33),SUMIF(Month!$131:$131,Period!EU$2,Month!33:33)+ET33)</f>
        <v>0</v>
      </c>
      <c r="EV33" s="131">
        <f>IF(LEFT(EV$2,2)="1M",SUMIF(Month!$131:$131,Period!EV$2,Month!33:33),SUMIF(Month!$131:$131,Period!EV$2,Month!33:33)+EU33)</f>
        <v>0</v>
      </c>
      <c r="EW33" s="131">
        <f>IF(LEFT(EW$2,2)="1M",SUMIF(Month!$131:$131,Period!EW$2,Month!33:33),SUMIF(Month!$131:$131,Period!EW$2,Month!33:33)+EV33)</f>
        <v>0</v>
      </c>
      <c r="EX33" s="131">
        <f>IF(LEFT(EX$2,2)="1M",SUMIF(Month!$131:$131,Period!EX$2,Month!33:33),SUMIF(Month!$131:$131,Period!EX$2,Month!33:33)+EW33)</f>
        <v>0</v>
      </c>
      <c r="EY33" s="131">
        <f>IF(LEFT(EY$2,2)="1M",SUMIF(Month!$131:$131,Period!EY$2,Month!33:33),SUMIF(Month!$131:$131,Period!EY$2,Month!33:33)+EX33)</f>
        <v>0</v>
      </c>
      <c r="EZ33" s="131">
        <f>IF(LEFT(EZ$2,2)="1M",SUMIF(Month!$131:$131,Period!EZ$2,Month!33:33),SUMIF(Month!$131:$131,Period!EZ$2,Month!33:33)+EY33)</f>
        <v>0</v>
      </c>
      <c r="FA33" s="131">
        <f>IF(LEFT(FA$2,2)="1M",SUMIF(Month!$131:$131,Period!FA$2,Month!33:33),SUMIF(Month!$131:$131,Period!FA$2,Month!33:33)+EZ33)</f>
        <v>0</v>
      </c>
      <c r="FB33" s="131">
        <f>IF(LEFT(FB$2,2)="1M",SUMIF(Month!$131:$131,Period!FB$2,Month!33:33),SUMIF(Month!$131:$131,Period!FB$2,Month!33:33)+FA33)</f>
        <v>0</v>
      </c>
      <c r="FC33" s="131">
        <f>IF(LEFT(FC$2,2)="1M",SUMIF(Month!$131:$131,Period!FC$2,Month!33:33),SUMIF(Month!$131:$131,Period!FC$2,Month!33:33)+FB33)</f>
        <v>0</v>
      </c>
      <c r="FD33" s="131">
        <f>IF(LEFT(FD$2,2)="1M",SUMIF(Month!$131:$131,Period!FD$2,Month!33:33),SUMIF(Month!$131:$131,Period!FD$2,Month!33:33)+FC33)</f>
        <v>0</v>
      </c>
      <c r="FE33" s="131">
        <f>IF(LEFT(FE$2,2)="1M",SUMIF(Month!$131:$131,Period!FE$2,Month!33:33),SUMIF(Month!$131:$131,Period!FE$2,Month!33:33)+FD33)</f>
        <v>0</v>
      </c>
      <c r="FF33" s="131">
        <f>IF(LEFT(FF$2,2)="1M",SUMIF(Month!$131:$131,Period!FF$2,Month!33:33),SUMIF(Month!$131:$131,Period!FF$2,Month!33:33)+FE33)</f>
        <v>0</v>
      </c>
      <c r="FG33" s="131">
        <f>IF(LEFT(FG$2,2)="1M",SUMIF(Month!$131:$131,Period!FG$2,Month!33:33),SUMIF(Month!$131:$131,Period!FG$2,Month!33:33)+FF33)</f>
        <v>0</v>
      </c>
      <c r="FH33" s="131">
        <f>IF(LEFT(FH$2,2)="1M",SUMIF(Month!$131:$131,Period!FH$2,Month!33:33),SUMIF(Month!$131:$131,Period!FH$2,Month!33:33)+FG33)</f>
        <v>0</v>
      </c>
      <c r="FI33" s="131">
        <f>IF(LEFT(FI$2,2)="1M",SUMIF(Month!$131:$131,Period!FI$2,Month!33:33),SUMIF(Month!$131:$131,Period!FI$2,Month!33:33)+FH33)</f>
        <v>0</v>
      </c>
      <c r="FJ33" s="131">
        <f>IF(LEFT(FJ$2,2)="1M",SUMIF(Month!$131:$131,Period!FJ$2,Month!33:33),SUMIF(Month!$131:$131,Period!FJ$2,Month!33:33)+FI33)</f>
        <v>0</v>
      </c>
      <c r="FK33" s="131">
        <f>IF(LEFT(FK$2,2)="1M",SUMIF(Month!$131:$131,Period!FK$2,Month!33:33),SUMIF(Month!$131:$131,Period!FK$2,Month!33:33)+FJ33)</f>
        <v>0</v>
      </c>
      <c r="FL33" s="131">
        <f>IF(LEFT(FL$2,2)="1M",SUMIF(Month!$131:$131,Period!FL$2,Month!33:33),SUMIF(Month!$131:$131,Period!FL$2,Month!33:33)+FK33)</f>
        <v>0</v>
      </c>
      <c r="FM33" s="131">
        <f>IF(LEFT(FM$2,2)="1M",SUMIF(Month!$131:$131,Period!FM$2,Month!33:33),SUMIF(Month!$131:$131,Period!FM$2,Month!33:33)+FL33)</f>
        <v>0</v>
      </c>
      <c r="FN33" s="131">
        <f>IF(LEFT(FN$2,2)="1M",SUMIF(Month!$131:$131,Period!FN$2,Month!33:33),SUMIF(Month!$131:$131,Period!FN$2,Month!33:33)+FM33)</f>
        <v>0</v>
      </c>
      <c r="FO33" s="131">
        <f>IF(LEFT(FO$2,2)="1M",SUMIF(Month!$131:$131,Period!FO$2,Month!33:33),SUMIF(Month!$131:$131,Period!FO$2,Month!33:33)+FN33)</f>
        <v>0</v>
      </c>
      <c r="FP33" s="131">
        <f>IF(LEFT(FP$2,2)="1M",SUMIF(Month!$131:$131,Period!FP$2,Month!33:33),SUMIF(Month!$131:$131,Period!FP$2,Month!33:33)+FO33)</f>
        <v>0</v>
      </c>
      <c r="FQ33" s="131">
        <f>IF(LEFT(FQ$2,2)="1M",SUMIF(Month!$131:$131,Period!FQ$2,Month!33:33),SUMIF(Month!$131:$131,Period!FQ$2,Month!33:33)+FP33)</f>
        <v>0</v>
      </c>
      <c r="FR33" s="131">
        <f>IF(LEFT(FR$2,2)="1M",SUMIF(Month!$131:$131,Period!FR$2,Month!33:33),SUMIF(Month!$131:$131,Period!FR$2,Month!33:33)+FQ33)</f>
        <v>0</v>
      </c>
      <c r="FS33" s="131">
        <f>IF(LEFT(FS$2,2)="1M",SUMIF(Month!$131:$131,Period!FS$2,Month!33:33),SUMIF(Month!$131:$131,Period!FS$2,Month!33:33)+FR33)</f>
        <v>0</v>
      </c>
      <c r="FT33" s="131">
        <f>IF(LEFT(FT$2,2)="1M",SUMIF(Month!$131:$131,Period!FT$2,Month!33:33),SUMIF(Month!$131:$131,Period!FT$2,Month!33:33)+FS33)</f>
        <v>0</v>
      </c>
      <c r="FU33" s="131">
        <f>IF(LEFT(FU$2,2)="1M",SUMIF(Month!$131:$131,Period!FU$2,Month!33:33),SUMIF(Month!$131:$131,Period!FU$2,Month!33:33)+FT33)</f>
        <v>0</v>
      </c>
      <c r="FV33" s="131">
        <f>IF(LEFT(FV$2,2)="1M",SUMIF(Month!$131:$131,Period!FV$2,Month!33:33),SUMIF(Month!$131:$131,Period!FV$2,Month!33:33)+FU33)</f>
        <v>0</v>
      </c>
      <c r="FW33" s="131">
        <f>IF(LEFT(FW$2,2)="1M",SUMIF(Month!$131:$131,Period!FW$2,Month!33:33),SUMIF(Month!$131:$131,Period!FW$2,Month!33:33)+FV33)</f>
        <v>0</v>
      </c>
      <c r="FX33" s="131">
        <f>IF(LEFT(FX$2,2)="1M",SUMIF(Month!$131:$131,Period!FX$2,Month!33:33),SUMIF(Month!$131:$131,Period!FX$2,Month!33:33)+FW33)</f>
        <v>0</v>
      </c>
      <c r="FY33" s="131">
        <f>IF(LEFT(FY$2,2)="1M",SUMIF(Month!$131:$131,Period!FY$2,Month!33:33),SUMIF(Month!$131:$131,Period!FY$2,Month!33:33)+FX33)</f>
        <v>0</v>
      </c>
      <c r="FZ33" s="131">
        <f>IF(LEFT(FZ$2,2)="1M",SUMIF(Month!$131:$131,Period!FZ$2,Month!33:33),SUMIF(Month!$131:$131,Period!FZ$2,Month!33:33)+FY33)</f>
        <v>0</v>
      </c>
      <c r="GA33" s="131">
        <f>IF(LEFT(GA$2,2)="1M",SUMIF(Month!$131:$131,Period!GA$2,Month!33:33),SUMIF(Month!$131:$131,Period!GA$2,Month!33:33)+FZ33)</f>
        <v>0</v>
      </c>
      <c r="GB33" s="131">
        <f>IF(LEFT(GB$2,2)="1M",SUMIF(Month!$131:$131,Period!GB$2,Month!33:33),SUMIF(Month!$131:$131,Period!GB$2,Month!33:33)+GA33)</f>
        <v>0</v>
      </c>
      <c r="GC33" s="131">
        <f>IF(LEFT(GC$2,2)="1M",SUMIF(Month!$131:$131,Period!GC$2,Month!33:33),SUMIF(Month!$131:$131,Period!GC$2,Month!33:33)+GB33)</f>
        <v>0</v>
      </c>
      <c r="GD33" s="131">
        <f>IF(LEFT(GD$2,2)="1M",SUMIF(Month!$131:$131,Period!GD$2,Month!33:33),SUMIF(Month!$131:$131,Period!GD$2,Month!33:33)+GC33)</f>
        <v>0</v>
      </c>
      <c r="GE33" s="131">
        <f>IF(LEFT(GE$2,2)="1M",SUMIF(Month!$131:$131,Period!GE$2,Month!33:33),SUMIF(Month!$131:$131,Period!GE$2,Month!33:33)+GD33)</f>
        <v>0</v>
      </c>
      <c r="GF33" s="131">
        <f>IF(LEFT(GF$2,2)="1M",SUMIF(Month!$131:$131,Period!GF$2,Month!33:33),SUMIF(Month!$131:$131,Period!GF$2,Month!33:33)+GE33)</f>
        <v>0</v>
      </c>
      <c r="GG33" s="131">
        <f>IF(LEFT(GG$2,2)="1M",SUMIF(Month!$131:$131,Period!GG$2,Month!33:33),SUMIF(Month!$131:$131,Period!GG$2,Month!33:33)+GF33)</f>
        <v>0</v>
      </c>
      <c r="GH33" s="131">
        <f>IF(LEFT(GH$2,2)="1M",SUMIF(Month!$131:$131,Period!GH$2,Month!33:33),SUMIF(Month!$131:$131,Period!GH$2,Month!33:33)+GG33)</f>
        <v>0</v>
      </c>
      <c r="GI33" s="131">
        <f>IF(LEFT(GI$2,2)="1M",SUMIF(Month!$131:$131,Period!GI$2,Month!33:33),SUMIF(Month!$131:$131,Period!GI$2,Month!33:33)+GH33)</f>
        <v>0</v>
      </c>
      <c r="GJ33" s="131">
        <f>IF(LEFT(GJ$2,2)="1M",SUMIF(Month!$131:$131,Period!GJ$2,Month!33:33),SUMIF(Month!$131:$131,Period!GJ$2,Month!33:33)+GI33)</f>
        <v>0</v>
      </c>
      <c r="GK33" s="131">
        <f>IF(LEFT(GK$2,2)="1M",SUMIF(Month!$131:$131,Period!GK$2,Month!33:33),SUMIF(Month!$131:$131,Period!GK$2,Month!33:33)+GJ33)</f>
        <v>0</v>
      </c>
      <c r="GL33" s="131">
        <f>IF(LEFT(GL$2,2)="1M",SUMIF(Month!$131:$131,Period!GL$2,Month!33:33),SUMIF(Month!$131:$131,Period!GL$2,Month!33:33)+GK33)</f>
        <v>0</v>
      </c>
      <c r="GM33" s="131">
        <f>IF(LEFT(GM$2,2)="1M",SUMIF(Month!$131:$131,Period!GM$2,Month!33:33),SUMIF(Month!$131:$131,Period!GM$2,Month!33:33)+GL33)</f>
        <v>0</v>
      </c>
      <c r="GN33" s="131">
        <f>IF(LEFT(GN$2,2)="1M",SUMIF(Month!$131:$131,Period!GN$2,Month!33:33),SUMIF(Month!$131:$131,Period!GN$2,Month!33:33)+GM33)</f>
        <v>0</v>
      </c>
      <c r="GO33" s="131">
        <f>IF(LEFT(GO$2,2)="1M",SUMIF(Month!$131:$131,Period!GO$2,Month!33:33),SUMIF(Month!$131:$131,Period!GO$2,Month!33:33)+GN33)</f>
        <v>0</v>
      </c>
      <c r="GP33" s="131">
        <f>IF(LEFT(GP$2,2)="1M",SUMIF(Month!$131:$131,Period!GP$2,Month!33:33),SUMIF(Month!$131:$131,Period!GP$2,Month!33:33)+GO33)</f>
        <v>0</v>
      </c>
      <c r="GQ33" s="131">
        <f>IF(LEFT(GQ$2,2)="1M",SUMIF(Month!$131:$131,Period!GQ$2,Month!33:33),SUMIF(Month!$131:$131,Period!GQ$2,Month!33:33)+GP33)</f>
        <v>0</v>
      </c>
      <c r="GR33" s="131">
        <f>IF(LEFT(GR$2,2)="1M",SUMIF(Month!$131:$131,Period!GR$2,Month!33:33),SUMIF(Month!$131:$131,Period!GR$2,Month!33:33)+GQ33)</f>
        <v>0</v>
      </c>
      <c r="GS33" s="131">
        <f>IF(LEFT(GS$2,2)="1M",SUMIF(Month!$131:$131,Period!GS$2,Month!33:33),SUMIF(Month!$131:$131,Period!GS$2,Month!33:33)+GR33)</f>
        <v>0</v>
      </c>
      <c r="GT33" s="131">
        <f>IF(LEFT(GT$2,2)="1M",SUMIF(Month!$131:$131,Period!GT$2,Month!33:33),SUMIF(Month!$131:$131,Period!GT$2,Month!33:33)+GS33)</f>
        <v>14445</v>
      </c>
      <c r="GU33" s="131">
        <f>IF(LEFT(GU$2,2)="1M",SUMIF(Month!$131:$131,Period!GU$2,Month!33:33),SUMIF(Month!$131:$131,Period!GU$2,Month!33:33)+GT33)</f>
        <v>52709</v>
      </c>
      <c r="GV33" s="131">
        <f>IF(LEFT(GV$2,2)="1M",SUMIF(Month!$131:$131,Period!GV$2,Month!33:33),SUMIF(Month!$131:$131,Period!GV$2,Month!33:33)+GU33)</f>
        <v>102802</v>
      </c>
      <c r="GW33" s="131">
        <f>IF(LEFT(GW$2,2)="1M",SUMIF(Month!$131:$131,Period!GW$2,Month!33:33),SUMIF(Month!$131:$131,Period!GW$2,Month!33:33)+GV33)</f>
        <v>160090</v>
      </c>
      <c r="GX33" s="131">
        <f>IF(LEFT(GX$2,2)="1M",SUMIF(Month!$131:$131,Period!GX$2,Month!33:33),SUMIF(Month!$131:$131,Period!GX$2,Month!33:33)+GW33)</f>
        <v>61826</v>
      </c>
      <c r="GY33" s="131">
        <f>IF(LEFT(GY$2,2)="1M",SUMIF(Month!$131:$131,Period!GY$2,Month!33:33),SUMIF(Month!$131:$131,Period!GY$2,Month!33:33)+GX33)</f>
        <v>117752</v>
      </c>
      <c r="GZ33" s="131">
        <f>IF(LEFT(GZ$2,2)="1M",SUMIF(Month!$131:$131,Period!GZ$2,Month!33:33),SUMIF(Month!$131:$131,Period!GZ$2,Month!33:33)+GY33)</f>
        <v>179578</v>
      </c>
      <c r="HA33" s="131">
        <f>IF(LEFT(HA$2,2)="1M",SUMIF(Month!$131:$131,Period!HA$2,Month!33:33),SUMIF(Month!$131:$131,Period!HA$2,Month!33:33)+GZ33)</f>
        <v>197869</v>
      </c>
      <c r="HB33" s="131">
        <f>IF(LEFT(HB$2,2)="1M",SUMIF(Month!$131:$131,Period!HB$2,Month!33:33),SUMIF(Month!$131:$131,Period!HB$2,Month!33:33)+HA33)</f>
        <v>223463</v>
      </c>
      <c r="HC33" s="131">
        <f>IF(LEFT(HC$2,2)="1M",SUMIF(Month!$131:$131,Period!HC$2,Month!33:33),SUMIF(Month!$131:$131,Period!HC$2,Month!33:33)+HB33)</f>
        <v>248231</v>
      </c>
      <c r="HD33" s="131">
        <f>IF(LEFT(HD$2,2)="1M",SUMIF(Month!$131:$131,Period!HD$2,Month!33:33),SUMIF(Month!$131:$131,Period!HD$2,Month!33:33)+HC33)</f>
        <v>275219</v>
      </c>
      <c r="HE33" s="131">
        <f>IF(LEFT(HE$2,2)="1M",SUMIF(Month!$131:$131,Period!HE$2,Month!33:33),SUMIF(Month!$131:$131,Period!HE$2,Month!33:33)+HD33)</f>
        <v>301289</v>
      </c>
      <c r="HF33" s="131">
        <f>IF(LEFT(HF$2,2)="1M",SUMIF(Month!$131:$131,Period!HF$2,Month!33:33),SUMIF(Month!$131:$131,Period!HF$2,Month!33:33)+HE33)</f>
        <v>329336.47600000002</v>
      </c>
      <c r="HG33" s="131">
        <f>IF(LEFT(HG$2,2)="1M",SUMIF(Month!$131:$131,Period!HG$2,Month!33:33),SUMIF(Month!$131:$131,Period!HG$2,Month!33:33)+HF33)</f>
        <v>356486.65500000003</v>
      </c>
      <c r="HH33" s="131">
        <f>IF(LEFT(HH$2,2)="1M",SUMIF(Month!$131:$131,Period!HH$2,Month!33:33),SUMIF(Month!$131:$131,Period!HH$2,Month!33:33)+HG33)</f>
        <v>386050.65500000003</v>
      </c>
      <c r="HI33" s="131">
        <f>IF(LEFT(HI$2,2)="1M",SUMIF(Month!$131:$131,Period!HI$2,Month!33:33),SUMIF(Month!$131:$131,Period!HI$2,Month!33:33)+HH33)</f>
        <v>413248.65500000003</v>
      </c>
      <c r="HJ33" s="131">
        <f>IF(LEFT(HJ$2,2)="1M",SUMIF(Month!$131:$131,Period!HJ$2,Month!33:33),SUMIF(Month!$131:$131,Period!HJ$2,Month!33:33)+HI33)</f>
        <v>18151</v>
      </c>
      <c r="HK33" s="131">
        <f>IF(LEFT(HK$2,2)="1M",SUMIF(Month!$131:$131,Period!HK$2,Month!33:33),SUMIF(Month!$131:$131,Period!HK$2,Month!33:33)+HJ33)</f>
        <v>32263</v>
      </c>
      <c r="HL33" s="131">
        <f>IF(LEFT(HL$2,2)="1M",SUMIF(Month!$131:$131,Period!HL$2,Month!33:33),SUMIF(Month!$131:$131,Period!HL$2,Month!33:33)+HK33)</f>
        <v>48135</v>
      </c>
      <c r="HM33" s="131">
        <f>IF(LEFT(HM$2,2)="1M",SUMIF(Month!$131:$131,Period!HM$2,Month!33:33),SUMIF(Month!$131:$131,Period!HM$2,Month!33:33)+HL33)</f>
        <v>49575</v>
      </c>
      <c r="HN33" s="131">
        <f>IF(LEFT(HN$2,2)="1M",SUMIF(Month!$131:$131,Period!HN$2,Month!33:33),SUMIF(Month!$131:$131,Period!HN$2,Month!33:33)+HM33)</f>
        <v>51063</v>
      </c>
      <c r="HO33" s="131">
        <f>IF(LEFT(HO$2,2)="1M",SUMIF(Month!$131:$131,Period!HO$2,Month!33:33),SUMIF(Month!$131:$131,Period!HO$2,Month!33:33)+HN33)</f>
        <v>52503</v>
      </c>
      <c r="HP33" s="131">
        <f>IF(LEFT(HP$2,2)="1M",SUMIF(Month!$131:$131,Period!HP$2,Month!33:33),SUMIF(Month!$131:$131,Period!HP$2,Month!33:33)+HO33)</f>
        <v>53991</v>
      </c>
      <c r="HQ33" s="131">
        <f>IF(LEFT(HQ$2,2)="1M",SUMIF(Month!$131:$131,Period!HQ$2,Month!33:33),SUMIF(Month!$131:$131,Period!HQ$2,Month!33:33)+HP33)</f>
        <v>55479</v>
      </c>
      <c r="HR33" s="131">
        <f>IF(LEFT(HR$2,2)="1M",SUMIF(Month!$131:$131,Period!HR$2,Month!33:33),SUMIF(Month!$131:$131,Period!HR$2,Month!33:33)+HQ33)</f>
        <v>56919</v>
      </c>
      <c r="HS33" s="131">
        <f>IF(LEFT(HS$2,2)="1M",SUMIF(Month!$131:$131,Period!HS$2,Month!33:33),SUMIF(Month!$131:$131,Period!HS$2,Month!33:33)+HR33)</f>
        <v>58405</v>
      </c>
      <c r="HT33" s="131">
        <f>IF(LEFT(HT$2,2)="1M",SUMIF(Month!$131:$131,Period!HT$2,Month!33:33),SUMIF(Month!$131:$131,Period!HT$2,Month!33:33)+HS33)</f>
        <v>58405</v>
      </c>
      <c r="HU33" s="131">
        <f>IF(LEFT(HU$2,2)="1M",SUMIF(Month!$131:$131,Period!HU$2,Month!33:33),SUMIF(Month!$131:$131,Period!HU$2,Month!33:33)+HT33)</f>
        <v>58405</v>
      </c>
      <c r="HV33" s="131">
        <f>IF(LEFT(HV$2,2)="1M",SUMIF(Month!$131:$131,Period!HV$2,Month!33:33),SUMIF(Month!$131:$131,Period!HV$2,Month!33:33)+HU33)</f>
        <v>0</v>
      </c>
      <c r="HW33" s="131">
        <f>IF(LEFT(HW$2,2)="1M",SUMIF(Month!$131:$131,Period!HW$2,Month!33:33),SUMIF(Month!$131:$131,Period!HW$2,Month!33:33)+HV33)</f>
        <v>0</v>
      </c>
      <c r="HX33" s="131">
        <f>IF(LEFT(HX$2,2)="1M",SUMIF(Month!$131:$131,Period!HX$2,Month!33:33),SUMIF(Month!$131:$131,Period!HX$2,Month!33:33)+HW33)</f>
        <v>0</v>
      </c>
      <c r="HY33" s="131">
        <f>IF(LEFT(HY$2,2)="1M",SUMIF(Month!$131:$131,Period!HY$2,Month!33:33),SUMIF(Month!$131:$131,Period!HY$2,Month!33:33)+HX33)</f>
        <v>0</v>
      </c>
      <c r="HZ33" s="131">
        <f>IF(LEFT(HZ$2,2)="1M",SUMIF(Month!$131:$131,Period!HZ$2,Month!33:33),SUMIF(Month!$131:$131,Period!HZ$2,Month!33:33)+HY33)</f>
        <v>0</v>
      </c>
      <c r="IA33" s="131">
        <f>IF(LEFT(IA$2,2)="1M",SUMIF(Month!$131:$131,Period!IA$2,Month!33:33),SUMIF(Month!$131:$131,Period!IA$2,Month!33:33)+HZ33)</f>
        <v>0</v>
      </c>
      <c r="IB33" s="131">
        <f>IF(LEFT(IB$2,2)="1M",SUMIF(Month!$131:$131,Period!IB$2,Month!33:33),SUMIF(Month!$131:$131,Period!IB$2,Month!33:33)+IA33)</f>
        <v>0</v>
      </c>
      <c r="IC33" s="131">
        <f>IF(LEFT(IC$2,2)="1M",SUMIF(Month!$131:$131,Period!IC$2,Month!33:33),SUMIF(Month!$131:$131,Period!IC$2,Month!33:33)+IB33)</f>
        <v>0</v>
      </c>
      <c r="ID33" s="131">
        <f>IF(LEFT(ID$2,2)="1M",SUMIF(Month!$131:$131,Period!ID$2,Month!33:33),SUMIF(Month!$131:$131,Period!ID$2,Month!33:33)+IC33)</f>
        <v>0</v>
      </c>
      <c r="IE33" s="131">
        <f>IF(LEFT(IE$2,2)="1M",SUMIF(Month!$131:$131,Period!IE$2,Month!33:33),SUMIF(Month!$131:$131,Period!IE$2,Month!33:33)+ID33)</f>
        <v>0</v>
      </c>
      <c r="IF33" s="131">
        <f>IF(LEFT(IF$2,2)="1M",SUMIF(Month!$131:$131,Period!IF$2,Month!33:33),SUMIF(Month!$131:$131,Period!IF$2,Month!33:33)+IE33)</f>
        <v>0</v>
      </c>
      <c r="IG33" s="131">
        <f>IF(LEFT(IG$2,2)="1M",SUMIF(Month!$131:$131,Period!IG$2,Month!33:33),SUMIF(Month!$131:$131,Period!IG$2,Month!33:33)+IF33)</f>
        <v>0</v>
      </c>
      <c r="IH33" s="131">
        <f>Month!IH33</f>
        <v>0</v>
      </c>
      <c r="II33" s="131">
        <f>IH33+Month!II33</f>
        <v>0</v>
      </c>
      <c r="IJ33" s="131">
        <f>II33+Month!IJ33</f>
        <v>0</v>
      </c>
      <c r="IK33" s="131">
        <f>IJ33+Month!IK33</f>
        <v>0</v>
      </c>
      <c r="IL33" s="131">
        <f>IK33+Month!IL33</f>
        <v>0</v>
      </c>
      <c r="IM33" s="131">
        <f>IL33+Month!IM33</f>
        <v>0</v>
      </c>
      <c r="IN33" s="131">
        <f>IM33+Month!IN33</f>
        <v>0</v>
      </c>
      <c r="IO33" s="131">
        <f>IN33+Month!IO33</f>
        <v>0</v>
      </c>
      <c r="IP33" s="131">
        <f>IO33+Month!IP33</f>
        <v>0</v>
      </c>
      <c r="IQ33" s="131">
        <f>IP33+Month!IQ33</f>
        <v>0</v>
      </c>
      <c r="IR33" s="131">
        <f>IQ33+Month!IR33</f>
        <v>0</v>
      </c>
      <c r="IS33" s="131">
        <f>IR33+Month!IS33</f>
        <v>0</v>
      </c>
      <c r="IT33" s="131">
        <f>Month!IT33</f>
        <v>0</v>
      </c>
      <c r="IU33" s="131">
        <f>IT33+Month!IU33</f>
        <v>0</v>
      </c>
      <c r="IV33" s="131">
        <f>IU33+Month!IV33</f>
        <v>0</v>
      </c>
      <c r="IW33" s="131">
        <f>IV33+Month!IW33</f>
        <v>0</v>
      </c>
      <c r="IX33" s="131">
        <f>IW33+Month!IX33</f>
        <v>0</v>
      </c>
      <c r="IY33" s="131">
        <f>IX33+Month!IY33</f>
        <v>0</v>
      </c>
      <c r="IZ33" s="131">
        <f>IY33+Month!IZ33</f>
        <v>0</v>
      </c>
      <c r="JA33" s="131">
        <f>IZ33+Month!JA33</f>
        <v>0</v>
      </c>
      <c r="JB33" s="131">
        <f>JA33+Month!JB33</f>
        <v>0</v>
      </c>
      <c r="JC33" s="131">
        <f>JB33+Month!JC33</f>
        <v>0</v>
      </c>
      <c r="JD33" s="131">
        <f>JC33+Month!JD33</f>
        <v>0</v>
      </c>
      <c r="JE33" s="131">
        <f>JD33+Month!JE33</f>
        <v>0</v>
      </c>
      <c r="JF33" s="131">
        <f>Month!JF33</f>
        <v>0</v>
      </c>
      <c r="JG33" s="131">
        <f>Month!JG33+JF33</f>
        <v>0</v>
      </c>
      <c r="JH33" s="131">
        <f>Month!JH33+JG33</f>
        <v>0</v>
      </c>
      <c r="JI33" s="131">
        <f>Month!JI33+JH33</f>
        <v>0</v>
      </c>
      <c r="JJ33" s="131">
        <f>Month!JJ33+JI33</f>
        <v>0</v>
      </c>
      <c r="JK33" s="131">
        <f>Month!JK33+JJ33</f>
        <v>0</v>
      </c>
      <c r="JL33" s="131">
        <f>Month!JL33+JK33</f>
        <v>0</v>
      </c>
      <c r="JM33" s="131">
        <f>Month!JM33+JL33</f>
        <v>0</v>
      </c>
      <c r="JN33" s="131">
        <f>Month!JN33+JM33</f>
        <v>0</v>
      </c>
      <c r="JO33" s="131">
        <f>Month!JO33+JN33</f>
        <v>0</v>
      </c>
      <c r="JP33" s="131">
        <f>Month!JP33+JO33</f>
        <v>0</v>
      </c>
      <c r="JQ33" s="131">
        <f>Month!JQ33+JP33</f>
        <v>0</v>
      </c>
      <c r="JR33" s="131">
        <f>Month!JR33</f>
        <v>0</v>
      </c>
      <c r="JS33" s="131">
        <f>Month!JS33+JR33</f>
        <v>0</v>
      </c>
      <c r="JT33" s="131">
        <f>Month!JT33+JS33</f>
        <v>0</v>
      </c>
      <c r="JU33" s="131">
        <f>Month!JU33+JT33</f>
        <v>0</v>
      </c>
      <c r="JV33" s="131">
        <f>Month!JV33+JU33</f>
        <v>0</v>
      </c>
      <c r="JW33" s="131">
        <f>Month!JW33+JV33</f>
        <v>0</v>
      </c>
      <c r="JX33" s="131">
        <f>Month!JX33+JW33</f>
        <v>0</v>
      </c>
      <c r="JY33" s="131">
        <f>Month!JY33+JX33</f>
        <v>0</v>
      </c>
      <c r="JZ33" s="131">
        <f>Month!JZ33+JY33</f>
        <v>0</v>
      </c>
      <c r="KA33" s="131">
        <f>Month!KA33+JZ33</f>
        <v>0</v>
      </c>
      <c r="KB33" s="131">
        <f>Month!KB33+KA33</f>
        <v>0</v>
      </c>
      <c r="KC33" s="131">
        <f>Month!KC33+KB33</f>
        <v>0</v>
      </c>
      <c r="KD33" s="131">
        <f>Month!KD33+KC33</f>
        <v>0</v>
      </c>
      <c r="KE33" s="131">
        <f>Month!KE33+KD33</f>
        <v>0</v>
      </c>
      <c r="KF33" s="131">
        <f>Month!KF33+KE33</f>
        <v>0</v>
      </c>
      <c r="KG33" s="131">
        <f>Month!KG33+KF33</f>
        <v>0</v>
      </c>
      <c r="KH33" s="131">
        <f>Month!KH33+KG33</f>
        <v>0</v>
      </c>
      <c r="KI33" s="131">
        <f>Month!KI33+KH33</f>
        <v>0</v>
      </c>
      <c r="KJ33" s="131">
        <f>Month!KJ33+KI33</f>
        <v>0</v>
      </c>
      <c r="KK33" s="131">
        <f>Month!KK33+KJ33</f>
        <v>0</v>
      </c>
      <c r="KL33" s="131">
        <f>Month!KL33+KK33</f>
        <v>0</v>
      </c>
      <c r="KM33" s="131">
        <f>Month!KM33+KL33</f>
        <v>0</v>
      </c>
      <c r="KN33" s="131">
        <f>Month!KN33+KM33</f>
        <v>0</v>
      </c>
      <c r="KO33" s="131">
        <f>Month!KO33+KN33</f>
        <v>0</v>
      </c>
      <c r="KP33" s="131">
        <f>Month!KP33+KO33</f>
        <v>0</v>
      </c>
      <c r="KQ33" s="131">
        <f>Month!KQ33+KP33</f>
        <v>0</v>
      </c>
      <c r="KR33" s="131">
        <f>Month!KR33+KQ33</f>
        <v>0</v>
      </c>
      <c r="KS33" s="131">
        <f>Month!KS33+KR33</f>
        <v>0</v>
      </c>
      <c r="KT33" s="131">
        <f>Month!KT33+KS33</f>
        <v>0</v>
      </c>
      <c r="KU33" s="131">
        <f>Month!KU33+KT33</f>
        <v>0</v>
      </c>
      <c r="KV33" s="131">
        <f>Month!KV33+KU33</f>
        <v>0</v>
      </c>
      <c r="KW33" s="131">
        <f>Month!KW33+KV33</f>
        <v>0</v>
      </c>
      <c r="KX33" s="131">
        <f>Month!KX33+KW33</f>
        <v>0</v>
      </c>
      <c r="KY33" s="131">
        <f>Month!KY33+KX33</f>
        <v>0</v>
      </c>
      <c r="KZ33" s="131">
        <f>Month!KZ33+KY33</f>
        <v>0</v>
      </c>
      <c r="LA33" s="131">
        <f>Month!LA33+KZ33</f>
        <v>0</v>
      </c>
      <c r="LB33" s="131">
        <f>Month!LB33+LA33</f>
        <v>0</v>
      </c>
      <c r="LC33" s="131">
        <f>Month!LC33+LB33</f>
        <v>0</v>
      </c>
      <c r="LD33" s="131">
        <f>Month!LD33+LC33</f>
        <v>0</v>
      </c>
      <c r="LE33" s="131">
        <f>Month!LE33+LD33</f>
        <v>0</v>
      </c>
      <c r="LF33" s="131">
        <f>Month!LF33+LE33</f>
        <v>0</v>
      </c>
      <c r="LG33" s="131">
        <f>Month!LG33+LF33</f>
        <v>0</v>
      </c>
      <c r="LH33" s="131">
        <f>Month!LH33+LG33</f>
        <v>0</v>
      </c>
      <c r="LI33" s="131">
        <f>Month!LI33+LH33</f>
        <v>0</v>
      </c>
      <c r="LJ33" s="131">
        <f>Month!LJ33+LI33</f>
        <v>0</v>
      </c>
      <c r="LK33" s="131">
        <f>Month!LK33+LJ33</f>
        <v>0</v>
      </c>
      <c r="LL33" s="131">
        <f>Month!LL33+LK33</f>
        <v>0</v>
      </c>
      <c r="LM33" s="131">
        <f>Month!LM33+LL33</f>
        <v>0</v>
      </c>
      <c r="LN33" s="131">
        <f>Month!LN33+LM33</f>
        <v>0</v>
      </c>
      <c r="LO33" s="131">
        <f>LN33+Month!LO33</f>
        <v>0</v>
      </c>
      <c r="LP33" s="131">
        <f>LO33+Month!LP33</f>
        <v>0</v>
      </c>
      <c r="LQ33" s="131">
        <f>LP33+Month!LQ33</f>
        <v>0</v>
      </c>
      <c r="LR33" s="131">
        <f>LQ33+Month!LR33</f>
        <v>0</v>
      </c>
      <c r="LS33" s="131">
        <f>LR33+Month!LS33</f>
        <v>0</v>
      </c>
      <c r="LT33" s="131">
        <f>LS33+Month!LT33</f>
        <v>0</v>
      </c>
      <c r="LU33" s="131">
        <f>LT33+Month!LU33</f>
        <v>0</v>
      </c>
      <c r="LV33" s="131">
        <f>LU33+Month!LV33</f>
        <v>0</v>
      </c>
      <c r="LW33" s="131">
        <f>LV33+Month!LW33</f>
        <v>0</v>
      </c>
      <c r="LX33" s="131">
        <f>LW33+Month!LX33</f>
        <v>0</v>
      </c>
      <c r="LY33" s="131">
        <f>LX33+Month!LY33</f>
        <v>0</v>
      </c>
      <c r="LZ33" s="131">
        <f>LY33+Month!LZ33</f>
        <v>0</v>
      </c>
      <c r="MA33" s="131">
        <f>LZ33+Month!MA33</f>
        <v>0</v>
      </c>
      <c r="MB33" s="131">
        <f>MA33+Month!MB33</f>
        <v>0</v>
      </c>
      <c r="MC33" s="131">
        <f>MB33+Month!MC33</f>
        <v>0</v>
      </c>
      <c r="MD33" s="131">
        <f>MC33+Month!MD33</f>
        <v>0</v>
      </c>
      <c r="ME33" s="131">
        <f>MD33+Month!ME33</f>
        <v>0</v>
      </c>
      <c r="MF33" s="131">
        <f>ME33+Month!MF33</f>
        <v>0</v>
      </c>
      <c r="MG33" s="131">
        <f>MF33+Month!MG33</f>
        <v>0</v>
      </c>
      <c r="MH33" s="131">
        <f>MG33+Month!MH33</f>
        <v>0</v>
      </c>
      <c r="MI33" s="131">
        <f>MH33+Month!MI33</f>
        <v>0</v>
      </c>
      <c r="MJ33" s="131">
        <f>MI33+Month!MJ33</f>
        <v>0</v>
      </c>
      <c r="MK33" s="131">
        <f>MJ33+Month!MK33</f>
        <v>0</v>
      </c>
      <c r="ML33" s="131">
        <f>MK33+Month!ML33</f>
        <v>0</v>
      </c>
    </row>
    <row r="34" spans="1:350" hidden="1" x14ac:dyDescent="0.35">
      <c r="A34" s="19" t="str">
        <f>Month!$A$34</f>
        <v>Adicionais / Mercado Livre</v>
      </c>
      <c r="B34" s="86">
        <f>IF(LEFT(B$2,2)="1M",SUMIF(Month!$131:$131,Period!B$2,Month!34:34),SUMIF(Month!$131:$131,Period!B$2,Month!34:34)+A34)</f>
        <v>0</v>
      </c>
      <c r="C34" s="86">
        <f>IF(LEFT(C$2,2)="1M",SUMIF(Month!$131:$131,Period!C$2,Month!34:34),SUMIF(Month!$131:$131,Period!C$2,Month!34:34)+B34)</f>
        <v>0</v>
      </c>
      <c r="D34" s="86">
        <f>IF(LEFT(D$2,2)="1M",SUMIF(Month!$131:$131,Period!D$2,Month!34:34),SUMIF(Month!$131:$131,Period!D$2,Month!34:34)+C34)</f>
        <v>0</v>
      </c>
      <c r="E34" s="86">
        <f>IF(LEFT(E$2,2)="1M",SUMIF(Month!$131:$131,Period!E$2,Month!34:34),SUMIF(Month!$131:$131,Period!E$2,Month!34:34)+D34)</f>
        <v>0</v>
      </c>
      <c r="F34" s="86">
        <f>IF(LEFT(F$2,2)="1M",SUMIF(Month!$131:$131,Period!F$2,Month!34:34),SUMIF(Month!$131:$131,Period!F$2,Month!34:34)+E34)</f>
        <v>0</v>
      </c>
      <c r="G34" s="86">
        <f>IF(LEFT(G$2,2)="1M",SUMIF(Month!$131:$131,Period!G$2,Month!34:34),SUMIF(Month!$131:$131,Period!G$2,Month!34:34)+F34)</f>
        <v>0</v>
      </c>
      <c r="H34" s="86">
        <f>IF(LEFT(H$2,2)="1M",SUMIF(Month!$131:$131,Period!H$2,Month!34:34),SUMIF(Month!$131:$131,Period!H$2,Month!34:34)+G34)</f>
        <v>0</v>
      </c>
      <c r="I34" s="86">
        <f>IF(LEFT(I$2,2)="1M",SUMIF(Month!$131:$131,Period!I$2,Month!34:34),SUMIF(Month!$131:$131,Period!I$2,Month!34:34)+H34)</f>
        <v>0</v>
      </c>
      <c r="J34" s="86">
        <f>IF(LEFT(J$2,2)="1M",SUMIF(Month!$131:$131,Period!J$2,Month!34:34),SUMIF(Month!$131:$131,Period!J$2,Month!34:34)+I34)</f>
        <v>0</v>
      </c>
      <c r="K34" s="86">
        <f>IF(LEFT(K$2,2)="1M",SUMIF(Month!$131:$131,Period!K$2,Month!34:34),SUMIF(Month!$131:$131,Period!K$2,Month!34:34)+J34)</f>
        <v>0</v>
      </c>
      <c r="L34" s="86">
        <f>IF(LEFT(L$2,2)="1M",SUMIF(Month!$131:$131,Period!L$2,Month!34:34),SUMIF(Month!$131:$131,Period!L$2,Month!34:34)+K34)</f>
        <v>0</v>
      </c>
      <c r="M34" s="86">
        <f>IF(LEFT(M$2,2)="1M",SUMIF(Month!$131:$131,Period!M$2,Month!34:34),SUMIF(Month!$131:$131,Period!M$2,Month!34:34)+L34)</f>
        <v>0</v>
      </c>
      <c r="N34" s="86">
        <f>IF(LEFT(N$2,2)="1M",SUMIF(Month!$131:$131,Period!N$2,Month!34:34),SUMIF(Month!$131:$131,Period!N$2,Month!34:34)+M34)</f>
        <v>0</v>
      </c>
      <c r="O34" s="86">
        <f>IF(LEFT(O$2,2)="1M",SUMIF(Month!$131:$131,Period!O$2,Month!34:34),SUMIF(Month!$131:$131,Period!O$2,Month!34:34)+N34)</f>
        <v>0</v>
      </c>
      <c r="P34" s="86">
        <f>IF(LEFT(P$2,2)="1M",SUMIF(Month!$131:$131,Period!P$2,Month!34:34),SUMIF(Month!$131:$131,Period!P$2,Month!34:34)+O34)</f>
        <v>0</v>
      </c>
      <c r="Q34" s="86">
        <f>IF(LEFT(Q$2,2)="1M",SUMIF(Month!$131:$131,Period!Q$2,Month!34:34),SUMIF(Month!$131:$131,Period!Q$2,Month!34:34)+P34)</f>
        <v>0</v>
      </c>
      <c r="R34" s="86">
        <f>IF(LEFT(R$2,2)="1M",SUMIF(Month!$131:$131,Period!R$2,Month!34:34),SUMIF(Month!$131:$131,Period!R$2,Month!34:34)+Q34)</f>
        <v>0</v>
      </c>
      <c r="S34" s="86">
        <f>IF(LEFT(S$2,2)="1M",SUMIF(Month!$131:$131,Period!S$2,Month!34:34),SUMIF(Month!$131:$131,Period!S$2,Month!34:34)+R34)</f>
        <v>0</v>
      </c>
      <c r="T34" s="86">
        <f>IF(LEFT(T$2,2)="1M",SUMIF(Month!$131:$131,Period!T$2,Month!34:34),SUMIF(Month!$131:$131,Period!T$2,Month!34:34)+S34)</f>
        <v>0</v>
      </c>
      <c r="U34" s="86">
        <f>IF(LEFT(U$2,2)="1M",SUMIF(Month!$131:$131,Period!U$2,Month!34:34),SUMIF(Month!$131:$131,Period!U$2,Month!34:34)+T34)</f>
        <v>0</v>
      </c>
      <c r="V34" s="86">
        <f>IF(LEFT(V$2,2)="1M",SUMIF(Month!$131:$131,Period!V$2,Month!34:34),SUMIF(Month!$131:$131,Period!V$2,Month!34:34)+U34)</f>
        <v>0</v>
      </c>
      <c r="W34" s="86">
        <f>IF(LEFT(W$2,2)="1M",SUMIF(Month!$131:$131,Period!W$2,Month!34:34),SUMIF(Month!$131:$131,Period!W$2,Month!34:34)+V34)</f>
        <v>0</v>
      </c>
      <c r="X34" s="86">
        <f>IF(LEFT(X$2,2)="1M",SUMIF(Month!$131:$131,Period!X$2,Month!34:34),SUMIF(Month!$131:$131,Period!X$2,Month!34:34)+W34)</f>
        <v>0</v>
      </c>
      <c r="Y34" s="86">
        <f>IF(LEFT(Y$2,2)="1M",SUMIF(Month!$131:$131,Period!Y$2,Month!34:34),SUMIF(Month!$131:$131,Period!Y$2,Month!34:34)+X34)</f>
        <v>0</v>
      </c>
      <c r="Z34" s="86">
        <f>IF(LEFT(Z$2,2)="1M",SUMIF(Month!$131:$131,Period!Z$2,Month!34:34),SUMIF(Month!$131:$131,Period!Z$2,Month!34:34)+Y34)</f>
        <v>0</v>
      </c>
      <c r="AA34" s="86">
        <f>IF(LEFT(AA$2,2)="1M",SUMIF(Month!$131:$131,Period!AA$2,Month!34:34),SUMIF(Month!$131:$131,Period!AA$2,Month!34:34)+Z34)</f>
        <v>0</v>
      </c>
      <c r="AB34" s="86">
        <f>IF(LEFT(AB$2,2)="1M",SUMIF(Month!$131:$131,Period!AB$2,Month!34:34),SUMIF(Month!$131:$131,Period!AB$2,Month!34:34)+AA34)</f>
        <v>0</v>
      </c>
      <c r="AC34" s="86">
        <f>IF(LEFT(AC$2,2)="1M",SUMIF(Month!$131:$131,Period!AC$2,Month!34:34),SUMIF(Month!$131:$131,Period!AC$2,Month!34:34)+AB34)</f>
        <v>0</v>
      </c>
      <c r="AD34" s="86">
        <f>IF(LEFT(AD$2,2)="1M",SUMIF(Month!$131:$131,Period!AD$2,Month!34:34),SUMIF(Month!$131:$131,Period!AD$2,Month!34:34)+AC34)</f>
        <v>0</v>
      </c>
      <c r="AE34" s="86">
        <f>IF(LEFT(AE$2,2)="1M",SUMIF(Month!$131:$131,Period!AE$2,Month!34:34),SUMIF(Month!$131:$131,Period!AE$2,Month!34:34)+AD34)</f>
        <v>0</v>
      </c>
      <c r="AF34" s="86">
        <f>IF(LEFT(AF$2,2)="1M",SUMIF(Month!$131:$131,Period!AF$2,Month!34:34),SUMIF(Month!$131:$131,Period!AF$2,Month!34:34)+AE34)</f>
        <v>0</v>
      </c>
      <c r="AG34" s="86">
        <f>IF(LEFT(AG$2,2)="1M",SUMIF(Month!$131:$131,Period!AG$2,Month!34:34),SUMIF(Month!$131:$131,Period!AG$2,Month!34:34)+AF34)</f>
        <v>0</v>
      </c>
      <c r="AH34" s="86">
        <f>IF(LEFT(AH$2,2)="1M",SUMIF(Month!$131:$131,Period!AH$2,Month!34:34),SUMIF(Month!$131:$131,Period!AH$2,Month!34:34)+AG34)</f>
        <v>0</v>
      </c>
      <c r="AI34" s="86">
        <f>IF(LEFT(AI$2,2)="1M",SUMIF(Month!$131:$131,Period!AI$2,Month!34:34),SUMIF(Month!$131:$131,Period!AI$2,Month!34:34)+AH34)</f>
        <v>0</v>
      </c>
      <c r="AJ34" s="86">
        <f>IF(LEFT(AJ$2,2)="1M",SUMIF(Month!$131:$131,Period!AJ$2,Month!34:34),SUMIF(Month!$131:$131,Period!AJ$2,Month!34:34)+AI34)</f>
        <v>0</v>
      </c>
      <c r="AK34" s="86">
        <f>IF(LEFT(AK$2,2)="1M",SUMIF(Month!$131:$131,Period!AK$2,Month!34:34),SUMIF(Month!$131:$131,Period!AK$2,Month!34:34)+AJ34)</f>
        <v>0</v>
      </c>
      <c r="AL34" s="86">
        <f>IF(LEFT(AL$2,2)="1M",SUMIF(Month!$131:$131,Period!AL$2,Month!34:34),SUMIF(Month!$131:$131,Period!AL$2,Month!34:34)+AK34)</f>
        <v>0</v>
      </c>
      <c r="AM34" s="86">
        <f>IF(LEFT(AM$2,2)="1M",SUMIF(Month!$131:$131,Period!AM$2,Month!34:34),SUMIF(Month!$131:$131,Period!AM$2,Month!34:34)+AL34)</f>
        <v>0</v>
      </c>
      <c r="AN34" s="86">
        <f>IF(LEFT(AN$2,2)="1M",SUMIF(Month!$131:$131,Period!AN$2,Month!34:34),SUMIF(Month!$131:$131,Period!AN$2,Month!34:34)+AM34)</f>
        <v>0</v>
      </c>
      <c r="AO34" s="86">
        <f>IF(LEFT(AO$2,2)="1M",SUMIF(Month!$131:$131,Period!AO$2,Month!34:34),SUMIF(Month!$131:$131,Period!AO$2,Month!34:34)+AN34)</f>
        <v>0</v>
      </c>
      <c r="AP34" s="86">
        <f>IF(LEFT(AP$2,2)="1M",SUMIF(Month!$131:$131,Period!AP$2,Month!34:34),SUMIF(Month!$131:$131,Period!AP$2,Month!34:34)+AO34)</f>
        <v>0</v>
      </c>
      <c r="AQ34" s="86">
        <f>IF(LEFT(AQ$2,2)="1M",SUMIF(Month!$131:$131,Period!AQ$2,Month!34:34),SUMIF(Month!$131:$131,Period!AQ$2,Month!34:34)+AP34)</f>
        <v>0</v>
      </c>
      <c r="AR34" s="86">
        <f>IF(LEFT(AR$2,2)="1M",SUMIF(Month!$131:$131,Period!AR$2,Month!34:34),SUMIF(Month!$131:$131,Period!AR$2,Month!34:34)+AQ34)</f>
        <v>0</v>
      </c>
      <c r="AS34" s="86">
        <f>IF(LEFT(AS$2,2)="1M",SUMIF(Month!$131:$131,Period!AS$2,Month!34:34),SUMIF(Month!$131:$131,Period!AS$2,Month!34:34)+AR34)</f>
        <v>0</v>
      </c>
      <c r="AT34" s="86">
        <f>IF(LEFT(AT$2,2)="1M",SUMIF(Month!$131:$131,Period!AT$2,Month!34:34),SUMIF(Month!$131:$131,Period!AT$2,Month!34:34)+AS34)</f>
        <v>0</v>
      </c>
      <c r="AU34" s="86">
        <f>IF(LEFT(AU$2,2)="1M",SUMIF(Month!$131:$131,Period!AU$2,Month!34:34),SUMIF(Month!$131:$131,Period!AU$2,Month!34:34)+AT34)</f>
        <v>0</v>
      </c>
      <c r="AV34" s="86">
        <f>IF(LEFT(AV$2,2)="1M",SUMIF(Month!$131:$131,Period!AV$2,Month!34:34),SUMIF(Month!$131:$131,Period!AV$2,Month!34:34)+AU34)</f>
        <v>0</v>
      </c>
      <c r="AW34" s="86">
        <f>IF(LEFT(AW$2,2)="1M",SUMIF(Month!$131:$131,Period!AW$2,Month!34:34),SUMIF(Month!$131:$131,Period!AW$2,Month!34:34)+AV34)</f>
        <v>0</v>
      </c>
      <c r="AX34" s="86">
        <f>IF(LEFT(AX$2,2)="1M",SUMIF(Month!$131:$131,Period!AX$2,Month!34:34),SUMIF(Month!$131:$131,Period!AX$2,Month!34:34)+AW34)</f>
        <v>0</v>
      </c>
      <c r="AY34" s="86">
        <f>IF(LEFT(AY$2,2)="1M",SUMIF(Month!$131:$131,Period!AY$2,Month!34:34),SUMIF(Month!$131:$131,Period!AY$2,Month!34:34)+AX34)</f>
        <v>0</v>
      </c>
      <c r="AZ34" s="86">
        <f>IF(LEFT(AZ$2,2)="1M",SUMIF(Month!$131:$131,Period!AZ$2,Month!34:34),SUMIF(Month!$131:$131,Period!AZ$2,Month!34:34)+AY34)</f>
        <v>0</v>
      </c>
      <c r="BA34" s="86">
        <f>IF(LEFT(BA$2,2)="1M",SUMIF(Month!$131:$131,Period!BA$2,Month!34:34),SUMIF(Month!$131:$131,Period!BA$2,Month!34:34)+AZ34)</f>
        <v>0</v>
      </c>
      <c r="BB34" s="86">
        <f>IF(LEFT(BB$2,2)="1M",SUMIF(Month!$131:$131,Period!BB$2,Month!34:34),SUMIF(Month!$131:$131,Period!BB$2,Month!34:34)+BA34)</f>
        <v>0</v>
      </c>
      <c r="BC34" s="86">
        <f>IF(LEFT(BC$2,2)="1M",SUMIF(Month!$131:$131,Period!BC$2,Month!34:34),SUMIF(Month!$131:$131,Period!BC$2,Month!34:34)+BB34)</f>
        <v>0</v>
      </c>
      <c r="BD34" s="86">
        <f>IF(LEFT(BD$2,2)="1M",SUMIF(Month!$131:$131,Period!BD$2,Month!34:34),SUMIF(Month!$131:$131,Period!BD$2,Month!34:34)+BC34)</f>
        <v>0</v>
      </c>
      <c r="BE34" s="86">
        <f>IF(LEFT(BE$2,2)="1M",SUMIF(Month!$131:$131,Period!BE$2,Month!34:34),SUMIF(Month!$131:$131,Period!BE$2,Month!34:34)+BD34)</f>
        <v>0</v>
      </c>
      <c r="BF34" s="86">
        <f>IF(LEFT(BF$2,2)="1M",SUMIF(Month!$131:$131,Period!BF$2,Month!34:34),SUMIF(Month!$131:$131,Period!BF$2,Month!34:34)+BE34)</f>
        <v>0</v>
      </c>
      <c r="BG34" s="86">
        <f>IF(LEFT(BG$2,2)="1M",SUMIF(Month!$131:$131,Period!BG$2,Month!34:34),SUMIF(Month!$131:$131,Period!BG$2,Month!34:34)+BF34)</f>
        <v>0</v>
      </c>
      <c r="BH34" s="86">
        <f>IF(LEFT(BH$2,2)="1M",SUMIF(Month!$131:$131,Period!BH$2,Month!34:34),SUMIF(Month!$131:$131,Period!BH$2,Month!34:34)+BG34)</f>
        <v>0</v>
      </c>
      <c r="BI34" s="86">
        <f>IF(LEFT(BI$2,2)="1M",SUMIF(Month!$131:$131,Period!BI$2,Month!34:34),SUMIF(Month!$131:$131,Period!BI$2,Month!34:34)+BH34)</f>
        <v>0</v>
      </c>
      <c r="BJ34" s="86">
        <f>IF(LEFT(BJ$2,2)="1M",SUMIF(Month!$131:$131,Period!BJ$2,Month!34:34),SUMIF(Month!$131:$131,Period!BJ$2,Month!34:34)+BI34)</f>
        <v>0</v>
      </c>
      <c r="BK34" s="86">
        <f>IF(LEFT(BK$2,2)="1M",SUMIF(Month!$131:$131,Period!BK$2,Month!34:34),SUMIF(Month!$131:$131,Period!BK$2,Month!34:34)+BJ34)</f>
        <v>0</v>
      </c>
      <c r="BL34" s="86">
        <f>IF(LEFT(BL$2,2)="1M",SUMIF(Month!$131:$131,Period!BL$2,Month!34:34),SUMIF(Month!$131:$131,Period!BL$2,Month!34:34)+BK34)</f>
        <v>0</v>
      </c>
      <c r="BM34" s="86">
        <f>IF(LEFT(BM$2,2)="1M",SUMIF(Month!$131:$131,Period!BM$2,Month!34:34),SUMIF(Month!$131:$131,Period!BM$2,Month!34:34)+BL34)</f>
        <v>0</v>
      </c>
      <c r="BN34" s="86">
        <f>IF(LEFT(BN$2,2)="1M",SUMIF(Month!$131:$131,Period!BN$2,Month!34:34),SUMIF(Month!$131:$131,Period!BN$2,Month!34:34)+BM34)</f>
        <v>0</v>
      </c>
      <c r="BO34" s="86">
        <f>IF(LEFT(BO$2,2)="1M",SUMIF(Month!$131:$131,Period!BO$2,Month!34:34),SUMIF(Month!$131:$131,Period!BO$2,Month!34:34)+BN34)</f>
        <v>0</v>
      </c>
      <c r="BP34" s="86">
        <f>IF(LEFT(BP$2,2)="1M",SUMIF(Month!$131:$131,Period!BP$2,Month!34:34),SUMIF(Month!$131:$131,Period!BP$2,Month!34:34)+BO34)</f>
        <v>0</v>
      </c>
      <c r="BQ34" s="86">
        <f>IF(LEFT(BQ$2,2)="1M",SUMIF(Month!$131:$131,Period!BQ$2,Month!34:34),SUMIF(Month!$131:$131,Period!BQ$2,Month!34:34)+BP34)</f>
        <v>0</v>
      </c>
      <c r="BR34" s="86">
        <f>IF(LEFT(BR$2,2)="1M",SUMIF(Month!$131:$131,Period!BR$2,Month!34:34),SUMIF(Month!$131:$131,Period!BR$2,Month!34:34)+BQ34)</f>
        <v>0</v>
      </c>
      <c r="BS34" s="86">
        <f>IF(LEFT(BS$2,2)="1M",SUMIF(Month!$131:$131,Period!BS$2,Month!34:34),SUMIF(Month!$131:$131,Period!BS$2,Month!34:34)+BR34)</f>
        <v>0</v>
      </c>
      <c r="BT34" s="86">
        <f>IF(LEFT(BT$2,2)="1M",SUMIF(Month!$131:$131,Period!BT$2,Month!34:34),SUMIF(Month!$131:$131,Period!BT$2,Month!34:34)+BS34)</f>
        <v>0</v>
      </c>
      <c r="BU34" s="86">
        <f>IF(LEFT(BU$2,2)="1M",SUMIF(Month!$131:$131,Period!BU$2,Month!34:34),SUMIF(Month!$131:$131,Period!BU$2,Month!34:34)+BT34)</f>
        <v>0</v>
      </c>
      <c r="BV34" s="86">
        <f>IF(LEFT(BV$2,2)="1M",SUMIF(Month!$131:$131,Period!BV$2,Month!34:34),SUMIF(Month!$131:$131,Period!BV$2,Month!34:34)+BU34)</f>
        <v>0</v>
      </c>
      <c r="BW34" s="86">
        <f>IF(LEFT(BW$2,2)="1M",SUMIF(Month!$131:$131,Period!BW$2,Month!34:34),SUMIF(Month!$131:$131,Period!BW$2,Month!34:34)+BV34)</f>
        <v>0</v>
      </c>
      <c r="BX34" s="86">
        <f>IF(LEFT(BX$2,2)="1M",SUMIF(Month!$131:$131,Period!BX$2,Month!34:34),SUMIF(Month!$131:$131,Period!BX$2,Month!34:34)+BW34)</f>
        <v>0</v>
      </c>
      <c r="BY34" s="86">
        <f>IF(LEFT(BY$2,2)="1M",SUMIF(Month!$131:$131,Period!BY$2,Month!34:34),SUMIF(Month!$131:$131,Period!BY$2,Month!34:34)+BX34)</f>
        <v>0</v>
      </c>
      <c r="BZ34" s="86">
        <f>IF(LEFT(BZ$2,2)="1M",SUMIF(Month!$131:$131,Period!BZ$2,Month!34:34),SUMIF(Month!$131:$131,Period!BZ$2,Month!34:34)+BY34)</f>
        <v>0</v>
      </c>
      <c r="CA34" s="86">
        <f>IF(LEFT(CA$2,2)="1M",SUMIF(Month!$131:$131,Period!CA$2,Month!34:34),SUMIF(Month!$131:$131,Period!CA$2,Month!34:34)+BZ34)</f>
        <v>0</v>
      </c>
      <c r="CB34" s="86">
        <f>IF(LEFT(CB$2,2)="1M",SUMIF(Month!$131:$131,Period!CB$2,Month!34:34),SUMIF(Month!$131:$131,Period!CB$2,Month!34:34)+CA34)</f>
        <v>0</v>
      </c>
      <c r="CC34" s="86">
        <f>IF(LEFT(CC$2,2)="1M",SUMIF(Month!$131:$131,Period!CC$2,Month!34:34),SUMIF(Month!$131:$131,Period!CC$2,Month!34:34)+CB34)</f>
        <v>0</v>
      </c>
      <c r="CD34" s="86">
        <f>IF(LEFT(CD$2,2)="1M",SUMIF(Month!$131:$131,Period!CD$2,Month!34:34),SUMIF(Month!$131:$131,Period!CD$2,Month!34:34)+CC34)</f>
        <v>0</v>
      </c>
      <c r="CE34" s="86">
        <f>IF(LEFT(CE$2,2)="1M",SUMIF(Month!$131:$131,Period!CE$2,Month!34:34),SUMIF(Month!$131:$131,Period!CE$2,Month!34:34)+CD34)</f>
        <v>0</v>
      </c>
      <c r="CF34" s="86">
        <f>IF(LEFT(CF$2,2)="1M",SUMIF(Month!$131:$131,Period!CF$2,Month!34:34),SUMIF(Month!$131:$131,Period!CF$2,Month!34:34)+CE34)</f>
        <v>0</v>
      </c>
      <c r="CG34" s="86">
        <f>IF(LEFT(CG$2,2)="1M",SUMIF(Month!$131:$131,Period!CG$2,Month!34:34),SUMIF(Month!$131:$131,Period!CG$2,Month!34:34)+CF34)</f>
        <v>0</v>
      </c>
      <c r="CH34" s="86">
        <f>IF(LEFT(CH$2,2)="1M",SUMIF(Month!$131:$131,Period!CH$2,Month!34:34),SUMIF(Month!$131:$131,Period!CH$2,Month!34:34)+CG34)</f>
        <v>0</v>
      </c>
      <c r="CI34" s="86">
        <f>IF(LEFT(CI$2,2)="1M",SUMIF(Month!$131:$131,Period!CI$2,Month!34:34),SUMIF(Month!$131:$131,Period!CI$2,Month!34:34)+CH34)</f>
        <v>0</v>
      </c>
      <c r="CJ34" s="86">
        <f>IF(LEFT(CJ$2,2)="1M",SUMIF(Month!$131:$131,Period!CJ$2,Month!34:34),SUMIF(Month!$131:$131,Period!CJ$2,Month!34:34)+CI34)</f>
        <v>0</v>
      </c>
      <c r="CK34" s="86">
        <f>IF(LEFT(CK$2,2)="1M",SUMIF(Month!$131:$131,Period!CK$2,Month!34:34),SUMIF(Month!$131:$131,Period!CK$2,Month!34:34)+CJ34)</f>
        <v>0</v>
      </c>
      <c r="CL34" s="86">
        <f>IF(LEFT(CL$2,2)="1M",SUMIF(Month!$131:$131,Period!CL$2,Month!34:34),SUMIF(Month!$131:$131,Period!CL$2,Month!34:34)+CK34)</f>
        <v>0</v>
      </c>
      <c r="CM34" s="86">
        <f>IF(LEFT(CM$2,2)="1M",SUMIF(Month!$131:$131,Period!CM$2,Month!34:34),SUMIF(Month!$131:$131,Period!CM$2,Month!34:34)+CL34)</f>
        <v>0</v>
      </c>
      <c r="CN34" s="86">
        <f>IF(LEFT(CN$2,2)="1M",SUMIF(Month!$131:$131,Period!CN$2,Month!34:34),SUMIF(Month!$131:$131,Period!CN$2,Month!34:34)+CM34)</f>
        <v>0</v>
      </c>
      <c r="CO34" s="86">
        <f>IF(LEFT(CO$2,2)="1M",SUMIF(Month!$131:$131,Period!CO$2,Month!34:34),SUMIF(Month!$131:$131,Period!CO$2,Month!34:34)+CN34)</f>
        <v>0</v>
      </c>
      <c r="CP34" s="86">
        <f>IF(LEFT(CP$2,2)="1M",SUMIF(Month!$131:$131,Period!CP$2,Month!34:34),SUMIF(Month!$131:$131,Period!CP$2,Month!34:34)+CO34)</f>
        <v>0</v>
      </c>
      <c r="CQ34" s="86">
        <f>IF(LEFT(CQ$2,2)="1M",SUMIF(Month!$131:$131,Period!CQ$2,Month!34:34),SUMIF(Month!$131:$131,Period!CQ$2,Month!34:34)+CP34)</f>
        <v>0</v>
      </c>
      <c r="CR34" s="86">
        <f>IF(LEFT(CR$2,2)="1M",SUMIF(Month!$131:$131,Period!CR$2,Month!34:34),SUMIF(Month!$131:$131,Period!CR$2,Month!34:34)+CQ34)</f>
        <v>0</v>
      </c>
      <c r="CS34" s="86">
        <f>IF(LEFT(CS$2,2)="1M",SUMIF(Month!$131:$131,Period!CS$2,Month!34:34),SUMIF(Month!$131:$131,Period!CS$2,Month!34:34)+CR34)</f>
        <v>0</v>
      </c>
      <c r="CT34" s="86">
        <f>IF(LEFT(CT$2,2)="1M",SUMIF(Month!$131:$131,Period!CT$2,Month!34:34),SUMIF(Month!$131:$131,Period!CT$2,Month!34:34)+CS34)</f>
        <v>0</v>
      </c>
      <c r="CU34" s="86">
        <f>IF(LEFT(CU$2,2)="1M",SUMIF(Month!$131:$131,Period!CU$2,Month!34:34),SUMIF(Month!$131:$131,Period!CU$2,Month!34:34)+CT34)</f>
        <v>0</v>
      </c>
      <c r="CV34" s="86">
        <f>IF(LEFT(CV$2,2)="1M",SUMIF(Month!$131:$131,Period!CV$2,Month!34:34),SUMIF(Month!$131:$131,Period!CV$2,Month!34:34)+CU34)</f>
        <v>0</v>
      </c>
      <c r="CW34" s="86">
        <f>IF(LEFT(CW$2,2)="1M",SUMIF(Month!$131:$131,Period!CW$2,Month!34:34),SUMIF(Month!$131:$131,Period!CW$2,Month!34:34)+CV34)</f>
        <v>0</v>
      </c>
      <c r="CX34" s="86">
        <f>IF(LEFT(CX$2,2)="1M",SUMIF(Month!$131:$131,Period!CX$2,Month!34:34),SUMIF(Month!$131:$131,Period!CX$2,Month!34:34)+CW34)</f>
        <v>0</v>
      </c>
      <c r="CY34" s="86">
        <f>IF(LEFT(CY$2,2)="1M",SUMIF(Month!$131:$131,Period!CY$2,Month!34:34),SUMIF(Month!$131:$131,Period!CY$2,Month!34:34)+CX34)</f>
        <v>0</v>
      </c>
      <c r="CZ34" s="86">
        <f>IF(LEFT(CZ$2,2)="1M",SUMIF(Month!$131:$131,Period!CZ$2,Month!34:34),SUMIF(Month!$131:$131,Period!CZ$2,Month!34:34)+CY34)</f>
        <v>0</v>
      </c>
      <c r="DA34" s="86">
        <f>IF(LEFT(DA$2,2)="1M",SUMIF(Month!$131:$131,Period!DA$2,Month!34:34),SUMIF(Month!$131:$131,Period!DA$2,Month!34:34)+CZ34)</f>
        <v>0</v>
      </c>
      <c r="DB34" s="86">
        <f>IF(LEFT(DB$2,2)="1M",SUMIF(Month!$131:$131,Period!DB$2,Month!34:34),SUMIF(Month!$131:$131,Period!DB$2,Month!34:34)+DA34)</f>
        <v>0</v>
      </c>
      <c r="DC34" s="86">
        <f>IF(LEFT(DC$2,2)="1M",SUMIF(Month!$131:$131,Period!DC$2,Month!34:34),SUMIF(Month!$131:$131,Period!DC$2,Month!34:34)+DB34)</f>
        <v>0</v>
      </c>
      <c r="DD34" s="86">
        <f>IF(LEFT(DD$2,2)="1M",SUMIF(Month!$131:$131,Period!DD$2,Month!34:34),SUMIF(Month!$131:$131,Period!DD$2,Month!34:34)+DC34)</f>
        <v>0</v>
      </c>
      <c r="DE34" s="86">
        <f>IF(LEFT(DE$2,2)="1M",SUMIF(Month!$131:$131,Period!DE$2,Month!34:34),SUMIF(Month!$131:$131,Period!DE$2,Month!34:34)+DD34)</f>
        <v>0</v>
      </c>
      <c r="DF34" s="86">
        <f>IF(LEFT(DF$2,2)="1M",SUMIF(Month!$131:$131,Period!DF$2,Month!34:34),SUMIF(Month!$131:$131,Period!DF$2,Month!34:34)+DE34)</f>
        <v>0</v>
      </c>
      <c r="DG34" s="86">
        <f>IF(LEFT(DG$2,2)="1M",SUMIF(Month!$131:$131,Period!DG$2,Month!34:34),SUMIF(Month!$131:$131,Period!DG$2,Month!34:34)+DF34)</f>
        <v>0</v>
      </c>
      <c r="DH34" s="86">
        <f>IF(LEFT(DH$2,2)="1M",SUMIF(Month!$131:$131,Period!DH$2,Month!34:34),SUMIF(Month!$131:$131,Period!DH$2,Month!34:34)+DG34)</f>
        <v>0</v>
      </c>
      <c r="DI34" s="86">
        <f>IF(LEFT(DI$2,2)="1M",SUMIF(Month!$131:$131,Period!DI$2,Month!34:34),SUMIF(Month!$131:$131,Period!DI$2,Month!34:34)+DH34)</f>
        <v>0</v>
      </c>
      <c r="DJ34" s="86">
        <f>IF(LEFT(DJ$2,2)="1M",SUMIF(Month!$131:$131,Period!DJ$2,Month!34:34),SUMIF(Month!$131:$131,Period!DJ$2,Month!34:34)+DI34)</f>
        <v>0</v>
      </c>
      <c r="DK34" s="86">
        <f>IF(LEFT(DK$2,2)="1M",SUMIF(Month!$131:$131,Period!DK$2,Month!34:34),SUMIF(Month!$131:$131,Period!DK$2,Month!34:34)+DJ34)</f>
        <v>0</v>
      </c>
      <c r="DL34" s="86">
        <f>IF(LEFT(DL$2,2)="1M",SUMIF(Month!$131:$131,Period!DL$2,Month!34:34),SUMIF(Month!$131:$131,Period!DL$2,Month!34:34)+DK34)</f>
        <v>0</v>
      </c>
      <c r="DM34" s="86">
        <f>IF(LEFT(DM$2,2)="1M",SUMIF(Month!$131:$131,Period!DM$2,Month!34:34),SUMIF(Month!$131:$131,Period!DM$2,Month!34:34)+DL34)</f>
        <v>0</v>
      </c>
      <c r="DN34" s="86">
        <f>IF(LEFT(DN$2,2)="1M",SUMIF(Month!$131:$131,Period!DN$2,Month!34:34),SUMIF(Month!$131:$131,Period!DN$2,Month!34:34)+DM34)</f>
        <v>0</v>
      </c>
      <c r="DO34" s="86">
        <f>IF(LEFT(DO$2,2)="1M",SUMIF(Month!$131:$131,Period!DO$2,Month!34:34),SUMIF(Month!$131:$131,Period!DO$2,Month!34:34)+DN34)</f>
        <v>0</v>
      </c>
      <c r="DP34" s="86">
        <f>IF(LEFT(DP$2,2)="1M",SUMIF(Month!$131:$131,Period!DP$2,Month!34:34),SUMIF(Month!$131:$131,Period!DP$2,Month!34:34)+DO34)</f>
        <v>0</v>
      </c>
      <c r="DQ34" s="86">
        <f>IF(LEFT(DQ$2,2)="1M",SUMIF(Month!$131:$131,Period!DQ$2,Month!34:34),SUMIF(Month!$131:$131,Period!DQ$2,Month!34:34)+DP34)</f>
        <v>0</v>
      </c>
      <c r="DR34" s="86">
        <f>IF(LEFT(DR$2,2)="1M",SUMIF(Month!$131:$131,Period!DR$2,Month!34:34),SUMIF(Month!$131:$131,Period!DR$2,Month!34:34)+DQ34)</f>
        <v>0</v>
      </c>
      <c r="DS34" s="86">
        <f>IF(LEFT(DS$2,2)="1M",SUMIF(Month!$131:$131,Period!DS$2,Month!34:34),SUMIF(Month!$131:$131,Period!DS$2,Month!34:34)+DR34)</f>
        <v>0</v>
      </c>
      <c r="DT34" s="86">
        <f>IF(LEFT(DT$2,2)="1M",SUMIF(Month!$131:$131,Period!DT$2,Month!34:34),SUMIF(Month!$131:$131,Period!DT$2,Month!34:34)+DS34)</f>
        <v>0</v>
      </c>
      <c r="DU34" s="86">
        <f>IF(LEFT(DU$2,2)="1M",SUMIF(Month!$131:$131,Period!DU$2,Month!34:34),SUMIF(Month!$131:$131,Period!DU$2,Month!34:34)+DT34)</f>
        <v>0</v>
      </c>
      <c r="DV34" s="86">
        <f>IF(LEFT(DV$2,2)="1M",SUMIF(Month!$131:$131,Period!DV$2,Month!34:34),SUMIF(Month!$131:$131,Period!DV$2,Month!34:34)+DU34)</f>
        <v>0</v>
      </c>
      <c r="DW34" s="86">
        <f>IF(LEFT(DW$2,2)="1M",SUMIF(Month!$131:$131,Period!DW$2,Month!34:34),SUMIF(Month!$131:$131,Period!DW$2,Month!34:34)+DV34)</f>
        <v>0</v>
      </c>
      <c r="DX34" s="86">
        <f>IF(LEFT(DX$2,2)="1M",SUMIF(Month!$131:$131,Period!DX$2,Month!34:34),SUMIF(Month!$131:$131,Period!DX$2,Month!34:34)+DW34)</f>
        <v>0</v>
      </c>
      <c r="DY34" s="86">
        <f>IF(LEFT(DY$2,2)="1M",SUMIF(Month!$131:$131,Period!DY$2,Month!34:34),SUMIF(Month!$131:$131,Period!DY$2,Month!34:34)+DX34)</f>
        <v>0</v>
      </c>
      <c r="DZ34" s="86">
        <f>IF(LEFT(DZ$2,2)="1M",SUMIF(Month!$131:$131,Period!DZ$2,Month!34:34),SUMIF(Month!$131:$131,Period!DZ$2,Month!34:34)+DY34)</f>
        <v>0</v>
      </c>
      <c r="EA34" s="86">
        <f>IF(LEFT(EA$2,2)="1M",SUMIF(Month!$131:$131,Period!EA$2,Month!34:34),SUMIF(Month!$131:$131,Period!EA$2,Month!34:34)+DZ34)</f>
        <v>0</v>
      </c>
      <c r="EB34" s="86">
        <f>IF(LEFT(EB$2,2)="1M",SUMIF(Month!$131:$131,Period!EB$2,Month!34:34),SUMIF(Month!$131:$131,Period!EB$2,Month!34:34)+EA34)</f>
        <v>0</v>
      </c>
      <c r="EC34" s="86">
        <f>IF(LEFT(EC$2,2)="1M",SUMIF(Month!$131:$131,Period!EC$2,Month!34:34),SUMIF(Month!$131:$131,Period!EC$2,Month!34:34)+EB34)</f>
        <v>0</v>
      </c>
      <c r="ED34" s="86">
        <f>IF(LEFT(ED$2,2)="1M",SUMIF(Month!$131:$131,Period!ED$2,Month!34:34),SUMIF(Month!$131:$131,Period!ED$2,Month!34:34)+EC34)</f>
        <v>0</v>
      </c>
      <c r="EE34" s="86">
        <f>IF(LEFT(EE$2,2)="1M",SUMIF(Month!$131:$131,Period!EE$2,Month!34:34),SUMIF(Month!$131:$131,Period!EE$2,Month!34:34)+ED34)</f>
        <v>0</v>
      </c>
      <c r="EF34" s="86">
        <f>IF(LEFT(EF$2,2)="1M",SUMIF(Month!$131:$131,Period!EF$2,Month!34:34),SUMIF(Month!$131:$131,Period!EF$2,Month!34:34)+EE34)</f>
        <v>0</v>
      </c>
      <c r="EG34" s="86">
        <f>IF(LEFT(EG$2,2)="1M",SUMIF(Month!$131:$131,Period!EG$2,Month!34:34),SUMIF(Month!$131:$131,Period!EG$2,Month!34:34)+EF34)</f>
        <v>0</v>
      </c>
      <c r="EH34" s="86">
        <f>IF(LEFT(EH$2,2)="1M",SUMIF(Month!$131:$131,Period!EH$2,Month!34:34),SUMIF(Month!$131:$131,Period!EH$2,Month!34:34)+EG34)</f>
        <v>0</v>
      </c>
      <c r="EI34" s="86">
        <f>IF(LEFT(EI$2,2)="1M",SUMIF(Month!$131:$131,Period!EI$2,Month!34:34),SUMIF(Month!$131:$131,Period!EI$2,Month!34:34)+EH34)</f>
        <v>0</v>
      </c>
      <c r="EJ34" s="86">
        <f>IF(LEFT(EJ$2,2)="1M",SUMIF(Month!$131:$131,Period!EJ$2,Month!34:34),SUMIF(Month!$131:$131,Period!EJ$2,Month!34:34)+EI34)</f>
        <v>0</v>
      </c>
      <c r="EK34" s="86">
        <f>IF(LEFT(EK$2,2)="1M",SUMIF(Month!$131:$131,Period!EK$2,Month!34:34),SUMIF(Month!$131:$131,Period!EK$2,Month!34:34)+EJ34)</f>
        <v>0</v>
      </c>
      <c r="EL34" s="86">
        <f>IF(LEFT(EL$2,2)="1M",SUMIF(Month!$131:$131,Period!EL$2,Month!34:34),SUMIF(Month!$131:$131,Period!EL$2,Month!34:34)+EK34)</f>
        <v>0</v>
      </c>
      <c r="EM34" s="86">
        <f>IF(LEFT(EM$2,2)="1M",SUMIF(Month!$131:$131,Period!EM$2,Month!34:34),SUMIF(Month!$131:$131,Period!EM$2,Month!34:34)+EL34)</f>
        <v>0</v>
      </c>
      <c r="EN34" s="86">
        <f>IF(LEFT(EN$2,2)="1M",SUMIF(Month!$131:$131,Period!EN$2,Month!34:34),SUMIF(Month!$131:$131,Period!EN$2,Month!34:34)+EM34)</f>
        <v>0</v>
      </c>
      <c r="EO34" s="86">
        <f>IF(LEFT(EO$2,2)="1M",SUMIF(Month!$131:$131,Period!EO$2,Month!34:34),SUMIF(Month!$131:$131,Period!EO$2,Month!34:34)+EN34)</f>
        <v>0</v>
      </c>
      <c r="EP34" s="86">
        <f>IF(LEFT(EP$2,2)="1M",SUMIF(Month!$131:$131,Period!EP$2,Month!34:34),SUMIF(Month!$131:$131,Period!EP$2,Month!34:34)+EO34)</f>
        <v>0</v>
      </c>
      <c r="EQ34" s="86">
        <f>IF(LEFT(EQ$2,2)="1M",SUMIF(Month!$131:$131,Period!EQ$2,Month!34:34),SUMIF(Month!$131:$131,Period!EQ$2,Month!34:34)+EP34)</f>
        <v>0</v>
      </c>
      <c r="ER34" s="86">
        <f>IF(LEFT(ER$2,2)="1M",SUMIF(Month!$131:$131,Period!ER$2,Month!34:34),SUMIF(Month!$131:$131,Period!ER$2,Month!34:34)+EQ34)</f>
        <v>0</v>
      </c>
      <c r="ES34" s="86">
        <f>IF(LEFT(ES$2,2)="1M",SUMIF(Month!$131:$131,Period!ES$2,Month!34:34),SUMIF(Month!$131:$131,Period!ES$2,Month!34:34)+ER34)</f>
        <v>0</v>
      </c>
      <c r="ET34" s="86">
        <f>IF(LEFT(ET$2,2)="1M",SUMIF(Month!$131:$131,Period!ET$2,Month!34:34),SUMIF(Month!$131:$131,Period!ET$2,Month!34:34)+ES34)</f>
        <v>0</v>
      </c>
      <c r="EU34" s="86">
        <f>IF(LEFT(EU$2,2)="1M",SUMIF(Month!$131:$131,Period!EU$2,Month!34:34),SUMIF(Month!$131:$131,Period!EU$2,Month!34:34)+ET34)</f>
        <v>0</v>
      </c>
      <c r="EV34" s="86">
        <f>IF(LEFT(EV$2,2)="1M",SUMIF(Month!$131:$131,Period!EV$2,Month!34:34),SUMIF(Month!$131:$131,Period!EV$2,Month!34:34)+EU34)</f>
        <v>0</v>
      </c>
      <c r="EW34" s="86">
        <f>IF(LEFT(EW$2,2)="1M",SUMIF(Month!$131:$131,Period!EW$2,Month!34:34),SUMIF(Month!$131:$131,Period!EW$2,Month!34:34)+EV34)</f>
        <v>0</v>
      </c>
      <c r="EX34" s="86">
        <f>IF(LEFT(EX$2,2)="1M",SUMIF(Month!$131:$131,Period!EX$2,Month!34:34),SUMIF(Month!$131:$131,Period!EX$2,Month!34:34)+EW34)</f>
        <v>0</v>
      </c>
      <c r="EY34" s="86">
        <f>IF(LEFT(EY$2,2)="1M",SUMIF(Month!$131:$131,Period!EY$2,Month!34:34),SUMIF(Month!$131:$131,Period!EY$2,Month!34:34)+EX34)</f>
        <v>0</v>
      </c>
      <c r="EZ34" s="86">
        <f>IF(LEFT(EZ$2,2)="1M",SUMIF(Month!$131:$131,Period!EZ$2,Month!34:34),SUMIF(Month!$131:$131,Period!EZ$2,Month!34:34)+EY34)</f>
        <v>0</v>
      </c>
      <c r="FA34" s="86">
        <f>IF(LEFT(FA$2,2)="1M",SUMIF(Month!$131:$131,Period!FA$2,Month!34:34),SUMIF(Month!$131:$131,Period!FA$2,Month!34:34)+EZ34)</f>
        <v>0</v>
      </c>
      <c r="FB34" s="86">
        <f>IF(LEFT(FB$2,2)="1M",SUMIF(Month!$131:$131,Period!FB$2,Month!34:34),SUMIF(Month!$131:$131,Period!FB$2,Month!34:34)+FA34)</f>
        <v>0</v>
      </c>
      <c r="FC34" s="86">
        <f>IF(LEFT(FC$2,2)="1M",SUMIF(Month!$131:$131,Period!FC$2,Month!34:34),SUMIF(Month!$131:$131,Period!FC$2,Month!34:34)+FB34)</f>
        <v>0</v>
      </c>
      <c r="FD34" s="86">
        <f>IF(LEFT(FD$2,2)="1M",SUMIF(Month!$131:$131,Period!FD$2,Month!34:34),SUMIF(Month!$131:$131,Period!FD$2,Month!34:34)+FC34)</f>
        <v>0</v>
      </c>
      <c r="FE34" s="86">
        <f>IF(LEFT(FE$2,2)="1M",SUMIF(Month!$131:$131,Period!FE$2,Month!34:34),SUMIF(Month!$131:$131,Period!FE$2,Month!34:34)+FD34)</f>
        <v>0</v>
      </c>
      <c r="FF34" s="86">
        <f>IF(LEFT(FF$2,2)="1M",SUMIF(Month!$131:$131,Period!FF$2,Month!34:34),SUMIF(Month!$131:$131,Period!FF$2,Month!34:34)+FE34)</f>
        <v>0</v>
      </c>
      <c r="FG34" s="86">
        <f>IF(LEFT(FG$2,2)="1M",SUMIF(Month!$131:$131,Period!FG$2,Month!34:34),SUMIF(Month!$131:$131,Period!FG$2,Month!34:34)+FF34)</f>
        <v>0</v>
      </c>
      <c r="FH34" s="86">
        <f>IF(LEFT(FH$2,2)="1M",SUMIF(Month!$131:$131,Period!FH$2,Month!34:34),SUMIF(Month!$131:$131,Period!FH$2,Month!34:34)+FG34)</f>
        <v>0</v>
      </c>
      <c r="FI34" s="86">
        <f>IF(LEFT(FI$2,2)="1M",SUMIF(Month!$131:$131,Period!FI$2,Month!34:34),SUMIF(Month!$131:$131,Period!FI$2,Month!34:34)+FH34)</f>
        <v>0</v>
      </c>
      <c r="FJ34" s="86">
        <f>IF(LEFT(FJ$2,2)="1M",SUMIF(Month!$131:$131,Period!FJ$2,Month!34:34),SUMIF(Month!$131:$131,Period!FJ$2,Month!34:34)+FI34)</f>
        <v>0</v>
      </c>
      <c r="FK34" s="86">
        <f>IF(LEFT(FK$2,2)="1M",SUMIF(Month!$131:$131,Period!FK$2,Month!34:34),SUMIF(Month!$131:$131,Period!FK$2,Month!34:34)+FJ34)</f>
        <v>0</v>
      </c>
      <c r="FL34" s="86">
        <f>IF(LEFT(FL$2,2)="1M",SUMIF(Month!$131:$131,Period!FL$2,Month!34:34),SUMIF(Month!$131:$131,Period!FL$2,Month!34:34)+FK34)</f>
        <v>0</v>
      </c>
      <c r="FM34" s="86">
        <f>IF(LEFT(FM$2,2)="1M",SUMIF(Month!$131:$131,Period!FM$2,Month!34:34),SUMIF(Month!$131:$131,Period!FM$2,Month!34:34)+FL34)</f>
        <v>0</v>
      </c>
      <c r="FN34" s="86">
        <f>IF(LEFT(FN$2,2)="1M",SUMIF(Month!$131:$131,Period!FN$2,Month!34:34),SUMIF(Month!$131:$131,Period!FN$2,Month!34:34)+FM34)</f>
        <v>0</v>
      </c>
      <c r="FO34" s="86">
        <f>IF(LEFT(FO$2,2)="1M",SUMIF(Month!$131:$131,Period!FO$2,Month!34:34),SUMIF(Month!$131:$131,Period!FO$2,Month!34:34)+FN34)</f>
        <v>0</v>
      </c>
      <c r="FP34" s="86">
        <f>IF(LEFT(FP$2,2)="1M",SUMIF(Month!$131:$131,Period!FP$2,Month!34:34),SUMIF(Month!$131:$131,Period!FP$2,Month!34:34)+FO34)</f>
        <v>0</v>
      </c>
      <c r="FQ34" s="86">
        <f>IF(LEFT(FQ$2,2)="1M",SUMIF(Month!$131:$131,Period!FQ$2,Month!34:34),SUMIF(Month!$131:$131,Period!FQ$2,Month!34:34)+FP34)</f>
        <v>0</v>
      </c>
      <c r="FR34" s="86">
        <f>IF(LEFT(FR$2,2)="1M",SUMIF(Month!$131:$131,Period!FR$2,Month!34:34),SUMIF(Month!$131:$131,Period!FR$2,Month!34:34)+FQ34)</f>
        <v>0</v>
      </c>
      <c r="FS34" s="86">
        <f>IF(LEFT(FS$2,2)="1M",SUMIF(Month!$131:$131,Period!FS$2,Month!34:34),SUMIF(Month!$131:$131,Period!FS$2,Month!34:34)+FR34)</f>
        <v>0</v>
      </c>
      <c r="FT34" s="86">
        <f>IF(LEFT(FT$2,2)="1M",SUMIF(Month!$131:$131,Period!FT$2,Month!34:34),SUMIF(Month!$131:$131,Period!FT$2,Month!34:34)+FS34)</f>
        <v>0</v>
      </c>
      <c r="FU34" s="86">
        <f>IF(LEFT(FU$2,2)="1M",SUMIF(Month!$131:$131,Period!FU$2,Month!34:34),SUMIF(Month!$131:$131,Period!FU$2,Month!34:34)+FT34)</f>
        <v>0</v>
      </c>
      <c r="FV34" s="86">
        <f>IF(LEFT(FV$2,2)="1M",SUMIF(Month!$131:$131,Period!FV$2,Month!34:34),SUMIF(Month!$131:$131,Period!FV$2,Month!34:34)+FU34)</f>
        <v>0</v>
      </c>
      <c r="FW34" s="86">
        <f>IF(LEFT(FW$2,2)="1M",SUMIF(Month!$131:$131,Period!FW$2,Month!34:34),SUMIF(Month!$131:$131,Period!FW$2,Month!34:34)+FV34)</f>
        <v>0</v>
      </c>
      <c r="FX34" s="86">
        <f>IF(LEFT(FX$2,2)="1M",SUMIF(Month!$131:$131,Period!FX$2,Month!34:34),SUMIF(Month!$131:$131,Period!FX$2,Month!34:34)+FW34)</f>
        <v>0</v>
      </c>
      <c r="FY34" s="86">
        <f>IF(LEFT(FY$2,2)="1M",SUMIF(Month!$131:$131,Period!FY$2,Month!34:34),SUMIF(Month!$131:$131,Period!FY$2,Month!34:34)+FX34)</f>
        <v>0</v>
      </c>
      <c r="FZ34" s="86">
        <f>IF(LEFT(FZ$2,2)="1M",SUMIF(Month!$131:$131,Period!FZ$2,Month!34:34),SUMIF(Month!$131:$131,Period!FZ$2,Month!34:34)+FY34)</f>
        <v>0</v>
      </c>
      <c r="GA34" s="86">
        <f>IF(LEFT(GA$2,2)="1M",SUMIF(Month!$131:$131,Period!GA$2,Month!34:34),SUMIF(Month!$131:$131,Period!GA$2,Month!34:34)+FZ34)</f>
        <v>0</v>
      </c>
      <c r="GB34" s="86">
        <f>IF(LEFT(GB$2,2)="1M",SUMIF(Month!$131:$131,Period!GB$2,Month!34:34),SUMIF(Month!$131:$131,Period!GB$2,Month!34:34)+GA34)</f>
        <v>0</v>
      </c>
      <c r="GC34" s="86">
        <f>IF(LEFT(GC$2,2)="1M",SUMIF(Month!$131:$131,Period!GC$2,Month!34:34),SUMIF(Month!$131:$131,Period!GC$2,Month!34:34)+GB34)</f>
        <v>0</v>
      </c>
      <c r="GD34" s="86">
        <f>IF(LEFT(GD$2,2)="1M",SUMIF(Month!$131:$131,Period!GD$2,Month!34:34),SUMIF(Month!$131:$131,Period!GD$2,Month!34:34)+GC34)</f>
        <v>0</v>
      </c>
      <c r="GE34" s="86">
        <f>IF(LEFT(GE$2,2)="1M",SUMIF(Month!$131:$131,Period!GE$2,Month!34:34),SUMIF(Month!$131:$131,Period!GE$2,Month!34:34)+GD34)</f>
        <v>0</v>
      </c>
      <c r="GF34" s="86">
        <f>IF(LEFT(GF$2,2)="1M",SUMIF(Month!$131:$131,Period!GF$2,Month!34:34),SUMIF(Month!$131:$131,Period!GF$2,Month!34:34)+GE34)</f>
        <v>0</v>
      </c>
      <c r="GG34" s="86">
        <f>IF(LEFT(GG$2,2)="1M",SUMIF(Month!$131:$131,Period!GG$2,Month!34:34),SUMIF(Month!$131:$131,Period!GG$2,Month!34:34)+GF34)</f>
        <v>0</v>
      </c>
      <c r="GH34" s="86">
        <f>IF(LEFT(GH$2,2)="1M",SUMIF(Month!$131:$131,Period!GH$2,Month!34:34),SUMIF(Month!$131:$131,Period!GH$2,Month!34:34)+GG34)</f>
        <v>0</v>
      </c>
      <c r="GI34" s="86">
        <f>IF(LEFT(GI$2,2)="1M",SUMIF(Month!$131:$131,Period!GI$2,Month!34:34),SUMIF(Month!$131:$131,Period!GI$2,Month!34:34)+GH34)</f>
        <v>0</v>
      </c>
      <c r="GJ34" s="86">
        <f>IF(LEFT(GJ$2,2)="1M",SUMIF(Month!$131:$131,Period!GJ$2,Month!34:34),SUMIF(Month!$131:$131,Period!GJ$2,Month!34:34)+GI34)</f>
        <v>0</v>
      </c>
      <c r="GK34" s="86">
        <f>IF(LEFT(GK$2,2)="1M",SUMIF(Month!$131:$131,Period!GK$2,Month!34:34),SUMIF(Month!$131:$131,Period!GK$2,Month!34:34)+GJ34)</f>
        <v>0</v>
      </c>
      <c r="GL34" s="86">
        <f>IF(LEFT(GL$2,2)="1M",SUMIF(Month!$131:$131,Period!GL$2,Month!34:34),SUMIF(Month!$131:$131,Period!GL$2,Month!34:34)+GK34)</f>
        <v>0</v>
      </c>
      <c r="GM34" s="86">
        <f>IF(LEFT(GM$2,2)="1M",SUMIF(Month!$131:$131,Period!GM$2,Month!34:34),SUMIF(Month!$131:$131,Period!GM$2,Month!34:34)+GL34)</f>
        <v>0</v>
      </c>
      <c r="GN34" s="86">
        <f>IF(LEFT(GN$2,2)="1M",SUMIF(Month!$131:$131,Period!GN$2,Month!34:34),SUMIF(Month!$131:$131,Period!GN$2,Month!34:34)+GM34)</f>
        <v>0</v>
      </c>
      <c r="GO34" s="86">
        <f>IF(LEFT(GO$2,2)="1M",SUMIF(Month!$131:$131,Period!GO$2,Month!34:34),SUMIF(Month!$131:$131,Period!GO$2,Month!34:34)+GN34)</f>
        <v>0</v>
      </c>
      <c r="GP34" s="86">
        <f>IF(LEFT(GP$2,2)="1M",SUMIF(Month!$131:$131,Period!GP$2,Month!34:34),SUMIF(Month!$131:$131,Period!GP$2,Month!34:34)+GO34)</f>
        <v>0</v>
      </c>
      <c r="GQ34" s="86">
        <f>IF(LEFT(GQ$2,2)="1M",SUMIF(Month!$131:$131,Period!GQ$2,Month!34:34),SUMIF(Month!$131:$131,Period!GQ$2,Month!34:34)+GP34)</f>
        <v>0</v>
      </c>
      <c r="GR34" s="86">
        <f>IF(LEFT(GR$2,2)="1M",SUMIF(Month!$131:$131,Period!GR$2,Month!34:34),SUMIF(Month!$131:$131,Period!GR$2,Month!34:34)+GQ34)</f>
        <v>0</v>
      </c>
      <c r="GS34" s="86">
        <f>IF(LEFT(GS$2,2)="1M",SUMIF(Month!$131:$131,Period!GS$2,Month!34:34),SUMIF(Month!$131:$131,Period!GS$2,Month!34:34)+GR34)</f>
        <v>0</v>
      </c>
      <c r="GT34" s="86">
        <f>IF(LEFT(GT$2,2)="1M",SUMIF(Month!$131:$131,Period!GT$2,Month!34:34),SUMIF(Month!$131:$131,Period!GT$2,Month!34:34)+GS34)</f>
        <v>0</v>
      </c>
      <c r="GU34" s="86">
        <f>IF(LEFT(GU$2,2)="1M",SUMIF(Month!$131:$131,Period!GU$2,Month!34:34),SUMIF(Month!$131:$131,Period!GU$2,Month!34:34)+GT34)</f>
        <v>0</v>
      </c>
      <c r="GV34" s="86">
        <f>IF(LEFT(GV$2,2)="1M",SUMIF(Month!$131:$131,Period!GV$2,Month!34:34),SUMIF(Month!$131:$131,Period!GV$2,Month!34:34)+GU34)</f>
        <v>0</v>
      </c>
      <c r="GW34" s="86">
        <f>IF(LEFT(GW$2,2)="1M",SUMIF(Month!$131:$131,Period!GW$2,Month!34:34),SUMIF(Month!$131:$131,Period!GW$2,Month!34:34)+GV34)</f>
        <v>0</v>
      </c>
      <c r="GX34" s="86">
        <f>IF(LEFT(GX$2,2)="1M",SUMIF(Month!$131:$131,Period!GX$2,Month!34:34),SUMIF(Month!$131:$131,Period!GX$2,Month!34:34)+GW34)</f>
        <v>84668</v>
      </c>
      <c r="GY34" s="86">
        <f>IF(LEFT(GY$2,2)="1M",SUMIF(Month!$131:$131,Period!GY$2,Month!34:34),SUMIF(Month!$131:$131,Period!GY$2,Month!34:34)+GX34)</f>
        <v>166715</v>
      </c>
      <c r="GZ34" s="86">
        <f>IF(LEFT(GZ$2,2)="1M",SUMIF(Month!$131:$131,Period!GZ$2,Month!34:34),SUMIF(Month!$131:$131,Period!GZ$2,Month!34:34)+GY34)</f>
        <v>255155</v>
      </c>
      <c r="HA34" s="86">
        <f>IF(LEFT(HA$2,2)="1M",SUMIF(Month!$131:$131,Period!HA$2,Month!34:34),SUMIF(Month!$131:$131,Period!HA$2,Month!34:34)+GZ34)</f>
        <v>255155</v>
      </c>
      <c r="HB34" s="86">
        <f>IF(LEFT(HB$2,2)="1M",SUMIF(Month!$131:$131,Period!HB$2,Month!34:34),SUMIF(Month!$131:$131,Period!HB$2,Month!34:34)+HA34)</f>
        <v>255155</v>
      </c>
      <c r="HC34" s="86">
        <f>IF(LEFT(HC$2,2)="1M",SUMIF(Month!$131:$131,Period!HC$2,Month!34:34),SUMIF(Month!$131:$131,Period!HC$2,Month!34:34)+HB34)</f>
        <v>255155</v>
      </c>
      <c r="HD34" s="86">
        <f>IF(LEFT(HD$2,2)="1M",SUMIF(Month!$131:$131,Period!HD$2,Month!34:34),SUMIF(Month!$131:$131,Period!HD$2,Month!34:34)+HC34)</f>
        <v>255155</v>
      </c>
      <c r="HE34" s="86">
        <f>IF(LEFT(HE$2,2)="1M",SUMIF(Month!$131:$131,Period!HE$2,Month!34:34),SUMIF(Month!$131:$131,Period!HE$2,Month!34:34)+HD34)</f>
        <v>255155</v>
      </c>
      <c r="HF34" s="86">
        <f>IF(LEFT(HF$2,2)="1M",SUMIF(Month!$131:$131,Period!HF$2,Month!34:34),SUMIF(Month!$131:$131,Period!HF$2,Month!34:34)+HE34)</f>
        <v>255155</v>
      </c>
      <c r="HG34" s="86">
        <f>IF(LEFT(HG$2,2)="1M",SUMIF(Month!$131:$131,Period!HG$2,Month!34:34),SUMIF(Month!$131:$131,Period!HG$2,Month!34:34)+HF34)</f>
        <v>255155</v>
      </c>
      <c r="HH34" s="86">
        <f>IF(LEFT(HH$2,2)="1M",SUMIF(Month!$131:$131,Period!HH$2,Month!34:34),SUMIF(Month!$131:$131,Period!HH$2,Month!34:34)+HG34)</f>
        <v>255155</v>
      </c>
      <c r="HI34" s="86">
        <f>IF(LEFT(HI$2,2)="1M",SUMIF(Month!$131:$131,Period!HI$2,Month!34:34),SUMIF(Month!$131:$131,Period!HI$2,Month!34:34)+HH34)</f>
        <v>255155</v>
      </c>
      <c r="HJ34" s="86">
        <f>IF(LEFT(HJ$2,2)="1M",SUMIF(Month!$131:$131,Period!HJ$2,Month!34:34),SUMIF(Month!$131:$131,Period!HJ$2,Month!34:34)+HI34)</f>
        <v>49688</v>
      </c>
      <c r="HK34" s="86">
        <f>IF(LEFT(HK$2,2)="1M",SUMIF(Month!$131:$131,Period!HK$2,Month!34:34),SUMIF(Month!$131:$131,Period!HK$2,Month!34:34)+HJ34)</f>
        <v>96941</v>
      </c>
      <c r="HL34" s="86">
        <f>IF(LEFT(HL$2,2)="1M",SUMIF(Month!$131:$131,Period!HL$2,Month!34:34),SUMIF(Month!$131:$131,Period!HL$2,Month!34:34)+HK34)</f>
        <v>148908</v>
      </c>
      <c r="HM34" s="86">
        <f>IF(LEFT(HM$2,2)="1M",SUMIF(Month!$131:$131,Period!HM$2,Month!34:34),SUMIF(Month!$131:$131,Period!HM$2,Month!34:34)+HL34)</f>
        <v>148908</v>
      </c>
      <c r="HN34" s="86">
        <f>IF(LEFT(HN$2,2)="1M",SUMIF(Month!$131:$131,Period!HN$2,Month!34:34),SUMIF(Month!$131:$131,Period!HN$2,Month!34:34)+HM34)</f>
        <v>148908</v>
      </c>
      <c r="HO34" s="86">
        <f>IF(LEFT(HO$2,2)="1M",SUMIF(Month!$131:$131,Period!HO$2,Month!34:34),SUMIF(Month!$131:$131,Period!HO$2,Month!34:34)+HN34)</f>
        <v>148908</v>
      </c>
      <c r="HP34" s="86">
        <f>IF(LEFT(HP$2,2)="1M",SUMIF(Month!$131:$131,Period!HP$2,Month!34:34),SUMIF(Month!$131:$131,Period!HP$2,Month!34:34)+HO34)</f>
        <v>148908</v>
      </c>
      <c r="HQ34" s="86">
        <f>IF(LEFT(HQ$2,2)="1M",SUMIF(Month!$131:$131,Period!HQ$2,Month!34:34),SUMIF(Month!$131:$131,Period!HQ$2,Month!34:34)+HP34)</f>
        <v>148908</v>
      </c>
      <c r="HR34" s="86">
        <f>IF(LEFT(HR$2,2)="1M",SUMIF(Month!$131:$131,Period!HR$2,Month!34:34),SUMIF(Month!$131:$131,Period!HR$2,Month!34:34)+HQ34)</f>
        <v>148908</v>
      </c>
      <c r="HS34" s="86">
        <f>IF(LEFT(HS$2,2)="1M",SUMIF(Month!$131:$131,Period!HS$2,Month!34:34),SUMIF(Month!$131:$131,Period!HS$2,Month!34:34)+HR34)</f>
        <v>148908</v>
      </c>
      <c r="HT34" s="86">
        <f>IF(LEFT(HT$2,2)="1M",SUMIF(Month!$131:$131,Period!HT$2,Month!34:34),SUMIF(Month!$131:$131,Period!HT$2,Month!34:34)+HS34)</f>
        <v>148908</v>
      </c>
      <c r="HU34" s="86">
        <f>IF(LEFT(HU$2,2)="1M",SUMIF(Month!$131:$131,Period!HU$2,Month!34:34),SUMIF(Month!$131:$131,Period!HU$2,Month!34:34)+HT34)</f>
        <v>148908</v>
      </c>
      <c r="HV34" s="86">
        <f>IF(LEFT(HV$2,2)="1M",SUMIF(Month!$131:$131,Period!HV$2,Month!34:34),SUMIF(Month!$131:$131,Period!HV$2,Month!34:34)+HU34)</f>
        <v>0</v>
      </c>
      <c r="HW34" s="86">
        <f>IF(LEFT(HW$2,2)="1M",SUMIF(Month!$131:$131,Period!HW$2,Month!34:34),SUMIF(Month!$131:$131,Period!HW$2,Month!34:34)+HV34)</f>
        <v>0</v>
      </c>
      <c r="HX34" s="86">
        <f>IF(LEFT(HX$2,2)="1M",SUMIF(Month!$131:$131,Period!HX$2,Month!34:34),SUMIF(Month!$131:$131,Period!HX$2,Month!34:34)+HW34)</f>
        <v>0</v>
      </c>
      <c r="HY34" s="86">
        <f>IF(LEFT(HY$2,2)="1M",SUMIF(Month!$131:$131,Period!HY$2,Month!34:34),SUMIF(Month!$131:$131,Period!HY$2,Month!34:34)+HX34)</f>
        <v>0</v>
      </c>
      <c r="HZ34" s="86">
        <f>IF(LEFT(HZ$2,2)="1M",SUMIF(Month!$131:$131,Period!HZ$2,Month!34:34),SUMIF(Month!$131:$131,Period!HZ$2,Month!34:34)+HY34)</f>
        <v>0</v>
      </c>
      <c r="IA34" s="86">
        <f>IF(LEFT(IA$2,2)="1M",SUMIF(Month!$131:$131,Period!IA$2,Month!34:34),SUMIF(Month!$131:$131,Period!IA$2,Month!34:34)+HZ34)</f>
        <v>0</v>
      </c>
      <c r="IB34" s="86">
        <f>IF(LEFT(IB$2,2)="1M",SUMIF(Month!$131:$131,Period!IB$2,Month!34:34),SUMIF(Month!$131:$131,Period!IB$2,Month!34:34)+IA34)</f>
        <v>0</v>
      </c>
      <c r="IC34" s="86">
        <f>IF(LEFT(IC$2,2)="1M",SUMIF(Month!$131:$131,Period!IC$2,Month!34:34),SUMIF(Month!$131:$131,Period!IC$2,Month!34:34)+IB34)</f>
        <v>0</v>
      </c>
      <c r="ID34" s="86">
        <f>IF(LEFT(ID$2,2)="1M",SUMIF(Month!$131:$131,Period!ID$2,Month!34:34),SUMIF(Month!$131:$131,Period!ID$2,Month!34:34)+IC34)</f>
        <v>0</v>
      </c>
      <c r="IE34" s="86">
        <f>IF(LEFT(IE$2,2)="1M",SUMIF(Month!$131:$131,Period!IE$2,Month!34:34),SUMIF(Month!$131:$131,Period!IE$2,Month!34:34)+ID34)</f>
        <v>0</v>
      </c>
      <c r="IF34" s="86">
        <f>IF(LEFT(IF$2,2)="1M",SUMIF(Month!$131:$131,Period!IF$2,Month!34:34),SUMIF(Month!$131:$131,Period!IF$2,Month!34:34)+IE34)</f>
        <v>0</v>
      </c>
      <c r="IG34" s="86">
        <f>IF(LEFT(IG$2,2)="1M",SUMIF(Month!$131:$131,Period!IG$2,Month!34:34),SUMIF(Month!$131:$131,Period!IG$2,Month!34:34)+IF34)</f>
        <v>0</v>
      </c>
      <c r="IH34" s="86">
        <f>Month!IH34</f>
        <v>0</v>
      </c>
      <c r="II34" s="86">
        <f>IH34+Month!II34</f>
        <v>0</v>
      </c>
      <c r="IJ34" s="86">
        <f>II34+Month!IJ34</f>
        <v>0</v>
      </c>
      <c r="IK34" s="86">
        <f>IJ34+Month!IK34</f>
        <v>0</v>
      </c>
      <c r="IL34" s="86">
        <f>IK34+Month!IL34</f>
        <v>0</v>
      </c>
      <c r="IM34" s="86">
        <f>IL34+Month!IM34</f>
        <v>0</v>
      </c>
      <c r="IN34" s="86">
        <f>IM34+Month!IN34</f>
        <v>0</v>
      </c>
      <c r="IO34" s="86">
        <f>IN34+Month!IO34</f>
        <v>0</v>
      </c>
      <c r="IP34" s="86">
        <f>IO34+Month!IP34</f>
        <v>0</v>
      </c>
      <c r="IQ34" s="86">
        <f>IP34+Month!IQ34</f>
        <v>0</v>
      </c>
      <c r="IR34" s="86">
        <f>IQ34+Month!IR34</f>
        <v>0</v>
      </c>
      <c r="IS34" s="86">
        <f>IR34+Month!IS34</f>
        <v>0</v>
      </c>
      <c r="IT34" s="86">
        <f>Month!IT34</f>
        <v>0</v>
      </c>
      <c r="IU34" s="86">
        <f>IT34+Month!IU34</f>
        <v>0</v>
      </c>
      <c r="IV34" s="86">
        <f>IU34+Month!IV34</f>
        <v>0</v>
      </c>
      <c r="IW34" s="86">
        <f>IV34+Month!IW34</f>
        <v>0</v>
      </c>
      <c r="IX34" s="86">
        <f>IW34+Month!IX34</f>
        <v>0</v>
      </c>
      <c r="IY34" s="86">
        <f>IX34+Month!IY34</f>
        <v>0</v>
      </c>
      <c r="IZ34" s="86">
        <f>IY34+Month!IZ34</f>
        <v>0</v>
      </c>
      <c r="JA34" s="86">
        <f>IZ34+Month!JA34</f>
        <v>0</v>
      </c>
      <c r="JB34" s="86">
        <f>JA34+Month!JB34</f>
        <v>0</v>
      </c>
      <c r="JC34" s="86">
        <f>JB34+Month!JC34</f>
        <v>0</v>
      </c>
      <c r="JD34" s="86">
        <f>JC34+Month!JD34</f>
        <v>0</v>
      </c>
      <c r="JE34" s="86">
        <f>JD34+Month!JE34</f>
        <v>0</v>
      </c>
      <c r="JF34" s="86">
        <f>Month!JF34</f>
        <v>0</v>
      </c>
      <c r="JG34" s="86">
        <f>Month!JG34+JF34</f>
        <v>0</v>
      </c>
      <c r="JH34" s="86">
        <f>Month!JH34+JG34</f>
        <v>0</v>
      </c>
      <c r="JI34" s="86">
        <f>Month!JI34+JH34</f>
        <v>0</v>
      </c>
      <c r="JJ34" s="86">
        <f>Month!JJ34+JI34</f>
        <v>0</v>
      </c>
      <c r="JK34" s="86">
        <f>Month!JK34+JJ34</f>
        <v>0</v>
      </c>
      <c r="JL34" s="86">
        <f>Month!JL34+JK34</f>
        <v>0</v>
      </c>
      <c r="JM34" s="86">
        <f>Month!JM34+JL34</f>
        <v>0</v>
      </c>
      <c r="JN34" s="86">
        <f>Month!JN34+JM34</f>
        <v>0</v>
      </c>
      <c r="JO34" s="86">
        <f>Month!JO34+JN34</f>
        <v>0</v>
      </c>
      <c r="JP34" s="86">
        <f>Month!JP34+JO34</f>
        <v>0</v>
      </c>
      <c r="JQ34" s="86">
        <f>Month!JQ34+JP34</f>
        <v>0</v>
      </c>
      <c r="JR34" s="86">
        <f>Month!JR34</f>
        <v>0</v>
      </c>
      <c r="JS34" s="86">
        <f>Month!JS34+JR34</f>
        <v>0</v>
      </c>
      <c r="JT34" s="86">
        <f>Month!JT34+JS34</f>
        <v>0</v>
      </c>
      <c r="JU34" s="86">
        <f>Month!JU34+JT34</f>
        <v>0</v>
      </c>
      <c r="JV34" s="86">
        <f>Month!JV34+JU34</f>
        <v>0</v>
      </c>
      <c r="JW34" s="86">
        <f>Month!JW34+JV34</f>
        <v>0</v>
      </c>
      <c r="JX34" s="86">
        <f>Month!JX34+JW34</f>
        <v>0</v>
      </c>
      <c r="JY34" s="86">
        <f>Month!JY34+JX34</f>
        <v>0</v>
      </c>
      <c r="JZ34" s="86">
        <f>Month!JZ34+JY34</f>
        <v>0</v>
      </c>
      <c r="KA34" s="86">
        <f>Month!KA34+JZ34</f>
        <v>0</v>
      </c>
      <c r="KB34" s="86">
        <f>Month!KB34+KA34</f>
        <v>0</v>
      </c>
      <c r="KC34" s="86">
        <f>Month!KC34+KB34</f>
        <v>0</v>
      </c>
      <c r="KD34" s="86">
        <f>Month!KD34+KC34</f>
        <v>0</v>
      </c>
      <c r="KE34" s="86">
        <f>Month!KE34+KD34</f>
        <v>0</v>
      </c>
      <c r="KF34" s="86">
        <f>Month!KF34+KE34</f>
        <v>0</v>
      </c>
      <c r="KG34" s="86">
        <f>Month!KG34+KF34</f>
        <v>0</v>
      </c>
      <c r="KH34" s="86">
        <f>Month!KH34+KG34</f>
        <v>0</v>
      </c>
      <c r="KI34" s="86">
        <f>Month!KI34+KH34</f>
        <v>0</v>
      </c>
      <c r="KJ34" s="86">
        <f>Month!KJ34+KI34</f>
        <v>0</v>
      </c>
      <c r="KK34" s="86">
        <f>Month!KK34+KJ34</f>
        <v>0</v>
      </c>
      <c r="KL34" s="86">
        <f>Month!KL34+KK34</f>
        <v>0</v>
      </c>
      <c r="KM34" s="86">
        <f>Month!KM34+KL34</f>
        <v>0</v>
      </c>
      <c r="KN34" s="86">
        <f>Month!KN34+KM34</f>
        <v>0</v>
      </c>
      <c r="KO34" s="86">
        <f>Month!KO34+KN34</f>
        <v>0</v>
      </c>
      <c r="KP34" s="86">
        <f>Month!KP34+KO34</f>
        <v>0</v>
      </c>
      <c r="KQ34" s="86">
        <f>Month!KQ34+KP34</f>
        <v>0</v>
      </c>
      <c r="KR34" s="86">
        <f>Month!KR34+KQ34</f>
        <v>0</v>
      </c>
      <c r="KS34" s="86">
        <f>Month!KS34+KR34</f>
        <v>0</v>
      </c>
      <c r="KT34" s="86">
        <f>Month!KT34+KS34</f>
        <v>0</v>
      </c>
      <c r="KU34" s="86">
        <f>Month!KU34+KT34</f>
        <v>0</v>
      </c>
      <c r="KV34" s="86">
        <f>Month!KV34+KU34</f>
        <v>0</v>
      </c>
      <c r="KW34" s="86">
        <f>Month!KW34+KV34</f>
        <v>0</v>
      </c>
      <c r="KX34" s="86">
        <f>Month!KX34+KW34</f>
        <v>0</v>
      </c>
      <c r="KY34" s="86">
        <f>Month!KY34+KX34</f>
        <v>0</v>
      </c>
      <c r="KZ34" s="86">
        <f>Month!KZ34+KY34</f>
        <v>0</v>
      </c>
      <c r="LA34" s="86">
        <f>Month!LA34+KZ34</f>
        <v>0</v>
      </c>
      <c r="LB34" s="86">
        <f>Month!LB34+LA34</f>
        <v>0</v>
      </c>
      <c r="LC34" s="86">
        <f>Month!LC34+LB34</f>
        <v>0</v>
      </c>
      <c r="LD34" s="86">
        <f>Month!LD34+LC34</f>
        <v>0</v>
      </c>
      <c r="LE34" s="86">
        <f>Month!LE34+LD34</f>
        <v>0</v>
      </c>
      <c r="LF34" s="86">
        <f>Month!LF34+LE34</f>
        <v>0</v>
      </c>
      <c r="LG34" s="86">
        <f>Month!LG34+LF34</f>
        <v>0</v>
      </c>
      <c r="LH34" s="86">
        <f>Month!LH34+LG34</f>
        <v>0</v>
      </c>
      <c r="LI34" s="86">
        <f>Month!LI34+LH34</f>
        <v>0</v>
      </c>
      <c r="LJ34" s="86">
        <f>Month!LJ34+LI34</f>
        <v>0</v>
      </c>
      <c r="LK34" s="86">
        <f>Month!LK34+LJ34</f>
        <v>0</v>
      </c>
      <c r="LL34" s="86">
        <f>Month!LL34+LK34</f>
        <v>0</v>
      </c>
      <c r="LM34" s="86">
        <f>Month!LM34+LL34</f>
        <v>0</v>
      </c>
      <c r="LN34" s="86">
        <f>Month!LN34+LM34</f>
        <v>0</v>
      </c>
      <c r="LO34" s="86">
        <f>LN34+Month!LO34</f>
        <v>0</v>
      </c>
      <c r="LP34" s="86">
        <f>LO34+Month!LP34</f>
        <v>0</v>
      </c>
      <c r="LQ34" s="86">
        <f>LP34+Month!LQ34</f>
        <v>0</v>
      </c>
      <c r="LR34" s="86">
        <f>LQ34+Month!LR34</f>
        <v>0</v>
      </c>
      <c r="LS34" s="86">
        <f>LR34+Month!LS34</f>
        <v>0</v>
      </c>
      <c r="LT34" s="86">
        <f>LS34+Month!LT34</f>
        <v>0</v>
      </c>
      <c r="LU34" s="86">
        <f>LT34+Month!LU34</f>
        <v>0</v>
      </c>
      <c r="LV34" s="86">
        <f>LU34+Month!LV34</f>
        <v>0</v>
      </c>
      <c r="LW34" s="86">
        <f>LV34+Month!LW34</f>
        <v>0</v>
      </c>
      <c r="LX34" s="86">
        <f>LW34+Month!LX34</f>
        <v>0</v>
      </c>
      <c r="LY34" s="86">
        <f>LX34+Month!LY34</f>
        <v>0</v>
      </c>
      <c r="LZ34" s="86">
        <f>LY34+Month!LZ34</f>
        <v>0</v>
      </c>
      <c r="MA34" s="86">
        <f>LZ34+Month!MA34</f>
        <v>0</v>
      </c>
      <c r="MB34" s="86">
        <f>MA34+Month!MB34</f>
        <v>0</v>
      </c>
      <c r="MC34" s="86">
        <f>MB34+Month!MC34</f>
        <v>0</v>
      </c>
      <c r="MD34" s="86">
        <f>MC34+Month!MD34</f>
        <v>0</v>
      </c>
      <c r="ME34" s="86">
        <f>MD34+Month!ME34</f>
        <v>0</v>
      </c>
      <c r="MF34" s="86">
        <f>ME34+Month!MF34</f>
        <v>0</v>
      </c>
      <c r="MG34" s="86">
        <f>MF34+Month!MG34</f>
        <v>0</v>
      </c>
      <c r="MH34" s="86">
        <f>MG34+Month!MH34</f>
        <v>0</v>
      </c>
      <c r="MI34" s="86">
        <f>MH34+Month!MI34</f>
        <v>0</v>
      </c>
      <c r="MJ34" s="86">
        <f>MI34+Month!MJ34</f>
        <v>0</v>
      </c>
      <c r="MK34" s="86">
        <f>MJ34+Month!MK34</f>
        <v>0</v>
      </c>
      <c r="ML34" s="86">
        <f>MK34+Month!ML34</f>
        <v>0</v>
      </c>
    </row>
    <row r="35" spans="1:350" s="6" customFormat="1" x14ac:dyDescent="0.35">
      <c r="A35" s="11" t="str">
        <f>Month!$A$35</f>
        <v>Portos (TEUs)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  <c r="IX35" s="12"/>
      <c r="IY35" s="12"/>
      <c r="IZ35" s="12"/>
      <c r="JA35" s="12"/>
      <c r="JB35" s="12"/>
      <c r="JC35" s="12"/>
      <c r="JD35" s="12"/>
      <c r="JE35" s="12"/>
      <c r="JF35" s="12"/>
      <c r="JG35" s="12"/>
      <c r="JH35" s="12"/>
      <c r="JI35" s="12"/>
      <c r="JJ35" s="12"/>
      <c r="JK35" s="12"/>
      <c r="JL35" s="12"/>
      <c r="JM35" s="12"/>
      <c r="JN35" s="12"/>
      <c r="JO35" s="12"/>
      <c r="JP35" s="12"/>
      <c r="JQ35" s="12"/>
      <c r="JR35" s="12"/>
      <c r="JS35" s="12"/>
      <c r="JT35" s="12"/>
      <c r="JU35" s="12"/>
      <c r="JV35" s="12"/>
      <c r="JW35" s="12"/>
      <c r="JX35" s="12"/>
      <c r="JY35" s="12"/>
      <c r="JZ35" s="12"/>
      <c r="KA35" s="12"/>
      <c r="KB35" s="12"/>
      <c r="KC35" s="12"/>
      <c r="KD35" s="12"/>
      <c r="KE35" s="12">
        <f>Month!KE35+KD35</f>
        <v>0</v>
      </c>
      <c r="KF35" s="12">
        <f>Month!KF35+KE35</f>
        <v>0</v>
      </c>
      <c r="KG35" s="12">
        <f>Month!KG35+KF35</f>
        <v>0</v>
      </c>
      <c r="KH35" s="12">
        <f>Month!KH35+KG35</f>
        <v>0</v>
      </c>
      <c r="KI35" s="12">
        <f>Month!KI35+KH35</f>
        <v>0</v>
      </c>
      <c r="KJ35" s="12">
        <f>Month!KJ35+KI35</f>
        <v>0</v>
      </c>
      <c r="KK35" s="12">
        <f>Month!KK35+KJ35</f>
        <v>0</v>
      </c>
      <c r="KL35" s="12">
        <f>Month!KL35+KK35</f>
        <v>0</v>
      </c>
      <c r="KM35" s="12">
        <f>Month!KM35+KL35</f>
        <v>0</v>
      </c>
      <c r="KN35" s="12">
        <f>Month!KN35+KM35</f>
        <v>0</v>
      </c>
      <c r="KO35" s="12">
        <f>Month!KO35+KN35</f>
        <v>0</v>
      </c>
      <c r="KP35" s="12">
        <f>Month!KP35</f>
        <v>0</v>
      </c>
      <c r="KQ35" s="12">
        <f>Month!KQ35+KP35</f>
        <v>0</v>
      </c>
      <c r="KR35" s="12">
        <f>Month!KR35+KQ35</f>
        <v>0</v>
      </c>
      <c r="KS35" s="12">
        <f>Month!KS35+KR35</f>
        <v>0</v>
      </c>
      <c r="KT35" s="12">
        <f>Month!KT35+KS35</f>
        <v>0</v>
      </c>
      <c r="KU35" s="12">
        <f>Month!KU35+KT35</f>
        <v>0</v>
      </c>
      <c r="KV35" s="12">
        <f>Month!KV35+KU35</f>
        <v>0</v>
      </c>
      <c r="KW35" s="12">
        <f>Month!KW35+KV35</f>
        <v>0</v>
      </c>
      <c r="KX35" s="12">
        <f>Month!KX35+KW35</f>
        <v>0</v>
      </c>
      <c r="KY35" s="12">
        <f>Month!KY35+KX35</f>
        <v>0</v>
      </c>
      <c r="KZ35" s="12">
        <f>Month!KZ35+KY35</f>
        <v>0</v>
      </c>
      <c r="LA35" s="12">
        <f>Month!LA35+KZ35</f>
        <v>0</v>
      </c>
      <c r="LB35" s="12">
        <f>Month!LB35</f>
        <v>0</v>
      </c>
      <c r="LC35" s="12">
        <f>Month!LC35+LB35</f>
        <v>0</v>
      </c>
      <c r="LD35" s="12">
        <f>Month!LD35+LC35</f>
        <v>0</v>
      </c>
      <c r="LE35" s="12">
        <f>Month!LE35+LD35</f>
        <v>0</v>
      </c>
      <c r="LF35" s="12">
        <f>Month!LF35+LE35</f>
        <v>0</v>
      </c>
      <c r="LG35" s="12">
        <f>Month!LG35+LF35</f>
        <v>0</v>
      </c>
      <c r="LH35" s="12">
        <f>Month!LH35+LG35</f>
        <v>0</v>
      </c>
      <c r="LI35" s="12">
        <f>Month!LI35+LH35</f>
        <v>0</v>
      </c>
      <c r="LJ35" s="12">
        <f>Month!LJ35+LI35</f>
        <v>0</v>
      </c>
      <c r="LK35" s="12">
        <f>Month!LK35+LJ35</f>
        <v>0</v>
      </c>
      <c r="LL35" s="12">
        <f>Month!LL35+LK35</f>
        <v>0</v>
      </c>
      <c r="LM35" s="12">
        <f>Month!LM35+LL35</f>
        <v>0</v>
      </c>
      <c r="LN35" s="12">
        <f>Month!LN35</f>
        <v>0</v>
      </c>
      <c r="LO35" s="12">
        <f>LN35+Month!LO35</f>
        <v>0</v>
      </c>
      <c r="LP35" s="12">
        <f>LO35+Month!LP35</f>
        <v>0</v>
      </c>
      <c r="LQ35" s="12">
        <f>LP35+Month!LQ35</f>
        <v>0</v>
      </c>
      <c r="LR35" s="12">
        <f>LQ35+Month!LR35</f>
        <v>0</v>
      </c>
      <c r="LS35" s="12">
        <f>LR35+Month!LS35</f>
        <v>0</v>
      </c>
      <c r="LT35" s="12">
        <f>LS35+Month!LT35</f>
        <v>0</v>
      </c>
      <c r="LU35" s="12">
        <f>LT35+Month!LU35</f>
        <v>0</v>
      </c>
      <c r="LV35" s="12">
        <f>LU35+Month!LV35</f>
        <v>0</v>
      </c>
      <c r="LW35" s="12">
        <f>LV35+Month!LW35</f>
        <v>0</v>
      </c>
      <c r="LX35" s="12">
        <f>LW35+Month!LX35</f>
        <v>0</v>
      </c>
      <c r="LY35" s="12">
        <f>LX35+Month!LY35</f>
        <v>0</v>
      </c>
      <c r="LZ35" s="12">
        <f>Month!LZ35</f>
        <v>0</v>
      </c>
      <c r="MA35" s="12">
        <f>LZ35+Month!MA35</f>
        <v>0</v>
      </c>
      <c r="MB35" s="12">
        <f>MA35+Month!MB35</f>
        <v>0</v>
      </c>
      <c r="MC35" s="12">
        <f>MB35+Month!MC35</f>
        <v>0</v>
      </c>
      <c r="MD35" s="12">
        <f>MC35+Month!MD35</f>
        <v>0</v>
      </c>
      <c r="ME35" s="12">
        <f>MD35+Month!ME35</f>
        <v>0</v>
      </c>
      <c r="MF35" s="12">
        <f>ME35+Month!MF35</f>
        <v>0</v>
      </c>
      <c r="MG35" s="12">
        <f>MF35+Month!MG35</f>
        <v>0</v>
      </c>
      <c r="MH35" s="12">
        <f>MG35+Month!MH35</f>
        <v>0</v>
      </c>
      <c r="MI35" s="12">
        <f>MH35+Month!MI35</f>
        <v>0</v>
      </c>
      <c r="MJ35" s="12">
        <f>MI35+Month!MJ35</f>
        <v>0</v>
      </c>
      <c r="MK35" s="12">
        <f>MJ35+Month!MK35</f>
        <v>0</v>
      </c>
      <c r="ML35" s="12">
        <f>Month!ML35</f>
        <v>0</v>
      </c>
    </row>
    <row r="36" spans="1:350" x14ac:dyDescent="0.35">
      <c r="A36" s="16" t="str">
        <f>Month!$A$36</f>
        <v>Portonave</v>
      </c>
      <c r="B36" s="13">
        <f>IF(LEFT(B$2,2)="1M",SUMIF(Month!$131:$131,Period!B$2,Month!36:36),SUMIF(Month!$131:$131,Period!B$2,Month!36:36)+A36)</f>
        <v>0</v>
      </c>
      <c r="C36" s="13">
        <f>IF(LEFT(C$2,2)="1M",SUMIF(Month!$131:$131,Period!C$2,Month!36:36),SUMIF(Month!$131:$131,Period!C$2,Month!36:36)+B36)</f>
        <v>0</v>
      </c>
      <c r="D36" s="13">
        <f>IF(LEFT(D$2,2)="1M",SUMIF(Month!$131:$131,Period!D$2,Month!36:36),SUMIF(Month!$131:$131,Period!D$2,Month!36:36)+C36)</f>
        <v>0</v>
      </c>
      <c r="E36" s="13">
        <f>IF(LEFT(E$2,2)="1M",SUMIF(Month!$131:$131,Period!E$2,Month!36:36),SUMIF(Month!$131:$131,Period!E$2,Month!36:36)+D36)</f>
        <v>0</v>
      </c>
      <c r="F36" s="13">
        <f>IF(LEFT(F$2,2)="1M",SUMIF(Month!$131:$131,Period!F$2,Month!36:36),SUMIF(Month!$131:$131,Period!F$2,Month!36:36)+E36)</f>
        <v>0</v>
      </c>
      <c r="G36" s="13">
        <f>IF(LEFT(G$2,2)="1M",SUMIF(Month!$131:$131,Period!G$2,Month!36:36),SUMIF(Month!$131:$131,Period!G$2,Month!36:36)+F36)</f>
        <v>0</v>
      </c>
      <c r="H36" s="13">
        <f>IF(LEFT(H$2,2)="1M",SUMIF(Month!$131:$131,Period!H$2,Month!36:36),SUMIF(Month!$131:$131,Period!H$2,Month!36:36)+G36)</f>
        <v>0</v>
      </c>
      <c r="I36" s="13">
        <f>IF(LEFT(I$2,2)="1M",SUMIF(Month!$131:$131,Period!I$2,Month!36:36),SUMIF(Month!$131:$131,Period!I$2,Month!36:36)+H36)</f>
        <v>0</v>
      </c>
      <c r="J36" s="13">
        <f>IF(LEFT(J$2,2)="1M",SUMIF(Month!$131:$131,Period!J$2,Month!36:36),SUMIF(Month!$131:$131,Period!J$2,Month!36:36)+I36)</f>
        <v>0</v>
      </c>
      <c r="K36" s="13">
        <f>IF(LEFT(K$2,2)="1M",SUMIF(Month!$131:$131,Period!K$2,Month!36:36),SUMIF(Month!$131:$131,Period!K$2,Month!36:36)+J36)</f>
        <v>0</v>
      </c>
      <c r="L36" s="13">
        <f>IF(LEFT(L$2,2)="1M",SUMIF(Month!$131:$131,Period!L$2,Month!36:36),SUMIF(Month!$131:$131,Period!L$2,Month!36:36)+K36)</f>
        <v>0</v>
      </c>
      <c r="M36" s="13">
        <f>IF(LEFT(M$2,2)="1M",SUMIF(Month!$131:$131,Period!M$2,Month!36:36),SUMIF(Month!$131:$131,Period!M$2,Month!36:36)+L36)</f>
        <v>0</v>
      </c>
      <c r="N36" s="13">
        <f>IF(LEFT(N$2,2)="1M",SUMIF(Month!$131:$131,Period!N$2,Month!36:36),SUMIF(Month!$131:$131,Period!N$2,Month!36:36)+M36)</f>
        <v>0</v>
      </c>
      <c r="O36" s="13">
        <f>IF(LEFT(O$2,2)="1M",SUMIF(Month!$131:$131,Period!O$2,Month!36:36),SUMIF(Month!$131:$131,Period!O$2,Month!36:36)+N36)</f>
        <v>0</v>
      </c>
      <c r="P36" s="13">
        <f>IF(LEFT(P$2,2)="1M",SUMIF(Month!$131:$131,Period!P$2,Month!36:36),SUMIF(Month!$131:$131,Period!P$2,Month!36:36)+O36)</f>
        <v>0</v>
      </c>
      <c r="Q36" s="13">
        <f>IF(LEFT(Q$2,2)="1M",SUMIF(Month!$131:$131,Period!Q$2,Month!36:36),SUMIF(Month!$131:$131,Period!Q$2,Month!36:36)+P36)</f>
        <v>0</v>
      </c>
      <c r="R36" s="13">
        <f>IF(LEFT(R$2,2)="1M",SUMIF(Month!$131:$131,Period!R$2,Month!36:36),SUMIF(Month!$131:$131,Period!R$2,Month!36:36)+Q36)</f>
        <v>0</v>
      </c>
      <c r="S36" s="13">
        <f>IF(LEFT(S$2,2)="1M",SUMIF(Month!$131:$131,Period!S$2,Month!36:36),SUMIF(Month!$131:$131,Period!S$2,Month!36:36)+R36)</f>
        <v>0</v>
      </c>
      <c r="T36" s="13">
        <f>IF(LEFT(T$2,2)="1M",SUMIF(Month!$131:$131,Period!T$2,Month!36:36),SUMIF(Month!$131:$131,Period!T$2,Month!36:36)+S36)</f>
        <v>0</v>
      </c>
      <c r="U36" s="13">
        <f>IF(LEFT(U$2,2)="1M",SUMIF(Month!$131:$131,Period!U$2,Month!36:36),SUMIF(Month!$131:$131,Period!U$2,Month!36:36)+T36)</f>
        <v>0</v>
      </c>
      <c r="V36" s="13">
        <f>IF(LEFT(V$2,2)="1M",SUMIF(Month!$131:$131,Period!V$2,Month!36:36),SUMIF(Month!$131:$131,Period!V$2,Month!36:36)+U36)</f>
        <v>0</v>
      </c>
      <c r="W36" s="13">
        <f>IF(LEFT(W$2,2)="1M",SUMIF(Month!$131:$131,Period!W$2,Month!36:36),SUMIF(Month!$131:$131,Period!W$2,Month!36:36)+V36)</f>
        <v>0</v>
      </c>
      <c r="X36" s="13">
        <f>IF(LEFT(X$2,2)="1M",SUMIF(Month!$131:$131,Period!X$2,Month!36:36),SUMIF(Month!$131:$131,Period!X$2,Month!36:36)+W36)</f>
        <v>0</v>
      </c>
      <c r="Y36" s="13">
        <f>IF(LEFT(Y$2,2)="1M",SUMIF(Month!$131:$131,Period!Y$2,Month!36:36),SUMIF(Month!$131:$131,Period!Y$2,Month!36:36)+X36)</f>
        <v>0</v>
      </c>
      <c r="Z36" s="13">
        <f>IF(LEFT(Z$2,2)="1M",SUMIF(Month!$131:$131,Period!Z$2,Month!36:36),SUMIF(Month!$131:$131,Period!Z$2,Month!36:36)+Y36)</f>
        <v>0</v>
      </c>
      <c r="AA36" s="13">
        <f>IF(LEFT(AA$2,2)="1M",SUMIF(Month!$131:$131,Period!AA$2,Month!36:36),SUMIF(Month!$131:$131,Period!AA$2,Month!36:36)+Z36)</f>
        <v>0</v>
      </c>
      <c r="AB36" s="13">
        <f>IF(LEFT(AB$2,2)="1M",SUMIF(Month!$131:$131,Period!AB$2,Month!36:36),SUMIF(Month!$131:$131,Period!AB$2,Month!36:36)+AA36)</f>
        <v>0</v>
      </c>
      <c r="AC36" s="13">
        <f>IF(LEFT(AC$2,2)="1M",SUMIF(Month!$131:$131,Period!AC$2,Month!36:36),SUMIF(Month!$131:$131,Period!AC$2,Month!36:36)+AB36)</f>
        <v>0</v>
      </c>
      <c r="AD36" s="13">
        <f>IF(LEFT(AD$2,2)="1M",SUMIF(Month!$131:$131,Period!AD$2,Month!36:36),SUMIF(Month!$131:$131,Period!AD$2,Month!36:36)+AC36)</f>
        <v>0</v>
      </c>
      <c r="AE36" s="13">
        <f>IF(LEFT(AE$2,2)="1M",SUMIF(Month!$131:$131,Period!AE$2,Month!36:36),SUMIF(Month!$131:$131,Period!AE$2,Month!36:36)+AD36)</f>
        <v>0</v>
      </c>
      <c r="AF36" s="13">
        <f>IF(LEFT(AF$2,2)="1M",SUMIF(Month!$131:$131,Period!AF$2,Month!36:36),SUMIF(Month!$131:$131,Period!AF$2,Month!36:36)+AE36)</f>
        <v>0</v>
      </c>
      <c r="AG36" s="13">
        <f>IF(LEFT(AG$2,2)="1M",SUMIF(Month!$131:$131,Period!AG$2,Month!36:36),SUMIF(Month!$131:$131,Period!AG$2,Month!36:36)+AF36)</f>
        <v>0</v>
      </c>
      <c r="AH36" s="13">
        <f>IF(LEFT(AH$2,2)="1M",SUMIF(Month!$131:$131,Period!AH$2,Month!36:36),SUMIF(Month!$131:$131,Period!AH$2,Month!36:36)+AG36)</f>
        <v>0</v>
      </c>
      <c r="AI36" s="13">
        <f>IF(LEFT(AI$2,2)="1M",SUMIF(Month!$131:$131,Period!AI$2,Month!36:36),SUMIF(Month!$131:$131,Period!AI$2,Month!36:36)+AH36)</f>
        <v>0</v>
      </c>
      <c r="AJ36" s="13">
        <f>IF(LEFT(AJ$2,2)="1M",SUMIF(Month!$131:$131,Period!AJ$2,Month!36:36),SUMIF(Month!$131:$131,Period!AJ$2,Month!36:36)+AI36)</f>
        <v>0</v>
      </c>
      <c r="AK36" s="13">
        <f>IF(LEFT(AK$2,2)="1M",SUMIF(Month!$131:$131,Period!AK$2,Month!36:36),SUMIF(Month!$131:$131,Period!AK$2,Month!36:36)+AJ36)</f>
        <v>0</v>
      </c>
      <c r="AL36" s="13">
        <f>IF(LEFT(AL$2,2)="1M",SUMIF(Month!$131:$131,Period!AL$2,Month!36:36),SUMIF(Month!$131:$131,Period!AL$2,Month!36:36)+AK36)</f>
        <v>0</v>
      </c>
      <c r="AM36" s="13">
        <f>IF(LEFT(AM$2,2)="1M",SUMIF(Month!$131:$131,Period!AM$2,Month!36:36),SUMIF(Month!$131:$131,Period!AM$2,Month!36:36)+AL36)</f>
        <v>0</v>
      </c>
      <c r="AN36" s="13">
        <f>IF(LEFT(AN$2,2)="1M",SUMIF(Month!$131:$131,Period!AN$2,Month!36:36),SUMIF(Month!$131:$131,Period!AN$2,Month!36:36)+AM36)</f>
        <v>0</v>
      </c>
      <c r="AO36" s="13">
        <f>IF(LEFT(AO$2,2)="1M",SUMIF(Month!$131:$131,Period!AO$2,Month!36:36),SUMIF(Month!$131:$131,Period!AO$2,Month!36:36)+AN36)</f>
        <v>0</v>
      </c>
      <c r="AP36" s="13">
        <f>IF(LEFT(AP$2,2)="1M",SUMIF(Month!$131:$131,Period!AP$2,Month!36:36),SUMIF(Month!$131:$131,Period!AP$2,Month!36:36)+AO36)</f>
        <v>0</v>
      </c>
      <c r="AQ36" s="13">
        <f>IF(LEFT(AQ$2,2)="1M",SUMIF(Month!$131:$131,Period!AQ$2,Month!36:36),SUMIF(Month!$131:$131,Period!AQ$2,Month!36:36)+AP36)</f>
        <v>0</v>
      </c>
      <c r="AR36" s="13">
        <f>IF(LEFT(AR$2,2)="1M",SUMIF(Month!$131:$131,Period!AR$2,Month!36:36),SUMIF(Month!$131:$131,Period!AR$2,Month!36:36)+AQ36)</f>
        <v>0</v>
      </c>
      <c r="AS36" s="13">
        <f>IF(LEFT(AS$2,2)="1M",SUMIF(Month!$131:$131,Period!AS$2,Month!36:36),SUMIF(Month!$131:$131,Period!AS$2,Month!36:36)+AR36)</f>
        <v>0</v>
      </c>
      <c r="AT36" s="13">
        <f>IF(LEFT(AT$2,2)="1M",SUMIF(Month!$131:$131,Period!AT$2,Month!36:36),SUMIF(Month!$131:$131,Period!AT$2,Month!36:36)+AS36)</f>
        <v>0</v>
      </c>
      <c r="AU36" s="13">
        <f>IF(LEFT(AU$2,2)="1M",SUMIF(Month!$131:$131,Period!AU$2,Month!36:36),SUMIF(Month!$131:$131,Period!AU$2,Month!36:36)+AT36)</f>
        <v>0</v>
      </c>
      <c r="AV36" s="13">
        <f>IF(LEFT(AV$2,2)="1M",SUMIF(Month!$131:$131,Period!AV$2,Month!36:36),SUMIF(Month!$131:$131,Period!AV$2,Month!36:36)+AU36)</f>
        <v>0</v>
      </c>
      <c r="AW36" s="13">
        <f>IF(LEFT(AW$2,2)="1M",SUMIF(Month!$131:$131,Period!AW$2,Month!36:36),SUMIF(Month!$131:$131,Period!AW$2,Month!36:36)+AV36)</f>
        <v>0</v>
      </c>
      <c r="AX36" s="13">
        <f>IF(LEFT(AX$2,2)="1M",SUMIF(Month!$131:$131,Period!AX$2,Month!36:36),SUMIF(Month!$131:$131,Period!AX$2,Month!36:36)+AW36)</f>
        <v>0</v>
      </c>
      <c r="AY36" s="13">
        <f>IF(LEFT(AY$2,2)="1M",SUMIF(Month!$131:$131,Period!AY$2,Month!36:36),SUMIF(Month!$131:$131,Period!AY$2,Month!36:36)+AX36)</f>
        <v>0</v>
      </c>
      <c r="AZ36" s="13">
        <f>IF(LEFT(AZ$2,2)="1M",SUMIF(Month!$131:$131,Period!AZ$2,Month!36:36),SUMIF(Month!$131:$131,Period!AZ$2,Month!36:36)+AY36)</f>
        <v>0</v>
      </c>
      <c r="BA36" s="13">
        <f>IF(LEFT(BA$2,2)="1M",SUMIF(Month!$131:$131,Period!BA$2,Month!36:36),SUMIF(Month!$131:$131,Period!BA$2,Month!36:36)+AZ36)</f>
        <v>0</v>
      </c>
      <c r="BB36" s="13">
        <f>IF(LEFT(BB$2,2)="1M",SUMIF(Month!$131:$131,Period!BB$2,Month!36:36),SUMIF(Month!$131:$131,Period!BB$2,Month!36:36)+BA36)</f>
        <v>0</v>
      </c>
      <c r="BC36" s="13">
        <f>IF(LEFT(BC$2,2)="1M",SUMIF(Month!$131:$131,Period!BC$2,Month!36:36),SUMIF(Month!$131:$131,Period!BC$2,Month!36:36)+BB36)</f>
        <v>0</v>
      </c>
      <c r="BD36" s="13">
        <f>IF(LEFT(BD$2,2)="1M",SUMIF(Month!$131:$131,Period!BD$2,Month!36:36),SUMIF(Month!$131:$131,Period!BD$2,Month!36:36)+BC36)</f>
        <v>0</v>
      </c>
      <c r="BE36" s="13">
        <f>IF(LEFT(BE$2,2)="1M",SUMIF(Month!$131:$131,Period!BE$2,Month!36:36),SUMIF(Month!$131:$131,Period!BE$2,Month!36:36)+BD36)</f>
        <v>0</v>
      </c>
      <c r="BF36" s="13">
        <f>IF(LEFT(BF$2,2)="1M",SUMIF(Month!$131:$131,Period!BF$2,Month!36:36),SUMIF(Month!$131:$131,Period!BF$2,Month!36:36)+BE36)</f>
        <v>0</v>
      </c>
      <c r="BG36" s="13">
        <f>IF(LEFT(BG$2,2)="1M",SUMIF(Month!$131:$131,Period!BG$2,Month!36:36),SUMIF(Month!$131:$131,Period!BG$2,Month!36:36)+BF36)</f>
        <v>0</v>
      </c>
      <c r="BH36" s="13">
        <f>IF(LEFT(BH$2,2)="1M",SUMIF(Month!$131:$131,Period!BH$2,Month!36:36),SUMIF(Month!$131:$131,Period!BH$2,Month!36:36)+BG36)</f>
        <v>0</v>
      </c>
      <c r="BI36" s="13">
        <f>IF(LEFT(BI$2,2)="1M",SUMIF(Month!$131:$131,Period!BI$2,Month!36:36),SUMIF(Month!$131:$131,Period!BI$2,Month!36:36)+BH36)</f>
        <v>0</v>
      </c>
      <c r="BJ36" s="13">
        <f>IF(LEFT(BJ$2,2)="1M",SUMIF(Month!$131:$131,Period!BJ$2,Month!36:36),SUMIF(Month!$131:$131,Period!BJ$2,Month!36:36)+BI36)</f>
        <v>0</v>
      </c>
      <c r="BK36" s="13">
        <f>IF(LEFT(BK$2,2)="1M",SUMIF(Month!$131:$131,Period!BK$2,Month!36:36),SUMIF(Month!$131:$131,Period!BK$2,Month!36:36)+BJ36)</f>
        <v>0</v>
      </c>
      <c r="BL36" s="13">
        <f>IF(LEFT(BL$2,2)="1M",SUMIF(Month!$131:$131,Period!BL$2,Month!36:36),SUMIF(Month!$131:$131,Period!BL$2,Month!36:36)+BK36)</f>
        <v>0</v>
      </c>
      <c r="BM36" s="13">
        <f>IF(LEFT(BM$2,2)="1M",SUMIF(Month!$131:$131,Period!BM$2,Month!36:36),SUMIF(Month!$131:$131,Period!BM$2,Month!36:36)+BL36)</f>
        <v>0</v>
      </c>
      <c r="BN36" s="13">
        <f>IF(LEFT(BN$2,2)="1M",SUMIF(Month!$131:$131,Period!BN$2,Month!36:36),SUMIF(Month!$131:$131,Period!BN$2,Month!36:36)+BM36)</f>
        <v>0</v>
      </c>
      <c r="BO36" s="13">
        <f>IF(LEFT(BO$2,2)="1M",SUMIF(Month!$131:$131,Period!BO$2,Month!36:36),SUMIF(Month!$131:$131,Period!BO$2,Month!36:36)+BN36)</f>
        <v>0</v>
      </c>
      <c r="BP36" s="13">
        <f>IF(LEFT(BP$2,2)="1M",SUMIF(Month!$131:$131,Period!BP$2,Month!36:36),SUMIF(Month!$131:$131,Period!BP$2,Month!36:36)+BO36)</f>
        <v>0</v>
      </c>
      <c r="BQ36" s="13">
        <f>IF(LEFT(BQ$2,2)="1M",SUMIF(Month!$131:$131,Period!BQ$2,Month!36:36),SUMIF(Month!$131:$131,Period!BQ$2,Month!36:36)+BP36)</f>
        <v>0</v>
      </c>
      <c r="BR36" s="13">
        <f>IF(LEFT(BR$2,2)="1M",SUMIF(Month!$131:$131,Period!BR$2,Month!36:36),SUMIF(Month!$131:$131,Period!BR$2,Month!36:36)+BQ36)</f>
        <v>0</v>
      </c>
      <c r="BS36" s="13">
        <f>IF(LEFT(BS$2,2)="1M",SUMIF(Month!$131:$131,Period!BS$2,Month!36:36),SUMIF(Month!$131:$131,Period!BS$2,Month!36:36)+BR36)</f>
        <v>0</v>
      </c>
      <c r="BT36" s="13">
        <f>IF(LEFT(BT$2,2)="1M",SUMIF(Month!$131:$131,Period!BT$2,Month!36:36),SUMIF(Month!$131:$131,Period!BT$2,Month!36:36)+BS36)</f>
        <v>0</v>
      </c>
      <c r="BU36" s="13">
        <f>IF(LEFT(BU$2,2)="1M",SUMIF(Month!$131:$131,Period!BU$2,Month!36:36),SUMIF(Month!$131:$131,Period!BU$2,Month!36:36)+BT36)</f>
        <v>0</v>
      </c>
      <c r="BV36" s="13">
        <f>IF(LEFT(BV$2,2)="1M",SUMIF(Month!$131:$131,Period!BV$2,Month!36:36),SUMIF(Month!$131:$131,Period!BV$2,Month!36:36)+BU36)</f>
        <v>0</v>
      </c>
      <c r="BW36" s="13">
        <f>IF(LEFT(BW$2,2)="1M",SUMIF(Month!$131:$131,Period!BW$2,Month!36:36),SUMIF(Month!$131:$131,Period!BW$2,Month!36:36)+BV36)</f>
        <v>0</v>
      </c>
      <c r="BX36" s="13">
        <f>IF(LEFT(BX$2,2)="1M",SUMIF(Month!$131:$131,Period!BX$2,Month!36:36),SUMIF(Month!$131:$131,Period!BX$2,Month!36:36)+BW36)</f>
        <v>0</v>
      </c>
      <c r="BY36" s="13">
        <f>IF(LEFT(BY$2,2)="1M",SUMIF(Month!$131:$131,Period!BY$2,Month!36:36),SUMIF(Month!$131:$131,Period!BY$2,Month!36:36)+BX36)</f>
        <v>0</v>
      </c>
      <c r="BZ36" s="13">
        <f>IF(LEFT(BZ$2,2)="1M",SUMIF(Month!$131:$131,Period!BZ$2,Month!36:36),SUMIF(Month!$131:$131,Period!BZ$2,Month!36:36)+BY36)</f>
        <v>0</v>
      </c>
      <c r="CA36" s="13">
        <f>IF(LEFT(CA$2,2)="1M",SUMIF(Month!$131:$131,Period!CA$2,Month!36:36),SUMIF(Month!$131:$131,Period!CA$2,Month!36:36)+BZ36)</f>
        <v>0</v>
      </c>
      <c r="CB36" s="13">
        <f>IF(LEFT(CB$2,2)="1M",SUMIF(Month!$131:$131,Period!CB$2,Month!36:36),SUMIF(Month!$131:$131,Period!CB$2,Month!36:36)+CA36)</f>
        <v>0</v>
      </c>
      <c r="CC36" s="13">
        <f>IF(LEFT(CC$2,2)="1M",SUMIF(Month!$131:$131,Period!CC$2,Month!36:36),SUMIF(Month!$131:$131,Period!CC$2,Month!36:36)+CB36)</f>
        <v>0</v>
      </c>
      <c r="CD36" s="13">
        <f>IF(LEFT(CD$2,2)="1M",SUMIF(Month!$131:$131,Period!CD$2,Month!36:36),SUMIF(Month!$131:$131,Period!CD$2,Month!36:36)+CC36)</f>
        <v>0</v>
      </c>
      <c r="CE36" s="13">
        <f>IF(LEFT(CE$2,2)="1M",SUMIF(Month!$131:$131,Period!CE$2,Month!36:36),SUMIF(Month!$131:$131,Period!CE$2,Month!36:36)+CD36)</f>
        <v>0</v>
      </c>
      <c r="CF36" s="13">
        <f>IF(LEFT(CF$2,2)="1M",SUMIF(Month!$131:$131,Period!CF$2,Month!36:36),SUMIF(Month!$131:$131,Period!CF$2,Month!36:36)+CE36)</f>
        <v>0</v>
      </c>
      <c r="CG36" s="13">
        <f>IF(LEFT(CG$2,2)="1M",SUMIF(Month!$131:$131,Period!CG$2,Month!36:36),SUMIF(Month!$131:$131,Period!CG$2,Month!36:36)+CF36)</f>
        <v>0</v>
      </c>
      <c r="CH36" s="13">
        <f>IF(LEFT(CH$2,2)="1M",SUMIF(Month!$131:$131,Period!CH$2,Month!36:36),SUMIF(Month!$131:$131,Period!CH$2,Month!36:36)+CG36)</f>
        <v>0</v>
      </c>
      <c r="CI36" s="13">
        <f>IF(LEFT(CI$2,2)="1M",SUMIF(Month!$131:$131,Period!CI$2,Month!36:36),SUMIF(Month!$131:$131,Period!CI$2,Month!36:36)+CH36)</f>
        <v>0</v>
      </c>
      <c r="CJ36" s="13">
        <f>IF(LEFT(CJ$2,2)="1M",SUMIF(Month!$131:$131,Period!CJ$2,Month!36:36),SUMIF(Month!$131:$131,Period!CJ$2,Month!36:36)+CI36)</f>
        <v>0</v>
      </c>
      <c r="CK36" s="13">
        <f>IF(LEFT(CK$2,2)="1M",SUMIF(Month!$131:$131,Period!CK$2,Month!36:36),SUMIF(Month!$131:$131,Period!CK$2,Month!36:36)+CJ36)</f>
        <v>0</v>
      </c>
      <c r="CL36" s="13">
        <f>IF(LEFT(CL$2,2)="1M",SUMIF(Month!$131:$131,Period!CL$2,Month!36:36),SUMIF(Month!$131:$131,Period!CL$2,Month!36:36)+CK36)</f>
        <v>0</v>
      </c>
      <c r="CM36" s="13">
        <f>IF(LEFT(CM$2,2)="1M",SUMIF(Month!$131:$131,Period!CM$2,Month!36:36),SUMIF(Month!$131:$131,Period!CM$2,Month!36:36)+CL36)</f>
        <v>0</v>
      </c>
      <c r="CN36" s="13">
        <f>IF(LEFT(CN$2,2)="1M",SUMIF(Month!$131:$131,Period!CN$2,Month!36:36),SUMIF(Month!$131:$131,Period!CN$2,Month!36:36)+CM36)</f>
        <v>0</v>
      </c>
      <c r="CO36" s="13">
        <f>IF(LEFT(CO$2,2)="1M",SUMIF(Month!$131:$131,Period!CO$2,Month!36:36),SUMIF(Month!$131:$131,Period!CO$2,Month!36:36)+CN36)</f>
        <v>0</v>
      </c>
      <c r="CP36" s="13">
        <f>IF(LEFT(CP$2,2)="1M",SUMIF(Month!$131:$131,Period!CP$2,Month!36:36),SUMIF(Month!$131:$131,Period!CP$2,Month!36:36)+CO36)</f>
        <v>0</v>
      </c>
      <c r="CQ36" s="13">
        <f>IF(LEFT(CQ$2,2)="1M",SUMIF(Month!$131:$131,Period!CQ$2,Month!36:36),SUMIF(Month!$131:$131,Period!CQ$2,Month!36:36)+CP36)</f>
        <v>0</v>
      </c>
      <c r="CR36" s="13">
        <f>IF(LEFT(CR$2,2)="1M",SUMIF(Month!$131:$131,Period!CR$2,Month!36:36),SUMIF(Month!$131:$131,Period!CR$2,Month!36:36)+CQ36)</f>
        <v>0</v>
      </c>
      <c r="CS36" s="13">
        <f>IF(LEFT(CS$2,2)="1M",SUMIF(Month!$131:$131,Period!CS$2,Month!36:36),SUMIF(Month!$131:$131,Period!CS$2,Month!36:36)+CR36)</f>
        <v>0</v>
      </c>
      <c r="CT36" s="13">
        <f>IF(LEFT(CT$2,2)="1M",SUMIF(Month!$131:$131,Period!CT$2,Month!36:36),SUMIF(Month!$131:$131,Period!CT$2,Month!36:36)+CS36)</f>
        <v>0</v>
      </c>
      <c r="CU36" s="13">
        <f>IF(LEFT(CU$2,2)="1M",SUMIF(Month!$131:$131,Period!CU$2,Month!36:36),SUMIF(Month!$131:$131,Period!CU$2,Month!36:36)+CT36)</f>
        <v>0</v>
      </c>
      <c r="CV36" s="13">
        <f>IF(LEFT(CV$2,2)="1M",SUMIF(Month!$131:$131,Period!CV$2,Month!36:36),SUMIF(Month!$131:$131,Period!CV$2,Month!36:36)+CU36)</f>
        <v>0</v>
      </c>
      <c r="CW36" s="13">
        <f>IF(LEFT(CW$2,2)="1M",SUMIF(Month!$131:$131,Period!CW$2,Month!36:36),SUMIF(Month!$131:$131,Period!CW$2,Month!36:36)+CV36)</f>
        <v>0</v>
      </c>
      <c r="CX36" s="13">
        <f>IF(LEFT(CX$2,2)="1M",SUMIF(Month!$131:$131,Period!CX$2,Month!36:36),SUMIF(Month!$131:$131,Period!CX$2,Month!36:36)+CW36)</f>
        <v>0</v>
      </c>
      <c r="CY36" s="13">
        <f>IF(LEFT(CY$2,2)="1M",SUMIF(Month!$131:$131,Period!CY$2,Month!36:36),SUMIF(Month!$131:$131,Period!CY$2,Month!36:36)+CX36)</f>
        <v>0</v>
      </c>
      <c r="CZ36" s="13">
        <f>IF(LEFT(CZ$2,2)="1M",SUMIF(Month!$131:$131,Period!CZ$2,Month!36:36),SUMIF(Month!$131:$131,Period!CZ$2,Month!36:36)+CY36)</f>
        <v>0</v>
      </c>
      <c r="DA36" s="13">
        <f>IF(LEFT(DA$2,2)="1M",SUMIF(Month!$131:$131,Period!DA$2,Month!36:36),SUMIF(Month!$131:$131,Period!DA$2,Month!36:36)+CZ36)</f>
        <v>0</v>
      </c>
      <c r="DB36" s="13">
        <f>IF(LEFT(DB$2,2)="1M",SUMIF(Month!$131:$131,Period!DB$2,Month!36:36),SUMIF(Month!$131:$131,Period!DB$2,Month!36:36)+DA36)</f>
        <v>0</v>
      </c>
      <c r="DC36" s="13">
        <f>IF(LEFT(DC$2,2)="1M",SUMIF(Month!$131:$131,Period!DC$2,Month!36:36),SUMIF(Month!$131:$131,Period!DC$2,Month!36:36)+DB36)</f>
        <v>0</v>
      </c>
      <c r="DD36" s="13">
        <f>IF(LEFT(DD$2,2)="1M",SUMIF(Month!$131:$131,Period!DD$2,Month!36:36),SUMIF(Month!$131:$131,Period!DD$2,Month!36:36)+DC36)</f>
        <v>0</v>
      </c>
      <c r="DE36" s="13">
        <f>IF(LEFT(DE$2,2)="1M",SUMIF(Month!$131:$131,Period!DE$2,Month!36:36),SUMIF(Month!$131:$131,Period!DE$2,Month!36:36)+DD36)</f>
        <v>0</v>
      </c>
      <c r="DF36" s="13">
        <f>IF(LEFT(DF$2,2)="1M",SUMIF(Month!$131:$131,Period!DF$2,Month!36:36),SUMIF(Month!$131:$131,Period!DF$2,Month!36:36)+DE36)</f>
        <v>0</v>
      </c>
      <c r="DG36" s="13">
        <f>IF(LEFT(DG$2,2)="1M",SUMIF(Month!$131:$131,Period!DG$2,Month!36:36),SUMIF(Month!$131:$131,Period!DG$2,Month!36:36)+DF36)</f>
        <v>0</v>
      </c>
      <c r="DH36" s="13">
        <f>IF(LEFT(DH$2,2)="1M",SUMIF(Month!$131:$131,Period!DH$2,Month!36:36),SUMIF(Month!$131:$131,Period!DH$2,Month!36:36)+DG36)</f>
        <v>0</v>
      </c>
      <c r="DI36" s="13">
        <f>IF(LEFT(DI$2,2)="1M",SUMIF(Month!$131:$131,Period!DI$2,Month!36:36),SUMIF(Month!$131:$131,Period!DI$2,Month!36:36)+DH36)</f>
        <v>0</v>
      </c>
      <c r="DJ36" s="13">
        <f>IF(LEFT(DJ$2,2)="1M",SUMIF(Month!$131:$131,Period!DJ$2,Month!36:36),SUMIF(Month!$131:$131,Period!DJ$2,Month!36:36)+DI36)</f>
        <v>0</v>
      </c>
      <c r="DK36" s="13">
        <f>IF(LEFT(DK$2,2)="1M",SUMIF(Month!$131:$131,Period!DK$2,Month!36:36),SUMIF(Month!$131:$131,Period!DK$2,Month!36:36)+DJ36)</f>
        <v>0</v>
      </c>
      <c r="DL36" s="13">
        <f>IF(LEFT(DL$2,2)="1M",SUMIF(Month!$131:$131,Period!DL$2,Month!36:36),SUMIF(Month!$131:$131,Period!DL$2,Month!36:36)+DK36)</f>
        <v>0</v>
      </c>
      <c r="DM36" s="13">
        <f>IF(LEFT(DM$2,2)="1M",SUMIF(Month!$131:$131,Period!DM$2,Month!36:36),SUMIF(Month!$131:$131,Period!DM$2,Month!36:36)+DL36)</f>
        <v>0</v>
      </c>
      <c r="DN36" s="13">
        <f>IF(LEFT(DN$2,2)="1M",SUMIF(Month!$131:$131,Period!DN$2,Month!36:36),SUMIF(Month!$131:$131,Period!DN$2,Month!36:36)+DM36)</f>
        <v>0</v>
      </c>
      <c r="DO36" s="13">
        <f>IF(LEFT(DO$2,2)="1M",SUMIF(Month!$131:$131,Period!DO$2,Month!36:36),SUMIF(Month!$131:$131,Period!DO$2,Month!36:36)+DN36)</f>
        <v>0</v>
      </c>
      <c r="DP36" s="13">
        <f>IF(LEFT(DP$2,2)="1M",SUMIF(Month!$131:$131,Period!DP$2,Month!36:36),SUMIF(Month!$131:$131,Period!DP$2,Month!36:36)+DO36)</f>
        <v>0</v>
      </c>
      <c r="DQ36" s="13">
        <f>IF(LEFT(DQ$2,2)="1M",SUMIF(Month!$131:$131,Period!DQ$2,Month!36:36),SUMIF(Month!$131:$131,Period!DQ$2,Month!36:36)+DP36)</f>
        <v>0</v>
      </c>
      <c r="DR36" s="13">
        <f>IF(LEFT(DR$2,2)="1M",SUMIF(Month!$131:$131,Period!DR$2,Month!36:36),SUMIF(Month!$131:$131,Period!DR$2,Month!36:36)+DQ36)</f>
        <v>0</v>
      </c>
      <c r="DS36" s="13">
        <f>IF(LEFT(DS$2,2)="1M",SUMIF(Month!$131:$131,Period!DS$2,Month!36:36),SUMIF(Month!$131:$131,Period!DS$2,Month!36:36)+DR36)</f>
        <v>0</v>
      </c>
      <c r="DT36" s="13">
        <f>IF(LEFT(DT$2,2)="1M",SUMIF(Month!$131:$131,Period!DT$2,Month!36:36),SUMIF(Month!$131:$131,Period!DT$2,Month!36:36)+DS36)</f>
        <v>0</v>
      </c>
      <c r="DU36" s="13">
        <f>IF(LEFT(DU$2,2)="1M",SUMIF(Month!$131:$131,Period!DU$2,Month!36:36),SUMIF(Month!$131:$131,Period!DU$2,Month!36:36)+DT36)</f>
        <v>0</v>
      </c>
      <c r="DV36" s="13">
        <f>IF(LEFT(DV$2,2)="1M",SUMIF(Month!$131:$131,Period!DV$2,Month!36:36),SUMIF(Month!$131:$131,Period!DV$2,Month!36:36)+DU36)</f>
        <v>0</v>
      </c>
      <c r="DW36" s="13">
        <f>IF(LEFT(DW$2,2)="1M",SUMIF(Month!$131:$131,Period!DW$2,Month!36:36),SUMIF(Month!$131:$131,Period!DW$2,Month!36:36)+DV36)</f>
        <v>0</v>
      </c>
      <c r="DX36" s="13">
        <f>IF(LEFT(DX$2,2)="1M",SUMIF(Month!$131:$131,Period!DX$2,Month!36:36),SUMIF(Month!$131:$131,Period!DX$2,Month!36:36)+DW36)</f>
        <v>0</v>
      </c>
      <c r="DY36" s="13">
        <f>IF(LEFT(DY$2,2)="1M",SUMIF(Month!$131:$131,Period!DY$2,Month!36:36),SUMIF(Month!$131:$131,Period!DY$2,Month!36:36)+DX36)</f>
        <v>0</v>
      </c>
      <c r="DZ36" s="13">
        <f>IF(LEFT(DZ$2,2)="1M",SUMIF(Month!$131:$131,Period!DZ$2,Month!36:36),SUMIF(Month!$131:$131,Period!DZ$2,Month!36:36)+DY36)</f>
        <v>0</v>
      </c>
      <c r="EA36" s="13">
        <f>IF(LEFT(EA$2,2)="1M",SUMIF(Month!$131:$131,Period!EA$2,Month!36:36),SUMIF(Month!$131:$131,Period!EA$2,Month!36:36)+DZ36)</f>
        <v>0</v>
      </c>
      <c r="EB36" s="13">
        <f>IF(LEFT(EB$2,2)="1M",SUMIF(Month!$131:$131,Period!EB$2,Month!36:36),SUMIF(Month!$131:$131,Period!EB$2,Month!36:36)+EA36)</f>
        <v>3667</v>
      </c>
      <c r="EC36" s="13">
        <f>IF(LEFT(EC$2,2)="1M",SUMIF(Month!$131:$131,Period!EC$2,Month!36:36),SUMIF(Month!$131:$131,Period!EC$2,Month!36:36)+EB36)</f>
        <v>12215</v>
      </c>
      <c r="ED36" s="13">
        <f>IF(LEFT(ED$2,2)="1M",SUMIF(Month!$131:$131,Period!ED$2,Month!36:36),SUMIF(Month!$131:$131,Period!ED$2,Month!36:36)+EC36)</f>
        <v>7035</v>
      </c>
      <c r="EE36" s="13">
        <f>IF(LEFT(EE$2,2)="1M",SUMIF(Month!$131:$131,Period!EE$2,Month!36:36),SUMIF(Month!$131:$131,Period!EE$2,Month!36:36)+ED36)</f>
        <v>20075</v>
      </c>
      <c r="EF36" s="13">
        <f>IF(LEFT(EF$2,2)="1M",SUMIF(Month!$131:$131,Period!EF$2,Month!36:36),SUMIF(Month!$131:$131,Period!EF$2,Month!36:36)+EE36)</f>
        <v>30576</v>
      </c>
      <c r="EG36" s="13">
        <f>IF(LEFT(EG$2,2)="1M",SUMIF(Month!$131:$131,Period!EG$2,Month!36:36),SUMIF(Month!$131:$131,Period!EG$2,Month!36:36)+EF36)</f>
        <v>44251</v>
      </c>
      <c r="EH36" s="13">
        <f>IF(LEFT(EH$2,2)="1M",SUMIF(Month!$131:$131,Period!EH$2,Month!36:36),SUMIF(Month!$131:$131,Period!EH$2,Month!36:36)+EG36)</f>
        <v>62400</v>
      </c>
      <c r="EI36" s="13">
        <f>IF(LEFT(EI$2,2)="1M",SUMIF(Month!$131:$131,Period!EI$2,Month!36:36),SUMIF(Month!$131:$131,Period!EI$2,Month!36:36)+EH36)</f>
        <v>85390</v>
      </c>
      <c r="EJ36" s="13">
        <f>IF(LEFT(EJ$2,2)="1M",SUMIF(Month!$131:$131,Period!EJ$2,Month!36:36),SUMIF(Month!$131:$131,Period!EJ$2,Month!36:36)+EI36)</f>
        <v>111069</v>
      </c>
      <c r="EK36" s="13">
        <f>IF(LEFT(EK$2,2)="1M",SUMIF(Month!$131:$131,Period!EK$2,Month!36:36),SUMIF(Month!$131:$131,Period!EK$2,Month!36:36)+EJ36)</f>
        <v>144701</v>
      </c>
      <c r="EL36" s="13">
        <f>IF(LEFT(EL$2,2)="1M",SUMIF(Month!$131:$131,Period!EL$2,Month!36:36),SUMIF(Month!$131:$131,Period!EL$2,Month!36:36)+EK36)</f>
        <v>173475</v>
      </c>
      <c r="EM36" s="13">
        <f>IF(LEFT(EM$2,2)="1M",SUMIF(Month!$131:$131,Period!EM$2,Month!36:36),SUMIF(Month!$131:$131,Period!EM$2,Month!36:36)+EL36)</f>
        <v>213745</v>
      </c>
      <c r="EN36" s="13">
        <f>IF(LEFT(EN$2,2)="1M",SUMIF(Month!$131:$131,Period!EN$2,Month!36:36),SUMIF(Month!$131:$131,Period!EN$2,Month!36:36)+EM36)</f>
        <v>234750</v>
      </c>
      <c r="EO36" s="13">
        <f>IF(LEFT(EO$2,2)="1M",SUMIF(Month!$131:$131,Period!EO$2,Month!36:36),SUMIF(Month!$131:$131,Period!EO$2,Month!36:36)+EN36)</f>
        <v>239312</v>
      </c>
      <c r="EP36" s="13">
        <f>IF(LEFT(EP$2,2)="1M",SUMIF(Month!$131:$131,Period!EP$2,Month!36:36),SUMIF(Month!$131:$131,Period!EP$2,Month!36:36)+EO36)</f>
        <v>13709</v>
      </c>
      <c r="EQ36" s="13">
        <f>IF(LEFT(EQ$2,2)="1M",SUMIF(Month!$131:$131,Period!EQ$2,Month!36:36),SUMIF(Month!$131:$131,Period!EQ$2,Month!36:36)+EP36)</f>
        <v>34816</v>
      </c>
      <c r="ER36" s="13">
        <f>IF(LEFT(ER$2,2)="1M",SUMIF(Month!$131:$131,Period!ER$2,Month!36:36),SUMIF(Month!$131:$131,Period!ER$2,Month!36:36)+EQ36)</f>
        <v>60516</v>
      </c>
      <c r="ES36" s="13">
        <f>IF(LEFT(ES$2,2)="1M",SUMIF(Month!$131:$131,Period!ES$2,Month!36:36),SUMIF(Month!$131:$131,Period!ES$2,Month!36:36)+ER36)</f>
        <v>84696</v>
      </c>
      <c r="ET36" s="13">
        <f>IF(LEFT(ET$2,2)="1M",SUMIF(Month!$131:$131,Period!ET$2,Month!36:36),SUMIF(Month!$131:$131,Period!ET$2,Month!36:36)+ES36)</f>
        <v>121548</v>
      </c>
      <c r="EU36" s="13">
        <f>IF(LEFT(EU$2,2)="1M",SUMIF(Month!$131:$131,Period!EU$2,Month!36:36),SUMIF(Month!$131:$131,Period!EU$2,Month!36:36)+ET36)</f>
        <v>158433</v>
      </c>
      <c r="EV36" s="13">
        <f>IF(LEFT(EV$2,2)="1M",SUMIF(Month!$131:$131,Period!EV$2,Month!36:36),SUMIF(Month!$131:$131,Period!EV$2,Month!36:36)+EU36)</f>
        <v>200942</v>
      </c>
      <c r="EW36" s="13">
        <f>IF(LEFT(EW$2,2)="1M",SUMIF(Month!$131:$131,Period!EW$2,Month!36:36),SUMIF(Month!$131:$131,Period!EW$2,Month!36:36)+EV36)</f>
        <v>235747</v>
      </c>
      <c r="EX36" s="13">
        <f>IF(LEFT(EX$2,2)="1M",SUMIF(Month!$131:$131,Period!EX$2,Month!36:36),SUMIF(Month!$131:$131,Period!EX$2,Month!36:36)+EW36)</f>
        <v>270342</v>
      </c>
      <c r="EY36" s="13">
        <f>IF(LEFT(EY$2,2)="1M",SUMIF(Month!$131:$131,Period!EY$2,Month!36:36),SUMIF(Month!$131:$131,Period!EY$2,Month!36:36)+EX36)</f>
        <v>321832</v>
      </c>
      <c r="EZ36" s="13">
        <f>IF(LEFT(EZ$2,2)="1M",SUMIF(Month!$131:$131,Period!EZ$2,Month!36:36),SUMIF(Month!$131:$131,Period!EZ$2,Month!36:36)+EY36)</f>
        <v>366176</v>
      </c>
      <c r="FA36" s="13">
        <f>IF(LEFT(FA$2,2)="1M",SUMIF(Month!$131:$131,Period!FA$2,Month!36:36),SUMIF(Month!$131:$131,Period!FA$2,Month!36:36)+EZ36)</f>
        <v>413968</v>
      </c>
      <c r="FB36" s="13">
        <f>IF(LEFT(FB$2,2)="1M",SUMIF(Month!$131:$131,Period!FB$2,Month!36:36),SUMIF(Month!$131:$131,Period!FB$2,Month!36:36)+FA36)</f>
        <v>37755</v>
      </c>
      <c r="FC36" s="13">
        <f>IF(LEFT(FC$2,2)="1M",SUMIF(Month!$131:$131,Period!FC$2,Month!36:36),SUMIF(Month!$131:$131,Period!FC$2,Month!36:36)+FB36)</f>
        <v>81304</v>
      </c>
      <c r="FD36" s="13">
        <f>IF(LEFT(FD$2,2)="1M",SUMIF(Month!$131:$131,Period!FD$2,Month!36:36),SUMIF(Month!$131:$131,Period!FD$2,Month!36:36)+FC36)</f>
        <v>135580</v>
      </c>
      <c r="FE36" s="13">
        <f>IF(LEFT(FE$2,2)="1M",SUMIF(Month!$131:$131,Period!FE$2,Month!36:36),SUMIF(Month!$131:$131,Period!FE$2,Month!36:36)+FD36)</f>
        <v>178997</v>
      </c>
      <c r="FF36" s="13">
        <f>IF(LEFT(FF$2,2)="1M",SUMIF(Month!$131:$131,Period!FF$2,Month!36:36),SUMIF(Month!$131:$131,Period!FF$2,Month!36:36)+FE36)</f>
        <v>234481</v>
      </c>
      <c r="FG36" s="13">
        <f>IF(LEFT(FG$2,2)="1M",SUMIF(Month!$131:$131,Period!FG$2,Month!36:36),SUMIF(Month!$131:$131,Period!FG$2,Month!36:36)+FF36)</f>
        <v>273211</v>
      </c>
      <c r="FH36" s="13">
        <f>IF(LEFT(FH$2,2)="1M",SUMIF(Month!$131:$131,Period!FH$2,Month!36:36),SUMIF(Month!$131:$131,Period!FH$2,Month!36:36)+FG36)</f>
        <v>322535</v>
      </c>
      <c r="FI36" s="13">
        <f>IF(LEFT(FI$2,2)="1M",SUMIF(Month!$131:$131,Period!FI$2,Month!36:36),SUMIF(Month!$131:$131,Period!FI$2,Month!36:36)+FH36)</f>
        <v>374214</v>
      </c>
      <c r="FJ36" s="13">
        <f>IF(LEFT(FJ$2,2)="1M",SUMIF(Month!$131:$131,Period!FJ$2,Month!36:36),SUMIF(Month!$131:$131,Period!FJ$2,Month!36:36)+FI36)</f>
        <v>426735</v>
      </c>
      <c r="FK36" s="13">
        <f>IF(LEFT(FK$2,2)="1M",SUMIF(Month!$131:$131,Period!FK$2,Month!36:36),SUMIF(Month!$131:$131,Period!FK$2,Month!36:36)+FJ36)</f>
        <v>480638</v>
      </c>
      <c r="FL36" s="13">
        <f>IF(LEFT(FL$2,2)="1M",SUMIF(Month!$131:$131,Period!FL$2,Month!36:36),SUMIF(Month!$131:$131,Period!FL$2,Month!36:36)+FK36)</f>
        <v>530771</v>
      </c>
      <c r="FM36" s="13">
        <f>IF(LEFT(FM$2,2)="1M",SUMIF(Month!$131:$131,Period!FM$2,Month!36:36),SUMIF(Month!$131:$131,Period!FM$2,Month!36:36)+FL36)</f>
        <v>582139</v>
      </c>
      <c r="FN36" s="13">
        <f>IF(LEFT(FN$2,2)="1M",SUMIF(Month!$131:$131,Period!FN$2,Month!36:36),SUMIF(Month!$131:$131,Period!FN$2,Month!36:36)+FM36)</f>
        <v>42927</v>
      </c>
      <c r="FO36" s="13">
        <f>IF(LEFT(FO$2,2)="1M",SUMIF(Month!$131:$131,Period!FO$2,Month!36:36),SUMIF(Month!$131:$131,Period!FO$2,Month!36:36)+FN36)</f>
        <v>80874</v>
      </c>
      <c r="FP36" s="13">
        <f>IF(LEFT(FP$2,2)="1M",SUMIF(Month!$131:$131,Period!FP$2,Month!36:36),SUMIF(Month!$131:$131,Period!FP$2,Month!36:36)+FO36)</f>
        <v>124228</v>
      </c>
      <c r="FQ36" s="13">
        <f>IF(LEFT(FQ$2,2)="1M",SUMIF(Month!$131:$131,Period!FQ$2,Month!36:36),SUMIF(Month!$131:$131,Period!FQ$2,Month!36:36)+FP36)</f>
        <v>164712</v>
      </c>
      <c r="FR36" s="13">
        <f>IF(LEFT(FR$2,2)="1M",SUMIF(Month!$131:$131,Period!FR$2,Month!36:36),SUMIF(Month!$131:$131,Period!FR$2,Month!36:36)+FQ36)</f>
        <v>213128</v>
      </c>
      <c r="FS36" s="13">
        <f>IF(LEFT(FS$2,2)="1M",SUMIF(Month!$131:$131,Period!FS$2,Month!36:36),SUMIF(Month!$131:$131,Period!FS$2,Month!36:36)+FR36)</f>
        <v>261430</v>
      </c>
      <c r="FT36" s="13">
        <f>IF(LEFT(FT$2,2)="1M",SUMIF(Month!$131:$131,Period!FT$2,Month!36:36),SUMIF(Month!$131:$131,Period!FT$2,Month!36:36)+FS36)</f>
        <v>312107</v>
      </c>
      <c r="FU36" s="13">
        <f>IF(LEFT(FU$2,2)="1M",SUMIF(Month!$131:$131,Period!FU$2,Month!36:36),SUMIF(Month!$131:$131,Period!FU$2,Month!36:36)+FT36)</f>
        <v>355902</v>
      </c>
      <c r="FV36" s="13">
        <f>IF(LEFT(FV$2,2)="1M",SUMIF(Month!$131:$131,Period!FV$2,Month!36:36),SUMIF(Month!$131:$131,Period!FV$2,Month!36:36)+FU36)</f>
        <v>399365</v>
      </c>
      <c r="FW36" s="13">
        <f>IF(LEFT(FW$2,2)="1M",SUMIF(Month!$131:$131,Period!FW$2,Month!36:36),SUMIF(Month!$131:$131,Period!FW$2,Month!36:36)+FV36)</f>
        <v>444786</v>
      </c>
      <c r="FX36" s="13">
        <f>IF(LEFT(FX$2,2)="1M",SUMIF(Month!$131:$131,Period!FX$2,Month!36:36),SUMIF(Month!$131:$131,Period!FX$2,Month!36:36)+FW36)</f>
        <v>503202</v>
      </c>
      <c r="FY36" s="13">
        <f>IF(LEFT(FY$2,2)="1M",SUMIF(Month!$131:$131,Period!FY$2,Month!36:36),SUMIF(Month!$131:$131,Period!FY$2,Month!36:36)+FX36)</f>
        <v>545158</v>
      </c>
      <c r="FZ36" s="13">
        <f>IF(LEFT(FZ$2,2)="1M",SUMIF(Month!$131:$131,Period!FZ$2,Month!36:36),SUMIF(Month!$131:$131,Period!FZ$2,Month!36:36)+FY36)</f>
        <v>45102</v>
      </c>
      <c r="GA36" s="13">
        <f>IF(LEFT(GA$2,2)="1M",SUMIF(Month!$131:$131,Period!GA$2,Month!36:36),SUMIF(Month!$131:$131,Period!GA$2,Month!36:36)+FZ36)</f>
        <v>95302</v>
      </c>
      <c r="GB36" s="13">
        <f>IF(LEFT(GB$2,2)="1M",SUMIF(Month!$131:$131,Period!GB$2,Month!36:36),SUMIF(Month!$131:$131,Period!GB$2,Month!36:36)+GA36)</f>
        <v>139719</v>
      </c>
      <c r="GC36" s="13">
        <f>IF(LEFT(GC$2,2)="1M",SUMIF(Month!$131:$131,Period!GC$2,Month!36:36),SUMIF(Month!$131:$131,Period!GC$2,Month!36:36)+GB36)</f>
        <v>184196</v>
      </c>
      <c r="GD36" s="13">
        <f>IF(LEFT(GD$2,2)="1M",SUMIF(Month!$131:$131,Period!GD$2,Month!36:36),SUMIF(Month!$131:$131,Period!GD$2,Month!36:36)+GC36)</f>
        <v>230288</v>
      </c>
      <c r="GE36" s="13">
        <f>IF(LEFT(GE$2,2)="1M",SUMIF(Month!$131:$131,Period!GE$2,Month!36:36),SUMIF(Month!$131:$131,Period!GE$2,Month!36:36)+GD36)</f>
        <v>280498</v>
      </c>
      <c r="GF36" s="13">
        <f>IF(LEFT(GF$2,2)="1M",SUMIF(Month!$131:$131,Period!GF$2,Month!36:36),SUMIF(Month!$131:$131,Period!GF$2,Month!36:36)+GE36)</f>
        <v>337744</v>
      </c>
      <c r="GG36" s="13">
        <f>IF(LEFT(GG$2,2)="1M",SUMIF(Month!$131:$131,Period!GG$2,Month!36:36),SUMIF(Month!$131:$131,Period!GG$2,Month!36:36)+GF36)</f>
        <v>398077</v>
      </c>
      <c r="GH36" s="13">
        <f>IF(LEFT(GH$2,2)="1M",SUMIF(Month!$131:$131,Period!GH$2,Month!36:36),SUMIF(Month!$131:$131,Period!GH$2,Month!36:36)+GG36)</f>
        <v>458647</v>
      </c>
      <c r="GI36" s="13">
        <f>IF(LEFT(GI$2,2)="1M",SUMIF(Month!$131:$131,Period!GI$2,Month!36:36),SUMIF(Month!$131:$131,Period!GI$2,Month!36:36)+GH36)</f>
        <v>515320</v>
      </c>
      <c r="GJ36" s="13">
        <f>IF(LEFT(GJ$2,2)="1M",SUMIF(Month!$131:$131,Period!GJ$2,Month!36:36),SUMIF(Month!$131:$131,Period!GJ$2,Month!36:36)+GI36)</f>
        <v>564189</v>
      </c>
      <c r="GK36" s="13">
        <f>IF(LEFT(GK$2,2)="1M",SUMIF(Month!$131:$131,Period!GK$2,Month!36:36),SUMIF(Month!$131:$131,Period!GK$2,Month!36:36)+GJ36)</f>
        <v>620026</v>
      </c>
      <c r="GL36" s="13">
        <f>IF(LEFT(GL$2,2)="1M",SUMIF(Month!$131:$131,Period!GL$2,Month!36:36),SUMIF(Month!$131:$131,Period!GL$2,Month!36:36)+GK36)</f>
        <v>49434</v>
      </c>
      <c r="GM36" s="13">
        <f>IF(LEFT(GM$2,2)="1M",SUMIF(Month!$131:$131,Period!GM$2,Month!36:36),SUMIF(Month!$131:$131,Period!GM$2,Month!36:36)+GL36)</f>
        <v>97268</v>
      </c>
      <c r="GN36" s="13">
        <f>IF(LEFT(GN$2,2)="1M",SUMIF(Month!$131:$131,Period!GN$2,Month!36:36),SUMIF(Month!$131:$131,Period!GN$2,Month!36:36)+GM36)</f>
        <v>152028</v>
      </c>
      <c r="GO36" s="13">
        <f>IF(LEFT(GO$2,2)="1M",SUMIF(Month!$131:$131,Period!GO$2,Month!36:36),SUMIF(Month!$131:$131,Period!GO$2,Month!36:36)+GN36)</f>
        <v>206326</v>
      </c>
      <c r="GP36" s="13">
        <f>IF(LEFT(GP$2,2)="1M",SUMIF(Month!$131:$131,Period!GP$2,Month!36:36),SUMIF(Month!$131:$131,Period!GP$2,Month!36:36)+GO36)</f>
        <v>269269</v>
      </c>
      <c r="GQ36" s="13">
        <f>IF(LEFT(GQ$2,2)="1M",SUMIF(Month!$131:$131,Period!GQ$2,Month!36:36),SUMIF(Month!$131:$131,Period!GQ$2,Month!36:36)+GP36)</f>
        <v>333502</v>
      </c>
      <c r="GR36" s="13">
        <f>IF(LEFT(GR$2,2)="1M",SUMIF(Month!$131:$131,Period!GR$2,Month!36:36),SUMIF(Month!$131:$131,Period!GR$2,Month!36:36)+GQ36)</f>
        <v>402157</v>
      </c>
      <c r="GS36" s="13">
        <f>IF(LEFT(GS$2,2)="1M",SUMIF(Month!$131:$131,Period!GS$2,Month!36:36),SUMIF(Month!$131:$131,Period!GS$2,Month!36:36)+GR36)</f>
        <v>468495</v>
      </c>
      <c r="GT36" s="13">
        <f>IF(LEFT(GT$2,2)="1M",SUMIF(Month!$131:$131,Period!GT$2,Month!36:36),SUMIF(Month!$131:$131,Period!GT$2,Month!36:36)+GS36)</f>
        <v>521620</v>
      </c>
      <c r="GU36" s="13">
        <f>IF(LEFT(GU$2,2)="1M",SUMIF(Month!$131:$131,Period!GU$2,Month!36:36),SUMIF(Month!$131:$131,Period!GU$2,Month!36:36)+GT36)</f>
        <v>588539</v>
      </c>
      <c r="GV36" s="13">
        <f>IF(LEFT(GV$2,2)="1M",SUMIF(Month!$131:$131,Period!GV$2,Month!36:36),SUMIF(Month!$131:$131,Period!GV$2,Month!36:36)+GU36)</f>
        <v>647887</v>
      </c>
      <c r="GW36" s="13">
        <f>IF(LEFT(GW$2,2)="1M",SUMIF(Month!$131:$131,Period!GW$2,Month!36:36),SUMIF(Month!$131:$131,Period!GW$2,Month!36:36)+GV36)</f>
        <v>705790</v>
      </c>
      <c r="GX36" s="13">
        <f>IF(LEFT(GX$2,2)="1M",SUMIF(Month!$131:$131,Period!GX$2,Month!36:36),SUMIF(Month!$131:$131,Period!GX$2,Month!36:36)+GW36)</f>
        <v>52550</v>
      </c>
      <c r="GY36" s="13">
        <f>IF(LEFT(GY$2,2)="1M",SUMIF(Month!$131:$131,Period!GY$2,Month!36:36),SUMIF(Month!$131:$131,Period!GY$2,Month!36:36)+GX36)</f>
        <v>104652</v>
      </c>
      <c r="GZ36" s="13">
        <f>IF(LEFT(GZ$2,2)="1M",SUMIF(Month!$131:$131,Period!GZ$2,Month!36:36),SUMIF(Month!$131:$131,Period!GZ$2,Month!36:36)+GY36)</f>
        <v>163158</v>
      </c>
      <c r="HA36" s="13">
        <f>IF(LEFT(HA$2,2)="1M",SUMIF(Month!$131:$131,Period!HA$2,Month!36:36),SUMIF(Month!$131:$131,Period!HA$2,Month!36:36)+GZ36)</f>
        <v>221730</v>
      </c>
      <c r="HB36" s="13">
        <f>IF(LEFT(HB$2,2)="1M",SUMIF(Month!$131:$131,Period!HB$2,Month!36:36),SUMIF(Month!$131:$131,Period!HB$2,Month!36:36)+HA36)</f>
        <v>281577</v>
      </c>
      <c r="HC36" s="13">
        <f>IF(LEFT(HC$2,2)="1M",SUMIF(Month!$131:$131,Period!HC$2,Month!36:36),SUMIF(Month!$131:$131,Period!HC$2,Month!36:36)+HB36)</f>
        <v>329327</v>
      </c>
      <c r="HD36" s="13">
        <f>IF(LEFT(HD$2,2)="1M",SUMIF(Month!$131:$131,Period!HD$2,Month!36:36),SUMIF(Month!$131:$131,Period!HD$2,Month!36:36)+HC36)</f>
        <v>396114</v>
      </c>
      <c r="HE36" s="13">
        <f>IF(LEFT(HE$2,2)="1M",SUMIF(Month!$131:$131,Period!HE$2,Month!36:36),SUMIF(Month!$131:$131,Period!HE$2,Month!36:36)+HD36)</f>
        <v>459560</v>
      </c>
      <c r="HF36" s="13">
        <f>IF(LEFT(HF$2,2)="1M",SUMIF(Month!$131:$131,Period!HF$2,Month!36:36),SUMIF(Month!$131:$131,Period!HF$2,Month!36:36)+HE36)</f>
        <v>524629</v>
      </c>
      <c r="HG36" s="13">
        <f>IF(LEFT(HG$2,2)="1M",SUMIF(Month!$131:$131,Period!HG$2,Month!36:36),SUMIF(Month!$131:$131,Period!HG$2,Month!36:36)+HF36)</f>
        <v>584342</v>
      </c>
      <c r="HH36" s="13">
        <f>IF(LEFT(HH$2,2)="1M",SUMIF(Month!$131:$131,Period!HH$2,Month!36:36),SUMIF(Month!$131:$131,Period!HH$2,Month!36:36)+HG36)</f>
        <v>643191</v>
      </c>
      <c r="HI36" s="13">
        <f>IF(LEFT(HI$2,2)="1M",SUMIF(Month!$131:$131,Period!HI$2,Month!36:36),SUMIF(Month!$131:$131,Period!HI$2,Month!36:36)+HH36)</f>
        <v>699824</v>
      </c>
      <c r="HJ36" s="13">
        <f>IF(LEFT(HJ$2,2)="1M",SUMIF(Month!$131:$131,Period!HJ$2,Month!36:36),SUMIF(Month!$131:$131,Period!HJ$2,Month!36:36)+HI36)</f>
        <v>43766</v>
      </c>
      <c r="HK36" s="13">
        <f>IF(LEFT(HK$2,2)="1M",SUMIF(Month!$131:$131,Period!HK$2,Month!36:36),SUMIF(Month!$131:$131,Period!HK$2,Month!36:36)+HJ36)</f>
        <v>90607</v>
      </c>
      <c r="HL36" s="13">
        <f>IF(LEFT(HL$2,2)="1M",SUMIF(Month!$131:$131,Period!HL$2,Month!36:36),SUMIF(Month!$131:$131,Period!HL$2,Month!36:36)+HK36)</f>
        <v>147680</v>
      </c>
      <c r="HM36" s="13">
        <f>IF(LEFT(HM$2,2)="1M",SUMIF(Month!$131:$131,Period!HM$2,Month!36:36),SUMIF(Month!$131:$131,Period!HM$2,Month!36:36)+HL36)</f>
        <v>193266</v>
      </c>
      <c r="HN36" s="13">
        <f>IF(LEFT(HN$2,2)="1M",SUMIF(Month!$131:$131,Period!HN$2,Month!36:36),SUMIF(Month!$131:$131,Period!HN$2,Month!36:36)+HM36)</f>
        <v>250187</v>
      </c>
      <c r="HO36" s="13">
        <f>IF(LEFT(HO$2,2)="1M",SUMIF(Month!$131:$131,Period!HO$2,Month!36:36),SUMIF(Month!$131:$131,Period!HO$2,Month!36:36)+HN36)</f>
        <v>295084</v>
      </c>
      <c r="HP36" s="13">
        <f>IF(LEFT(HP$2,2)="1M",SUMIF(Month!$131:$131,Period!HP$2,Month!36:36),SUMIF(Month!$131:$131,Period!HP$2,Month!36:36)+HO36)</f>
        <v>352811</v>
      </c>
      <c r="HQ36" s="13">
        <f>IF(LEFT(HQ$2,2)="1M",SUMIF(Month!$131:$131,Period!HQ$2,Month!36:36),SUMIF(Month!$131:$131,Period!HQ$2,Month!36:36)+HP36)</f>
        <v>428424</v>
      </c>
      <c r="HR36" s="13">
        <f>IF(LEFT(HR$2,2)="1M",SUMIF(Month!$131:$131,Period!HR$2,Month!36:36),SUMIF(Month!$131:$131,Period!HR$2,Month!36:36)+HQ36)</f>
        <v>487163</v>
      </c>
      <c r="HS36" s="13">
        <f>IF(LEFT(HS$2,2)="1M",SUMIF(Month!$131:$131,Period!HS$2,Month!36:36),SUMIF(Month!$131:$131,Period!HS$2,Month!36:36)+HR36)</f>
        <v>548289</v>
      </c>
      <c r="HT36" s="13">
        <f>IF(LEFT(HT$2,2)="1M",SUMIF(Month!$131:$131,Period!HT$2,Month!36:36),SUMIF(Month!$131:$131,Period!HT$2,Month!36:36)+HS36)</f>
        <v>617033</v>
      </c>
      <c r="HU36" s="13">
        <f>IF(LEFT(HU$2,2)="1M",SUMIF(Month!$131:$131,Period!HU$2,Month!36:36),SUMIF(Month!$131:$131,Period!HU$2,Month!36:36)+HT36)</f>
        <v>679789</v>
      </c>
      <c r="HV36" s="13">
        <f>IF(LEFT(HV$2,2)="1M",SUMIF(Month!$131:$131,Period!HV$2,Month!36:36),SUMIF(Month!$131:$131,Period!HV$2,Month!36:36)+HU36)</f>
        <v>67899</v>
      </c>
      <c r="HW36" s="13">
        <f>IF(LEFT(HW$2,2)="1M",SUMIF(Month!$131:$131,Period!HW$2,Month!36:36),SUMIF(Month!$131:$131,Period!HW$2,Month!36:36)+HV36)</f>
        <v>135012</v>
      </c>
      <c r="HX36" s="13">
        <f>IF(LEFT(HX$2,2)="1M",SUMIF(Month!$131:$131,Period!HX$2,Month!36:36),SUMIF(Month!$131:$131,Period!HX$2,Month!36:36)+HW36)</f>
        <v>202582</v>
      </c>
      <c r="HY36" s="13">
        <f>IF(LEFT(HY$2,2)="1M",SUMIF(Month!$131:$131,Period!HY$2,Month!36:36),SUMIF(Month!$131:$131,Period!HY$2,Month!36:36)+HX36)</f>
        <v>275691</v>
      </c>
      <c r="HZ36" s="13">
        <f>IF(LEFT(HZ$2,2)="1M",SUMIF(Month!$131:$131,Period!HZ$2,Month!36:36),SUMIF(Month!$131:$131,Period!HZ$2,Month!36:36)+HY36)</f>
        <v>350887</v>
      </c>
      <c r="IA36" s="13">
        <f>IF(LEFT(IA$2,2)="1M",SUMIF(Month!$131:$131,Period!IA$2,Month!36:36),SUMIF(Month!$131:$131,Period!IA$2,Month!36:36)+HZ36)</f>
        <v>422543</v>
      </c>
      <c r="IB36" s="13">
        <f>IF(LEFT(IB$2,2)="1M",SUMIF(Month!$131:$131,Period!IB$2,Month!36:36),SUMIF(Month!$131:$131,Period!IB$2,Month!36:36)+IA36)</f>
        <v>502022</v>
      </c>
      <c r="IC36" s="13">
        <f>IF(LEFT(IC$2,2)="1M",SUMIF(Month!$131:$131,Period!IC$2,Month!36:36),SUMIF(Month!$131:$131,Period!IC$2,Month!36:36)+IB36)</f>
        <v>587540</v>
      </c>
      <c r="ID36" s="13">
        <f>IF(LEFT(ID$2,2)="1M",SUMIF(Month!$131:$131,Period!ID$2,Month!36:36),SUMIF(Month!$131:$131,Period!ID$2,Month!36:36)+IC36)</f>
        <v>669344</v>
      </c>
      <c r="IE36" s="13">
        <f>IF(LEFT(IE$2,2)="1M",SUMIF(Month!$131:$131,Period!IE$2,Month!36:36),SUMIF(Month!$131:$131,Period!IE$2,Month!36:36)+ID36)</f>
        <v>755426</v>
      </c>
      <c r="IF36" s="13">
        <f>IF(LEFT(IF$2,2)="1M",SUMIF(Month!$131:$131,Period!IF$2,Month!36:36),SUMIF(Month!$131:$131,Period!IF$2,Month!36:36)+IE36)</f>
        <v>835569</v>
      </c>
      <c r="IG36" s="13">
        <f>IF(LEFT(IG$2,2)="1M",SUMIF(Month!$131:$131,Period!IG$2,Month!36:36),SUMIF(Month!$131:$131,Period!IG$2,Month!36:36)+IF36)</f>
        <v>910870</v>
      </c>
      <c r="IH36" s="13">
        <f>Month!IH36</f>
        <v>74615</v>
      </c>
      <c r="II36" s="13">
        <f>IH36+Month!II36</f>
        <v>145815</v>
      </c>
      <c r="IJ36" s="13">
        <f>II36+Month!IJ36</f>
        <v>218207</v>
      </c>
      <c r="IK36" s="13">
        <f>IJ36+Month!IK36</f>
        <v>302893</v>
      </c>
      <c r="IL36" s="13">
        <f>IK36+Month!IL36</f>
        <v>360838</v>
      </c>
      <c r="IM36" s="13">
        <f>IL36+Month!IM36</f>
        <v>431147</v>
      </c>
      <c r="IN36" s="13">
        <f>IM36+Month!IN36</f>
        <v>518694</v>
      </c>
      <c r="IO36" s="13">
        <f>IN36+Month!IO36</f>
        <v>606068</v>
      </c>
      <c r="IP36" s="13">
        <f>IO36+Month!IP36</f>
        <v>685901</v>
      </c>
      <c r="IQ36" s="13">
        <f>IP36+Month!IQ36</f>
        <v>761643</v>
      </c>
      <c r="IR36" s="13">
        <f>IQ36+Month!IR36</f>
        <v>761643</v>
      </c>
      <c r="IS36" s="13">
        <f>IR36+Month!IS36</f>
        <v>761643</v>
      </c>
      <c r="IT36" s="13"/>
      <c r="IU36" s="13"/>
      <c r="IV36" s="13"/>
      <c r="IW36" s="13"/>
      <c r="IX36" s="13"/>
      <c r="IY36" s="13"/>
      <c r="IZ36" s="13"/>
      <c r="JA36" s="13"/>
      <c r="JB36" s="13"/>
      <c r="JC36" s="13"/>
      <c r="JD36" s="13"/>
      <c r="JE36" s="13"/>
      <c r="JF36" s="13"/>
      <c r="JG36" s="13"/>
      <c r="JH36" s="13"/>
      <c r="JI36" s="13"/>
      <c r="JJ36" s="13"/>
      <c r="JK36" s="13"/>
      <c r="JL36" s="13"/>
      <c r="JM36" s="13"/>
      <c r="JN36" s="13"/>
      <c r="JO36" s="13"/>
      <c r="JP36" s="13"/>
      <c r="JQ36" s="13"/>
      <c r="JR36" s="13"/>
      <c r="JS36" s="13"/>
      <c r="JT36" s="13"/>
      <c r="JU36" s="13"/>
      <c r="JV36" s="13"/>
      <c r="JW36" s="13"/>
      <c r="JX36" s="13"/>
      <c r="JY36" s="13"/>
      <c r="JZ36" s="13"/>
      <c r="KA36" s="13"/>
      <c r="KB36" s="13"/>
      <c r="KC36" s="13"/>
      <c r="KD36" s="13"/>
      <c r="KE36" s="13">
        <f>Month!KE36+KD36</f>
        <v>0</v>
      </c>
      <c r="KF36" s="13">
        <f>Month!KF36+KE36</f>
        <v>0</v>
      </c>
      <c r="KG36" s="13">
        <f>Month!KG36+KF36</f>
        <v>0</v>
      </c>
      <c r="KH36" s="13">
        <f>Month!KH36+KG36</f>
        <v>0</v>
      </c>
      <c r="KI36" s="13">
        <f>Month!KI36+KH36</f>
        <v>0</v>
      </c>
      <c r="KJ36" s="13">
        <f>Month!KJ36+KI36</f>
        <v>0</v>
      </c>
      <c r="KK36" s="13">
        <f>Month!KK36+KJ36</f>
        <v>0</v>
      </c>
      <c r="KL36" s="13">
        <f>Month!KL36+KK36</f>
        <v>0</v>
      </c>
      <c r="KM36" s="13">
        <f>Month!KM36+KL36</f>
        <v>0</v>
      </c>
      <c r="KN36" s="13">
        <f>Month!KN36+KM36</f>
        <v>0</v>
      </c>
      <c r="KO36" s="13">
        <f>Month!KO36+KN36</f>
        <v>0</v>
      </c>
      <c r="KP36" s="13">
        <f>Month!KP36</f>
        <v>0</v>
      </c>
      <c r="KQ36" s="13">
        <f>Month!KQ36+KP36</f>
        <v>0</v>
      </c>
      <c r="KR36" s="13">
        <f>Month!KR36+KQ36</f>
        <v>0</v>
      </c>
      <c r="KS36" s="13">
        <f>Month!KS36+KR36</f>
        <v>0</v>
      </c>
      <c r="KT36" s="13">
        <f>Month!KT36+KS36</f>
        <v>0</v>
      </c>
      <c r="KU36" s="13">
        <f>Month!KU36+KT36</f>
        <v>0</v>
      </c>
      <c r="KV36" s="13">
        <f>Month!KV36+KU36</f>
        <v>0</v>
      </c>
      <c r="KW36" s="13">
        <f>Month!KW36+KV36</f>
        <v>0</v>
      </c>
      <c r="KX36" s="13">
        <f>Month!KX36+KW36</f>
        <v>0</v>
      </c>
      <c r="KY36" s="13">
        <f>Month!KY36+KX36</f>
        <v>0</v>
      </c>
      <c r="KZ36" s="13">
        <f>Month!KZ36+KY36</f>
        <v>0</v>
      </c>
      <c r="LA36" s="13">
        <f>Month!LA36+KZ36</f>
        <v>0</v>
      </c>
      <c r="LB36" s="13">
        <f>Month!LB36</f>
        <v>0</v>
      </c>
      <c r="LC36" s="13">
        <f>Month!LC36+LB36</f>
        <v>0</v>
      </c>
      <c r="LD36" s="13">
        <f>Month!LD36+LC36</f>
        <v>0</v>
      </c>
      <c r="LE36" s="13">
        <f>Month!LE36+LD36</f>
        <v>0</v>
      </c>
      <c r="LF36" s="13">
        <f>Month!LF36+LE36</f>
        <v>0</v>
      </c>
      <c r="LG36" s="13">
        <f>Month!LG36+LF36</f>
        <v>0</v>
      </c>
      <c r="LH36" s="13">
        <f>Month!LH36+LG36</f>
        <v>0</v>
      </c>
      <c r="LI36" s="13">
        <f>Month!LI36+LH36</f>
        <v>0</v>
      </c>
      <c r="LJ36" s="13">
        <f>Month!LJ36+LI36</f>
        <v>0</v>
      </c>
      <c r="LK36" s="13">
        <f>Month!LK36+LJ36</f>
        <v>0</v>
      </c>
      <c r="LL36" s="13">
        <f>Month!LL36+LK36</f>
        <v>0</v>
      </c>
      <c r="LM36" s="13">
        <f>Month!LM36+LL36</f>
        <v>0</v>
      </c>
      <c r="LN36" s="13">
        <f>Month!LN36</f>
        <v>0</v>
      </c>
      <c r="LO36" s="13">
        <f>LN36+Month!LO36</f>
        <v>0</v>
      </c>
      <c r="LP36" s="13">
        <f>LO36+Month!LP36</f>
        <v>0</v>
      </c>
      <c r="LQ36" s="13">
        <f>LP36+Month!LQ36</f>
        <v>0</v>
      </c>
      <c r="LR36" s="13">
        <f>LQ36+Month!LR36</f>
        <v>0</v>
      </c>
      <c r="LS36" s="13">
        <f>LR36+Month!LS36</f>
        <v>0</v>
      </c>
      <c r="LT36" s="13">
        <f>LS36+Month!LT36</f>
        <v>0</v>
      </c>
      <c r="LU36" s="13">
        <f>LT36+Month!LU36</f>
        <v>0</v>
      </c>
      <c r="LV36" s="13">
        <f>LU36+Month!LV36</f>
        <v>0</v>
      </c>
      <c r="LW36" s="13">
        <f>LV36+Month!LW36</f>
        <v>0</v>
      </c>
      <c r="LX36" s="13">
        <f>LW36+Month!LX36</f>
        <v>0</v>
      </c>
      <c r="LY36" s="13">
        <f>LX36+Month!LY36</f>
        <v>0</v>
      </c>
      <c r="LZ36" s="13">
        <f>Month!LZ36</f>
        <v>0</v>
      </c>
      <c r="MA36" s="13">
        <f>LZ36+Month!MA36</f>
        <v>0</v>
      </c>
      <c r="MB36" s="13">
        <f>MA36+Month!MB36</f>
        <v>0</v>
      </c>
      <c r="MC36" s="13">
        <f>MB36+Month!MC36</f>
        <v>0</v>
      </c>
      <c r="MD36" s="13">
        <f>MC36+Month!MD36</f>
        <v>0</v>
      </c>
      <c r="ME36" s="13">
        <f>MD36+Month!ME36</f>
        <v>0</v>
      </c>
      <c r="MF36" s="13">
        <f>ME36+Month!MF36</f>
        <v>0</v>
      </c>
      <c r="MG36" s="13">
        <f>MF36+Month!MG36</f>
        <v>0</v>
      </c>
      <c r="MH36" s="13">
        <f>MG36+Month!MH36</f>
        <v>0</v>
      </c>
      <c r="MI36" s="13">
        <f>MH36+Month!MI36</f>
        <v>0</v>
      </c>
      <c r="MJ36" s="13">
        <f>MI36+Month!MJ36</f>
        <v>0</v>
      </c>
      <c r="MK36" s="13">
        <f>MJ36+Month!MK36</f>
        <v>0</v>
      </c>
      <c r="ML36" s="13">
        <f>Month!ML36</f>
        <v>0</v>
      </c>
    </row>
    <row r="37" spans="1:350" s="6" customFormat="1" x14ac:dyDescent="0.35">
      <c r="A37" s="11" t="str">
        <f>Month!$A$37</f>
        <v>Viracopos (WLU)</v>
      </c>
      <c r="B37" s="12">
        <f>IF(LEFT(B$2,2)="1M",SUMIF(Month!$131:$131,Period!B$2,Month!37:37),SUMIF(Month!$131:$131,Period!B$2,Month!37:37)+A37)</f>
        <v>0</v>
      </c>
      <c r="C37" s="12">
        <f>IF(LEFT(C$2,2)="1M",SUMIF(Month!$131:$131,Period!C$2,Month!37:37),SUMIF(Month!$131:$131,Period!C$2,Month!37:37)+B37)</f>
        <v>0</v>
      </c>
      <c r="D37" s="12">
        <f>IF(LEFT(D$2,2)="1M",SUMIF(Month!$131:$131,Period!D$2,Month!37:37),SUMIF(Month!$131:$131,Period!D$2,Month!37:37)+C37)</f>
        <v>0</v>
      </c>
      <c r="E37" s="12">
        <f>IF(LEFT(E$2,2)="1M",SUMIF(Month!$131:$131,Period!E$2,Month!37:37),SUMIF(Month!$131:$131,Period!E$2,Month!37:37)+D37)</f>
        <v>0</v>
      </c>
      <c r="F37" s="12">
        <f>IF(LEFT(F$2,2)="1M",SUMIF(Month!$131:$131,Period!F$2,Month!37:37),SUMIF(Month!$131:$131,Period!F$2,Month!37:37)+E37)</f>
        <v>0</v>
      </c>
      <c r="G37" s="12">
        <f>IF(LEFT(G$2,2)="1M",SUMIF(Month!$131:$131,Period!G$2,Month!37:37),SUMIF(Month!$131:$131,Period!G$2,Month!37:37)+F37)</f>
        <v>0</v>
      </c>
      <c r="H37" s="12">
        <f>IF(LEFT(H$2,2)="1M",SUMIF(Month!$131:$131,Period!H$2,Month!37:37),SUMIF(Month!$131:$131,Period!H$2,Month!37:37)+G37)</f>
        <v>0</v>
      </c>
      <c r="I37" s="12">
        <f>IF(LEFT(I$2,2)="1M",SUMIF(Month!$131:$131,Period!I$2,Month!37:37),SUMIF(Month!$131:$131,Period!I$2,Month!37:37)+H37)</f>
        <v>0</v>
      </c>
      <c r="J37" s="12">
        <f>IF(LEFT(J$2,2)="1M",SUMIF(Month!$131:$131,Period!J$2,Month!37:37),SUMIF(Month!$131:$131,Period!J$2,Month!37:37)+I37)</f>
        <v>0</v>
      </c>
      <c r="K37" s="12">
        <f>IF(LEFT(K$2,2)="1M",SUMIF(Month!$131:$131,Period!K$2,Month!37:37),SUMIF(Month!$131:$131,Period!K$2,Month!37:37)+J37)</f>
        <v>0</v>
      </c>
      <c r="L37" s="12">
        <f>IF(LEFT(L$2,2)="1M",SUMIF(Month!$131:$131,Period!L$2,Month!37:37),SUMIF(Month!$131:$131,Period!L$2,Month!37:37)+K37)</f>
        <v>0</v>
      </c>
      <c r="M37" s="12">
        <f>IF(LEFT(M$2,2)="1M",SUMIF(Month!$131:$131,Period!M$2,Month!37:37),SUMIF(Month!$131:$131,Period!M$2,Month!37:37)+L37)</f>
        <v>0</v>
      </c>
      <c r="N37" s="12">
        <f>IF(LEFT(N$2,2)="1M",SUMIF(Month!$131:$131,Period!N$2,Month!37:37),SUMIF(Month!$131:$131,Period!N$2,Month!37:37)+M37)</f>
        <v>0</v>
      </c>
      <c r="O37" s="12">
        <f>IF(LEFT(O$2,2)="1M",SUMIF(Month!$131:$131,Period!O$2,Month!37:37),SUMIF(Month!$131:$131,Period!O$2,Month!37:37)+N37)</f>
        <v>0</v>
      </c>
      <c r="P37" s="12">
        <f>IF(LEFT(P$2,2)="1M",SUMIF(Month!$131:$131,Period!P$2,Month!37:37),SUMIF(Month!$131:$131,Period!P$2,Month!37:37)+O37)</f>
        <v>0</v>
      </c>
      <c r="Q37" s="12">
        <f>IF(LEFT(Q$2,2)="1M",SUMIF(Month!$131:$131,Period!Q$2,Month!37:37),SUMIF(Month!$131:$131,Period!Q$2,Month!37:37)+P37)</f>
        <v>0</v>
      </c>
      <c r="R37" s="12">
        <f>IF(LEFT(R$2,2)="1M",SUMIF(Month!$131:$131,Period!R$2,Month!37:37),SUMIF(Month!$131:$131,Period!R$2,Month!37:37)+Q37)</f>
        <v>0</v>
      </c>
      <c r="S37" s="12">
        <f>IF(LEFT(S$2,2)="1M",SUMIF(Month!$131:$131,Period!S$2,Month!37:37),SUMIF(Month!$131:$131,Period!S$2,Month!37:37)+R37)</f>
        <v>0</v>
      </c>
      <c r="T37" s="12">
        <f>IF(LEFT(T$2,2)="1M",SUMIF(Month!$131:$131,Period!T$2,Month!37:37),SUMIF(Month!$131:$131,Period!T$2,Month!37:37)+S37)</f>
        <v>0</v>
      </c>
      <c r="U37" s="12">
        <f>IF(LEFT(U$2,2)="1M",SUMIF(Month!$131:$131,Period!U$2,Month!37:37),SUMIF(Month!$131:$131,Period!U$2,Month!37:37)+T37)</f>
        <v>0</v>
      </c>
      <c r="V37" s="12">
        <f>IF(LEFT(V$2,2)="1M",SUMIF(Month!$131:$131,Period!V$2,Month!37:37),SUMIF(Month!$131:$131,Period!V$2,Month!37:37)+U37)</f>
        <v>0</v>
      </c>
      <c r="W37" s="12">
        <f>IF(LEFT(W$2,2)="1M",SUMIF(Month!$131:$131,Period!W$2,Month!37:37),SUMIF(Month!$131:$131,Period!W$2,Month!37:37)+V37)</f>
        <v>0</v>
      </c>
      <c r="X37" s="12">
        <f>IF(LEFT(X$2,2)="1M",SUMIF(Month!$131:$131,Period!X$2,Month!37:37),SUMIF(Month!$131:$131,Period!X$2,Month!37:37)+W37)</f>
        <v>0</v>
      </c>
      <c r="Y37" s="12">
        <f>IF(LEFT(Y$2,2)="1M",SUMIF(Month!$131:$131,Period!Y$2,Month!37:37),SUMIF(Month!$131:$131,Period!Y$2,Month!37:37)+X37)</f>
        <v>0</v>
      </c>
      <c r="Z37" s="12">
        <f>IF(LEFT(Z$2,2)="1M",SUMIF(Month!$131:$131,Period!Z$2,Month!37:37),SUMIF(Month!$131:$131,Period!Z$2,Month!37:37)+Y37)</f>
        <v>0</v>
      </c>
      <c r="AA37" s="12">
        <f>IF(LEFT(AA$2,2)="1M",SUMIF(Month!$131:$131,Period!AA$2,Month!37:37),SUMIF(Month!$131:$131,Period!AA$2,Month!37:37)+Z37)</f>
        <v>0</v>
      </c>
      <c r="AB37" s="12">
        <f>IF(LEFT(AB$2,2)="1M",SUMIF(Month!$131:$131,Period!AB$2,Month!37:37),SUMIF(Month!$131:$131,Period!AB$2,Month!37:37)+AA37)</f>
        <v>0</v>
      </c>
      <c r="AC37" s="12">
        <f>IF(LEFT(AC$2,2)="1M",SUMIF(Month!$131:$131,Period!AC$2,Month!37:37),SUMIF(Month!$131:$131,Period!AC$2,Month!37:37)+AB37)</f>
        <v>0</v>
      </c>
      <c r="AD37" s="12">
        <f>IF(LEFT(AD$2,2)="1M",SUMIF(Month!$131:$131,Period!AD$2,Month!37:37),SUMIF(Month!$131:$131,Period!AD$2,Month!37:37)+AC37)</f>
        <v>0</v>
      </c>
      <c r="AE37" s="12">
        <f>IF(LEFT(AE$2,2)="1M",SUMIF(Month!$131:$131,Period!AE$2,Month!37:37),SUMIF(Month!$131:$131,Period!AE$2,Month!37:37)+AD37)</f>
        <v>0</v>
      </c>
      <c r="AF37" s="12">
        <f>IF(LEFT(AF$2,2)="1M",SUMIF(Month!$131:$131,Period!AF$2,Month!37:37),SUMIF(Month!$131:$131,Period!AF$2,Month!37:37)+AE37)</f>
        <v>0</v>
      </c>
      <c r="AG37" s="12">
        <f>IF(LEFT(AG$2,2)="1M",SUMIF(Month!$131:$131,Period!AG$2,Month!37:37),SUMIF(Month!$131:$131,Period!AG$2,Month!37:37)+AF37)</f>
        <v>0</v>
      </c>
      <c r="AH37" s="12">
        <f>IF(LEFT(AH$2,2)="1M",SUMIF(Month!$131:$131,Period!AH$2,Month!37:37),SUMIF(Month!$131:$131,Period!AH$2,Month!37:37)+AG37)</f>
        <v>0</v>
      </c>
      <c r="AI37" s="12">
        <f>IF(LEFT(AI$2,2)="1M",SUMIF(Month!$131:$131,Period!AI$2,Month!37:37),SUMIF(Month!$131:$131,Period!AI$2,Month!37:37)+AH37)</f>
        <v>0</v>
      </c>
      <c r="AJ37" s="12">
        <f>IF(LEFT(AJ$2,2)="1M",SUMIF(Month!$131:$131,Period!AJ$2,Month!37:37),SUMIF(Month!$131:$131,Period!AJ$2,Month!37:37)+AI37)</f>
        <v>0</v>
      </c>
      <c r="AK37" s="12">
        <f>IF(LEFT(AK$2,2)="1M",SUMIF(Month!$131:$131,Period!AK$2,Month!37:37),SUMIF(Month!$131:$131,Period!AK$2,Month!37:37)+AJ37)</f>
        <v>0</v>
      </c>
      <c r="AL37" s="12">
        <f>IF(LEFT(AL$2,2)="1M",SUMIF(Month!$131:$131,Period!AL$2,Month!37:37),SUMIF(Month!$131:$131,Period!AL$2,Month!37:37)+AK37)</f>
        <v>0</v>
      </c>
      <c r="AM37" s="12">
        <f>IF(LEFT(AM$2,2)="1M",SUMIF(Month!$131:$131,Period!AM$2,Month!37:37),SUMIF(Month!$131:$131,Period!AM$2,Month!37:37)+AL37)</f>
        <v>0</v>
      </c>
      <c r="AN37" s="12">
        <f>IF(LEFT(AN$2,2)="1M",SUMIF(Month!$131:$131,Period!AN$2,Month!37:37),SUMIF(Month!$131:$131,Period!AN$2,Month!37:37)+AM37)</f>
        <v>0</v>
      </c>
      <c r="AO37" s="12">
        <f>IF(LEFT(AO$2,2)="1M",SUMIF(Month!$131:$131,Period!AO$2,Month!37:37),SUMIF(Month!$131:$131,Period!AO$2,Month!37:37)+AN37)</f>
        <v>0</v>
      </c>
      <c r="AP37" s="12">
        <f>IF(LEFT(AP$2,2)="1M",SUMIF(Month!$131:$131,Period!AP$2,Month!37:37),SUMIF(Month!$131:$131,Period!AP$2,Month!37:37)+AO37)</f>
        <v>0</v>
      </c>
      <c r="AQ37" s="12">
        <f>IF(LEFT(AQ$2,2)="1M",SUMIF(Month!$131:$131,Period!AQ$2,Month!37:37),SUMIF(Month!$131:$131,Period!AQ$2,Month!37:37)+AP37)</f>
        <v>0</v>
      </c>
      <c r="AR37" s="12">
        <f>IF(LEFT(AR$2,2)="1M",SUMIF(Month!$131:$131,Period!AR$2,Month!37:37),SUMIF(Month!$131:$131,Period!AR$2,Month!37:37)+AQ37)</f>
        <v>0</v>
      </c>
      <c r="AS37" s="12">
        <f>IF(LEFT(AS$2,2)="1M",SUMIF(Month!$131:$131,Period!AS$2,Month!37:37),SUMIF(Month!$131:$131,Period!AS$2,Month!37:37)+AR37)</f>
        <v>0</v>
      </c>
      <c r="AT37" s="12">
        <f>IF(LEFT(AT$2,2)="1M",SUMIF(Month!$131:$131,Period!AT$2,Month!37:37),SUMIF(Month!$131:$131,Period!AT$2,Month!37:37)+AS37)</f>
        <v>0</v>
      </c>
      <c r="AU37" s="12">
        <f>IF(LEFT(AU$2,2)="1M",SUMIF(Month!$131:$131,Period!AU$2,Month!37:37),SUMIF(Month!$131:$131,Period!AU$2,Month!37:37)+AT37)</f>
        <v>0</v>
      </c>
      <c r="AV37" s="12">
        <f>IF(LEFT(AV$2,2)="1M",SUMIF(Month!$131:$131,Period!AV$2,Month!37:37),SUMIF(Month!$131:$131,Period!AV$2,Month!37:37)+AU37)</f>
        <v>0</v>
      </c>
      <c r="AW37" s="12">
        <f>IF(LEFT(AW$2,2)="1M",SUMIF(Month!$131:$131,Period!AW$2,Month!37:37),SUMIF(Month!$131:$131,Period!AW$2,Month!37:37)+AV37)</f>
        <v>0</v>
      </c>
      <c r="AX37" s="12">
        <f>IF(LEFT(AX$2,2)="1M",SUMIF(Month!$131:$131,Period!AX$2,Month!37:37),SUMIF(Month!$131:$131,Period!AX$2,Month!37:37)+AW37)</f>
        <v>0</v>
      </c>
      <c r="AY37" s="12">
        <f>IF(LEFT(AY$2,2)="1M",SUMIF(Month!$131:$131,Period!AY$2,Month!37:37),SUMIF(Month!$131:$131,Period!AY$2,Month!37:37)+AX37)</f>
        <v>0</v>
      </c>
      <c r="AZ37" s="12">
        <f>IF(LEFT(AZ$2,2)="1M",SUMIF(Month!$131:$131,Period!AZ$2,Month!37:37),SUMIF(Month!$131:$131,Period!AZ$2,Month!37:37)+AY37)</f>
        <v>0</v>
      </c>
      <c r="BA37" s="12">
        <f>IF(LEFT(BA$2,2)="1M",SUMIF(Month!$131:$131,Period!BA$2,Month!37:37),SUMIF(Month!$131:$131,Period!BA$2,Month!37:37)+AZ37)</f>
        <v>0</v>
      </c>
      <c r="BB37" s="12">
        <f>IF(LEFT(BB$2,2)="1M",SUMIF(Month!$131:$131,Period!BB$2,Month!37:37),SUMIF(Month!$131:$131,Period!BB$2,Month!37:37)+BA37)</f>
        <v>0</v>
      </c>
      <c r="BC37" s="12">
        <f>IF(LEFT(BC$2,2)="1M",SUMIF(Month!$131:$131,Period!BC$2,Month!37:37),SUMIF(Month!$131:$131,Period!BC$2,Month!37:37)+BB37)</f>
        <v>0</v>
      </c>
      <c r="BD37" s="12">
        <f>IF(LEFT(BD$2,2)="1M",SUMIF(Month!$131:$131,Period!BD$2,Month!37:37),SUMIF(Month!$131:$131,Period!BD$2,Month!37:37)+BC37)</f>
        <v>0</v>
      </c>
      <c r="BE37" s="12">
        <f>IF(LEFT(BE$2,2)="1M",SUMIF(Month!$131:$131,Period!BE$2,Month!37:37),SUMIF(Month!$131:$131,Period!BE$2,Month!37:37)+BD37)</f>
        <v>0</v>
      </c>
      <c r="BF37" s="12">
        <f>IF(LEFT(BF$2,2)="1M",SUMIF(Month!$131:$131,Period!BF$2,Month!37:37),SUMIF(Month!$131:$131,Period!BF$2,Month!37:37)+BE37)</f>
        <v>0</v>
      </c>
      <c r="BG37" s="12">
        <f>IF(LEFT(BG$2,2)="1M",SUMIF(Month!$131:$131,Period!BG$2,Month!37:37),SUMIF(Month!$131:$131,Period!BG$2,Month!37:37)+BF37)</f>
        <v>0</v>
      </c>
      <c r="BH37" s="12">
        <f>IF(LEFT(BH$2,2)="1M",SUMIF(Month!$131:$131,Period!BH$2,Month!37:37),SUMIF(Month!$131:$131,Period!BH$2,Month!37:37)+BG37)</f>
        <v>0</v>
      </c>
      <c r="BI37" s="12">
        <f>IF(LEFT(BI$2,2)="1M",SUMIF(Month!$131:$131,Period!BI$2,Month!37:37),SUMIF(Month!$131:$131,Period!BI$2,Month!37:37)+BH37)</f>
        <v>0</v>
      </c>
      <c r="BJ37" s="12">
        <f>IF(LEFT(BJ$2,2)="1M",SUMIF(Month!$131:$131,Period!BJ$2,Month!37:37),SUMIF(Month!$131:$131,Period!BJ$2,Month!37:37)+BI37)</f>
        <v>0</v>
      </c>
      <c r="BK37" s="12">
        <f>IF(LEFT(BK$2,2)="1M",SUMIF(Month!$131:$131,Period!BK$2,Month!37:37),SUMIF(Month!$131:$131,Period!BK$2,Month!37:37)+BJ37)</f>
        <v>0</v>
      </c>
      <c r="BL37" s="12">
        <f>IF(LEFT(BL$2,2)="1M",SUMIF(Month!$131:$131,Period!BL$2,Month!37:37),SUMIF(Month!$131:$131,Period!BL$2,Month!37:37)+BK37)</f>
        <v>0</v>
      </c>
      <c r="BM37" s="12">
        <f>IF(LEFT(BM$2,2)="1M",SUMIF(Month!$131:$131,Period!BM$2,Month!37:37),SUMIF(Month!$131:$131,Period!BM$2,Month!37:37)+BL37)</f>
        <v>0</v>
      </c>
      <c r="BN37" s="12">
        <f>IF(LEFT(BN$2,2)="1M",SUMIF(Month!$131:$131,Period!BN$2,Month!37:37),SUMIF(Month!$131:$131,Period!BN$2,Month!37:37)+BM37)</f>
        <v>0</v>
      </c>
      <c r="BO37" s="12">
        <f>IF(LEFT(BO$2,2)="1M",SUMIF(Month!$131:$131,Period!BO$2,Month!37:37),SUMIF(Month!$131:$131,Period!BO$2,Month!37:37)+BN37)</f>
        <v>0</v>
      </c>
      <c r="BP37" s="12">
        <f>IF(LEFT(BP$2,2)="1M",SUMIF(Month!$131:$131,Period!BP$2,Month!37:37),SUMIF(Month!$131:$131,Period!BP$2,Month!37:37)+BO37)</f>
        <v>0</v>
      </c>
      <c r="BQ37" s="12">
        <f>IF(LEFT(BQ$2,2)="1M",SUMIF(Month!$131:$131,Period!BQ$2,Month!37:37),SUMIF(Month!$131:$131,Period!BQ$2,Month!37:37)+BP37)</f>
        <v>0</v>
      </c>
      <c r="BR37" s="12">
        <f>IF(LEFT(BR$2,2)="1M",SUMIF(Month!$131:$131,Period!BR$2,Month!37:37),SUMIF(Month!$131:$131,Period!BR$2,Month!37:37)+BQ37)</f>
        <v>0</v>
      </c>
      <c r="BS37" s="12">
        <f>IF(LEFT(BS$2,2)="1M",SUMIF(Month!$131:$131,Period!BS$2,Month!37:37),SUMIF(Month!$131:$131,Period!BS$2,Month!37:37)+BR37)</f>
        <v>0</v>
      </c>
      <c r="BT37" s="12">
        <f>IF(LEFT(BT$2,2)="1M",SUMIF(Month!$131:$131,Period!BT$2,Month!37:37),SUMIF(Month!$131:$131,Period!BT$2,Month!37:37)+BS37)</f>
        <v>0</v>
      </c>
      <c r="BU37" s="12">
        <f>IF(LEFT(BU$2,2)="1M",SUMIF(Month!$131:$131,Period!BU$2,Month!37:37),SUMIF(Month!$131:$131,Period!BU$2,Month!37:37)+BT37)</f>
        <v>0</v>
      </c>
      <c r="BV37" s="12">
        <f>IF(LEFT(BV$2,2)="1M",SUMIF(Month!$131:$131,Period!BV$2,Month!37:37),SUMIF(Month!$131:$131,Period!BV$2,Month!37:37)+BU37)</f>
        <v>0</v>
      </c>
      <c r="BW37" s="12">
        <f>IF(LEFT(BW$2,2)="1M",SUMIF(Month!$131:$131,Period!BW$2,Month!37:37),SUMIF(Month!$131:$131,Period!BW$2,Month!37:37)+BV37)</f>
        <v>0</v>
      </c>
      <c r="BX37" s="12">
        <f>IF(LEFT(BX$2,2)="1M",SUMIF(Month!$131:$131,Period!BX$2,Month!37:37),SUMIF(Month!$131:$131,Period!BX$2,Month!37:37)+BW37)</f>
        <v>0</v>
      </c>
      <c r="BY37" s="12">
        <f>IF(LEFT(BY$2,2)="1M",SUMIF(Month!$131:$131,Period!BY$2,Month!37:37),SUMIF(Month!$131:$131,Period!BY$2,Month!37:37)+BX37)</f>
        <v>0</v>
      </c>
      <c r="BZ37" s="12">
        <f>IF(LEFT(BZ$2,2)="1M",SUMIF(Month!$131:$131,Period!BZ$2,Month!37:37),SUMIF(Month!$131:$131,Period!BZ$2,Month!37:37)+BY37)</f>
        <v>0</v>
      </c>
      <c r="CA37" s="12">
        <f>IF(LEFT(CA$2,2)="1M",SUMIF(Month!$131:$131,Period!CA$2,Month!37:37),SUMIF(Month!$131:$131,Period!CA$2,Month!37:37)+BZ37)</f>
        <v>0</v>
      </c>
      <c r="CB37" s="12">
        <f>IF(LEFT(CB$2,2)="1M",SUMIF(Month!$131:$131,Period!CB$2,Month!37:37),SUMIF(Month!$131:$131,Period!CB$2,Month!37:37)+CA37)</f>
        <v>0</v>
      </c>
      <c r="CC37" s="12">
        <f>IF(LEFT(CC$2,2)="1M",SUMIF(Month!$131:$131,Period!CC$2,Month!37:37),SUMIF(Month!$131:$131,Period!CC$2,Month!37:37)+CB37)</f>
        <v>0</v>
      </c>
      <c r="CD37" s="12">
        <f>IF(LEFT(CD$2,2)="1M",SUMIF(Month!$131:$131,Period!CD$2,Month!37:37),SUMIF(Month!$131:$131,Period!CD$2,Month!37:37)+CC37)</f>
        <v>0</v>
      </c>
      <c r="CE37" s="12">
        <f>IF(LEFT(CE$2,2)="1M",SUMIF(Month!$131:$131,Period!CE$2,Month!37:37),SUMIF(Month!$131:$131,Period!CE$2,Month!37:37)+CD37)</f>
        <v>0</v>
      </c>
      <c r="CF37" s="12">
        <f>IF(LEFT(CF$2,2)="1M",SUMIF(Month!$131:$131,Period!CF$2,Month!37:37),SUMIF(Month!$131:$131,Period!CF$2,Month!37:37)+CE37)</f>
        <v>0</v>
      </c>
      <c r="CG37" s="12">
        <f>IF(LEFT(CG$2,2)="1M",SUMIF(Month!$131:$131,Period!CG$2,Month!37:37),SUMIF(Month!$131:$131,Period!CG$2,Month!37:37)+CF37)</f>
        <v>0</v>
      </c>
      <c r="CH37" s="12">
        <f>IF(LEFT(CH$2,2)="1M",SUMIF(Month!$131:$131,Period!CH$2,Month!37:37),SUMIF(Month!$131:$131,Period!CH$2,Month!37:37)+CG37)</f>
        <v>0</v>
      </c>
      <c r="CI37" s="12">
        <f>IF(LEFT(CI$2,2)="1M",SUMIF(Month!$131:$131,Period!CI$2,Month!37:37),SUMIF(Month!$131:$131,Period!CI$2,Month!37:37)+CH37)</f>
        <v>0</v>
      </c>
      <c r="CJ37" s="12">
        <f>IF(LEFT(CJ$2,2)="1M",SUMIF(Month!$131:$131,Period!CJ$2,Month!37:37),SUMIF(Month!$131:$131,Period!CJ$2,Month!37:37)+CI37)</f>
        <v>0</v>
      </c>
      <c r="CK37" s="12">
        <f>IF(LEFT(CK$2,2)="1M",SUMIF(Month!$131:$131,Period!CK$2,Month!37:37),SUMIF(Month!$131:$131,Period!CK$2,Month!37:37)+CJ37)</f>
        <v>0</v>
      </c>
      <c r="CL37" s="12">
        <f>IF(LEFT(CL$2,2)="1M",SUMIF(Month!$131:$131,Period!CL$2,Month!37:37),SUMIF(Month!$131:$131,Period!CL$2,Month!37:37)+CK37)</f>
        <v>0</v>
      </c>
      <c r="CM37" s="12">
        <f>IF(LEFT(CM$2,2)="1M",SUMIF(Month!$131:$131,Period!CM$2,Month!37:37),SUMIF(Month!$131:$131,Period!CM$2,Month!37:37)+CL37)</f>
        <v>0</v>
      </c>
      <c r="CN37" s="12">
        <f>IF(LEFT(CN$2,2)="1M",SUMIF(Month!$131:$131,Period!CN$2,Month!37:37),SUMIF(Month!$131:$131,Period!CN$2,Month!37:37)+CM37)</f>
        <v>0</v>
      </c>
      <c r="CO37" s="12">
        <f>IF(LEFT(CO$2,2)="1M",SUMIF(Month!$131:$131,Period!CO$2,Month!37:37),SUMIF(Month!$131:$131,Period!CO$2,Month!37:37)+CN37)</f>
        <v>0</v>
      </c>
      <c r="CP37" s="12">
        <f>IF(LEFT(CP$2,2)="1M",SUMIF(Month!$131:$131,Period!CP$2,Month!37:37),SUMIF(Month!$131:$131,Period!CP$2,Month!37:37)+CO37)</f>
        <v>0</v>
      </c>
      <c r="CQ37" s="12">
        <f>IF(LEFT(CQ$2,2)="1M",SUMIF(Month!$131:$131,Period!CQ$2,Month!37:37),SUMIF(Month!$131:$131,Period!CQ$2,Month!37:37)+CP37)</f>
        <v>0</v>
      </c>
      <c r="CR37" s="12">
        <f>IF(LEFT(CR$2,2)="1M",SUMIF(Month!$131:$131,Period!CR$2,Month!37:37),SUMIF(Month!$131:$131,Period!CR$2,Month!37:37)+CQ37)</f>
        <v>0</v>
      </c>
      <c r="CS37" s="12">
        <f>IF(LEFT(CS$2,2)="1M",SUMIF(Month!$131:$131,Period!CS$2,Month!37:37),SUMIF(Month!$131:$131,Period!CS$2,Month!37:37)+CR37)</f>
        <v>0</v>
      </c>
      <c r="CT37" s="12">
        <f>IF(LEFT(CT$2,2)="1M",SUMIF(Month!$131:$131,Period!CT$2,Month!37:37),SUMIF(Month!$131:$131,Period!CT$2,Month!37:37)+CS37)</f>
        <v>0</v>
      </c>
      <c r="CU37" s="12">
        <f>IF(LEFT(CU$2,2)="1M",SUMIF(Month!$131:$131,Period!CU$2,Month!37:37),SUMIF(Month!$131:$131,Period!CU$2,Month!37:37)+CT37)</f>
        <v>0</v>
      </c>
      <c r="CV37" s="12">
        <f>IF(LEFT(CV$2,2)="1M",SUMIF(Month!$131:$131,Period!CV$2,Month!37:37),SUMIF(Month!$131:$131,Period!CV$2,Month!37:37)+CU37)</f>
        <v>0</v>
      </c>
      <c r="CW37" s="12">
        <f>IF(LEFT(CW$2,2)="1M",SUMIF(Month!$131:$131,Period!CW$2,Month!37:37),SUMIF(Month!$131:$131,Period!CW$2,Month!37:37)+CV37)</f>
        <v>0</v>
      </c>
      <c r="CX37" s="12">
        <f>IF(LEFT(CX$2,2)="1M",SUMIF(Month!$131:$131,Period!CX$2,Month!37:37),SUMIF(Month!$131:$131,Period!CX$2,Month!37:37)+CW37)</f>
        <v>0</v>
      </c>
      <c r="CY37" s="12">
        <f>IF(LEFT(CY$2,2)="1M",SUMIF(Month!$131:$131,Period!CY$2,Month!37:37),SUMIF(Month!$131:$131,Period!CY$2,Month!37:37)+CX37)</f>
        <v>0</v>
      </c>
      <c r="CZ37" s="12">
        <f>IF(LEFT(CZ$2,2)="1M",SUMIF(Month!$131:$131,Period!CZ$2,Month!37:37),SUMIF(Month!$131:$131,Period!CZ$2,Month!37:37)+CY37)</f>
        <v>0</v>
      </c>
      <c r="DA37" s="12">
        <f>IF(LEFT(DA$2,2)="1M",SUMIF(Month!$131:$131,Period!DA$2,Month!37:37),SUMIF(Month!$131:$131,Period!DA$2,Month!37:37)+CZ37)</f>
        <v>0</v>
      </c>
      <c r="DB37" s="12">
        <f>IF(LEFT(DB$2,2)="1M",SUMIF(Month!$131:$131,Period!DB$2,Month!37:37),SUMIF(Month!$131:$131,Period!DB$2,Month!37:37)+DA37)</f>
        <v>0</v>
      </c>
      <c r="DC37" s="12">
        <f>IF(LEFT(DC$2,2)="1M",SUMIF(Month!$131:$131,Period!DC$2,Month!37:37),SUMIF(Month!$131:$131,Period!DC$2,Month!37:37)+DB37)</f>
        <v>0</v>
      </c>
      <c r="DD37" s="12">
        <f>IF(LEFT(DD$2,2)="1M",SUMIF(Month!$131:$131,Period!DD$2,Month!37:37),SUMIF(Month!$131:$131,Period!DD$2,Month!37:37)+DC37)</f>
        <v>0</v>
      </c>
      <c r="DE37" s="12">
        <f>IF(LEFT(DE$2,2)="1M",SUMIF(Month!$131:$131,Period!DE$2,Month!37:37),SUMIF(Month!$131:$131,Period!DE$2,Month!37:37)+DD37)</f>
        <v>0</v>
      </c>
      <c r="DF37" s="12">
        <f>IF(LEFT(DF$2,2)="1M",SUMIF(Month!$131:$131,Period!DF$2,Month!37:37),SUMIF(Month!$131:$131,Period!DF$2,Month!37:37)+DE37)</f>
        <v>0</v>
      </c>
      <c r="DG37" s="12">
        <f>IF(LEFT(DG$2,2)="1M",SUMIF(Month!$131:$131,Period!DG$2,Month!37:37),SUMIF(Month!$131:$131,Period!DG$2,Month!37:37)+DF37)</f>
        <v>0</v>
      </c>
      <c r="DH37" s="12">
        <f>IF(LEFT(DH$2,2)="1M",SUMIF(Month!$131:$131,Period!DH$2,Month!37:37),SUMIF(Month!$131:$131,Period!DH$2,Month!37:37)+DG37)</f>
        <v>0</v>
      </c>
      <c r="DI37" s="12">
        <f>IF(LEFT(DI$2,2)="1M",SUMIF(Month!$131:$131,Period!DI$2,Month!37:37),SUMIF(Month!$131:$131,Period!DI$2,Month!37:37)+DH37)</f>
        <v>0</v>
      </c>
      <c r="DJ37" s="12">
        <f>IF(LEFT(DJ$2,2)="1M",SUMIF(Month!$131:$131,Period!DJ$2,Month!37:37),SUMIF(Month!$131:$131,Period!DJ$2,Month!37:37)+DI37)</f>
        <v>0</v>
      </c>
      <c r="DK37" s="12">
        <f>IF(LEFT(DK$2,2)="1M",SUMIF(Month!$131:$131,Period!DK$2,Month!37:37),SUMIF(Month!$131:$131,Period!DK$2,Month!37:37)+DJ37)</f>
        <v>0</v>
      </c>
      <c r="DL37" s="12">
        <f>IF(LEFT(DL$2,2)="1M",SUMIF(Month!$131:$131,Period!DL$2,Month!37:37),SUMIF(Month!$131:$131,Period!DL$2,Month!37:37)+DK37)</f>
        <v>0</v>
      </c>
      <c r="DM37" s="12">
        <f>IF(LEFT(DM$2,2)="1M",SUMIF(Month!$131:$131,Period!DM$2,Month!37:37),SUMIF(Month!$131:$131,Period!DM$2,Month!37:37)+DL37)</f>
        <v>0</v>
      </c>
      <c r="DN37" s="12">
        <f>IF(LEFT(DN$2,2)="1M",SUMIF(Month!$131:$131,Period!DN$2,Month!37:37),SUMIF(Month!$131:$131,Period!DN$2,Month!37:37)+DM37)</f>
        <v>0</v>
      </c>
      <c r="DO37" s="12">
        <f>IF(LEFT(DO$2,2)="1M",SUMIF(Month!$131:$131,Period!DO$2,Month!37:37),SUMIF(Month!$131:$131,Period!DO$2,Month!37:37)+DN37)</f>
        <v>0</v>
      </c>
      <c r="DP37" s="12">
        <f>IF(LEFT(DP$2,2)="1M",SUMIF(Month!$131:$131,Period!DP$2,Month!37:37),SUMIF(Month!$131:$131,Period!DP$2,Month!37:37)+DO37)</f>
        <v>0</v>
      </c>
      <c r="DQ37" s="12">
        <f>IF(LEFT(DQ$2,2)="1M",SUMIF(Month!$131:$131,Period!DQ$2,Month!37:37),SUMIF(Month!$131:$131,Period!DQ$2,Month!37:37)+DP37)</f>
        <v>0</v>
      </c>
      <c r="DR37" s="12">
        <f>IF(LEFT(DR$2,2)="1M",SUMIF(Month!$131:$131,Period!DR$2,Month!37:37),SUMIF(Month!$131:$131,Period!DR$2,Month!37:37)+DQ37)</f>
        <v>0</v>
      </c>
      <c r="DS37" s="12">
        <f>IF(LEFT(DS$2,2)="1M",SUMIF(Month!$131:$131,Period!DS$2,Month!37:37),SUMIF(Month!$131:$131,Period!DS$2,Month!37:37)+DR37)</f>
        <v>0</v>
      </c>
      <c r="DT37" s="12">
        <f>IF(LEFT(DT$2,2)="1M",SUMIF(Month!$131:$131,Period!DT$2,Month!37:37),SUMIF(Month!$131:$131,Period!DT$2,Month!37:37)+DS37)</f>
        <v>0</v>
      </c>
      <c r="DU37" s="12">
        <f>IF(LEFT(DU$2,2)="1M",SUMIF(Month!$131:$131,Period!DU$2,Month!37:37),SUMIF(Month!$131:$131,Period!DU$2,Month!37:37)+DT37)</f>
        <v>0</v>
      </c>
      <c r="DV37" s="12">
        <f>IF(LEFT(DV$2,2)="1M",SUMIF(Month!$131:$131,Period!DV$2,Month!37:37),SUMIF(Month!$131:$131,Period!DV$2,Month!37:37)+DU37)</f>
        <v>0</v>
      </c>
      <c r="DW37" s="12">
        <f>IF(LEFT(DW$2,2)="1M",SUMIF(Month!$131:$131,Period!DW$2,Month!37:37),SUMIF(Month!$131:$131,Period!DW$2,Month!37:37)+DV37)</f>
        <v>0</v>
      </c>
      <c r="DX37" s="12">
        <f>IF(LEFT(DX$2,2)="1M",SUMIF(Month!$131:$131,Period!DX$2,Month!37:37),SUMIF(Month!$131:$131,Period!DX$2,Month!37:37)+DW37)</f>
        <v>0</v>
      </c>
      <c r="DY37" s="12">
        <f>IF(LEFT(DY$2,2)="1M",SUMIF(Month!$131:$131,Period!DY$2,Month!37:37),SUMIF(Month!$131:$131,Period!DY$2,Month!37:37)+DX37)</f>
        <v>0</v>
      </c>
      <c r="DZ37" s="12">
        <f>IF(LEFT(DZ$2,2)="1M",SUMIF(Month!$131:$131,Period!DZ$2,Month!37:37),SUMIF(Month!$131:$131,Period!DZ$2,Month!37:37)+DY37)</f>
        <v>0</v>
      </c>
      <c r="EA37" s="12">
        <f>IF(LEFT(EA$2,2)="1M",SUMIF(Month!$131:$131,Period!EA$2,Month!37:37),SUMIF(Month!$131:$131,Period!EA$2,Month!37:37)+DZ37)</f>
        <v>0</v>
      </c>
      <c r="EB37" s="12">
        <f>IF(LEFT(EB$2,2)="1M",SUMIF(Month!$131:$131,Period!EB$2,Month!37:37),SUMIF(Month!$131:$131,Period!EB$2,Month!37:37)+EA37)</f>
        <v>0</v>
      </c>
      <c r="EC37" s="12">
        <f>IF(LEFT(EC$2,2)="1M",SUMIF(Month!$131:$131,Period!EC$2,Month!37:37),SUMIF(Month!$131:$131,Period!EC$2,Month!37:37)+EB37)</f>
        <v>0</v>
      </c>
      <c r="ED37" s="12">
        <f>IF(LEFT(ED$2,2)="1M",SUMIF(Month!$131:$131,Period!ED$2,Month!37:37),SUMIF(Month!$131:$131,Period!ED$2,Month!37:37)+EC37)</f>
        <v>0</v>
      </c>
      <c r="EE37" s="12">
        <f>IF(LEFT(EE$2,2)="1M",SUMIF(Month!$131:$131,Period!EE$2,Month!37:37),SUMIF(Month!$131:$131,Period!EE$2,Month!37:37)+ED37)</f>
        <v>0</v>
      </c>
      <c r="EF37" s="12">
        <f>IF(LEFT(EF$2,2)="1M",SUMIF(Month!$131:$131,Period!EF$2,Month!37:37),SUMIF(Month!$131:$131,Period!EF$2,Month!37:37)+EE37)</f>
        <v>0</v>
      </c>
      <c r="EG37" s="12">
        <f>IF(LEFT(EG$2,2)="1M",SUMIF(Month!$131:$131,Period!EG$2,Month!37:37),SUMIF(Month!$131:$131,Period!EG$2,Month!37:37)+EF37)</f>
        <v>0</v>
      </c>
      <c r="EH37" s="12">
        <f>IF(LEFT(EH$2,2)="1M",SUMIF(Month!$131:$131,Period!EH$2,Month!37:37),SUMIF(Month!$131:$131,Period!EH$2,Month!37:37)+EG37)</f>
        <v>0</v>
      </c>
      <c r="EI37" s="12">
        <f>IF(LEFT(EI$2,2)="1M",SUMIF(Month!$131:$131,Period!EI$2,Month!37:37),SUMIF(Month!$131:$131,Period!EI$2,Month!37:37)+EH37)</f>
        <v>0</v>
      </c>
      <c r="EJ37" s="12">
        <f>IF(LEFT(EJ$2,2)="1M",SUMIF(Month!$131:$131,Period!EJ$2,Month!37:37),SUMIF(Month!$131:$131,Period!EJ$2,Month!37:37)+EI37)</f>
        <v>0</v>
      </c>
      <c r="EK37" s="12">
        <f>IF(LEFT(EK$2,2)="1M",SUMIF(Month!$131:$131,Period!EK$2,Month!37:37),SUMIF(Month!$131:$131,Period!EK$2,Month!37:37)+EJ37)</f>
        <v>0</v>
      </c>
      <c r="EL37" s="12">
        <f>IF(LEFT(EL$2,2)="1M",SUMIF(Month!$131:$131,Period!EL$2,Month!37:37),SUMIF(Month!$131:$131,Period!EL$2,Month!37:37)+EK37)</f>
        <v>0</v>
      </c>
      <c r="EM37" s="12">
        <f>IF(LEFT(EM$2,2)="1M",SUMIF(Month!$131:$131,Period!EM$2,Month!37:37),SUMIF(Month!$131:$131,Period!EM$2,Month!37:37)+EL37)</f>
        <v>0</v>
      </c>
      <c r="EN37" s="12">
        <f>IF(LEFT(EN$2,2)="1M",SUMIF(Month!$131:$131,Period!EN$2,Month!37:37),SUMIF(Month!$131:$131,Period!EN$2,Month!37:37)+EM37)</f>
        <v>0</v>
      </c>
      <c r="EO37" s="12">
        <f>IF(LEFT(EO$2,2)="1M",SUMIF(Month!$131:$131,Period!EO$2,Month!37:37),SUMIF(Month!$131:$131,Period!EO$2,Month!37:37)+EN37)</f>
        <v>0</v>
      </c>
      <c r="EP37" s="12">
        <f>IF(LEFT(EP$2,2)="1M",SUMIF(Month!$131:$131,Period!EP$2,Month!37:37),SUMIF(Month!$131:$131,Period!EP$2,Month!37:37)+EO37)</f>
        <v>0</v>
      </c>
      <c r="EQ37" s="12">
        <f>IF(LEFT(EQ$2,2)="1M",SUMIF(Month!$131:$131,Period!EQ$2,Month!37:37),SUMIF(Month!$131:$131,Period!EQ$2,Month!37:37)+EP37)</f>
        <v>0</v>
      </c>
      <c r="ER37" s="12">
        <f>IF(LEFT(ER$2,2)="1M",SUMIF(Month!$131:$131,Period!ER$2,Month!37:37),SUMIF(Month!$131:$131,Period!ER$2,Month!37:37)+EQ37)</f>
        <v>0</v>
      </c>
      <c r="ES37" s="12">
        <f>IF(LEFT(ES$2,2)="1M",SUMIF(Month!$131:$131,Period!ES$2,Month!37:37),SUMIF(Month!$131:$131,Period!ES$2,Month!37:37)+ER37)</f>
        <v>0</v>
      </c>
      <c r="ET37" s="12">
        <f>IF(LEFT(ET$2,2)="1M",SUMIF(Month!$131:$131,Period!ET$2,Month!37:37),SUMIF(Month!$131:$131,Period!ET$2,Month!37:37)+ES37)</f>
        <v>0</v>
      </c>
      <c r="EU37" s="12">
        <f>IF(LEFT(EU$2,2)="1M",SUMIF(Month!$131:$131,Period!EU$2,Month!37:37),SUMIF(Month!$131:$131,Period!EU$2,Month!37:37)+ET37)</f>
        <v>0</v>
      </c>
      <c r="EV37" s="12">
        <f>IF(LEFT(EV$2,2)="1M",SUMIF(Month!$131:$131,Period!EV$2,Month!37:37),SUMIF(Month!$131:$131,Period!EV$2,Month!37:37)+EU37)</f>
        <v>0</v>
      </c>
      <c r="EW37" s="12">
        <f>IF(LEFT(EW$2,2)="1M",SUMIF(Month!$131:$131,Period!EW$2,Month!37:37),SUMIF(Month!$131:$131,Period!EW$2,Month!37:37)+EV37)</f>
        <v>0</v>
      </c>
      <c r="EX37" s="12">
        <f>IF(LEFT(EX$2,2)="1M",SUMIF(Month!$131:$131,Period!EX$2,Month!37:37),SUMIF(Month!$131:$131,Period!EX$2,Month!37:37)+EW37)</f>
        <v>0</v>
      </c>
      <c r="EY37" s="12">
        <f>IF(LEFT(EY$2,2)="1M",SUMIF(Month!$131:$131,Period!EY$2,Month!37:37),SUMIF(Month!$131:$131,Period!EY$2,Month!37:37)+EX37)</f>
        <v>0</v>
      </c>
      <c r="EZ37" s="12">
        <f>IF(LEFT(EZ$2,2)="1M",SUMIF(Month!$131:$131,Period!EZ$2,Month!37:37),SUMIF(Month!$131:$131,Period!EZ$2,Month!37:37)+EY37)</f>
        <v>0</v>
      </c>
      <c r="FA37" s="12">
        <f>IF(LEFT(FA$2,2)="1M",SUMIF(Month!$131:$131,Period!FA$2,Month!37:37),SUMIF(Month!$131:$131,Period!FA$2,Month!37:37)+EZ37)</f>
        <v>0</v>
      </c>
      <c r="FB37" s="12">
        <f>IF(LEFT(FB$2,2)="1M",SUMIF(Month!$131:$131,Period!FB$2,Month!37:37),SUMIF(Month!$131:$131,Period!FB$2,Month!37:37)+FA37)</f>
        <v>0</v>
      </c>
      <c r="FC37" s="12">
        <f>IF(LEFT(FC$2,2)="1M",SUMIF(Month!$131:$131,Period!FC$2,Month!37:37),SUMIF(Month!$131:$131,Period!FC$2,Month!37:37)+FB37)</f>
        <v>0</v>
      </c>
      <c r="FD37" s="12">
        <f>IF(LEFT(FD$2,2)="1M",SUMIF(Month!$131:$131,Period!FD$2,Month!37:37),SUMIF(Month!$131:$131,Period!FD$2,Month!37:37)+FC37)</f>
        <v>0</v>
      </c>
      <c r="FE37" s="12">
        <f>IF(LEFT(FE$2,2)="1M",SUMIF(Month!$131:$131,Period!FE$2,Month!37:37),SUMIF(Month!$131:$131,Period!FE$2,Month!37:37)+FD37)</f>
        <v>0</v>
      </c>
      <c r="FF37" s="12">
        <f>IF(LEFT(FF$2,2)="1M",SUMIF(Month!$131:$131,Period!FF$2,Month!37:37),SUMIF(Month!$131:$131,Period!FF$2,Month!37:37)+FE37)</f>
        <v>0</v>
      </c>
      <c r="FG37" s="12">
        <f>IF(LEFT(FG$2,2)="1M",SUMIF(Month!$131:$131,Period!FG$2,Month!37:37),SUMIF(Month!$131:$131,Period!FG$2,Month!37:37)+FF37)</f>
        <v>0</v>
      </c>
      <c r="FH37" s="12">
        <f>IF(LEFT(FH$2,2)="1M",SUMIF(Month!$131:$131,Period!FH$2,Month!37:37),SUMIF(Month!$131:$131,Period!FH$2,Month!37:37)+FG37)</f>
        <v>0</v>
      </c>
      <c r="FI37" s="12">
        <f>IF(LEFT(FI$2,2)="1M",SUMIF(Month!$131:$131,Period!FI$2,Month!37:37),SUMIF(Month!$131:$131,Period!FI$2,Month!37:37)+FH37)</f>
        <v>0</v>
      </c>
      <c r="FJ37" s="12">
        <f>IF(LEFT(FJ$2,2)="1M",SUMIF(Month!$131:$131,Period!FJ$2,Month!37:37),SUMIF(Month!$131:$131,Period!FJ$2,Month!37:37)+FI37)</f>
        <v>0</v>
      </c>
      <c r="FK37" s="12">
        <f>IF(LEFT(FK$2,2)="1M",SUMIF(Month!$131:$131,Period!FK$2,Month!37:37),SUMIF(Month!$131:$131,Period!FK$2,Month!37:37)+FJ37)</f>
        <v>0</v>
      </c>
      <c r="FL37" s="12">
        <f>IF(LEFT(FL$2,2)="1M",SUMIF(Month!$131:$131,Period!FL$2,Month!37:37),SUMIF(Month!$131:$131,Period!FL$2,Month!37:37)+FK37)</f>
        <v>0</v>
      </c>
      <c r="FM37" s="12">
        <f>IF(LEFT(FM$2,2)="1M",SUMIF(Month!$131:$131,Period!FM$2,Month!37:37),SUMIF(Month!$131:$131,Period!FM$2,Month!37:37)+FL37)</f>
        <v>0</v>
      </c>
      <c r="FN37" s="12">
        <f>IF(LEFT(FN$2,2)="1M",SUMIF(Month!$131:$131,Period!FN$2,Month!37:37),SUMIF(Month!$131:$131,Period!FN$2,Month!37:37)+FM37)</f>
        <v>819695.44</v>
      </c>
      <c r="FO37" s="12">
        <f>IF(LEFT(FO$2,2)="1M",SUMIF(Month!$131:$131,Period!FO$2,Month!37:37),SUMIF(Month!$131:$131,Period!FO$2,Month!37:37)+FN37)</f>
        <v>1567783.81</v>
      </c>
      <c r="FP37" s="12">
        <f>IF(LEFT(FP$2,2)="1M",SUMIF(Month!$131:$131,Period!FP$2,Month!37:37),SUMIF(Month!$131:$131,Period!FP$2,Month!37:37)+FO37)</f>
        <v>2417829.14</v>
      </c>
      <c r="FQ37" s="12">
        <f>IF(LEFT(FQ$2,2)="1M",SUMIF(Month!$131:$131,Period!FQ$2,Month!37:37),SUMIF(Month!$131:$131,Period!FQ$2,Month!37:37)+FP37)</f>
        <v>3249306.04</v>
      </c>
      <c r="FR37" s="12">
        <f>IF(LEFT(FR$2,2)="1M",SUMIF(Month!$131:$131,Period!FR$2,Month!37:37),SUMIF(Month!$131:$131,Period!FR$2,Month!37:37)+FQ37)</f>
        <v>4102901.94</v>
      </c>
      <c r="FS37" s="12">
        <f>IF(LEFT(FS$2,2)="1M",SUMIF(Month!$131:$131,Period!FS$2,Month!37:37),SUMIF(Month!$131:$131,Period!FS$2,Month!37:37)+FR37)</f>
        <v>4957933.8</v>
      </c>
      <c r="FT37" s="12">
        <f>IF(LEFT(FT$2,2)="1M",SUMIF(Month!$131:$131,Period!FT$2,Month!37:37),SUMIF(Month!$131:$131,Period!FT$2,Month!37:37)+FS37)</f>
        <v>5953580.9799999995</v>
      </c>
      <c r="FU37" s="12">
        <f>IF(LEFT(FU$2,2)="1M",SUMIF(Month!$131:$131,Period!FU$2,Month!37:37),SUMIF(Month!$131:$131,Period!FU$2,Month!37:37)+FT37)</f>
        <v>6878354.2299999995</v>
      </c>
      <c r="FV37" s="12">
        <f>IF(LEFT(FV$2,2)="1M",SUMIF(Month!$131:$131,Period!FV$2,Month!37:37),SUMIF(Month!$131:$131,Period!FV$2,Month!37:37)+FU37)</f>
        <v>7761086.9899999993</v>
      </c>
      <c r="FW37" s="12">
        <f>IF(LEFT(FW$2,2)="1M",SUMIF(Month!$131:$131,Period!FW$2,Month!37:37),SUMIF(Month!$131:$131,Period!FW$2,Month!37:37)+FV37)</f>
        <v>8661123.0999999996</v>
      </c>
      <c r="FX37" s="12">
        <f>IF(LEFT(FX$2,2)="1M",SUMIF(Month!$131:$131,Period!FX$2,Month!37:37),SUMIF(Month!$131:$131,Period!FX$2,Month!37:37)+FW37)</f>
        <v>9578256.7899999991</v>
      </c>
      <c r="FY37" s="12">
        <f>IF(LEFT(FY$2,2)="1M",SUMIF(Month!$131:$131,Period!FY$2,Month!37:37),SUMIF(Month!$131:$131,Period!FY$2,Month!37:37)+FX37)</f>
        <v>10558048.299999999</v>
      </c>
      <c r="FZ37" s="12">
        <f>IF(LEFT(FZ$2,2)="1M",SUMIF(Month!$131:$131,Period!FZ$2,Month!37:37),SUMIF(Month!$131:$131,Period!FZ$2,Month!37:37)+FY37)</f>
        <v>973009.85</v>
      </c>
      <c r="GA37" s="12">
        <f>IF(LEFT(GA$2,2)="1M",SUMIF(Month!$131:$131,Period!GA$2,Month!37:37),SUMIF(Month!$131:$131,Period!GA$2,Month!37:37)+FZ37)</f>
        <v>1832357.7322999998</v>
      </c>
      <c r="GB37" s="12">
        <f>IF(LEFT(GB$2,2)="1M",SUMIF(Month!$131:$131,Period!GB$2,Month!37:37),SUMIF(Month!$131:$131,Period!GB$2,Month!37:37)+GA37)</f>
        <v>2758801.9422999998</v>
      </c>
      <c r="GC37" s="12">
        <f>IF(LEFT(GC$2,2)="1M",SUMIF(Month!$131:$131,Period!GC$2,Month!37:37),SUMIF(Month!$131:$131,Period!GC$2,Month!37:37)+GB37)</f>
        <v>3665186.2622999996</v>
      </c>
      <c r="GD37" s="12">
        <f>IF(LEFT(GD$2,2)="1M",SUMIF(Month!$131:$131,Period!GD$2,Month!37:37),SUMIF(Month!$131:$131,Period!GD$2,Month!37:37)+GC37)</f>
        <v>4626986.5422999999</v>
      </c>
      <c r="GE37" s="12">
        <f>IF(LEFT(GE$2,2)="1M",SUMIF(Month!$131:$131,Period!GE$2,Month!37:37),SUMIF(Month!$131:$131,Period!GE$2,Month!37:37)+GD37)</f>
        <v>5570087.1584000001</v>
      </c>
      <c r="GF37" s="12">
        <f>IF(LEFT(GF$2,2)="1M",SUMIF(Month!$131:$131,Period!GF$2,Month!37:37),SUMIF(Month!$131:$131,Period!GF$2,Month!37:37)+GE37)</f>
        <v>6623623.1584000001</v>
      </c>
      <c r="GG37" s="12">
        <f>IF(LEFT(GG$2,2)="1M",SUMIF(Month!$131:$131,Period!GG$2,Month!37:37),SUMIF(Month!$131:$131,Period!GG$2,Month!37:37)+GF37)</f>
        <v>7591171.2999299997</v>
      </c>
      <c r="GH37" s="12">
        <f>IF(LEFT(GH$2,2)="1M",SUMIF(Month!$131:$131,Period!GH$2,Month!37:37),SUMIF(Month!$131:$131,Period!GH$2,Month!37:37)+GG37)</f>
        <v>8541826.1862599999</v>
      </c>
      <c r="GI37" s="12">
        <f>IF(LEFT(GI$2,2)="1M",SUMIF(Month!$131:$131,Period!GI$2,Month!37:37),SUMIF(Month!$131:$131,Period!GI$2,Month!37:37)+GH37)</f>
        <v>9472000.6711400002</v>
      </c>
      <c r="GJ37" s="12">
        <f>IF(LEFT(GJ$2,2)="1M",SUMIF(Month!$131:$131,Period!GJ$2,Month!37:37),SUMIF(Month!$131:$131,Period!GJ$2,Month!37:37)+GI37)</f>
        <v>10445731.156410001</v>
      </c>
      <c r="GK37" s="12">
        <f>IF(LEFT(GK$2,2)="1M",SUMIF(Month!$131:$131,Period!GK$2,Month!37:37),SUMIF(Month!$131:$131,Period!GK$2,Month!37:37)+GJ37)</f>
        <v>11427773.704470001</v>
      </c>
      <c r="GL37" s="12">
        <f>IF(LEFT(GL$2,2)="1M",SUMIF(Month!$131:$131,Period!GL$2,Month!37:37),SUMIF(Month!$131:$131,Period!GL$2,Month!37:37)+GK37)</f>
        <v>1023721.76856</v>
      </c>
      <c r="GM37" s="12">
        <f>IF(LEFT(GM$2,2)="1M",SUMIF(Month!$131:$131,Period!GM$2,Month!37:37),SUMIF(Month!$131:$131,Period!GM$2,Month!37:37)+GL37)</f>
        <v>1877998.94939</v>
      </c>
      <c r="GN37" s="12">
        <f>IF(LEFT(GN$2,2)="1M",SUMIF(Month!$131:$131,Period!GN$2,Month!37:37),SUMIF(Month!$131:$131,Period!GN$2,Month!37:37)+GM37)</f>
        <v>2838856.0963699999</v>
      </c>
      <c r="GO37" s="12">
        <f>IF(LEFT(GO$2,2)="1M",SUMIF(Month!$131:$131,Period!GO$2,Month!37:37),SUMIF(Month!$131:$131,Period!GO$2,Month!37:37)+GN37)</f>
        <v>3840659.8663599999</v>
      </c>
      <c r="GP37" s="12">
        <f>IF(LEFT(GP$2,2)="1M",SUMIF(Month!$131:$131,Period!GP$2,Month!37:37),SUMIF(Month!$131:$131,Period!GP$2,Month!37:37)+GO37)</f>
        <v>4832150.8663599994</v>
      </c>
      <c r="GQ37" s="12">
        <f>IF(LEFT(GQ$2,2)="1M",SUMIF(Month!$131:$131,Period!GQ$2,Month!37:37),SUMIF(Month!$131:$131,Period!GQ$2,Month!37:37)+GP37)</f>
        <v>5763015.8307499997</v>
      </c>
      <c r="GR37" s="12">
        <f>IF(LEFT(GR$2,2)="1M",SUMIF(Month!$131:$131,Period!GR$2,Month!37:37),SUMIF(Month!$131:$131,Period!GR$2,Month!37:37)+GQ37)</f>
        <v>6743872.8307499997</v>
      </c>
      <c r="GS37" s="12">
        <f>IF(LEFT(GS$2,2)="1M",SUMIF(Month!$131:$131,Period!GS$2,Month!37:37),SUMIF(Month!$131:$131,Period!GS$2,Month!37:37)+GR37)</f>
        <v>7746345.8983999994</v>
      </c>
      <c r="GT37" s="12">
        <f>IF(LEFT(GT$2,2)="1M",SUMIF(Month!$131:$131,Period!GT$2,Month!37:37),SUMIF(Month!$131:$131,Period!GT$2,Month!37:37)+GS37)</f>
        <v>8659733.8983999994</v>
      </c>
      <c r="GU37" s="12">
        <f>IF(LEFT(GU$2,2)="1M",SUMIF(Month!$131:$131,Period!GU$2,Month!37:37),SUMIF(Month!$131:$131,Period!GU$2,Month!37:37)+GT37)</f>
        <v>9692706.8983999994</v>
      </c>
      <c r="GV37" s="12">
        <f>IF(LEFT(GV$2,2)="1M",SUMIF(Month!$131:$131,Period!GV$2,Month!37:37),SUMIF(Month!$131:$131,Period!GV$2,Month!37:37)+GU37)</f>
        <v>10711914.547449999</v>
      </c>
      <c r="GW37" s="12">
        <f>IF(LEFT(GW$2,2)="1M",SUMIF(Month!$131:$131,Period!GW$2,Month!37:37),SUMIF(Month!$131:$131,Period!GW$2,Month!37:37)+GV37)</f>
        <v>11708308.547449999</v>
      </c>
      <c r="GX37" s="12">
        <f>IF(LEFT(GX$2,2)="1M",SUMIF(Month!$131:$131,Period!GX$2,Month!37:37),SUMIF(Month!$131:$131,Period!GX$2,Month!37:37)+GW37)</f>
        <v>1026845</v>
      </c>
      <c r="GY37" s="12">
        <f>IF(LEFT(GY$2,2)="1M",SUMIF(Month!$131:$131,Period!GY$2,Month!37:37),SUMIF(Month!$131:$131,Period!GY$2,Month!37:37)+GX37)</f>
        <v>1976218</v>
      </c>
      <c r="GZ37" s="12">
        <f>IF(LEFT(GZ$2,2)="1M",SUMIF(Month!$131:$131,Period!GZ$2,Month!37:37),SUMIF(Month!$131:$131,Period!GZ$2,Month!37:37)+GY37)</f>
        <v>2976856</v>
      </c>
      <c r="HA37" s="12">
        <f>IF(LEFT(HA$2,2)="1M",SUMIF(Month!$131:$131,Period!HA$2,Month!37:37),SUMIF(Month!$131:$131,Period!HA$2,Month!37:37)+GZ37)</f>
        <v>3937208</v>
      </c>
      <c r="HB37" s="12">
        <f>IF(LEFT(HB$2,2)="1M",SUMIF(Month!$131:$131,Period!HB$2,Month!37:37),SUMIF(Month!$131:$131,Period!HB$2,Month!37:37)+HA37)</f>
        <v>4954224</v>
      </c>
      <c r="HC37" s="12">
        <f>IF(LEFT(HC$2,2)="1M",SUMIF(Month!$131:$131,Period!HC$2,Month!37:37),SUMIF(Month!$131:$131,Period!HC$2,Month!37:37)+HB37)</f>
        <v>5851547</v>
      </c>
      <c r="HD37" s="12">
        <f>IF(LEFT(HD$2,2)="1M",SUMIF(Month!$131:$131,Period!HD$2,Month!37:37),SUMIF(Month!$131:$131,Period!HD$2,Month!37:37)+HC37)</f>
        <v>6900141</v>
      </c>
      <c r="HE37" s="12">
        <f>IF(LEFT(HE$2,2)="1M",SUMIF(Month!$131:$131,Period!HE$2,Month!37:37),SUMIF(Month!$131:$131,Period!HE$2,Month!37:37)+HD37)</f>
        <v>7929455</v>
      </c>
      <c r="HF37" s="12">
        <f>IF(LEFT(HF$2,2)="1M",SUMIF(Month!$131:$131,Period!HF$2,Month!37:37),SUMIF(Month!$131:$131,Period!HF$2,Month!37:37)+HE37)</f>
        <v>8975565</v>
      </c>
      <c r="HG37" s="12">
        <f>IF(LEFT(HG$2,2)="1M",SUMIF(Month!$131:$131,Period!HG$2,Month!37:37),SUMIF(Month!$131:$131,Period!HG$2,Month!37:37)+HF37)</f>
        <v>10050160</v>
      </c>
      <c r="HH37" s="12">
        <f>IF(LEFT(HH$2,2)="1M",SUMIF(Month!$131:$131,Period!HH$2,Month!37:37),SUMIF(Month!$131:$131,Period!HH$2,Month!37:37)+HG37)</f>
        <v>11079871</v>
      </c>
      <c r="HI37" s="12">
        <f>IF(LEFT(HI$2,2)="1M",SUMIF(Month!$131:$131,Period!HI$2,Month!37:37),SUMIF(Month!$131:$131,Period!HI$2,Month!37:37)+HH37)</f>
        <v>12079645</v>
      </c>
      <c r="HJ37" s="12">
        <f>IF(LEFT(HJ$2,2)="1M",SUMIF(Month!$131:$131,Period!HJ$2,Month!37:37),SUMIF(Month!$131:$131,Period!HJ$2,Month!37:37)+HI37)</f>
        <v>1120701</v>
      </c>
      <c r="HK37" s="12">
        <f>IF(LEFT(HK$2,2)="1M",SUMIF(Month!$131:$131,Period!HK$2,Month!37:37),SUMIF(Month!$131:$131,Period!HK$2,Month!37:37)+HJ37)</f>
        <v>2108298</v>
      </c>
      <c r="HL37" s="12">
        <f>IF(LEFT(HL$2,2)="1M",SUMIF(Month!$131:$131,Period!HL$2,Month!37:37),SUMIF(Month!$131:$131,Period!HL$2,Month!37:37)+HK37)</f>
        <v>3173007</v>
      </c>
      <c r="HM37" s="12">
        <f>IF(LEFT(HM$2,2)="1M",SUMIF(Month!$131:$131,Period!HM$2,Month!37:37),SUMIF(Month!$131:$131,Period!HM$2,Month!37:37)+HL37)</f>
        <v>4177125</v>
      </c>
      <c r="HN37" s="12">
        <f>IF(LEFT(HN$2,2)="1M",SUMIF(Month!$131:$131,Period!HN$2,Month!37:37),SUMIF(Month!$131:$131,Period!HN$2,Month!37:37)+HM37)</f>
        <v>5156978</v>
      </c>
      <c r="HO37" s="12">
        <f>IF(LEFT(HO$2,2)="1M",SUMIF(Month!$131:$131,Period!HO$2,Month!37:37),SUMIF(Month!$131:$131,Period!HO$2,Month!37:37)+HN37)</f>
        <v>6105534</v>
      </c>
      <c r="HP37" s="12">
        <f>IF(LEFT(HP$2,2)="1M",SUMIF(Month!$131:$131,Period!HP$2,Month!37:37),SUMIF(Month!$131:$131,Period!HP$2,Month!37:37)+HO37)</f>
        <v>7213188</v>
      </c>
      <c r="HQ37" s="12">
        <f>IF(LEFT(HQ$2,2)="1M",SUMIF(Month!$131:$131,Period!HQ$2,Month!37:37),SUMIF(Month!$131:$131,Period!HQ$2,Month!37:37)+HP37)</f>
        <v>8205087</v>
      </c>
      <c r="HR37" s="12">
        <f>IF(LEFT(HR$2,2)="1M",SUMIF(Month!$131:$131,Period!HR$2,Month!37:37),SUMIF(Month!$131:$131,Period!HR$2,Month!37:37)+HQ37)</f>
        <v>9199896.0571999997</v>
      </c>
      <c r="HS37" s="12">
        <f>IF(LEFT(HS$2,2)="1M",SUMIF(Month!$131:$131,Period!HS$2,Month!37:37),SUMIF(Month!$131:$131,Period!HS$2,Month!37:37)+HR37)</f>
        <v>10198604.910599999</v>
      </c>
      <c r="HT37" s="12">
        <f>IF(LEFT(HT$2,2)="1M",SUMIF(Month!$131:$131,Period!HT$2,Month!37:37),SUMIF(Month!$131:$131,Period!HT$2,Month!37:37)+HS37)</f>
        <v>11156999.103399999</v>
      </c>
      <c r="HU37" s="12">
        <f>IF(LEFT(HU$2,2)="1M",SUMIF(Month!$131:$131,Period!HU$2,Month!37:37),SUMIF(Month!$131:$131,Period!HU$2,Month!37:37)+HT37)</f>
        <v>12145757.103399999</v>
      </c>
      <c r="HV37" s="12">
        <f>IF(LEFT(HV$2,2)="1M",SUMIF(Month!$131:$131,Period!HV$2,Month!37:37),SUMIF(Month!$131:$131,Period!HV$2,Month!37:37)+HU37)</f>
        <v>1005109</v>
      </c>
      <c r="HW37" s="12">
        <f>IF(LEFT(HW$2,2)="1M",SUMIF(Month!$131:$131,Period!HW$2,Month!37:37),SUMIF(Month!$131:$131,Period!HW$2,Month!37:37)+HV37)</f>
        <v>1840649.08</v>
      </c>
      <c r="HX37" s="12">
        <f>IF(LEFT(HX$2,2)="1M",SUMIF(Month!$131:$131,Period!HX$2,Month!37:37),SUMIF(Month!$131:$131,Period!HX$2,Month!37:37)+HW37)</f>
        <v>2757560.08</v>
      </c>
      <c r="HY37" s="12">
        <f>IF(LEFT(HY$2,2)="1M",SUMIF(Month!$131:$131,Period!HY$2,Month!37:37),SUMIF(Month!$131:$131,Period!HY$2,Month!37:37)+HX37)</f>
        <v>3602413.08</v>
      </c>
      <c r="HZ37" s="12">
        <f>IF(LEFT(HZ$2,2)="1M",SUMIF(Month!$131:$131,Period!HZ$2,Month!37:37),SUMIF(Month!$131:$131,Period!HZ$2,Month!37:37)+HY37)</f>
        <v>4461611.08</v>
      </c>
      <c r="IA37" s="12">
        <f>IF(LEFT(IA$2,2)="1M",SUMIF(Month!$131:$131,Period!IA$2,Month!37:37),SUMIF(Month!$131:$131,Period!IA$2,Month!37:37)+HZ37)</f>
        <v>5310510.2595552867</v>
      </c>
      <c r="IB37" s="12">
        <f>IF(LEFT(IB$2,2)="1M",SUMIF(Month!$131:$131,Period!IB$2,Month!37:37),SUMIF(Month!$131:$131,Period!IB$2,Month!37:37)+IA37)</f>
        <v>6267303.9077578029</v>
      </c>
      <c r="IC37" s="12">
        <f>IF(LEFT(IC$2,2)="1M",SUMIF(Month!$131:$131,Period!IC$2,Month!37:37),SUMIF(Month!$131:$131,Period!IC$2,Month!37:37)+IB37)</f>
        <v>7217639.2226520954</v>
      </c>
      <c r="ID37" s="12">
        <f>IF(LEFT(ID$2,2)="1M",SUMIF(Month!$131:$131,Period!ID$2,Month!37:37),SUMIF(Month!$131:$131,Period!ID$2,Month!37:37)+IC37)</f>
        <v>8118224.3483631685</v>
      </c>
      <c r="IE37" s="12">
        <f>IF(LEFT(IE$2,2)="1M",SUMIF(Month!$131:$131,Period!IE$2,Month!37:37),SUMIF(Month!$131:$131,Period!IE$2,Month!37:37)+ID37)</f>
        <v>9044345.578363169</v>
      </c>
      <c r="IF37" s="12">
        <f>IF(LEFT(IF$2,2)="1M",SUMIF(Month!$131:$131,Period!IF$2,Month!37:37),SUMIF(Month!$131:$131,Period!IF$2,Month!37:37)+IE37)</f>
        <v>10002693.578363169</v>
      </c>
      <c r="IG37" s="12">
        <f>IF(LEFT(IG$2,2)="1M",SUMIF(Month!$131:$131,Period!IG$2,Month!37:37),SUMIF(Month!$131:$131,Period!IG$2,Month!37:37)+IF37)</f>
        <v>11018871.028363168</v>
      </c>
      <c r="IH37" s="12">
        <f>Month!IH37</f>
        <v>1046472.97</v>
      </c>
      <c r="II37" s="12">
        <f>IH37+Month!II37</f>
        <v>1898907.96</v>
      </c>
      <c r="IJ37" s="12">
        <f>II37+Month!IJ37</f>
        <v>2876345.9299999997</v>
      </c>
      <c r="IK37" s="12">
        <f>IJ37+Month!IK37</f>
        <v>3769521.3299999996</v>
      </c>
      <c r="IL37" s="12">
        <f>IK37+Month!IL37</f>
        <v>4705576.3199999994</v>
      </c>
      <c r="IM37" s="12">
        <f>IL37+Month!IM37</f>
        <v>5608316.9999999991</v>
      </c>
      <c r="IN37" s="12">
        <f>IM37+Month!IN37</f>
        <v>6589804.4999999991</v>
      </c>
      <c r="IO37" s="12">
        <f>IN37+Month!IO37</f>
        <v>7549325.4999999991</v>
      </c>
      <c r="IP37" s="12">
        <f>IO37+Month!IP37</f>
        <v>8483531.209999999</v>
      </c>
      <c r="IQ37" s="12">
        <f>IP37+Month!IQ37</f>
        <v>9461573.1399999987</v>
      </c>
      <c r="IR37" s="12">
        <f>IQ37+Month!IR37</f>
        <v>10405791.459999999</v>
      </c>
      <c r="IS37" s="12">
        <f>IR37+Month!IS37</f>
        <v>11375740.52</v>
      </c>
      <c r="IT37" s="12">
        <f>Month!IT37</f>
        <v>977448.02</v>
      </c>
      <c r="IU37" s="12">
        <f>IT37+Month!IU37</f>
        <v>1810585.48</v>
      </c>
      <c r="IV37" s="12">
        <f>IU37+Month!IV37</f>
        <v>2743556.61</v>
      </c>
      <c r="IW37" s="12">
        <f>IV37+Month!IW37</f>
        <v>3672740.4899999998</v>
      </c>
      <c r="IX37" s="12">
        <f>IW37+Month!IX37</f>
        <v>4566591.8099999996</v>
      </c>
      <c r="IY37" s="12">
        <f>IX37+Month!IY37</f>
        <v>5491504.0499999998</v>
      </c>
      <c r="IZ37" s="12">
        <f>IY37+Month!IZ37</f>
        <v>6550256.3700000001</v>
      </c>
      <c r="JA37" s="12">
        <f>IZ37+Month!JA37</f>
        <v>7590953.8499999996</v>
      </c>
      <c r="JB37" s="12">
        <f>JA37+Month!JB37</f>
        <v>8579940.0399999991</v>
      </c>
      <c r="JC37" s="12">
        <f>JB37+Month!JC37</f>
        <v>9622193.75</v>
      </c>
      <c r="JD37" s="12">
        <f>JC37+Month!JD37</f>
        <v>10598940.470000001</v>
      </c>
      <c r="JE37" s="12">
        <f>JD37+Month!JE37</f>
        <v>11636258.550000001</v>
      </c>
      <c r="JF37" s="12">
        <f>Month!JF37</f>
        <v>1065309.58</v>
      </c>
      <c r="JG37" s="12">
        <f>Month!JG37+JF37</f>
        <v>2043187.09</v>
      </c>
      <c r="JH37" s="12">
        <f>Month!JH37+JG37</f>
        <v>3077585.88</v>
      </c>
      <c r="JI37" s="12">
        <f>Month!JI37+JH37</f>
        <v>4117587.42</v>
      </c>
      <c r="JJ37" s="12">
        <f>Month!JJ37+JI37</f>
        <v>5217297.42</v>
      </c>
      <c r="JK37" s="12">
        <f>Month!JK37+JJ37</f>
        <v>6275467.4199999999</v>
      </c>
      <c r="JL37" s="12">
        <f>Month!JL37+JK37</f>
        <v>7440422.75</v>
      </c>
      <c r="JM37" s="12">
        <f>Month!JM37+JL37</f>
        <v>8530494.4600000009</v>
      </c>
      <c r="JN37" s="12">
        <f>Month!JN37+JM37</f>
        <v>9562104.5800000001</v>
      </c>
      <c r="JO37" s="12">
        <f>Month!JO37+JN37</f>
        <v>10654121.58</v>
      </c>
      <c r="JP37" s="12">
        <f>Month!JP37+JO37</f>
        <v>11731526.33</v>
      </c>
      <c r="JQ37" s="12">
        <f>Month!JQ37+JP37</f>
        <v>12796426.810000001</v>
      </c>
      <c r="JR37" s="12">
        <f>Month!JR37</f>
        <v>1115080</v>
      </c>
      <c r="JS37" s="12">
        <f>Month!JS37+JR37</f>
        <v>2116498.38</v>
      </c>
      <c r="JT37" s="12">
        <f>Month!JT37+JS37</f>
        <v>2875814.4299999997</v>
      </c>
      <c r="JU37" s="12">
        <f>Month!JU37+JT37</f>
        <v>3218996.9999999995</v>
      </c>
      <c r="JV37" s="12">
        <f>Month!JV37+JU37</f>
        <v>3648697.1299999994</v>
      </c>
      <c r="JW37" s="12">
        <f>Month!JW37+JV37</f>
        <v>4175767.3199999994</v>
      </c>
      <c r="JX37" s="12">
        <f>Month!JX37+JW37</f>
        <v>4761397.2399999993</v>
      </c>
      <c r="JY37" s="12">
        <f>Month!JY37+JX37</f>
        <v>5442205.3999999994</v>
      </c>
      <c r="JZ37" s="12">
        <f>Month!JZ37+JY37</f>
        <v>6245912.8899999997</v>
      </c>
      <c r="KA37" s="12">
        <f>Month!KA37+JZ37</f>
        <v>7226193.8099999996</v>
      </c>
      <c r="KB37" s="12">
        <f>Month!KB37+KA37</f>
        <v>8256537.9399999995</v>
      </c>
      <c r="KC37" s="12">
        <f>Month!KC37+KB37</f>
        <v>9330137.2899999991</v>
      </c>
      <c r="KD37" s="12">
        <f>Month!KD37</f>
        <v>1058428.3999999999</v>
      </c>
      <c r="KE37" s="12">
        <f>Month!KE37+KD37</f>
        <v>2007313.4</v>
      </c>
      <c r="KF37" s="12">
        <f>Month!KF37+KE37</f>
        <v>3003144.4</v>
      </c>
      <c r="KG37" s="12">
        <f>Month!KG37+KF37</f>
        <v>3937939.19</v>
      </c>
      <c r="KH37" s="12">
        <f>Month!KH37+KG37</f>
        <v>4993417.2200000007</v>
      </c>
      <c r="KI37" s="12">
        <f>Month!KI37+KH37</f>
        <v>6070562.2800000012</v>
      </c>
      <c r="KJ37" s="12">
        <f>Month!KJ37+KI37</f>
        <v>7289995.2800000012</v>
      </c>
      <c r="KK37" s="12">
        <f>Month!KK37+KJ37</f>
        <v>8530050.2800000012</v>
      </c>
      <c r="KL37" s="12">
        <f>Month!KL37+KK37</f>
        <v>9778453.0100000016</v>
      </c>
      <c r="KM37" s="12">
        <f>Month!KM37+KL37</f>
        <v>11085498.010000002</v>
      </c>
      <c r="KN37" s="12">
        <f>Month!KN37+KM37</f>
        <v>12378084.73</v>
      </c>
      <c r="KO37" s="12">
        <f>Month!KO37+KN37</f>
        <v>13693563.77</v>
      </c>
      <c r="KP37" s="12">
        <f>Month!KP37</f>
        <v>1151092.9866666666</v>
      </c>
      <c r="KQ37" s="12">
        <f>Month!KQ37+KP37</f>
        <v>2219312.8466666667</v>
      </c>
      <c r="KR37" s="12">
        <f>Month!KR37+KQ37</f>
        <v>3504053.7966666669</v>
      </c>
      <c r="KS37" s="12">
        <f>Month!KS37+KR37</f>
        <v>4751688.6766666668</v>
      </c>
      <c r="KT37" s="12">
        <f>Month!KT37+KS37</f>
        <v>6089761.8466666667</v>
      </c>
      <c r="KU37" s="12">
        <f>Month!KU37+KT37</f>
        <v>7307301.8466666667</v>
      </c>
      <c r="KV37" s="12">
        <f>Month!KV37+KU37</f>
        <v>8673699.4266666658</v>
      </c>
      <c r="KW37" s="12">
        <f>Month!KW37+KV37</f>
        <v>10051198.936666666</v>
      </c>
      <c r="KX37" s="12">
        <f>Month!KX37+KW37</f>
        <v>11363951.936666666</v>
      </c>
      <c r="KY37" s="12">
        <f>Month!KY37+KX37</f>
        <v>12731346.856666666</v>
      </c>
      <c r="KZ37" s="12">
        <f>Month!KZ37+KY37</f>
        <v>14072948.776666665</v>
      </c>
      <c r="LA37" s="12">
        <f>Month!LA37+KZ37</f>
        <v>15411889.646666665</v>
      </c>
      <c r="LB37" s="12">
        <f>Month!LB37</f>
        <v>1390396</v>
      </c>
      <c r="LC37" s="12">
        <f>Month!LC37+LB37</f>
        <v>2620134</v>
      </c>
      <c r="LD37" s="12">
        <f>Month!LD37+LC37</f>
        <v>3959888.27</v>
      </c>
      <c r="LE37" s="12">
        <f>Month!LE37+LD37</f>
        <v>5211241.67</v>
      </c>
      <c r="LF37" s="12">
        <f>Month!LF37+LE37</f>
        <v>6488861.4900000002</v>
      </c>
      <c r="LG37" s="12">
        <f>Month!LG37+LF37</f>
        <v>7754234.4900000002</v>
      </c>
      <c r="LH37" s="12">
        <f>Month!LH37+LG37</f>
        <v>9088448.6699999999</v>
      </c>
      <c r="LI37" s="12">
        <f>Month!LI37+LH37</f>
        <v>10466730.57</v>
      </c>
      <c r="LJ37" s="12">
        <f>Month!LJ37+LI37</f>
        <v>11719037.57</v>
      </c>
      <c r="LK37" s="12">
        <f>Month!LK37+LJ37</f>
        <v>13002142.57</v>
      </c>
      <c r="LL37" s="12">
        <f>Month!LL37+LK37</f>
        <v>14275864.310000001</v>
      </c>
      <c r="LM37" s="12">
        <f>Month!LM37+LL37</f>
        <v>15549428.17</v>
      </c>
      <c r="LN37" s="12">
        <f>Month!LN37</f>
        <v>1164135.99</v>
      </c>
      <c r="LO37" s="12">
        <f>LN37+Month!LO37</f>
        <v>2225303.7400000002</v>
      </c>
      <c r="LP37" s="12">
        <f>LO37+Month!LP37</f>
        <v>3449588.2800000003</v>
      </c>
      <c r="LQ37" s="12">
        <f>LP37+Month!LQ37</f>
        <v>4653845.53</v>
      </c>
      <c r="LR37" s="12">
        <f>LQ37+Month!LR37</f>
        <v>5930275.5300000003</v>
      </c>
      <c r="LS37" s="12">
        <f>LR37+Month!LS37</f>
        <v>7221693.5300000003</v>
      </c>
      <c r="LT37" s="12">
        <f>LS37+Month!LT37</f>
        <v>8578756.620000001</v>
      </c>
      <c r="LU37" s="12">
        <f>LT37+Month!LU37</f>
        <v>9924048.9400000013</v>
      </c>
      <c r="LV37" s="12">
        <f>LU37+Month!LV37</f>
        <v>11225534.940000001</v>
      </c>
      <c r="LW37" s="12">
        <f>LV37+Month!LW37</f>
        <v>12567711.300000001</v>
      </c>
      <c r="LX37" s="12">
        <f>LW37+Month!LX37</f>
        <v>13886124.630000001</v>
      </c>
      <c r="LY37" s="12">
        <f>LX37+Month!LY37</f>
        <v>15181807.630000001</v>
      </c>
      <c r="LZ37" s="12">
        <f>Month!LZ37</f>
        <v>1298093</v>
      </c>
      <c r="MA37" s="12">
        <f>LZ37+Month!MA37</f>
        <v>2422274</v>
      </c>
      <c r="MB37" s="12">
        <f>MA37+Month!MB37</f>
        <v>3698184.6399999997</v>
      </c>
      <c r="MC37" s="12">
        <f>MB37+Month!MC37</f>
        <v>4956316.92</v>
      </c>
      <c r="MD37" s="12">
        <f>MC37+Month!MD37</f>
        <v>6263041.1899999995</v>
      </c>
      <c r="ME37" s="12">
        <f>MD37+Month!ME37</f>
        <v>7534814.1899999995</v>
      </c>
      <c r="MF37" s="12">
        <f>ME37+Month!MF37</f>
        <v>8880583.1899999995</v>
      </c>
      <c r="MG37" s="12">
        <f>MF37+Month!MG37</f>
        <v>10209229.75</v>
      </c>
      <c r="MH37" s="12">
        <f>MG37+Month!MH37</f>
        <v>11550436.75</v>
      </c>
      <c r="MI37" s="12">
        <f>MH37+Month!MI37</f>
        <v>12928756.189999999</v>
      </c>
      <c r="MJ37" s="12">
        <f>MI37+Month!MJ37</f>
        <v>14222488.16</v>
      </c>
      <c r="MK37" s="12">
        <f>MJ37+Month!MK37</f>
        <v>15544646.5</v>
      </c>
      <c r="ML37" s="12">
        <f>Month!ML37</f>
        <v>1369703.66</v>
      </c>
    </row>
    <row r="38" spans="1:350" x14ac:dyDescent="0.35">
      <c r="A38" s="17" t="str">
        <f>Month!$A$38</f>
        <v>Aeronaves (unid)</v>
      </c>
      <c r="B38" s="14">
        <f>IF(LEFT(B$2,2)="1M",SUMIF(Month!$131:$131,Period!B$2,Month!38:38),SUMIF(Month!$131:$131,Period!B$2,Month!38:38)+A38)</f>
        <v>0</v>
      </c>
      <c r="C38" s="14">
        <f>IF(LEFT(C$2,2)="1M",SUMIF(Month!$131:$131,Period!C$2,Month!38:38),SUMIF(Month!$131:$131,Period!C$2,Month!38:38)+B38)</f>
        <v>0</v>
      </c>
      <c r="D38" s="14">
        <f>IF(LEFT(D$2,2)="1M",SUMIF(Month!$131:$131,Period!D$2,Month!38:38),SUMIF(Month!$131:$131,Period!D$2,Month!38:38)+C38)</f>
        <v>0</v>
      </c>
      <c r="E38" s="14">
        <f>IF(LEFT(E$2,2)="1M",SUMIF(Month!$131:$131,Period!E$2,Month!38:38),SUMIF(Month!$131:$131,Period!E$2,Month!38:38)+D38)</f>
        <v>0</v>
      </c>
      <c r="F38" s="14">
        <f>IF(LEFT(F$2,2)="1M",SUMIF(Month!$131:$131,Period!F$2,Month!38:38),SUMIF(Month!$131:$131,Period!F$2,Month!38:38)+E38)</f>
        <v>0</v>
      </c>
      <c r="G38" s="14">
        <f>IF(LEFT(G$2,2)="1M",SUMIF(Month!$131:$131,Period!G$2,Month!38:38),SUMIF(Month!$131:$131,Period!G$2,Month!38:38)+F38)</f>
        <v>0</v>
      </c>
      <c r="H38" s="14">
        <f>IF(LEFT(H$2,2)="1M",SUMIF(Month!$131:$131,Period!H$2,Month!38:38),SUMIF(Month!$131:$131,Period!H$2,Month!38:38)+G38)</f>
        <v>0</v>
      </c>
      <c r="I38" s="14">
        <f>IF(LEFT(I$2,2)="1M",SUMIF(Month!$131:$131,Period!I$2,Month!38:38),SUMIF(Month!$131:$131,Period!I$2,Month!38:38)+H38)</f>
        <v>0</v>
      </c>
      <c r="J38" s="14">
        <f>IF(LEFT(J$2,2)="1M",SUMIF(Month!$131:$131,Period!J$2,Month!38:38),SUMIF(Month!$131:$131,Period!J$2,Month!38:38)+I38)</f>
        <v>0</v>
      </c>
      <c r="K38" s="14">
        <f>IF(LEFT(K$2,2)="1M",SUMIF(Month!$131:$131,Period!K$2,Month!38:38),SUMIF(Month!$131:$131,Period!K$2,Month!38:38)+J38)</f>
        <v>0</v>
      </c>
      <c r="L38" s="14">
        <f>IF(LEFT(L$2,2)="1M",SUMIF(Month!$131:$131,Period!L$2,Month!38:38),SUMIF(Month!$131:$131,Period!L$2,Month!38:38)+K38)</f>
        <v>0</v>
      </c>
      <c r="M38" s="14">
        <f>IF(LEFT(M$2,2)="1M",SUMIF(Month!$131:$131,Period!M$2,Month!38:38),SUMIF(Month!$131:$131,Period!M$2,Month!38:38)+L38)</f>
        <v>0</v>
      </c>
      <c r="N38" s="14">
        <f>IF(LEFT(N$2,2)="1M",SUMIF(Month!$131:$131,Period!N$2,Month!38:38),SUMIF(Month!$131:$131,Period!N$2,Month!38:38)+M38)</f>
        <v>0</v>
      </c>
      <c r="O38" s="14">
        <f>IF(LEFT(O$2,2)="1M",SUMIF(Month!$131:$131,Period!O$2,Month!38:38),SUMIF(Month!$131:$131,Period!O$2,Month!38:38)+N38)</f>
        <v>0</v>
      </c>
      <c r="P38" s="14">
        <f>IF(LEFT(P$2,2)="1M",SUMIF(Month!$131:$131,Period!P$2,Month!38:38),SUMIF(Month!$131:$131,Period!P$2,Month!38:38)+O38)</f>
        <v>0</v>
      </c>
      <c r="Q38" s="14">
        <f>IF(LEFT(Q$2,2)="1M",SUMIF(Month!$131:$131,Period!Q$2,Month!38:38),SUMIF(Month!$131:$131,Period!Q$2,Month!38:38)+P38)</f>
        <v>0</v>
      </c>
      <c r="R38" s="14">
        <f>IF(LEFT(R$2,2)="1M",SUMIF(Month!$131:$131,Period!R$2,Month!38:38),SUMIF(Month!$131:$131,Period!R$2,Month!38:38)+Q38)</f>
        <v>0</v>
      </c>
      <c r="S38" s="14">
        <f>IF(LEFT(S$2,2)="1M",SUMIF(Month!$131:$131,Period!S$2,Month!38:38),SUMIF(Month!$131:$131,Period!S$2,Month!38:38)+R38)</f>
        <v>0</v>
      </c>
      <c r="T38" s="14">
        <f>IF(LEFT(T$2,2)="1M",SUMIF(Month!$131:$131,Period!T$2,Month!38:38),SUMIF(Month!$131:$131,Period!T$2,Month!38:38)+S38)</f>
        <v>0</v>
      </c>
      <c r="U38" s="14">
        <f>IF(LEFT(U$2,2)="1M",SUMIF(Month!$131:$131,Period!U$2,Month!38:38),SUMIF(Month!$131:$131,Period!U$2,Month!38:38)+T38)</f>
        <v>0</v>
      </c>
      <c r="V38" s="14">
        <f>IF(LEFT(V$2,2)="1M",SUMIF(Month!$131:$131,Period!V$2,Month!38:38),SUMIF(Month!$131:$131,Period!V$2,Month!38:38)+U38)</f>
        <v>0</v>
      </c>
      <c r="W38" s="14">
        <f>IF(LEFT(W$2,2)="1M",SUMIF(Month!$131:$131,Period!W$2,Month!38:38),SUMIF(Month!$131:$131,Period!W$2,Month!38:38)+V38)</f>
        <v>0</v>
      </c>
      <c r="X38" s="14">
        <f>IF(LEFT(X$2,2)="1M",SUMIF(Month!$131:$131,Period!X$2,Month!38:38),SUMIF(Month!$131:$131,Period!X$2,Month!38:38)+W38)</f>
        <v>0</v>
      </c>
      <c r="Y38" s="14">
        <f>IF(LEFT(Y$2,2)="1M",SUMIF(Month!$131:$131,Period!Y$2,Month!38:38),SUMIF(Month!$131:$131,Period!Y$2,Month!38:38)+X38)</f>
        <v>0</v>
      </c>
      <c r="Z38" s="14">
        <f>IF(LEFT(Z$2,2)="1M",SUMIF(Month!$131:$131,Period!Z$2,Month!38:38),SUMIF(Month!$131:$131,Period!Z$2,Month!38:38)+Y38)</f>
        <v>0</v>
      </c>
      <c r="AA38" s="14">
        <f>IF(LEFT(AA$2,2)="1M",SUMIF(Month!$131:$131,Period!AA$2,Month!38:38),SUMIF(Month!$131:$131,Period!AA$2,Month!38:38)+Z38)</f>
        <v>0</v>
      </c>
      <c r="AB38" s="14">
        <f>IF(LEFT(AB$2,2)="1M",SUMIF(Month!$131:$131,Period!AB$2,Month!38:38),SUMIF(Month!$131:$131,Period!AB$2,Month!38:38)+AA38)</f>
        <v>0</v>
      </c>
      <c r="AC38" s="14">
        <f>IF(LEFT(AC$2,2)="1M",SUMIF(Month!$131:$131,Period!AC$2,Month!38:38),SUMIF(Month!$131:$131,Period!AC$2,Month!38:38)+AB38)</f>
        <v>0</v>
      </c>
      <c r="AD38" s="14">
        <f>IF(LEFT(AD$2,2)="1M",SUMIF(Month!$131:$131,Period!AD$2,Month!38:38),SUMIF(Month!$131:$131,Period!AD$2,Month!38:38)+AC38)</f>
        <v>0</v>
      </c>
      <c r="AE38" s="14">
        <f>IF(LEFT(AE$2,2)="1M",SUMIF(Month!$131:$131,Period!AE$2,Month!38:38),SUMIF(Month!$131:$131,Period!AE$2,Month!38:38)+AD38)</f>
        <v>0</v>
      </c>
      <c r="AF38" s="14">
        <f>IF(LEFT(AF$2,2)="1M",SUMIF(Month!$131:$131,Period!AF$2,Month!38:38),SUMIF(Month!$131:$131,Period!AF$2,Month!38:38)+AE38)</f>
        <v>0</v>
      </c>
      <c r="AG38" s="14">
        <f>IF(LEFT(AG$2,2)="1M",SUMIF(Month!$131:$131,Period!AG$2,Month!38:38),SUMIF(Month!$131:$131,Period!AG$2,Month!38:38)+AF38)</f>
        <v>0</v>
      </c>
      <c r="AH38" s="14">
        <f>IF(LEFT(AH$2,2)="1M",SUMIF(Month!$131:$131,Period!AH$2,Month!38:38),SUMIF(Month!$131:$131,Period!AH$2,Month!38:38)+AG38)</f>
        <v>0</v>
      </c>
      <c r="AI38" s="14">
        <f>IF(LEFT(AI$2,2)="1M",SUMIF(Month!$131:$131,Period!AI$2,Month!38:38),SUMIF(Month!$131:$131,Period!AI$2,Month!38:38)+AH38)</f>
        <v>0</v>
      </c>
      <c r="AJ38" s="14">
        <f>IF(LEFT(AJ$2,2)="1M",SUMIF(Month!$131:$131,Period!AJ$2,Month!38:38),SUMIF(Month!$131:$131,Period!AJ$2,Month!38:38)+AI38)</f>
        <v>0</v>
      </c>
      <c r="AK38" s="14">
        <f>IF(LEFT(AK$2,2)="1M",SUMIF(Month!$131:$131,Period!AK$2,Month!38:38),SUMIF(Month!$131:$131,Period!AK$2,Month!38:38)+AJ38)</f>
        <v>0</v>
      </c>
      <c r="AL38" s="14">
        <f>IF(LEFT(AL$2,2)="1M",SUMIF(Month!$131:$131,Period!AL$2,Month!38:38),SUMIF(Month!$131:$131,Period!AL$2,Month!38:38)+AK38)</f>
        <v>0</v>
      </c>
      <c r="AM38" s="14">
        <f>IF(LEFT(AM$2,2)="1M",SUMIF(Month!$131:$131,Period!AM$2,Month!38:38),SUMIF(Month!$131:$131,Period!AM$2,Month!38:38)+AL38)</f>
        <v>0</v>
      </c>
      <c r="AN38" s="14">
        <f>IF(LEFT(AN$2,2)="1M",SUMIF(Month!$131:$131,Period!AN$2,Month!38:38),SUMIF(Month!$131:$131,Period!AN$2,Month!38:38)+AM38)</f>
        <v>0</v>
      </c>
      <c r="AO38" s="14">
        <f>IF(LEFT(AO$2,2)="1M",SUMIF(Month!$131:$131,Period!AO$2,Month!38:38),SUMIF(Month!$131:$131,Period!AO$2,Month!38:38)+AN38)</f>
        <v>0</v>
      </c>
      <c r="AP38" s="14">
        <f>IF(LEFT(AP$2,2)="1M",SUMIF(Month!$131:$131,Period!AP$2,Month!38:38),SUMIF(Month!$131:$131,Period!AP$2,Month!38:38)+AO38)</f>
        <v>0</v>
      </c>
      <c r="AQ38" s="14">
        <f>IF(LEFT(AQ$2,2)="1M",SUMIF(Month!$131:$131,Period!AQ$2,Month!38:38),SUMIF(Month!$131:$131,Period!AQ$2,Month!38:38)+AP38)</f>
        <v>0</v>
      </c>
      <c r="AR38" s="14">
        <f>IF(LEFT(AR$2,2)="1M",SUMIF(Month!$131:$131,Period!AR$2,Month!38:38),SUMIF(Month!$131:$131,Period!AR$2,Month!38:38)+AQ38)</f>
        <v>0</v>
      </c>
      <c r="AS38" s="14">
        <f>IF(LEFT(AS$2,2)="1M",SUMIF(Month!$131:$131,Period!AS$2,Month!38:38),SUMIF(Month!$131:$131,Period!AS$2,Month!38:38)+AR38)</f>
        <v>0</v>
      </c>
      <c r="AT38" s="14">
        <f>IF(LEFT(AT$2,2)="1M",SUMIF(Month!$131:$131,Period!AT$2,Month!38:38),SUMIF(Month!$131:$131,Period!AT$2,Month!38:38)+AS38)</f>
        <v>0</v>
      </c>
      <c r="AU38" s="14">
        <f>IF(LEFT(AU$2,2)="1M",SUMIF(Month!$131:$131,Period!AU$2,Month!38:38),SUMIF(Month!$131:$131,Period!AU$2,Month!38:38)+AT38)</f>
        <v>0</v>
      </c>
      <c r="AV38" s="14">
        <f>IF(LEFT(AV$2,2)="1M",SUMIF(Month!$131:$131,Period!AV$2,Month!38:38),SUMIF(Month!$131:$131,Period!AV$2,Month!38:38)+AU38)</f>
        <v>0</v>
      </c>
      <c r="AW38" s="14">
        <f>IF(LEFT(AW$2,2)="1M",SUMIF(Month!$131:$131,Period!AW$2,Month!38:38),SUMIF(Month!$131:$131,Period!AW$2,Month!38:38)+AV38)</f>
        <v>0</v>
      </c>
      <c r="AX38" s="14">
        <f>IF(LEFT(AX$2,2)="1M",SUMIF(Month!$131:$131,Period!AX$2,Month!38:38),SUMIF(Month!$131:$131,Period!AX$2,Month!38:38)+AW38)</f>
        <v>0</v>
      </c>
      <c r="AY38" s="14">
        <f>IF(LEFT(AY$2,2)="1M",SUMIF(Month!$131:$131,Period!AY$2,Month!38:38),SUMIF(Month!$131:$131,Period!AY$2,Month!38:38)+AX38)</f>
        <v>0</v>
      </c>
      <c r="AZ38" s="14">
        <f>IF(LEFT(AZ$2,2)="1M",SUMIF(Month!$131:$131,Period!AZ$2,Month!38:38),SUMIF(Month!$131:$131,Period!AZ$2,Month!38:38)+AY38)</f>
        <v>0</v>
      </c>
      <c r="BA38" s="14">
        <f>IF(LEFT(BA$2,2)="1M",SUMIF(Month!$131:$131,Period!BA$2,Month!38:38),SUMIF(Month!$131:$131,Period!BA$2,Month!38:38)+AZ38)</f>
        <v>0</v>
      </c>
      <c r="BB38" s="14">
        <f>IF(LEFT(BB$2,2)="1M",SUMIF(Month!$131:$131,Period!BB$2,Month!38:38),SUMIF(Month!$131:$131,Period!BB$2,Month!38:38)+BA38)</f>
        <v>0</v>
      </c>
      <c r="BC38" s="14">
        <f>IF(LEFT(BC$2,2)="1M",SUMIF(Month!$131:$131,Period!BC$2,Month!38:38),SUMIF(Month!$131:$131,Period!BC$2,Month!38:38)+BB38)</f>
        <v>0</v>
      </c>
      <c r="BD38" s="14">
        <f>IF(LEFT(BD$2,2)="1M",SUMIF(Month!$131:$131,Period!BD$2,Month!38:38),SUMIF(Month!$131:$131,Period!BD$2,Month!38:38)+BC38)</f>
        <v>0</v>
      </c>
      <c r="BE38" s="14">
        <f>IF(LEFT(BE$2,2)="1M",SUMIF(Month!$131:$131,Period!BE$2,Month!38:38),SUMIF(Month!$131:$131,Period!BE$2,Month!38:38)+BD38)</f>
        <v>0</v>
      </c>
      <c r="BF38" s="14">
        <f>IF(LEFT(BF$2,2)="1M",SUMIF(Month!$131:$131,Period!BF$2,Month!38:38),SUMIF(Month!$131:$131,Period!BF$2,Month!38:38)+BE38)</f>
        <v>0</v>
      </c>
      <c r="BG38" s="14">
        <f>IF(LEFT(BG$2,2)="1M",SUMIF(Month!$131:$131,Period!BG$2,Month!38:38),SUMIF(Month!$131:$131,Period!BG$2,Month!38:38)+BF38)</f>
        <v>0</v>
      </c>
      <c r="BH38" s="14">
        <f>IF(LEFT(BH$2,2)="1M",SUMIF(Month!$131:$131,Period!BH$2,Month!38:38),SUMIF(Month!$131:$131,Period!BH$2,Month!38:38)+BG38)</f>
        <v>0</v>
      </c>
      <c r="BI38" s="14">
        <f>IF(LEFT(BI$2,2)="1M",SUMIF(Month!$131:$131,Period!BI$2,Month!38:38),SUMIF(Month!$131:$131,Period!BI$2,Month!38:38)+BH38)</f>
        <v>0</v>
      </c>
      <c r="BJ38" s="14">
        <f>IF(LEFT(BJ$2,2)="1M",SUMIF(Month!$131:$131,Period!BJ$2,Month!38:38),SUMIF(Month!$131:$131,Period!BJ$2,Month!38:38)+BI38)</f>
        <v>0</v>
      </c>
      <c r="BK38" s="14">
        <f>IF(LEFT(BK$2,2)="1M",SUMIF(Month!$131:$131,Period!BK$2,Month!38:38),SUMIF(Month!$131:$131,Period!BK$2,Month!38:38)+BJ38)</f>
        <v>0</v>
      </c>
      <c r="BL38" s="14">
        <f>IF(LEFT(BL$2,2)="1M",SUMIF(Month!$131:$131,Period!BL$2,Month!38:38),SUMIF(Month!$131:$131,Period!BL$2,Month!38:38)+BK38)</f>
        <v>0</v>
      </c>
      <c r="BM38" s="14">
        <f>IF(LEFT(BM$2,2)="1M",SUMIF(Month!$131:$131,Period!BM$2,Month!38:38),SUMIF(Month!$131:$131,Period!BM$2,Month!38:38)+BL38)</f>
        <v>0</v>
      </c>
      <c r="BN38" s="14">
        <f>IF(LEFT(BN$2,2)="1M",SUMIF(Month!$131:$131,Period!BN$2,Month!38:38),SUMIF(Month!$131:$131,Period!BN$2,Month!38:38)+BM38)</f>
        <v>0</v>
      </c>
      <c r="BO38" s="14">
        <f>IF(LEFT(BO$2,2)="1M",SUMIF(Month!$131:$131,Period!BO$2,Month!38:38),SUMIF(Month!$131:$131,Period!BO$2,Month!38:38)+BN38)</f>
        <v>0</v>
      </c>
      <c r="BP38" s="14">
        <f>IF(LEFT(BP$2,2)="1M",SUMIF(Month!$131:$131,Period!BP$2,Month!38:38),SUMIF(Month!$131:$131,Period!BP$2,Month!38:38)+BO38)</f>
        <v>0</v>
      </c>
      <c r="BQ38" s="14">
        <f>IF(LEFT(BQ$2,2)="1M",SUMIF(Month!$131:$131,Period!BQ$2,Month!38:38),SUMIF(Month!$131:$131,Period!BQ$2,Month!38:38)+BP38)</f>
        <v>0</v>
      </c>
      <c r="BR38" s="14">
        <f>IF(LEFT(BR$2,2)="1M",SUMIF(Month!$131:$131,Period!BR$2,Month!38:38),SUMIF(Month!$131:$131,Period!BR$2,Month!38:38)+BQ38)</f>
        <v>0</v>
      </c>
      <c r="BS38" s="14">
        <f>IF(LEFT(BS$2,2)="1M",SUMIF(Month!$131:$131,Period!BS$2,Month!38:38),SUMIF(Month!$131:$131,Period!BS$2,Month!38:38)+BR38)</f>
        <v>0</v>
      </c>
      <c r="BT38" s="14">
        <f>IF(LEFT(BT$2,2)="1M",SUMIF(Month!$131:$131,Period!BT$2,Month!38:38),SUMIF(Month!$131:$131,Period!BT$2,Month!38:38)+BS38)</f>
        <v>0</v>
      </c>
      <c r="BU38" s="14">
        <f>IF(LEFT(BU$2,2)="1M",SUMIF(Month!$131:$131,Period!BU$2,Month!38:38),SUMIF(Month!$131:$131,Period!BU$2,Month!38:38)+BT38)</f>
        <v>0</v>
      </c>
      <c r="BV38" s="14">
        <f>IF(LEFT(BV$2,2)="1M",SUMIF(Month!$131:$131,Period!BV$2,Month!38:38),SUMIF(Month!$131:$131,Period!BV$2,Month!38:38)+BU38)</f>
        <v>0</v>
      </c>
      <c r="BW38" s="14">
        <f>IF(LEFT(BW$2,2)="1M",SUMIF(Month!$131:$131,Period!BW$2,Month!38:38),SUMIF(Month!$131:$131,Period!BW$2,Month!38:38)+BV38)</f>
        <v>0</v>
      </c>
      <c r="BX38" s="14">
        <f>IF(LEFT(BX$2,2)="1M",SUMIF(Month!$131:$131,Period!BX$2,Month!38:38),SUMIF(Month!$131:$131,Period!BX$2,Month!38:38)+BW38)</f>
        <v>0</v>
      </c>
      <c r="BY38" s="14">
        <f>IF(LEFT(BY$2,2)="1M",SUMIF(Month!$131:$131,Period!BY$2,Month!38:38),SUMIF(Month!$131:$131,Period!BY$2,Month!38:38)+BX38)</f>
        <v>0</v>
      </c>
      <c r="BZ38" s="14">
        <f>IF(LEFT(BZ$2,2)="1M",SUMIF(Month!$131:$131,Period!BZ$2,Month!38:38),SUMIF(Month!$131:$131,Period!BZ$2,Month!38:38)+BY38)</f>
        <v>0</v>
      </c>
      <c r="CA38" s="14">
        <f>IF(LEFT(CA$2,2)="1M",SUMIF(Month!$131:$131,Period!CA$2,Month!38:38),SUMIF(Month!$131:$131,Period!CA$2,Month!38:38)+BZ38)</f>
        <v>0</v>
      </c>
      <c r="CB38" s="14">
        <f>IF(LEFT(CB$2,2)="1M",SUMIF(Month!$131:$131,Period!CB$2,Month!38:38),SUMIF(Month!$131:$131,Period!CB$2,Month!38:38)+CA38)</f>
        <v>0</v>
      </c>
      <c r="CC38" s="14">
        <f>IF(LEFT(CC$2,2)="1M",SUMIF(Month!$131:$131,Period!CC$2,Month!38:38),SUMIF(Month!$131:$131,Period!CC$2,Month!38:38)+CB38)</f>
        <v>0</v>
      </c>
      <c r="CD38" s="14">
        <f>IF(LEFT(CD$2,2)="1M",SUMIF(Month!$131:$131,Period!CD$2,Month!38:38),SUMIF(Month!$131:$131,Period!CD$2,Month!38:38)+CC38)</f>
        <v>0</v>
      </c>
      <c r="CE38" s="14">
        <f>IF(LEFT(CE$2,2)="1M",SUMIF(Month!$131:$131,Period!CE$2,Month!38:38),SUMIF(Month!$131:$131,Period!CE$2,Month!38:38)+CD38)</f>
        <v>0</v>
      </c>
      <c r="CF38" s="14">
        <f>IF(LEFT(CF$2,2)="1M",SUMIF(Month!$131:$131,Period!CF$2,Month!38:38),SUMIF(Month!$131:$131,Period!CF$2,Month!38:38)+CE38)</f>
        <v>0</v>
      </c>
      <c r="CG38" s="14">
        <f>IF(LEFT(CG$2,2)="1M",SUMIF(Month!$131:$131,Period!CG$2,Month!38:38),SUMIF(Month!$131:$131,Period!CG$2,Month!38:38)+CF38)</f>
        <v>0</v>
      </c>
      <c r="CH38" s="14">
        <f>IF(LEFT(CH$2,2)="1M",SUMIF(Month!$131:$131,Period!CH$2,Month!38:38),SUMIF(Month!$131:$131,Period!CH$2,Month!38:38)+CG38)</f>
        <v>0</v>
      </c>
      <c r="CI38" s="14">
        <f>IF(LEFT(CI$2,2)="1M",SUMIF(Month!$131:$131,Period!CI$2,Month!38:38),SUMIF(Month!$131:$131,Period!CI$2,Month!38:38)+CH38)</f>
        <v>0</v>
      </c>
      <c r="CJ38" s="14">
        <f>IF(LEFT(CJ$2,2)="1M",SUMIF(Month!$131:$131,Period!CJ$2,Month!38:38),SUMIF(Month!$131:$131,Period!CJ$2,Month!38:38)+CI38)</f>
        <v>0</v>
      </c>
      <c r="CK38" s="14">
        <f>IF(LEFT(CK$2,2)="1M",SUMIF(Month!$131:$131,Period!CK$2,Month!38:38),SUMIF(Month!$131:$131,Period!CK$2,Month!38:38)+CJ38)</f>
        <v>0</v>
      </c>
      <c r="CL38" s="14">
        <f>IF(LEFT(CL$2,2)="1M",SUMIF(Month!$131:$131,Period!CL$2,Month!38:38),SUMIF(Month!$131:$131,Period!CL$2,Month!38:38)+CK38)</f>
        <v>0</v>
      </c>
      <c r="CM38" s="14">
        <f>IF(LEFT(CM$2,2)="1M",SUMIF(Month!$131:$131,Period!CM$2,Month!38:38),SUMIF(Month!$131:$131,Period!CM$2,Month!38:38)+CL38)</f>
        <v>0</v>
      </c>
      <c r="CN38" s="14">
        <f>IF(LEFT(CN$2,2)="1M",SUMIF(Month!$131:$131,Period!CN$2,Month!38:38),SUMIF(Month!$131:$131,Period!CN$2,Month!38:38)+CM38)</f>
        <v>0</v>
      </c>
      <c r="CO38" s="14">
        <f>IF(LEFT(CO$2,2)="1M",SUMIF(Month!$131:$131,Period!CO$2,Month!38:38),SUMIF(Month!$131:$131,Period!CO$2,Month!38:38)+CN38)</f>
        <v>0</v>
      </c>
      <c r="CP38" s="14">
        <f>IF(LEFT(CP$2,2)="1M",SUMIF(Month!$131:$131,Period!CP$2,Month!38:38),SUMIF(Month!$131:$131,Period!CP$2,Month!38:38)+CO38)</f>
        <v>0</v>
      </c>
      <c r="CQ38" s="14">
        <f>IF(LEFT(CQ$2,2)="1M",SUMIF(Month!$131:$131,Period!CQ$2,Month!38:38),SUMIF(Month!$131:$131,Period!CQ$2,Month!38:38)+CP38)</f>
        <v>0</v>
      </c>
      <c r="CR38" s="14">
        <f>IF(LEFT(CR$2,2)="1M",SUMIF(Month!$131:$131,Period!CR$2,Month!38:38),SUMIF(Month!$131:$131,Period!CR$2,Month!38:38)+CQ38)</f>
        <v>0</v>
      </c>
      <c r="CS38" s="14">
        <f>IF(LEFT(CS$2,2)="1M",SUMIF(Month!$131:$131,Period!CS$2,Month!38:38),SUMIF(Month!$131:$131,Period!CS$2,Month!38:38)+CR38)</f>
        <v>0</v>
      </c>
      <c r="CT38" s="14">
        <f>IF(LEFT(CT$2,2)="1M",SUMIF(Month!$131:$131,Period!CT$2,Month!38:38),SUMIF(Month!$131:$131,Period!CT$2,Month!38:38)+CS38)</f>
        <v>0</v>
      </c>
      <c r="CU38" s="14">
        <f>IF(LEFT(CU$2,2)="1M",SUMIF(Month!$131:$131,Period!CU$2,Month!38:38),SUMIF(Month!$131:$131,Period!CU$2,Month!38:38)+CT38)</f>
        <v>0</v>
      </c>
      <c r="CV38" s="14">
        <f>IF(LEFT(CV$2,2)="1M",SUMIF(Month!$131:$131,Period!CV$2,Month!38:38),SUMIF(Month!$131:$131,Period!CV$2,Month!38:38)+CU38)</f>
        <v>0</v>
      </c>
      <c r="CW38" s="14">
        <f>IF(LEFT(CW$2,2)="1M",SUMIF(Month!$131:$131,Period!CW$2,Month!38:38),SUMIF(Month!$131:$131,Period!CW$2,Month!38:38)+CV38)</f>
        <v>0</v>
      </c>
      <c r="CX38" s="14">
        <f>IF(LEFT(CX$2,2)="1M",SUMIF(Month!$131:$131,Period!CX$2,Month!38:38),SUMIF(Month!$131:$131,Period!CX$2,Month!38:38)+CW38)</f>
        <v>0</v>
      </c>
      <c r="CY38" s="14">
        <f>IF(LEFT(CY$2,2)="1M",SUMIF(Month!$131:$131,Period!CY$2,Month!38:38),SUMIF(Month!$131:$131,Period!CY$2,Month!38:38)+CX38)</f>
        <v>0</v>
      </c>
      <c r="CZ38" s="14">
        <f>IF(LEFT(CZ$2,2)="1M",SUMIF(Month!$131:$131,Period!CZ$2,Month!38:38),SUMIF(Month!$131:$131,Period!CZ$2,Month!38:38)+CY38)</f>
        <v>0</v>
      </c>
      <c r="DA38" s="14">
        <f>IF(LEFT(DA$2,2)="1M",SUMIF(Month!$131:$131,Period!DA$2,Month!38:38),SUMIF(Month!$131:$131,Period!DA$2,Month!38:38)+CZ38)</f>
        <v>0</v>
      </c>
      <c r="DB38" s="14">
        <f>IF(LEFT(DB$2,2)="1M",SUMIF(Month!$131:$131,Period!DB$2,Month!38:38),SUMIF(Month!$131:$131,Period!DB$2,Month!38:38)+DA38)</f>
        <v>0</v>
      </c>
      <c r="DC38" s="14">
        <f>IF(LEFT(DC$2,2)="1M",SUMIF(Month!$131:$131,Period!DC$2,Month!38:38),SUMIF(Month!$131:$131,Period!DC$2,Month!38:38)+DB38)</f>
        <v>0</v>
      </c>
      <c r="DD38" s="14">
        <f>IF(LEFT(DD$2,2)="1M",SUMIF(Month!$131:$131,Period!DD$2,Month!38:38),SUMIF(Month!$131:$131,Period!DD$2,Month!38:38)+DC38)</f>
        <v>0</v>
      </c>
      <c r="DE38" s="14">
        <f>IF(LEFT(DE$2,2)="1M",SUMIF(Month!$131:$131,Period!DE$2,Month!38:38),SUMIF(Month!$131:$131,Period!DE$2,Month!38:38)+DD38)</f>
        <v>0</v>
      </c>
      <c r="DF38" s="14">
        <f>IF(LEFT(DF$2,2)="1M",SUMIF(Month!$131:$131,Period!DF$2,Month!38:38),SUMIF(Month!$131:$131,Period!DF$2,Month!38:38)+DE38)</f>
        <v>0</v>
      </c>
      <c r="DG38" s="14">
        <f>IF(LEFT(DG$2,2)="1M",SUMIF(Month!$131:$131,Period!DG$2,Month!38:38),SUMIF(Month!$131:$131,Period!DG$2,Month!38:38)+DF38)</f>
        <v>0</v>
      </c>
      <c r="DH38" s="14">
        <f>IF(LEFT(DH$2,2)="1M",SUMIF(Month!$131:$131,Period!DH$2,Month!38:38),SUMIF(Month!$131:$131,Period!DH$2,Month!38:38)+DG38)</f>
        <v>0</v>
      </c>
      <c r="DI38" s="14">
        <f>IF(LEFT(DI$2,2)="1M",SUMIF(Month!$131:$131,Period!DI$2,Month!38:38),SUMIF(Month!$131:$131,Period!DI$2,Month!38:38)+DH38)</f>
        <v>0</v>
      </c>
      <c r="DJ38" s="14">
        <f>IF(LEFT(DJ$2,2)="1M",SUMIF(Month!$131:$131,Period!DJ$2,Month!38:38),SUMIF(Month!$131:$131,Period!DJ$2,Month!38:38)+DI38)</f>
        <v>0</v>
      </c>
      <c r="DK38" s="14">
        <f>IF(LEFT(DK$2,2)="1M",SUMIF(Month!$131:$131,Period!DK$2,Month!38:38),SUMIF(Month!$131:$131,Period!DK$2,Month!38:38)+DJ38)</f>
        <v>0</v>
      </c>
      <c r="DL38" s="14">
        <f>IF(LEFT(DL$2,2)="1M",SUMIF(Month!$131:$131,Period!DL$2,Month!38:38),SUMIF(Month!$131:$131,Period!DL$2,Month!38:38)+DK38)</f>
        <v>0</v>
      </c>
      <c r="DM38" s="14">
        <f>IF(LEFT(DM$2,2)="1M",SUMIF(Month!$131:$131,Period!DM$2,Month!38:38),SUMIF(Month!$131:$131,Period!DM$2,Month!38:38)+DL38)</f>
        <v>0</v>
      </c>
      <c r="DN38" s="14">
        <f>IF(LEFT(DN$2,2)="1M",SUMIF(Month!$131:$131,Period!DN$2,Month!38:38),SUMIF(Month!$131:$131,Period!DN$2,Month!38:38)+DM38)</f>
        <v>0</v>
      </c>
      <c r="DO38" s="14">
        <f>IF(LEFT(DO$2,2)="1M",SUMIF(Month!$131:$131,Period!DO$2,Month!38:38),SUMIF(Month!$131:$131,Period!DO$2,Month!38:38)+DN38)</f>
        <v>0</v>
      </c>
      <c r="DP38" s="14">
        <f>IF(LEFT(DP$2,2)="1M",SUMIF(Month!$131:$131,Period!DP$2,Month!38:38),SUMIF(Month!$131:$131,Period!DP$2,Month!38:38)+DO38)</f>
        <v>0</v>
      </c>
      <c r="DQ38" s="14">
        <f>IF(LEFT(DQ$2,2)="1M",SUMIF(Month!$131:$131,Period!DQ$2,Month!38:38),SUMIF(Month!$131:$131,Period!DQ$2,Month!38:38)+DP38)</f>
        <v>0</v>
      </c>
      <c r="DR38" s="14">
        <f>IF(LEFT(DR$2,2)="1M",SUMIF(Month!$131:$131,Period!DR$2,Month!38:38),SUMIF(Month!$131:$131,Period!DR$2,Month!38:38)+DQ38)</f>
        <v>0</v>
      </c>
      <c r="DS38" s="14">
        <f>IF(LEFT(DS$2,2)="1M",SUMIF(Month!$131:$131,Period!DS$2,Month!38:38),SUMIF(Month!$131:$131,Period!DS$2,Month!38:38)+DR38)</f>
        <v>0</v>
      </c>
      <c r="DT38" s="14">
        <f>IF(LEFT(DT$2,2)="1M",SUMIF(Month!$131:$131,Period!DT$2,Month!38:38),SUMIF(Month!$131:$131,Period!DT$2,Month!38:38)+DS38)</f>
        <v>0</v>
      </c>
      <c r="DU38" s="14">
        <f>IF(LEFT(DU$2,2)="1M",SUMIF(Month!$131:$131,Period!DU$2,Month!38:38),SUMIF(Month!$131:$131,Period!DU$2,Month!38:38)+DT38)</f>
        <v>0</v>
      </c>
      <c r="DV38" s="14">
        <f>IF(LEFT(DV$2,2)="1M",SUMIF(Month!$131:$131,Period!DV$2,Month!38:38),SUMIF(Month!$131:$131,Period!DV$2,Month!38:38)+DU38)</f>
        <v>0</v>
      </c>
      <c r="DW38" s="14">
        <f>IF(LEFT(DW$2,2)="1M",SUMIF(Month!$131:$131,Period!DW$2,Month!38:38),SUMIF(Month!$131:$131,Period!DW$2,Month!38:38)+DV38)</f>
        <v>0</v>
      </c>
      <c r="DX38" s="14">
        <f>IF(LEFT(DX$2,2)="1M",SUMIF(Month!$131:$131,Period!DX$2,Month!38:38),SUMIF(Month!$131:$131,Period!DX$2,Month!38:38)+DW38)</f>
        <v>0</v>
      </c>
      <c r="DY38" s="14">
        <f>IF(LEFT(DY$2,2)="1M",SUMIF(Month!$131:$131,Period!DY$2,Month!38:38),SUMIF(Month!$131:$131,Period!DY$2,Month!38:38)+DX38)</f>
        <v>0</v>
      </c>
      <c r="DZ38" s="14">
        <f>IF(LEFT(DZ$2,2)="1M",SUMIF(Month!$131:$131,Period!DZ$2,Month!38:38),SUMIF(Month!$131:$131,Period!DZ$2,Month!38:38)+DY38)</f>
        <v>0</v>
      </c>
      <c r="EA38" s="14">
        <f>IF(LEFT(EA$2,2)="1M",SUMIF(Month!$131:$131,Period!EA$2,Month!38:38),SUMIF(Month!$131:$131,Period!EA$2,Month!38:38)+DZ38)</f>
        <v>0</v>
      </c>
      <c r="EB38" s="14">
        <f>IF(LEFT(EB$2,2)="1M",SUMIF(Month!$131:$131,Period!EB$2,Month!38:38),SUMIF(Month!$131:$131,Period!EB$2,Month!38:38)+EA38)</f>
        <v>0</v>
      </c>
      <c r="EC38" s="14">
        <f>IF(LEFT(EC$2,2)="1M",SUMIF(Month!$131:$131,Period!EC$2,Month!38:38),SUMIF(Month!$131:$131,Period!EC$2,Month!38:38)+EB38)</f>
        <v>0</v>
      </c>
      <c r="ED38" s="14">
        <f>IF(LEFT(ED$2,2)="1M",SUMIF(Month!$131:$131,Period!ED$2,Month!38:38),SUMIF(Month!$131:$131,Period!ED$2,Month!38:38)+EC38)</f>
        <v>0</v>
      </c>
      <c r="EE38" s="14">
        <f>IF(LEFT(EE$2,2)="1M",SUMIF(Month!$131:$131,Period!EE$2,Month!38:38),SUMIF(Month!$131:$131,Period!EE$2,Month!38:38)+ED38)</f>
        <v>0</v>
      </c>
      <c r="EF38" s="14">
        <f>IF(LEFT(EF$2,2)="1M",SUMIF(Month!$131:$131,Period!EF$2,Month!38:38),SUMIF(Month!$131:$131,Period!EF$2,Month!38:38)+EE38)</f>
        <v>0</v>
      </c>
      <c r="EG38" s="14">
        <f>IF(LEFT(EG$2,2)="1M",SUMIF(Month!$131:$131,Period!EG$2,Month!38:38),SUMIF(Month!$131:$131,Period!EG$2,Month!38:38)+EF38)</f>
        <v>0</v>
      </c>
      <c r="EH38" s="14">
        <f>IF(LEFT(EH$2,2)="1M",SUMIF(Month!$131:$131,Period!EH$2,Month!38:38),SUMIF(Month!$131:$131,Period!EH$2,Month!38:38)+EG38)</f>
        <v>0</v>
      </c>
      <c r="EI38" s="14">
        <f>IF(LEFT(EI$2,2)="1M",SUMIF(Month!$131:$131,Period!EI$2,Month!38:38),SUMIF(Month!$131:$131,Period!EI$2,Month!38:38)+EH38)</f>
        <v>0</v>
      </c>
      <c r="EJ38" s="14">
        <f>IF(LEFT(EJ$2,2)="1M",SUMIF(Month!$131:$131,Period!EJ$2,Month!38:38),SUMIF(Month!$131:$131,Period!EJ$2,Month!38:38)+EI38)</f>
        <v>0</v>
      </c>
      <c r="EK38" s="14">
        <f>IF(LEFT(EK$2,2)="1M",SUMIF(Month!$131:$131,Period!EK$2,Month!38:38),SUMIF(Month!$131:$131,Period!EK$2,Month!38:38)+EJ38)</f>
        <v>0</v>
      </c>
      <c r="EL38" s="14">
        <f>IF(LEFT(EL$2,2)="1M",SUMIF(Month!$131:$131,Period!EL$2,Month!38:38),SUMIF(Month!$131:$131,Period!EL$2,Month!38:38)+EK38)</f>
        <v>0</v>
      </c>
      <c r="EM38" s="14">
        <f>IF(LEFT(EM$2,2)="1M",SUMIF(Month!$131:$131,Period!EM$2,Month!38:38),SUMIF(Month!$131:$131,Period!EM$2,Month!38:38)+EL38)</f>
        <v>0</v>
      </c>
      <c r="EN38" s="14">
        <f>IF(LEFT(EN$2,2)="1M",SUMIF(Month!$131:$131,Period!EN$2,Month!38:38),SUMIF(Month!$131:$131,Period!EN$2,Month!38:38)+EM38)</f>
        <v>0</v>
      </c>
      <c r="EO38" s="14">
        <f>IF(LEFT(EO$2,2)="1M",SUMIF(Month!$131:$131,Period!EO$2,Month!38:38),SUMIF(Month!$131:$131,Period!EO$2,Month!38:38)+EN38)</f>
        <v>0</v>
      </c>
      <c r="EP38" s="14">
        <f>IF(LEFT(EP$2,2)="1M",SUMIF(Month!$131:$131,Period!EP$2,Month!38:38),SUMIF(Month!$131:$131,Period!EP$2,Month!38:38)+EO38)</f>
        <v>0</v>
      </c>
      <c r="EQ38" s="14">
        <f>IF(LEFT(EQ$2,2)="1M",SUMIF(Month!$131:$131,Period!EQ$2,Month!38:38),SUMIF(Month!$131:$131,Period!EQ$2,Month!38:38)+EP38)</f>
        <v>0</v>
      </c>
      <c r="ER38" s="14">
        <f>IF(LEFT(ER$2,2)="1M",SUMIF(Month!$131:$131,Period!ER$2,Month!38:38),SUMIF(Month!$131:$131,Period!ER$2,Month!38:38)+EQ38)</f>
        <v>0</v>
      </c>
      <c r="ES38" s="14">
        <f>IF(LEFT(ES$2,2)="1M",SUMIF(Month!$131:$131,Period!ES$2,Month!38:38),SUMIF(Month!$131:$131,Period!ES$2,Month!38:38)+ER38)</f>
        <v>0</v>
      </c>
      <c r="ET38" s="14">
        <f>IF(LEFT(ET$2,2)="1M",SUMIF(Month!$131:$131,Period!ET$2,Month!38:38),SUMIF(Month!$131:$131,Period!ET$2,Month!38:38)+ES38)</f>
        <v>0</v>
      </c>
      <c r="EU38" s="14">
        <f>IF(LEFT(EU$2,2)="1M",SUMIF(Month!$131:$131,Period!EU$2,Month!38:38),SUMIF(Month!$131:$131,Period!EU$2,Month!38:38)+ET38)</f>
        <v>0</v>
      </c>
      <c r="EV38" s="14">
        <f>IF(LEFT(EV$2,2)="1M",SUMIF(Month!$131:$131,Period!EV$2,Month!38:38),SUMIF(Month!$131:$131,Period!EV$2,Month!38:38)+EU38)</f>
        <v>0</v>
      </c>
      <c r="EW38" s="14">
        <f>IF(LEFT(EW$2,2)="1M",SUMIF(Month!$131:$131,Period!EW$2,Month!38:38),SUMIF(Month!$131:$131,Period!EW$2,Month!38:38)+EV38)</f>
        <v>0</v>
      </c>
      <c r="EX38" s="14">
        <f>IF(LEFT(EX$2,2)="1M",SUMIF(Month!$131:$131,Period!EX$2,Month!38:38),SUMIF(Month!$131:$131,Period!EX$2,Month!38:38)+EW38)</f>
        <v>0</v>
      </c>
      <c r="EY38" s="14">
        <f>IF(LEFT(EY$2,2)="1M",SUMIF(Month!$131:$131,Period!EY$2,Month!38:38),SUMIF(Month!$131:$131,Period!EY$2,Month!38:38)+EX38)</f>
        <v>0</v>
      </c>
      <c r="EZ38" s="14">
        <f>IF(LEFT(EZ$2,2)="1M",SUMIF(Month!$131:$131,Period!EZ$2,Month!38:38),SUMIF(Month!$131:$131,Period!EZ$2,Month!38:38)+EY38)</f>
        <v>0</v>
      </c>
      <c r="FA38" s="14">
        <f>IF(LEFT(FA$2,2)="1M",SUMIF(Month!$131:$131,Period!FA$2,Month!38:38),SUMIF(Month!$131:$131,Period!FA$2,Month!38:38)+EZ38)</f>
        <v>0</v>
      </c>
      <c r="FB38" s="14">
        <f>IF(LEFT(FB$2,2)="1M",SUMIF(Month!$131:$131,Period!FB$2,Month!38:38),SUMIF(Month!$131:$131,Period!FB$2,Month!38:38)+FA38)</f>
        <v>0</v>
      </c>
      <c r="FC38" s="14">
        <f>IF(LEFT(FC$2,2)="1M",SUMIF(Month!$131:$131,Period!FC$2,Month!38:38),SUMIF(Month!$131:$131,Period!FC$2,Month!38:38)+FB38)</f>
        <v>0</v>
      </c>
      <c r="FD38" s="14">
        <f>IF(LEFT(FD$2,2)="1M",SUMIF(Month!$131:$131,Period!FD$2,Month!38:38),SUMIF(Month!$131:$131,Period!FD$2,Month!38:38)+FC38)</f>
        <v>0</v>
      </c>
      <c r="FE38" s="14">
        <f>IF(LEFT(FE$2,2)="1M",SUMIF(Month!$131:$131,Period!FE$2,Month!38:38),SUMIF(Month!$131:$131,Period!FE$2,Month!38:38)+FD38)</f>
        <v>0</v>
      </c>
      <c r="FF38" s="14">
        <f>IF(LEFT(FF$2,2)="1M",SUMIF(Month!$131:$131,Period!FF$2,Month!38:38),SUMIF(Month!$131:$131,Period!FF$2,Month!38:38)+FE38)</f>
        <v>0</v>
      </c>
      <c r="FG38" s="14">
        <f>IF(LEFT(FG$2,2)="1M",SUMIF(Month!$131:$131,Period!FG$2,Month!38:38),SUMIF(Month!$131:$131,Period!FG$2,Month!38:38)+FF38)</f>
        <v>0</v>
      </c>
      <c r="FH38" s="14">
        <f>IF(LEFT(FH$2,2)="1M",SUMIF(Month!$131:$131,Period!FH$2,Month!38:38),SUMIF(Month!$131:$131,Period!FH$2,Month!38:38)+FG38)</f>
        <v>0</v>
      </c>
      <c r="FI38" s="14">
        <f>IF(LEFT(FI$2,2)="1M",SUMIF(Month!$131:$131,Period!FI$2,Month!38:38),SUMIF(Month!$131:$131,Period!FI$2,Month!38:38)+FH38)</f>
        <v>0</v>
      </c>
      <c r="FJ38" s="14">
        <f>IF(LEFT(FJ$2,2)="1M",SUMIF(Month!$131:$131,Period!FJ$2,Month!38:38),SUMIF(Month!$131:$131,Period!FJ$2,Month!38:38)+FI38)</f>
        <v>0</v>
      </c>
      <c r="FK38" s="14">
        <f>IF(LEFT(FK$2,2)="1M",SUMIF(Month!$131:$131,Period!FK$2,Month!38:38),SUMIF(Month!$131:$131,Period!FK$2,Month!38:38)+FJ38)</f>
        <v>0</v>
      </c>
      <c r="FL38" s="14">
        <f>IF(LEFT(FL$2,2)="1M",SUMIF(Month!$131:$131,Period!FL$2,Month!38:38),SUMIF(Month!$131:$131,Period!FL$2,Month!38:38)+FK38)</f>
        <v>0</v>
      </c>
      <c r="FM38" s="14">
        <f>IF(LEFT(FM$2,2)="1M",SUMIF(Month!$131:$131,Period!FM$2,Month!38:38),SUMIF(Month!$131:$131,Period!FM$2,Month!38:38)+FL38)</f>
        <v>0</v>
      </c>
      <c r="FN38" s="14">
        <f>IF(LEFT(FN$2,2)="1M",SUMIF(Month!$131:$131,Period!FN$2,Month!38:38),SUMIF(Month!$131:$131,Period!FN$2,Month!38:38)+FM38)</f>
        <v>7558</v>
      </c>
      <c r="FO38" s="14">
        <f>IF(LEFT(FO$2,2)="1M",SUMIF(Month!$131:$131,Period!FO$2,Month!38:38),SUMIF(Month!$131:$131,Period!FO$2,Month!38:38)+FN38)</f>
        <v>14355</v>
      </c>
      <c r="FP38" s="14">
        <f>IF(LEFT(FP$2,2)="1M",SUMIF(Month!$131:$131,Period!FP$2,Month!38:38),SUMIF(Month!$131:$131,Period!FP$2,Month!38:38)+FO38)</f>
        <v>22005</v>
      </c>
      <c r="FQ38" s="14">
        <f>IF(LEFT(FQ$2,2)="1M",SUMIF(Month!$131:$131,Period!FQ$2,Month!38:38),SUMIF(Month!$131:$131,Period!FQ$2,Month!38:38)+FP38)</f>
        <v>29606</v>
      </c>
      <c r="FR38" s="14">
        <f>IF(LEFT(FR$2,2)="1M",SUMIF(Month!$131:$131,Period!FR$2,Month!38:38),SUMIF(Month!$131:$131,Period!FR$2,Month!38:38)+FQ38)</f>
        <v>37666</v>
      </c>
      <c r="FS38" s="14">
        <f>IF(LEFT(FS$2,2)="1M",SUMIF(Month!$131:$131,Period!FS$2,Month!38:38),SUMIF(Month!$131:$131,Period!FS$2,Month!38:38)+FR38)</f>
        <v>46068</v>
      </c>
      <c r="FT38" s="14">
        <f>IF(LEFT(FT$2,2)="1M",SUMIF(Month!$131:$131,Period!FT$2,Month!38:38),SUMIF(Month!$131:$131,Period!FT$2,Month!38:38)+FS38)</f>
        <v>55429</v>
      </c>
      <c r="FU38" s="14">
        <f>IF(LEFT(FU$2,2)="1M",SUMIF(Month!$131:$131,Period!FU$2,Month!38:38),SUMIF(Month!$131:$131,Period!FU$2,Month!38:38)+FT38)</f>
        <v>64271</v>
      </c>
      <c r="FV38" s="14">
        <f>IF(LEFT(FV$2,2)="1M",SUMIF(Month!$131:$131,Period!FV$2,Month!38:38),SUMIF(Month!$131:$131,Period!FV$2,Month!38:38)+FU38)</f>
        <v>72787</v>
      </c>
      <c r="FW38" s="14">
        <f>IF(LEFT(FW$2,2)="1M",SUMIF(Month!$131:$131,Period!FW$2,Month!38:38),SUMIF(Month!$131:$131,Period!FW$2,Month!38:38)+FV38)</f>
        <v>81548</v>
      </c>
      <c r="FX38" s="14">
        <f>IF(LEFT(FX$2,2)="1M",SUMIF(Month!$131:$131,Period!FX$2,Month!38:38),SUMIF(Month!$131:$131,Period!FX$2,Month!38:38)+FW38)</f>
        <v>90388</v>
      </c>
      <c r="FY38" s="14">
        <f>IF(LEFT(FY$2,2)="1M",SUMIF(Month!$131:$131,Period!FY$2,Month!38:38),SUMIF(Month!$131:$131,Period!FY$2,Month!38:38)+FX38)</f>
        <v>100002</v>
      </c>
      <c r="FZ38" s="14">
        <f>IF(LEFT(FZ$2,2)="1M",SUMIF(Month!$131:$131,Period!FZ$2,Month!38:38),SUMIF(Month!$131:$131,Period!FZ$2,Month!38:38)+FY38)</f>
        <v>10144</v>
      </c>
      <c r="GA38" s="14">
        <f>IF(LEFT(GA$2,2)="1M",SUMIF(Month!$131:$131,Period!GA$2,Month!38:38),SUMIF(Month!$131:$131,Period!GA$2,Month!38:38)+FZ38)</f>
        <v>19086</v>
      </c>
      <c r="GB38" s="14">
        <f>IF(LEFT(GB$2,2)="1M",SUMIF(Month!$131:$131,Period!GB$2,Month!38:38),SUMIF(Month!$131:$131,Period!GB$2,Month!38:38)+GA38)</f>
        <v>28468</v>
      </c>
      <c r="GC38" s="14">
        <f>IF(LEFT(GC$2,2)="1M",SUMIF(Month!$131:$131,Period!GC$2,Month!38:38),SUMIF(Month!$131:$131,Period!GC$2,Month!38:38)+GB38)</f>
        <v>37796</v>
      </c>
      <c r="GD38" s="14">
        <f>IF(LEFT(GD$2,2)="1M",SUMIF(Month!$131:$131,Period!GD$2,Month!38:38),SUMIF(Month!$131:$131,Period!GD$2,Month!38:38)+GC38)</f>
        <v>47568</v>
      </c>
      <c r="GE38" s="14">
        <f>IF(LEFT(GE$2,2)="1M",SUMIF(Month!$131:$131,Period!GE$2,Month!38:38),SUMIF(Month!$131:$131,Period!GE$2,Month!38:38)+GD38)</f>
        <v>57238</v>
      </c>
      <c r="GF38" s="14">
        <f>IF(LEFT(GF$2,2)="1M",SUMIF(Month!$131:$131,Period!GF$2,Month!38:38),SUMIF(Month!$131:$131,Period!GF$2,Month!38:38)+GE38)</f>
        <v>67282</v>
      </c>
      <c r="GG38" s="14">
        <f>IF(LEFT(GG$2,2)="1M",SUMIF(Month!$131:$131,Period!GG$2,Month!38:38),SUMIF(Month!$131:$131,Period!GG$2,Month!38:38)+GF38)</f>
        <v>77230</v>
      </c>
      <c r="GH38" s="14">
        <f>IF(LEFT(GH$2,2)="1M",SUMIF(Month!$131:$131,Period!GH$2,Month!38:38),SUMIF(Month!$131:$131,Period!GH$2,Month!38:38)+GG38)</f>
        <v>86712</v>
      </c>
      <c r="GI38" s="14">
        <f>IF(LEFT(GI$2,2)="1M",SUMIF(Month!$131:$131,Period!GI$2,Month!38:38),SUMIF(Month!$131:$131,Period!GI$2,Month!38:38)+GH38)</f>
        <v>96122</v>
      </c>
      <c r="GJ38" s="14">
        <f>IF(LEFT(GJ$2,2)="1M",SUMIF(Month!$131:$131,Period!GJ$2,Month!38:38),SUMIF(Month!$131:$131,Period!GJ$2,Month!38:38)+GI38)</f>
        <v>105460</v>
      </c>
      <c r="GK38" s="14">
        <f>IF(LEFT(GK$2,2)="1M",SUMIF(Month!$131:$131,Period!GK$2,Month!38:38),SUMIF(Month!$131:$131,Period!GK$2,Month!38:38)+GJ38)</f>
        <v>115549</v>
      </c>
      <c r="GL38" s="14">
        <f>IF(LEFT(GL$2,2)="1M",SUMIF(Month!$131:$131,Period!GL$2,Month!38:38),SUMIF(Month!$131:$131,Period!GL$2,Month!38:38)+GK38)</f>
        <v>10655</v>
      </c>
      <c r="GM38" s="14">
        <f>IF(LEFT(GM$2,2)="1M",SUMIF(Month!$131:$131,Period!GM$2,Month!38:38),SUMIF(Month!$131:$131,Period!GM$2,Month!38:38)+GL38)</f>
        <v>19763</v>
      </c>
      <c r="GN38" s="14">
        <f>IF(LEFT(GN$2,2)="1M",SUMIF(Month!$131:$131,Period!GN$2,Month!38:38),SUMIF(Month!$131:$131,Period!GN$2,Month!38:38)+GM38)</f>
        <v>29779</v>
      </c>
      <c r="GO38" s="14">
        <f>IF(LEFT(GO$2,2)="1M",SUMIF(Month!$131:$131,Period!GO$2,Month!38:38),SUMIF(Month!$131:$131,Period!GO$2,Month!38:38)+GN38)</f>
        <v>39908</v>
      </c>
      <c r="GP38" s="14">
        <f>IF(LEFT(GP$2,2)="1M",SUMIF(Month!$131:$131,Period!GP$2,Month!38:38),SUMIF(Month!$131:$131,Period!GP$2,Month!38:38)+GO38)</f>
        <v>50292</v>
      </c>
      <c r="GQ38" s="14">
        <f>IF(LEFT(GQ$2,2)="1M",SUMIF(Month!$131:$131,Period!GQ$2,Month!38:38),SUMIF(Month!$131:$131,Period!GQ$2,Month!38:38)+GP38)</f>
        <v>60434</v>
      </c>
      <c r="GR38" s="14">
        <f>IF(LEFT(GR$2,2)="1M",SUMIF(Month!$131:$131,Period!GR$2,Month!38:38),SUMIF(Month!$131:$131,Period!GR$2,Month!38:38)+GQ38)</f>
        <v>71789</v>
      </c>
      <c r="GS38" s="14">
        <f>IF(LEFT(GS$2,2)="1M",SUMIF(Month!$131:$131,Period!GS$2,Month!38:38),SUMIF(Month!$131:$131,Period!GS$2,Month!38:38)+GR38)</f>
        <v>82970</v>
      </c>
      <c r="GT38" s="14">
        <f>IF(LEFT(GT$2,2)="1M",SUMIF(Month!$131:$131,Period!GT$2,Month!38:38),SUMIF(Month!$131:$131,Period!GT$2,Month!38:38)+GS38)</f>
        <v>93743</v>
      </c>
      <c r="GU38" s="14">
        <f>IF(LEFT(GU$2,2)="1M",SUMIF(Month!$131:$131,Period!GU$2,Month!38:38),SUMIF(Month!$131:$131,Period!GU$2,Month!38:38)+GT38)</f>
        <v>104977</v>
      </c>
      <c r="GV38" s="14">
        <f>IF(LEFT(GV$2,2)="1M",SUMIF(Month!$131:$131,Period!GV$2,Month!38:38),SUMIF(Month!$131:$131,Period!GV$2,Month!38:38)+GU38)</f>
        <v>115781</v>
      </c>
      <c r="GW38" s="14">
        <f>IF(LEFT(GW$2,2)="1M",SUMIF(Month!$131:$131,Period!GW$2,Month!38:38),SUMIF(Month!$131:$131,Period!GW$2,Month!38:38)+GV38)</f>
        <v>127314</v>
      </c>
      <c r="GX38" s="14">
        <f>IF(LEFT(GX$2,2)="1M",SUMIF(Month!$131:$131,Period!GX$2,Month!38:38),SUMIF(Month!$131:$131,Period!GX$2,Month!38:38)+GW38)</f>
        <v>11837</v>
      </c>
      <c r="GY38" s="14">
        <f>IF(LEFT(GY$2,2)="1M",SUMIF(Month!$131:$131,Period!GY$2,Month!38:38),SUMIF(Month!$131:$131,Period!GY$2,Month!38:38)+GX38)</f>
        <v>22031</v>
      </c>
      <c r="GZ38" s="14">
        <f>IF(LEFT(GZ$2,2)="1M",SUMIF(Month!$131:$131,Period!GZ$2,Month!38:38),SUMIF(Month!$131:$131,Period!GZ$2,Month!38:38)+GY38)</f>
        <v>32510</v>
      </c>
      <c r="HA38" s="14">
        <f>IF(LEFT(HA$2,2)="1M",SUMIF(Month!$131:$131,Period!HA$2,Month!38:38),SUMIF(Month!$131:$131,Period!HA$2,Month!38:38)+GZ38)</f>
        <v>43014</v>
      </c>
      <c r="HB38" s="14">
        <f>IF(LEFT(HB$2,2)="1M",SUMIF(Month!$131:$131,Period!HB$2,Month!38:38),SUMIF(Month!$131:$131,Period!HB$2,Month!38:38)+HA38)</f>
        <v>53686</v>
      </c>
      <c r="HC38" s="14">
        <f>IF(LEFT(HC$2,2)="1M",SUMIF(Month!$131:$131,Period!HC$2,Month!38:38),SUMIF(Month!$131:$131,Period!HC$2,Month!38:38)+HB38)</f>
        <v>64094</v>
      </c>
      <c r="HD38" s="14">
        <f>IF(LEFT(HD$2,2)="1M",SUMIF(Month!$131:$131,Period!HD$2,Month!38:38),SUMIF(Month!$131:$131,Period!HD$2,Month!38:38)+HC38)</f>
        <v>75570</v>
      </c>
      <c r="HE38" s="14">
        <f>IF(LEFT(HE$2,2)="1M",SUMIF(Month!$131:$131,Period!HE$2,Month!38:38),SUMIF(Month!$131:$131,Period!HE$2,Month!38:38)+HD38)</f>
        <v>86806</v>
      </c>
      <c r="HF38" s="14">
        <f>IF(LEFT(HF$2,2)="1M",SUMIF(Month!$131:$131,Period!HF$2,Month!38:38),SUMIF(Month!$131:$131,Period!HF$2,Month!38:38)+HE38)</f>
        <v>97914</v>
      </c>
      <c r="HG38" s="14">
        <f>IF(LEFT(HG$2,2)="1M",SUMIF(Month!$131:$131,Period!HG$2,Month!38:38),SUMIF(Month!$131:$131,Period!HG$2,Month!38:38)+HF38)</f>
        <v>109489</v>
      </c>
      <c r="HH38" s="14">
        <f>IF(LEFT(HH$2,2)="1M",SUMIF(Month!$131:$131,Period!HH$2,Month!38:38),SUMIF(Month!$131:$131,Period!HH$2,Month!38:38)+HG38)</f>
        <v>120290</v>
      </c>
      <c r="HI38" s="14">
        <f>IF(LEFT(HI$2,2)="1M",SUMIF(Month!$131:$131,Period!HI$2,Month!38:38),SUMIF(Month!$131:$131,Period!HI$2,Month!38:38)+HH38)</f>
        <v>131531</v>
      </c>
      <c r="HJ38" s="14">
        <f>IF(LEFT(HJ$2,2)="1M",SUMIF(Month!$131:$131,Period!HJ$2,Month!38:38),SUMIF(Month!$131:$131,Period!HJ$2,Month!38:38)+HI38)</f>
        <v>11319</v>
      </c>
      <c r="HK38" s="14">
        <f>IF(LEFT(HK$2,2)="1M",SUMIF(Month!$131:$131,Period!HK$2,Month!38:38),SUMIF(Month!$131:$131,Period!HK$2,Month!38:38)+HJ38)</f>
        <v>21821</v>
      </c>
      <c r="HL38" s="14">
        <f>IF(LEFT(HL$2,2)="1M",SUMIF(Month!$131:$131,Period!HL$2,Month!38:38),SUMIF(Month!$131:$131,Period!HL$2,Month!38:38)+HK38)</f>
        <v>33186</v>
      </c>
      <c r="HM38" s="14">
        <f>IF(LEFT(HM$2,2)="1M",SUMIF(Month!$131:$131,Period!HM$2,Month!38:38),SUMIF(Month!$131:$131,Period!HM$2,Month!38:38)+HL38)</f>
        <v>43490</v>
      </c>
      <c r="HN38" s="14">
        <f>IF(LEFT(HN$2,2)="1M",SUMIF(Month!$131:$131,Period!HN$2,Month!38:38),SUMIF(Month!$131:$131,Period!HN$2,Month!38:38)+HM38)</f>
        <v>53904</v>
      </c>
      <c r="HO38" s="14">
        <f>IF(LEFT(HO$2,2)="1M",SUMIF(Month!$131:$131,Period!HO$2,Month!38:38),SUMIF(Month!$131:$131,Period!HO$2,Month!38:38)+HN38)</f>
        <v>63875</v>
      </c>
      <c r="HP38" s="14">
        <f>IF(LEFT(HP$2,2)="1M",SUMIF(Month!$131:$131,Period!HP$2,Month!38:38),SUMIF(Month!$131:$131,Period!HP$2,Month!38:38)+HO38)</f>
        <v>74902</v>
      </c>
      <c r="HQ38" s="14">
        <f>IF(LEFT(HQ$2,2)="1M",SUMIF(Month!$131:$131,Period!HQ$2,Month!38:38),SUMIF(Month!$131:$131,Period!HQ$2,Month!38:38)+HP38)</f>
        <v>85522</v>
      </c>
      <c r="HR38" s="14">
        <f>IF(LEFT(HR$2,2)="1M",SUMIF(Month!$131:$131,Period!HR$2,Month!38:38),SUMIF(Month!$131:$131,Period!HR$2,Month!38:38)+HQ38)</f>
        <v>96001</v>
      </c>
      <c r="HS38" s="14">
        <f>IF(LEFT(HS$2,2)="1M",SUMIF(Month!$131:$131,Period!HS$2,Month!38:38),SUMIF(Month!$131:$131,Period!HS$2,Month!38:38)+HR38)</f>
        <v>106652</v>
      </c>
      <c r="HT38" s="14">
        <f>IF(LEFT(HT$2,2)="1M",SUMIF(Month!$131:$131,Period!HT$2,Month!38:38),SUMIF(Month!$131:$131,Period!HT$2,Month!38:38)+HS38)</f>
        <v>116807</v>
      </c>
      <c r="HU38" s="14">
        <f>IF(LEFT(HU$2,2)="1M",SUMIF(Month!$131:$131,Period!HU$2,Month!38:38),SUMIF(Month!$131:$131,Period!HU$2,Month!38:38)+HT38)</f>
        <v>127395</v>
      </c>
      <c r="HV38" s="14">
        <f>IF(LEFT(HV$2,2)="1M",SUMIF(Month!$131:$131,Period!HV$2,Month!38:38),SUMIF(Month!$131:$131,Period!HV$2,Month!38:38)+HU38)</f>
        <v>10298</v>
      </c>
      <c r="HW38" s="14">
        <f>IF(LEFT(HW$2,2)="1M",SUMIF(Month!$131:$131,Period!HW$2,Month!38:38),SUMIF(Month!$131:$131,Period!HW$2,Month!38:38)+HV38)</f>
        <v>19849</v>
      </c>
      <c r="HX38" s="14">
        <f>IF(LEFT(HX$2,2)="1M",SUMIF(Month!$131:$131,Period!HX$2,Month!38:38),SUMIF(Month!$131:$131,Period!HX$2,Month!38:38)+HW38)</f>
        <v>29924</v>
      </c>
      <c r="HY38" s="14">
        <f>IF(LEFT(HY$2,2)="1M",SUMIF(Month!$131:$131,Period!HY$2,Month!38:38),SUMIF(Month!$131:$131,Period!HY$2,Month!38:38)+HX38)</f>
        <v>38877</v>
      </c>
      <c r="HZ38" s="14">
        <f>IF(LEFT(HZ$2,2)="1M",SUMIF(Month!$131:$131,Period!HZ$2,Month!38:38),SUMIF(Month!$131:$131,Period!HZ$2,Month!38:38)+HY38)</f>
        <v>47953</v>
      </c>
      <c r="IA38" s="14">
        <f>IF(LEFT(IA$2,2)="1M",SUMIF(Month!$131:$131,Period!IA$2,Month!38:38),SUMIF(Month!$131:$131,Period!IA$2,Month!38:38)+HZ38)</f>
        <v>57247</v>
      </c>
      <c r="IB38" s="14">
        <f>IF(LEFT(IB$2,2)="1M",SUMIF(Month!$131:$131,Period!IB$2,Month!38:38),SUMIF(Month!$131:$131,Period!IB$2,Month!38:38)+IA38)</f>
        <v>66947</v>
      </c>
      <c r="IC38" s="14">
        <f>IF(LEFT(IC$2,2)="1M",SUMIF(Month!$131:$131,Period!IC$2,Month!38:38),SUMIF(Month!$131:$131,Period!IC$2,Month!38:38)+IB38)</f>
        <v>76777</v>
      </c>
      <c r="ID38" s="14">
        <f>IF(LEFT(ID$2,2)="1M",SUMIF(Month!$131:$131,Period!ID$2,Month!38:38),SUMIF(Month!$131:$131,Period!ID$2,Month!38:38)+IC38)</f>
        <v>86144</v>
      </c>
      <c r="IE38" s="14">
        <f>IF(LEFT(IE$2,2)="1M",SUMIF(Month!$131:$131,Period!IE$2,Month!38:38),SUMIF(Month!$131:$131,Period!IE$2,Month!38:38)+ID38)</f>
        <v>95798</v>
      </c>
      <c r="IF38" s="14">
        <f>IF(LEFT(IF$2,2)="1M",SUMIF(Month!$131:$131,Period!IF$2,Month!38:38),SUMIF(Month!$131:$131,Period!IF$2,Month!38:38)+IE38)</f>
        <v>105320</v>
      </c>
      <c r="IG38" s="14">
        <f>IF(LEFT(IG$2,2)="1M",SUMIF(Month!$131:$131,Period!IG$2,Month!38:38),SUMIF(Month!$131:$131,Period!IG$2,Month!38:38)+IF38)</f>
        <v>115276</v>
      </c>
      <c r="IH38" s="14">
        <f>Month!IH38</f>
        <v>9993</v>
      </c>
      <c r="II38" s="14">
        <f>IH38+Month!II38</f>
        <v>18749</v>
      </c>
      <c r="IJ38" s="14">
        <f>II38+Month!IJ38</f>
        <v>28601</v>
      </c>
      <c r="IK38" s="14">
        <f>IJ38+Month!IK38</f>
        <v>37344</v>
      </c>
      <c r="IL38" s="14">
        <f>IK38+Month!IL38</f>
        <v>46782</v>
      </c>
      <c r="IM38" s="14">
        <f>IL38+Month!IM38</f>
        <v>55414</v>
      </c>
      <c r="IN38" s="14">
        <f>IM38+Month!IN38</f>
        <v>64424</v>
      </c>
      <c r="IO38" s="14">
        <f>IN38+Month!IO38</f>
        <v>73622</v>
      </c>
      <c r="IP38" s="14">
        <f>IO38+Month!IP38</f>
        <v>82308</v>
      </c>
      <c r="IQ38" s="14">
        <f>IP38+Month!IQ38</f>
        <v>91206</v>
      </c>
      <c r="IR38" s="14">
        <f>IQ38+Month!IR38</f>
        <v>99842</v>
      </c>
      <c r="IS38" s="14">
        <f>IR38+Month!IS38</f>
        <v>108634</v>
      </c>
      <c r="IT38" s="14">
        <f>Month!IT38</f>
        <v>8954</v>
      </c>
      <c r="IU38" s="14">
        <f>IT38+Month!IU38</f>
        <v>16868</v>
      </c>
      <c r="IV38" s="14">
        <f>IU38+Month!IV38</f>
        <v>25728</v>
      </c>
      <c r="IW38" s="14">
        <f>IV38+Month!IW38</f>
        <v>34454</v>
      </c>
      <c r="IX38" s="14">
        <f>IW38+Month!IX38</f>
        <v>43362</v>
      </c>
      <c r="IY38" s="14">
        <f>IX38+Month!IY38</f>
        <v>52134</v>
      </c>
      <c r="IZ38" s="14">
        <f>IY38+Month!IZ38</f>
        <v>61743</v>
      </c>
      <c r="JA38" s="14">
        <f>IZ38+Month!JA38</f>
        <v>71138</v>
      </c>
      <c r="JB38" s="14">
        <f>JA38+Month!JB38</f>
        <v>80090</v>
      </c>
      <c r="JC38" s="14">
        <f>JB38+Month!JC38</f>
        <v>89447</v>
      </c>
      <c r="JD38" s="14">
        <f>JC38+Month!JD38</f>
        <v>98098</v>
      </c>
      <c r="JE38" s="14">
        <f>JD38+Month!JE38</f>
        <v>107627</v>
      </c>
      <c r="JF38" s="14">
        <f>Month!JF38</f>
        <v>9748</v>
      </c>
      <c r="JG38" s="14">
        <f>Month!JG38+JF38</f>
        <v>18836</v>
      </c>
      <c r="JH38" s="14">
        <f>Month!JH38+JG38</f>
        <v>28388</v>
      </c>
      <c r="JI38" s="14">
        <f>Month!JI38+JH38</f>
        <v>37846</v>
      </c>
      <c r="JJ38" s="14">
        <f>Month!JJ38+JI38</f>
        <v>47508</v>
      </c>
      <c r="JK38" s="14">
        <f>Month!JK38+JJ38</f>
        <v>56879</v>
      </c>
      <c r="JL38" s="14">
        <f>Month!JL38+JK38</f>
        <v>66893</v>
      </c>
      <c r="JM38" s="14">
        <f>Month!JM38+JL38</f>
        <v>76755</v>
      </c>
      <c r="JN38" s="14">
        <f>Month!JN38+JM38</f>
        <v>86157</v>
      </c>
      <c r="JO38" s="14">
        <f>Month!JO38+JN38</f>
        <v>95870</v>
      </c>
      <c r="JP38" s="14">
        <f>Month!JP38+JO38</f>
        <v>105152</v>
      </c>
      <c r="JQ38" s="14">
        <f>Month!JQ38+JP38</f>
        <v>114459</v>
      </c>
      <c r="JR38" s="14">
        <f>Month!JR38</f>
        <v>9664</v>
      </c>
      <c r="JS38" s="14">
        <f>Month!JS38+JR38</f>
        <v>18578</v>
      </c>
      <c r="JT38" s="14">
        <f>Month!JT38+JS38</f>
        <v>25383</v>
      </c>
      <c r="JU38" s="14">
        <f>Month!JU38+JT38</f>
        <v>27473</v>
      </c>
      <c r="JV38" s="14">
        <f>Month!JV38+JU38</f>
        <v>30445</v>
      </c>
      <c r="JW38" s="14">
        <f>Month!JW38+JV38</f>
        <v>34208</v>
      </c>
      <c r="JX38" s="14">
        <f>Month!JX38+JW38</f>
        <v>38616</v>
      </c>
      <c r="JY38" s="14">
        <f>Month!JY38+JX38</f>
        <v>43749</v>
      </c>
      <c r="JZ38" s="14">
        <f>Month!JZ38+JY38</f>
        <v>49520</v>
      </c>
      <c r="KA38" s="14">
        <f>Month!KA38+JZ38</f>
        <v>56771</v>
      </c>
      <c r="KB38" s="14">
        <f>Month!KB38+KA38</f>
        <v>65029</v>
      </c>
      <c r="KC38" s="14">
        <f>Month!KC38+KB38</f>
        <v>73698</v>
      </c>
      <c r="KD38" s="14">
        <f>Month!KD38</f>
        <v>8898</v>
      </c>
      <c r="KE38" s="14">
        <f>Month!KE38+KD38</f>
        <v>16293</v>
      </c>
      <c r="KF38" s="14">
        <f>Month!KF38+KE38</f>
        <v>24240</v>
      </c>
      <c r="KG38" s="14">
        <f>Month!KG38+KF38</f>
        <v>30864</v>
      </c>
      <c r="KH38" s="14">
        <f>Month!KH38+KG38</f>
        <v>38631</v>
      </c>
      <c r="KI38" s="14">
        <f>Month!KI38+KH38</f>
        <v>46884</v>
      </c>
      <c r="KJ38" s="14">
        <f>Month!KJ38+KI38</f>
        <v>55848</v>
      </c>
      <c r="KK38" s="14">
        <f>Month!KK38+KJ38</f>
        <v>65759</v>
      </c>
      <c r="KL38" s="14">
        <f>Month!KL38+KK38</f>
        <v>75387</v>
      </c>
      <c r="KM38" s="14">
        <f>Month!KM38+KL38</f>
        <v>85213</v>
      </c>
      <c r="KN38" s="14">
        <f>Month!KN38+KM38</f>
        <v>95290</v>
      </c>
      <c r="KO38" s="14">
        <f>Month!KO38+KN38</f>
        <v>105320</v>
      </c>
      <c r="KP38" s="14">
        <f>Month!KP38</f>
        <v>8928</v>
      </c>
      <c r="KQ38" s="14">
        <f>Month!KQ38+KP38</f>
        <v>17563</v>
      </c>
      <c r="KR38" s="14">
        <f>Month!KR38+KQ38</f>
        <v>27875</v>
      </c>
      <c r="KS38" s="14">
        <f>Month!KS38+KR38</f>
        <v>38239</v>
      </c>
      <c r="KT38" s="14">
        <f>Month!KT38+KS38</f>
        <v>49653</v>
      </c>
      <c r="KU38" s="14">
        <f>Month!KU38+KT38</f>
        <v>59722</v>
      </c>
      <c r="KV38" s="14">
        <f>Month!KV38+KU38</f>
        <v>70745</v>
      </c>
      <c r="KW38" s="14">
        <f>Month!KW38+KV38</f>
        <v>82222</v>
      </c>
      <c r="KX38" s="14">
        <f>Month!KX38+KW38</f>
        <v>93559</v>
      </c>
      <c r="KY38" s="14">
        <f>Month!KY38+KX38</f>
        <v>105542</v>
      </c>
      <c r="KZ38" s="14">
        <f>Month!KZ38+KY38</f>
        <v>116813</v>
      </c>
      <c r="LA38" s="14">
        <f>Month!LA38+KZ38</f>
        <v>128340</v>
      </c>
      <c r="LB38" s="14">
        <f>Month!LB38</f>
        <v>11293</v>
      </c>
      <c r="LC38" s="14">
        <f>Month!LC38+LB38</f>
        <v>21504</v>
      </c>
      <c r="LD38" s="14">
        <f>Month!LD38+LC38</f>
        <v>32704</v>
      </c>
      <c r="LE38" s="14">
        <f>Month!LE38+LD38</f>
        <v>43141</v>
      </c>
      <c r="LF38" s="14">
        <f>Month!LF38+LE38</f>
        <v>53679</v>
      </c>
      <c r="LG38" s="14">
        <f>Month!LG38+LF38</f>
        <v>63850</v>
      </c>
      <c r="LH38" s="14">
        <f>Month!LH38+LG38</f>
        <v>74429</v>
      </c>
      <c r="LI38" s="14">
        <f>Month!LI38+LH38</f>
        <v>85286</v>
      </c>
      <c r="LJ38" s="14">
        <f>Month!LJ38+LI38</f>
        <v>95259</v>
      </c>
      <c r="LK38" s="14">
        <f>Month!LK38+LJ38</f>
        <v>105566</v>
      </c>
      <c r="LL38" s="14">
        <f>Month!LL38+LK38</f>
        <v>115734</v>
      </c>
      <c r="LM38" s="14">
        <f>Month!LM38+LL38</f>
        <v>125857</v>
      </c>
      <c r="LN38" s="14">
        <f>Month!LN38</f>
        <v>9266</v>
      </c>
      <c r="LO38" s="14">
        <f>LN38+Month!LO38</f>
        <v>18417</v>
      </c>
      <c r="LP38" s="14">
        <f>LO38+Month!LP38</f>
        <v>28324</v>
      </c>
      <c r="LQ38" s="14">
        <f>LP38+Month!LQ38</f>
        <v>38338</v>
      </c>
      <c r="LR38" s="14">
        <f>LQ38+Month!LR38</f>
        <v>48502</v>
      </c>
      <c r="LS38" s="14">
        <f>LR38+Month!LS38</f>
        <v>58883</v>
      </c>
      <c r="LT38" s="14">
        <f>LS38+Month!LT38</f>
        <v>69738</v>
      </c>
      <c r="LU38" s="14">
        <f>LT38+Month!LU38</f>
        <v>80709</v>
      </c>
      <c r="LV38" s="14">
        <f>LU38+Month!LV38</f>
        <v>90873</v>
      </c>
      <c r="LW38" s="14">
        <f>LV38+Month!LW38</f>
        <v>101181</v>
      </c>
      <c r="LX38" s="14">
        <f>LW38+Month!LX38</f>
        <v>111298</v>
      </c>
      <c r="LY38" s="14">
        <f>LX38+Month!LY38</f>
        <v>121934</v>
      </c>
      <c r="LZ38" s="14">
        <f>Month!LZ38</f>
        <v>10728</v>
      </c>
      <c r="MA38" s="14">
        <f>LZ38+Month!MA38</f>
        <v>20415</v>
      </c>
      <c r="MB38" s="14">
        <f>MA38+Month!MB38</f>
        <v>30950</v>
      </c>
      <c r="MC38" s="14">
        <f>MB38+Month!MC38</f>
        <v>41394</v>
      </c>
      <c r="MD38" s="14">
        <f>MC38+Month!MD38</f>
        <v>52005</v>
      </c>
      <c r="ME38" s="14">
        <f>MD38+Month!ME38</f>
        <v>62136</v>
      </c>
      <c r="MF38" s="14">
        <f>ME38+Month!MF38</f>
        <v>72710</v>
      </c>
      <c r="MG38" s="14">
        <f>MF38+Month!MG38</f>
        <v>83404</v>
      </c>
      <c r="MH38" s="14">
        <f>MG38+Month!MH38</f>
        <v>93824</v>
      </c>
      <c r="MI38" s="14">
        <f>MH38+Month!MI38</f>
        <v>104443</v>
      </c>
      <c r="MJ38" s="14">
        <f>MI38+Month!MJ38</f>
        <v>114403</v>
      </c>
      <c r="MK38" s="14">
        <f>MJ38+Month!MK38</f>
        <v>124613</v>
      </c>
      <c r="ML38" s="14">
        <f>Month!ML38</f>
        <v>9729</v>
      </c>
    </row>
    <row r="39" spans="1:350" x14ac:dyDescent="0.35">
      <c r="A39" s="71" t="str">
        <f>Month!$A$39</f>
        <v>Passageiros (unid)</v>
      </c>
      <c r="B39" s="72">
        <f>IF(LEFT(B$2,2)="1M",SUMIF(Month!$131:$131,Period!B$2,Month!39:39),SUMIF(Month!$131:$131,Period!B$2,Month!39:39)+A39)</f>
        <v>0</v>
      </c>
      <c r="C39" s="72">
        <f>IF(LEFT(C$2,2)="1M",SUMIF(Month!$131:$131,Period!C$2,Month!39:39),SUMIF(Month!$131:$131,Period!C$2,Month!39:39)+B39)</f>
        <v>0</v>
      </c>
      <c r="D39" s="72">
        <f>IF(LEFT(D$2,2)="1M",SUMIF(Month!$131:$131,Period!D$2,Month!39:39),SUMIF(Month!$131:$131,Period!D$2,Month!39:39)+C39)</f>
        <v>0</v>
      </c>
      <c r="E39" s="72">
        <f>IF(LEFT(E$2,2)="1M",SUMIF(Month!$131:$131,Period!E$2,Month!39:39),SUMIF(Month!$131:$131,Period!E$2,Month!39:39)+D39)</f>
        <v>0</v>
      </c>
      <c r="F39" s="72">
        <f>IF(LEFT(F$2,2)="1M",SUMIF(Month!$131:$131,Period!F$2,Month!39:39),SUMIF(Month!$131:$131,Period!F$2,Month!39:39)+E39)</f>
        <v>0</v>
      </c>
      <c r="G39" s="72">
        <f>IF(LEFT(G$2,2)="1M",SUMIF(Month!$131:$131,Period!G$2,Month!39:39),SUMIF(Month!$131:$131,Period!G$2,Month!39:39)+F39)</f>
        <v>0</v>
      </c>
      <c r="H39" s="72">
        <f>IF(LEFT(H$2,2)="1M",SUMIF(Month!$131:$131,Period!H$2,Month!39:39),SUMIF(Month!$131:$131,Period!H$2,Month!39:39)+G39)</f>
        <v>0</v>
      </c>
      <c r="I39" s="72">
        <f>IF(LEFT(I$2,2)="1M",SUMIF(Month!$131:$131,Period!I$2,Month!39:39),SUMIF(Month!$131:$131,Period!I$2,Month!39:39)+H39)</f>
        <v>0</v>
      </c>
      <c r="J39" s="72">
        <f>IF(LEFT(J$2,2)="1M",SUMIF(Month!$131:$131,Period!J$2,Month!39:39),SUMIF(Month!$131:$131,Period!J$2,Month!39:39)+I39)</f>
        <v>0</v>
      </c>
      <c r="K39" s="72">
        <f>IF(LEFT(K$2,2)="1M",SUMIF(Month!$131:$131,Period!K$2,Month!39:39),SUMIF(Month!$131:$131,Period!K$2,Month!39:39)+J39)</f>
        <v>0</v>
      </c>
      <c r="L39" s="72">
        <f>IF(LEFT(L$2,2)="1M",SUMIF(Month!$131:$131,Period!L$2,Month!39:39),SUMIF(Month!$131:$131,Period!L$2,Month!39:39)+K39)</f>
        <v>0</v>
      </c>
      <c r="M39" s="72">
        <f>IF(LEFT(M$2,2)="1M",SUMIF(Month!$131:$131,Period!M$2,Month!39:39),SUMIF(Month!$131:$131,Period!M$2,Month!39:39)+L39)</f>
        <v>0</v>
      </c>
      <c r="N39" s="72">
        <f>IF(LEFT(N$2,2)="1M",SUMIF(Month!$131:$131,Period!N$2,Month!39:39),SUMIF(Month!$131:$131,Period!N$2,Month!39:39)+M39)</f>
        <v>0</v>
      </c>
      <c r="O39" s="72">
        <f>IF(LEFT(O$2,2)="1M",SUMIF(Month!$131:$131,Period!O$2,Month!39:39),SUMIF(Month!$131:$131,Period!O$2,Month!39:39)+N39)</f>
        <v>0</v>
      </c>
      <c r="P39" s="72">
        <f>IF(LEFT(P$2,2)="1M",SUMIF(Month!$131:$131,Period!P$2,Month!39:39),SUMIF(Month!$131:$131,Period!P$2,Month!39:39)+O39)</f>
        <v>0</v>
      </c>
      <c r="Q39" s="72">
        <f>IF(LEFT(Q$2,2)="1M",SUMIF(Month!$131:$131,Period!Q$2,Month!39:39),SUMIF(Month!$131:$131,Period!Q$2,Month!39:39)+P39)</f>
        <v>0</v>
      </c>
      <c r="R39" s="72">
        <f>IF(LEFT(R$2,2)="1M",SUMIF(Month!$131:$131,Period!R$2,Month!39:39),SUMIF(Month!$131:$131,Period!R$2,Month!39:39)+Q39)</f>
        <v>0</v>
      </c>
      <c r="S39" s="72">
        <f>IF(LEFT(S$2,2)="1M",SUMIF(Month!$131:$131,Period!S$2,Month!39:39),SUMIF(Month!$131:$131,Period!S$2,Month!39:39)+R39)</f>
        <v>0</v>
      </c>
      <c r="T39" s="72">
        <f>IF(LEFT(T$2,2)="1M",SUMIF(Month!$131:$131,Period!T$2,Month!39:39),SUMIF(Month!$131:$131,Period!T$2,Month!39:39)+S39)</f>
        <v>0</v>
      </c>
      <c r="U39" s="72">
        <f>IF(LEFT(U$2,2)="1M",SUMIF(Month!$131:$131,Period!U$2,Month!39:39),SUMIF(Month!$131:$131,Period!U$2,Month!39:39)+T39)</f>
        <v>0</v>
      </c>
      <c r="V39" s="72">
        <f>IF(LEFT(V$2,2)="1M",SUMIF(Month!$131:$131,Period!V$2,Month!39:39),SUMIF(Month!$131:$131,Period!V$2,Month!39:39)+U39)</f>
        <v>0</v>
      </c>
      <c r="W39" s="72">
        <f>IF(LEFT(W$2,2)="1M",SUMIF(Month!$131:$131,Period!W$2,Month!39:39),SUMIF(Month!$131:$131,Period!W$2,Month!39:39)+V39)</f>
        <v>0</v>
      </c>
      <c r="X39" s="72">
        <f>IF(LEFT(X$2,2)="1M",SUMIF(Month!$131:$131,Period!X$2,Month!39:39),SUMIF(Month!$131:$131,Period!X$2,Month!39:39)+W39)</f>
        <v>0</v>
      </c>
      <c r="Y39" s="72">
        <f>IF(LEFT(Y$2,2)="1M",SUMIF(Month!$131:$131,Period!Y$2,Month!39:39),SUMIF(Month!$131:$131,Period!Y$2,Month!39:39)+X39)</f>
        <v>0</v>
      </c>
      <c r="Z39" s="72">
        <f>IF(LEFT(Z$2,2)="1M",SUMIF(Month!$131:$131,Period!Z$2,Month!39:39),SUMIF(Month!$131:$131,Period!Z$2,Month!39:39)+Y39)</f>
        <v>0</v>
      </c>
      <c r="AA39" s="72">
        <f>IF(LEFT(AA$2,2)="1M",SUMIF(Month!$131:$131,Period!AA$2,Month!39:39),SUMIF(Month!$131:$131,Period!AA$2,Month!39:39)+Z39)</f>
        <v>0</v>
      </c>
      <c r="AB39" s="72">
        <f>IF(LEFT(AB$2,2)="1M",SUMIF(Month!$131:$131,Period!AB$2,Month!39:39),SUMIF(Month!$131:$131,Period!AB$2,Month!39:39)+AA39)</f>
        <v>0</v>
      </c>
      <c r="AC39" s="72">
        <f>IF(LEFT(AC$2,2)="1M",SUMIF(Month!$131:$131,Period!AC$2,Month!39:39),SUMIF(Month!$131:$131,Period!AC$2,Month!39:39)+AB39)</f>
        <v>0</v>
      </c>
      <c r="AD39" s="72">
        <f>IF(LEFT(AD$2,2)="1M",SUMIF(Month!$131:$131,Period!AD$2,Month!39:39),SUMIF(Month!$131:$131,Period!AD$2,Month!39:39)+AC39)</f>
        <v>0</v>
      </c>
      <c r="AE39" s="72">
        <f>IF(LEFT(AE$2,2)="1M",SUMIF(Month!$131:$131,Period!AE$2,Month!39:39),SUMIF(Month!$131:$131,Period!AE$2,Month!39:39)+AD39)</f>
        <v>0</v>
      </c>
      <c r="AF39" s="72">
        <f>IF(LEFT(AF$2,2)="1M",SUMIF(Month!$131:$131,Period!AF$2,Month!39:39),SUMIF(Month!$131:$131,Period!AF$2,Month!39:39)+AE39)</f>
        <v>0</v>
      </c>
      <c r="AG39" s="72">
        <f>IF(LEFT(AG$2,2)="1M",SUMIF(Month!$131:$131,Period!AG$2,Month!39:39),SUMIF(Month!$131:$131,Period!AG$2,Month!39:39)+AF39)</f>
        <v>0</v>
      </c>
      <c r="AH39" s="72">
        <f>IF(LEFT(AH$2,2)="1M",SUMIF(Month!$131:$131,Period!AH$2,Month!39:39),SUMIF(Month!$131:$131,Period!AH$2,Month!39:39)+AG39)</f>
        <v>0</v>
      </c>
      <c r="AI39" s="72">
        <f>IF(LEFT(AI$2,2)="1M",SUMIF(Month!$131:$131,Period!AI$2,Month!39:39),SUMIF(Month!$131:$131,Period!AI$2,Month!39:39)+AH39)</f>
        <v>0</v>
      </c>
      <c r="AJ39" s="72">
        <f>IF(LEFT(AJ$2,2)="1M",SUMIF(Month!$131:$131,Period!AJ$2,Month!39:39),SUMIF(Month!$131:$131,Period!AJ$2,Month!39:39)+AI39)</f>
        <v>0</v>
      </c>
      <c r="AK39" s="72">
        <f>IF(LEFT(AK$2,2)="1M",SUMIF(Month!$131:$131,Period!AK$2,Month!39:39),SUMIF(Month!$131:$131,Period!AK$2,Month!39:39)+AJ39)</f>
        <v>0</v>
      </c>
      <c r="AL39" s="72">
        <f>IF(LEFT(AL$2,2)="1M",SUMIF(Month!$131:$131,Period!AL$2,Month!39:39),SUMIF(Month!$131:$131,Period!AL$2,Month!39:39)+AK39)</f>
        <v>0</v>
      </c>
      <c r="AM39" s="72">
        <f>IF(LEFT(AM$2,2)="1M",SUMIF(Month!$131:$131,Period!AM$2,Month!39:39),SUMIF(Month!$131:$131,Period!AM$2,Month!39:39)+AL39)</f>
        <v>0</v>
      </c>
      <c r="AN39" s="72">
        <f>IF(LEFT(AN$2,2)="1M",SUMIF(Month!$131:$131,Period!AN$2,Month!39:39),SUMIF(Month!$131:$131,Period!AN$2,Month!39:39)+AM39)</f>
        <v>0</v>
      </c>
      <c r="AO39" s="72">
        <f>IF(LEFT(AO$2,2)="1M",SUMIF(Month!$131:$131,Period!AO$2,Month!39:39),SUMIF(Month!$131:$131,Period!AO$2,Month!39:39)+AN39)</f>
        <v>0</v>
      </c>
      <c r="AP39" s="72">
        <f>IF(LEFT(AP$2,2)="1M",SUMIF(Month!$131:$131,Period!AP$2,Month!39:39),SUMIF(Month!$131:$131,Period!AP$2,Month!39:39)+AO39)</f>
        <v>0</v>
      </c>
      <c r="AQ39" s="72">
        <f>IF(LEFT(AQ$2,2)="1M",SUMIF(Month!$131:$131,Period!AQ$2,Month!39:39),SUMIF(Month!$131:$131,Period!AQ$2,Month!39:39)+AP39)</f>
        <v>0</v>
      </c>
      <c r="AR39" s="72">
        <f>IF(LEFT(AR$2,2)="1M",SUMIF(Month!$131:$131,Period!AR$2,Month!39:39),SUMIF(Month!$131:$131,Period!AR$2,Month!39:39)+AQ39)</f>
        <v>0</v>
      </c>
      <c r="AS39" s="72">
        <f>IF(LEFT(AS$2,2)="1M",SUMIF(Month!$131:$131,Period!AS$2,Month!39:39),SUMIF(Month!$131:$131,Period!AS$2,Month!39:39)+AR39)</f>
        <v>0</v>
      </c>
      <c r="AT39" s="72">
        <f>IF(LEFT(AT$2,2)="1M",SUMIF(Month!$131:$131,Period!AT$2,Month!39:39),SUMIF(Month!$131:$131,Period!AT$2,Month!39:39)+AS39)</f>
        <v>0</v>
      </c>
      <c r="AU39" s="72">
        <f>IF(LEFT(AU$2,2)="1M",SUMIF(Month!$131:$131,Period!AU$2,Month!39:39),SUMIF(Month!$131:$131,Period!AU$2,Month!39:39)+AT39)</f>
        <v>0</v>
      </c>
      <c r="AV39" s="72">
        <f>IF(LEFT(AV$2,2)="1M",SUMIF(Month!$131:$131,Period!AV$2,Month!39:39),SUMIF(Month!$131:$131,Period!AV$2,Month!39:39)+AU39)</f>
        <v>0</v>
      </c>
      <c r="AW39" s="72">
        <f>IF(LEFT(AW$2,2)="1M",SUMIF(Month!$131:$131,Period!AW$2,Month!39:39),SUMIF(Month!$131:$131,Period!AW$2,Month!39:39)+AV39)</f>
        <v>0</v>
      </c>
      <c r="AX39" s="72">
        <f>IF(LEFT(AX$2,2)="1M",SUMIF(Month!$131:$131,Period!AX$2,Month!39:39),SUMIF(Month!$131:$131,Period!AX$2,Month!39:39)+AW39)</f>
        <v>0</v>
      </c>
      <c r="AY39" s="72">
        <f>IF(LEFT(AY$2,2)="1M",SUMIF(Month!$131:$131,Period!AY$2,Month!39:39),SUMIF(Month!$131:$131,Period!AY$2,Month!39:39)+AX39)</f>
        <v>0</v>
      </c>
      <c r="AZ39" s="72">
        <f>IF(LEFT(AZ$2,2)="1M",SUMIF(Month!$131:$131,Period!AZ$2,Month!39:39),SUMIF(Month!$131:$131,Period!AZ$2,Month!39:39)+AY39)</f>
        <v>0</v>
      </c>
      <c r="BA39" s="72">
        <f>IF(LEFT(BA$2,2)="1M",SUMIF(Month!$131:$131,Period!BA$2,Month!39:39),SUMIF(Month!$131:$131,Period!BA$2,Month!39:39)+AZ39)</f>
        <v>0</v>
      </c>
      <c r="BB39" s="72">
        <f>IF(LEFT(BB$2,2)="1M",SUMIF(Month!$131:$131,Period!BB$2,Month!39:39),SUMIF(Month!$131:$131,Period!BB$2,Month!39:39)+BA39)</f>
        <v>0</v>
      </c>
      <c r="BC39" s="72">
        <f>IF(LEFT(BC$2,2)="1M",SUMIF(Month!$131:$131,Period!BC$2,Month!39:39),SUMIF(Month!$131:$131,Period!BC$2,Month!39:39)+BB39)</f>
        <v>0</v>
      </c>
      <c r="BD39" s="72">
        <f>IF(LEFT(BD$2,2)="1M",SUMIF(Month!$131:$131,Period!BD$2,Month!39:39),SUMIF(Month!$131:$131,Period!BD$2,Month!39:39)+BC39)</f>
        <v>0</v>
      </c>
      <c r="BE39" s="72">
        <f>IF(LEFT(BE$2,2)="1M",SUMIF(Month!$131:$131,Period!BE$2,Month!39:39),SUMIF(Month!$131:$131,Period!BE$2,Month!39:39)+BD39)</f>
        <v>0</v>
      </c>
      <c r="BF39" s="72">
        <f>IF(LEFT(BF$2,2)="1M",SUMIF(Month!$131:$131,Period!BF$2,Month!39:39),SUMIF(Month!$131:$131,Period!BF$2,Month!39:39)+BE39)</f>
        <v>0</v>
      </c>
      <c r="BG39" s="72">
        <f>IF(LEFT(BG$2,2)="1M",SUMIF(Month!$131:$131,Period!BG$2,Month!39:39),SUMIF(Month!$131:$131,Period!BG$2,Month!39:39)+BF39)</f>
        <v>0</v>
      </c>
      <c r="BH39" s="72">
        <f>IF(LEFT(BH$2,2)="1M",SUMIF(Month!$131:$131,Period!BH$2,Month!39:39),SUMIF(Month!$131:$131,Period!BH$2,Month!39:39)+BG39)</f>
        <v>0</v>
      </c>
      <c r="BI39" s="72">
        <f>IF(LEFT(BI$2,2)="1M",SUMIF(Month!$131:$131,Period!BI$2,Month!39:39),SUMIF(Month!$131:$131,Period!BI$2,Month!39:39)+BH39)</f>
        <v>0</v>
      </c>
      <c r="BJ39" s="72">
        <f>IF(LEFT(BJ$2,2)="1M",SUMIF(Month!$131:$131,Period!BJ$2,Month!39:39),SUMIF(Month!$131:$131,Period!BJ$2,Month!39:39)+BI39)</f>
        <v>0</v>
      </c>
      <c r="BK39" s="72">
        <f>IF(LEFT(BK$2,2)="1M",SUMIF(Month!$131:$131,Period!BK$2,Month!39:39),SUMIF(Month!$131:$131,Period!BK$2,Month!39:39)+BJ39)</f>
        <v>0</v>
      </c>
      <c r="BL39" s="72">
        <f>IF(LEFT(BL$2,2)="1M",SUMIF(Month!$131:$131,Period!BL$2,Month!39:39),SUMIF(Month!$131:$131,Period!BL$2,Month!39:39)+BK39)</f>
        <v>0</v>
      </c>
      <c r="BM39" s="72">
        <f>IF(LEFT(BM$2,2)="1M",SUMIF(Month!$131:$131,Period!BM$2,Month!39:39),SUMIF(Month!$131:$131,Period!BM$2,Month!39:39)+BL39)</f>
        <v>0</v>
      </c>
      <c r="BN39" s="72">
        <f>IF(LEFT(BN$2,2)="1M",SUMIF(Month!$131:$131,Period!BN$2,Month!39:39),SUMIF(Month!$131:$131,Period!BN$2,Month!39:39)+BM39)</f>
        <v>0</v>
      </c>
      <c r="BO39" s="72">
        <f>IF(LEFT(BO$2,2)="1M",SUMIF(Month!$131:$131,Period!BO$2,Month!39:39),SUMIF(Month!$131:$131,Period!BO$2,Month!39:39)+BN39)</f>
        <v>0</v>
      </c>
      <c r="BP39" s="72">
        <f>IF(LEFT(BP$2,2)="1M",SUMIF(Month!$131:$131,Period!BP$2,Month!39:39),SUMIF(Month!$131:$131,Period!BP$2,Month!39:39)+BO39)</f>
        <v>0</v>
      </c>
      <c r="BQ39" s="72">
        <f>IF(LEFT(BQ$2,2)="1M",SUMIF(Month!$131:$131,Period!BQ$2,Month!39:39),SUMIF(Month!$131:$131,Period!BQ$2,Month!39:39)+BP39)</f>
        <v>0</v>
      </c>
      <c r="BR39" s="72">
        <f>IF(LEFT(BR$2,2)="1M",SUMIF(Month!$131:$131,Period!BR$2,Month!39:39),SUMIF(Month!$131:$131,Period!BR$2,Month!39:39)+BQ39)</f>
        <v>0</v>
      </c>
      <c r="BS39" s="72">
        <f>IF(LEFT(BS$2,2)="1M",SUMIF(Month!$131:$131,Period!BS$2,Month!39:39),SUMIF(Month!$131:$131,Period!BS$2,Month!39:39)+BR39)</f>
        <v>0</v>
      </c>
      <c r="BT39" s="72">
        <f>IF(LEFT(BT$2,2)="1M",SUMIF(Month!$131:$131,Period!BT$2,Month!39:39),SUMIF(Month!$131:$131,Period!BT$2,Month!39:39)+BS39)</f>
        <v>0</v>
      </c>
      <c r="BU39" s="72">
        <f>IF(LEFT(BU$2,2)="1M",SUMIF(Month!$131:$131,Period!BU$2,Month!39:39),SUMIF(Month!$131:$131,Period!BU$2,Month!39:39)+BT39)</f>
        <v>0</v>
      </c>
      <c r="BV39" s="72">
        <f>IF(LEFT(BV$2,2)="1M",SUMIF(Month!$131:$131,Period!BV$2,Month!39:39),SUMIF(Month!$131:$131,Period!BV$2,Month!39:39)+BU39)</f>
        <v>0</v>
      </c>
      <c r="BW39" s="72">
        <f>IF(LEFT(BW$2,2)="1M",SUMIF(Month!$131:$131,Period!BW$2,Month!39:39),SUMIF(Month!$131:$131,Period!BW$2,Month!39:39)+BV39)</f>
        <v>0</v>
      </c>
      <c r="BX39" s="72">
        <f>IF(LEFT(BX$2,2)="1M",SUMIF(Month!$131:$131,Period!BX$2,Month!39:39),SUMIF(Month!$131:$131,Period!BX$2,Month!39:39)+BW39)</f>
        <v>0</v>
      </c>
      <c r="BY39" s="72">
        <f>IF(LEFT(BY$2,2)="1M",SUMIF(Month!$131:$131,Period!BY$2,Month!39:39),SUMIF(Month!$131:$131,Period!BY$2,Month!39:39)+BX39)</f>
        <v>0</v>
      </c>
      <c r="BZ39" s="72">
        <f>IF(LEFT(BZ$2,2)="1M",SUMIF(Month!$131:$131,Period!BZ$2,Month!39:39),SUMIF(Month!$131:$131,Period!BZ$2,Month!39:39)+BY39)</f>
        <v>0</v>
      </c>
      <c r="CA39" s="72">
        <f>IF(LEFT(CA$2,2)="1M",SUMIF(Month!$131:$131,Period!CA$2,Month!39:39),SUMIF(Month!$131:$131,Period!CA$2,Month!39:39)+BZ39)</f>
        <v>0</v>
      </c>
      <c r="CB39" s="72">
        <f>IF(LEFT(CB$2,2)="1M",SUMIF(Month!$131:$131,Period!CB$2,Month!39:39),SUMIF(Month!$131:$131,Period!CB$2,Month!39:39)+CA39)</f>
        <v>0</v>
      </c>
      <c r="CC39" s="72">
        <f>IF(LEFT(CC$2,2)="1M",SUMIF(Month!$131:$131,Period!CC$2,Month!39:39),SUMIF(Month!$131:$131,Period!CC$2,Month!39:39)+CB39)</f>
        <v>0</v>
      </c>
      <c r="CD39" s="72">
        <f>IF(LEFT(CD$2,2)="1M",SUMIF(Month!$131:$131,Period!CD$2,Month!39:39),SUMIF(Month!$131:$131,Period!CD$2,Month!39:39)+CC39)</f>
        <v>0</v>
      </c>
      <c r="CE39" s="72">
        <f>IF(LEFT(CE$2,2)="1M",SUMIF(Month!$131:$131,Period!CE$2,Month!39:39),SUMIF(Month!$131:$131,Period!CE$2,Month!39:39)+CD39)</f>
        <v>0</v>
      </c>
      <c r="CF39" s="72">
        <f>IF(LEFT(CF$2,2)="1M",SUMIF(Month!$131:$131,Period!CF$2,Month!39:39),SUMIF(Month!$131:$131,Period!CF$2,Month!39:39)+CE39)</f>
        <v>0</v>
      </c>
      <c r="CG39" s="72">
        <f>IF(LEFT(CG$2,2)="1M",SUMIF(Month!$131:$131,Period!CG$2,Month!39:39),SUMIF(Month!$131:$131,Period!CG$2,Month!39:39)+CF39)</f>
        <v>0</v>
      </c>
      <c r="CH39" s="72">
        <f>IF(LEFT(CH$2,2)="1M",SUMIF(Month!$131:$131,Period!CH$2,Month!39:39),SUMIF(Month!$131:$131,Period!CH$2,Month!39:39)+CG39)</f>
        <v>0</v>
      </c>
      <c r="CI39" s="72">
        <f>IF(LEFT(CI$2,2)="1M",SUMIF(Month!$131:$131,Period!CI$2,Month!39:39),SUMIF(Month!$131:$131,Period!CI$2,Month!39:39)+CH39)</f>
        <v>0</v>
      </c>
      <c r="CJ39" s="72">
        <f>IF(LEFT(CJ$2,2)="1M",SUMIF(Month!$131:$131,Period!CJ$2,Month!39:39),SUMIF(Month!$131:$131,Period!CJ$2,Month!39:39)+CI39)</f>
        <v>0</v>
      </c>
      <c r="CK39" s="72">
        <f>IF(LEFT(CK$2,2)="1M",SUMIF(Month!$131:$131,Period!CK$2,Month!39:39),SUMIF(Month!$131:$131,Period!CK$2,Month!39:39)+CJ39)</f>
        <v>0</v>
      </c>
      <c r="CL39" s="72">
        <f>IF(LEFT(CL$2,2)="1M",SUMIF(Month!$131:$131,Period!CL$2,Month!39:39),SUMIF(Month!$131:$131,Period!CL$2,Month!39:39)+CK39)</f>
        <v>0</v>
      </c>
      <c r="CM39" s="72">
        <f>IF(LEFT(CM$2,2)="1M",SUMIF(Month!$131:$131,Period!CM$2,Month!39:39),SUMIF(Month!$131:$131,Period!CM$2,Month!39:39)+CL39)</f>
        <v>0</v>
      </c>
      <c r="CN39" s="72">
        <f>IF(LEFT(CN$2,2)="1M",SUMIF(Month!$131:$131,Period!CN$2,Month!39:39),SUMIF(Month!$131:$131,Period!CN$2,Month!39:39)+CM39)</f>
        <v>0</v>
      </c>
      <c r="CO39" s="72">
        <f>IF(LEFT(CO$2,2)="1M",SUMIF(Month!$131:$131,Period!CO$2,Month!39:39),SUMIF(Month!$131:$131,Period!CO$2,Month!39:39)+CN39)</f>
        <v>0</v>
      </c>
      <c r="CP39" s="72">
        <f>IF(LEFT(CP$2,2)="1M",SUMIF(Month!$131:$131,Period!CP$2,Month!39:39),SUMIF(Month!$131:$131,Period!CP$2,Month!39:39)+CO39)</f>
        <v>0</v>
      </c>
      <c r="CQ39" s="72">
        <f>IF(LEFT(CQ$2,2)="1M",SUMIF(Month!$131:$131,Period!CQ$2,Month!39:39),SUMIF(Month!$131:$131,Period!CQ$2,Month!39:39)+CP39)</f>
        <v>0</v>
      </c>
      <c r="CR39" s="72">
        <f>IF(LEFT(CR$2,2)="1M",SUMIF(Month!$131:$131,Period!CR$2,Month!39:39),SUMIF(Month!$131:$131,Period!CR$2,Month!39:39)+CQ39)</f>
        <v>0</v>
      </c>
      <c r="CS39" s="72">
        <f>IF(LEFT(CS$2,2)="1M",SUMIF(Month!$131:$131,Period!CS$2,Month!39:39),SUMIF(Month!$131:$131,Period!CS$2,Month!39:39)+CR39)</f>
        <v>0</v>
      </c>
      <c r="CT39" s="72">
        <f>IF(LEFT(CT$2,2)="1M",SUMIF(Month!$131:$131,Period!CT$2,Month!39:39),SUMIF(Month!$131:$131,Period!CT$2,Month!39:39)+CS39)</f>
        <v>0</v>
      </c>
      <c r="CU39" s="72">
        <f>IF(LEFT(CU$2,2)="1M",SUMIF(Month!$131:$131,Period!CU$2,Month!39:39),SUMIF(Month!$131:$131,Period!CU$2,Month!39:39)+CT39)</f>
        <v>0</v>
      </c>
      <c r="CV39" s="72">
        <f>IF(LEFT(CV$2,2)="1M",SUMIF(Month!$131:$131,Period!CV$2,Month!39:39),SUMIF(Month!$131:$131,Period!CV$2,Month!39:39)+CU39)</f>
        <v>0</v>
      </c>
      <c r="CW39" s="72">
        <f>IF(LEFT(CW$2,2)="1M",SUMIF(Month!$131:$131,Period!CW$2,Month!39:39),SUMIF(Month!$131:$131,Period!CW$2,Month!39:39)+CV39)</f>
        <v>0</v>
      </c>
      <c r="CX39" s="72">
        <f>IF(LEFT(CX$2,2)="1M",SUMIF(Month!$131:$131,Period!CX$2,Month!39:39),SUMIF(Month!$131:$131,Period!CX$2,Month!39:39)+CW39)</f>
        <v>0</v>
      </c>
      <c r="CY39" s="72">
        <f>IF(LEFT(CY$2,2)="1M",SUMIF(Month!$131:$131,Period!CY$2,Month!39:39),SUMIF(Month!$131:$131,Period!CY$2,Month!39:39)+CX39)</f>
        <v>0</v>
      </c>
      <c r="CZ39" s="72">
        <f>IF(LEFT(CZ$2,2)="1M",SUMIF(Month!$131:$131,Period!CZ$2,Month!39:39),SUMIF(Month!$131:$131,Period!CZ$2,Month!39:39)+CY39)</f>
        <v>0</v>
      </c>
      <c r="DA39" s="72">
        <f>IF(LEFT(DA$2,2)="1M",SUMIF(Month!$131:$131,Period!DA$2,Month!39:39),SUMIF(Month!$131:$131,Period!DA$2,Month!39:39)+CZ39)</f>
        <v>0</v>
      </c>
      <c r="DB39" s="72">
        <f>IF(LEFT(DB$2,2)="1M",SUMIF(Month!$131:$131,Period!DB$2,Month!39:39),SUMIF(Month!$131:$131,Period!DB$2,Month!39:39)+DA39)</f>
        <v>0</v>
      </c>
      <c r="DC39" s="72">
        <f>IF(LEFT(DC$2,2)="1M",SUMIF(Month!$131:$131,Period!DC$2,Month!39:39),SUMIF(Month!$131:$131,Period!DC$2,Month!39:39)+DB39)</f>
        <v>0</v>
      </c>
      <c r="DD39" s="72">
        <f>IF(LEFT(DD$2,2)="1M",SUMIF(Month!$131:$131,Period!DD$2,Month!39:39),SUMIF(Month!$131:$131,Period!DD$2,Month!39:39)+DC39)</f>
        <v>0</v>
      </c>
      <c r="DE39" s="72">
        <f>IF(LEFT(DE$2,2)="1M",SUMIF(Month!$131:$131,Period!DE$2,Month!39:39),SUMIF(Month!$131:$131,Period!DE$2,Month!39:39)+DD39)</f>
        <v>0</v>
      </c>
      <c r="DF39" s="72">
        <f>IF(LEFT(DF$2,2)="1M",SUMIF(Month!$131:$131,Period!DF$2,Month!39:39),SUMIF(Month!$131:$131,Period!DF$2,Month!39:39)+DE39)</f>
        <v>0</v>
      </c>
      <c r="DG39" s="72">
        <f>IF(LEFT(DG$2,2)="1M",SUMIF(Month!$131:$131,Period!DG$2,Month!39:39),SUMIF(Month!$131:$131,Period!DG$2,Month!39:39)+DF39)</f>
        <v>0</v>
      </c>
      <c r="DH39" s="72">
        <f>IF(LEFT(DH$2,2)="1M",SUMIF(Month!$131:$131,Period!DH$2,Month!39:39),SUMIF(Month!$131:$131,Period!DH$2,Month!39:39)+DG39)</f>
        <v>0</v>
      </c>
      <c r="DI39" s="72">
        <f>IF(LEFT(DI$2,2)="1M",SUMIF(Month!$131:$131,Period!DI$2,Month!39:39),SUMIF(Month!$131:$131,Period!DI$2,Month!39:39)+DH39)</f>
        <v>0</v>
      </c>
      <c r="DJ39" s="72">
        <f>IF(LEFT(DJ$2,2)="1M",SUMIF(Month!$131:$131,Period!DJ$2,Month!39:39),SUMIF(Month!$131:$131,Period!DJ$2,Month!39:39)+DI39)</f>
        <v>0</v>
      </c>
      <c r="DK39" s="72">
        <f>IF(LEFT(DK$2,2)="1M",SUMIF(Month!$131:$131,Period!DK$2,Month!39:39),SUMIF(Month!$131:$131,Period!DK$2,Month!39:39)+DJ39)</f>
        <v>0</v>
      </c>
      <c r="DL39" s="72">
        <f>IF(LEFT(DL$2,2)="1M",SUMIF(Month!$131:$131,Period!DL$2,Month!39:39),SUMIF(Month!$131:$131,Period!DL$2,Month!39:39)+DK39)</f>
        <v>0</v>
      </c>
      <c r="DM39" s="72">
        <f>IF(LEFT(DM$2,2)="1M",SUMIF(Month!$131:$131,Period!DM$2,Month!39:39),SUMIF(Month!$131:$131,Period!DM$2,Month!39:39)+DL39)</f>
        <v>0</v>
      </c>
      <c r="DN39" s="72">
        <f>IF(LEFT(DN$2,2)="1M",SUMIF(Month!$131:$131,Period!DN$2,Month!39:39),SUMIF(Month!$131:$131,Period!DN$2,Month!39:39)+DM39)</f>
        <v>0</v>
      </c>
      <c r="DO39" s="72">
        <f>IF(LEFT(DO$2,2)="1M",SUMIF(Month!$131:$131,Period!DO$2,Month!39:39),SUMIF(Month!$131:$131,Period!DO$2,Month!39:39)+DN39)</f>
        <v>0</v>
      </c>
      <c r="DP39" s="72">
        <f>IF(LEFT(DP$2,2)="1M",SUMIF(Month!$131:$131,Period!DP$2,Month!39:39),SUMIF(Month!$131:$131,Period!DP$2,Month!39:39)+DO39)</f>
        <v>0</v>
      </c>
      <c r="DQ39" s="72">
        <f>IF(LEFT(DQ$2,2)="1M",SUMIF(Month!$131:$131,Period!DQ$2,Month!39:39),SUMIF(Month!$131:$131,Period!DQ$2,Month!39:39)+DP39)</f>
        <v>0</v>
      </c>
      <c r="DR39" s="72">
        <f>IF(LEFT(DR$2,2)="1M",SUMIF(Month!$131:$131,Period!DR$2,Month!39:39),SUMIF(Month!$131:$131,Period!DR$2,Month!39:39)+DQ39)</f>
        <v>0</v>
      </c>
      <c r="DS39" s="72">
        <f>IF(LEFT(DS$2,2)="1M",SUMIF(Month!$131:$131,Period!DS$2,Month!39:39),SUMIF(Month!$131:$131,Period!DS$2,Month!39:39)+DR39)</f>
        <v>0</v>
      </c>
      <c r="DT39" s="72">
        <f>IF(LEFT(DT$2,2)="1M",SUMIF(Month!$131:$131,Period!DT$2,Month!39:39),SUMIF(Month!$131:$131,Period!DT$2,Month!39:39)+DS39)</f>
        <v>0</v>
      </c>
      <c r="DU39" s="72">
        <f>IF(LEFT(DU$2,2)="1M",SUMIF(Month!$131:$131,Period!DU$2,Month!39:39),SUMIF(Month!$131:$131,Period!DU$2,Month!39:39)+DT39)</f>
        <v>0</v>
      </c>
      <c r="DV39" s="72">
        <f>IF(LEFT(DV$2,2)="1M",SUMIF(Month!$131:$131,Period!DV$2,Month!39:39),SUMIF(Month!$131:$131,Period!DV$2,Month!39:39)+DU39)</f>
        <v>0</v>
      </c>
      <c r="DW39" s="72">
        <f>IF(LEFT(DW$2,2)="1M",SUMIF(Month!$131:$131,Period!DW$2,Month!39:39),SUMIF(Month!$131:$131,Period!DW$2,Month!39:39)+DV39)</f>
        <v>0</v>
      </c>
      <c r="DX39" s="72">
        <f>IF(LEFT(DX$2,2)="1M",SUMIF(Month!$131:$131,Period!DX$2,Month!39:39),SUMIF(Month!$131:$131,Period!DX$2,Month!39:39)+DW39)</f>
        <v>0</v>
      </c>
      <c r="DY39" s="72">
        <f>IF(LEFT(DY$2,2)="1M",SUMIF(Month!$131:$131,Period!DY$2,Month!39:39),SUMIF(Month!$131:$131,Period!DY$2,Month!39:39)+DX39)</f>
        <v>0</v>
      </c>
      <c r="DZ39" s="72">
        <f>IF(LEFT(DZ$2,2)="1M",SUMIF(Month!$131:$131,Period!DZ$2,Month!39:39),SUMIF(Month!$131:$131,Period!DZ$2,Month!39:39)+DY39)</f>
        <v>0</v>
      </c>
      <c r="EA39" s="72">
        <f>IF(LEFT(EA$2,2)="1M",SUMIF(Month!$131:$131,Period!EA$2,Month!39:39),SUMIF(Month!$131:$131,Period!EA$2,Month!39:39)+DZ39)</f>
        <v>0</v>
      </c>
      <c r="EB39" s="72">
        <f>IF(LEFT(EB$2,2)="1M",SUMIF(Month!$131:$131,Period!EB$2,Month!39:39),SUMIF(Month!$131:$131,Period!EB$2,Month!39:39)+EA39)</f>
        <v>0</v>
      </c>
      <c r="EC39" s="72">
        <f>IF(LEFT(EC$2,2)="1M",SUMIF(Month!$131:$131,Period!EC$2,Month!39:39),SUMIF(Month!$131:$131,Period!EC$2,Month!39:39)+EB39)</f>
        <v>0</v>
      </c>
      <c r="ED39" s="72">
        <f>IF(LEFT(ED$2,2)="1M",SUMIF(Month!$131:$131,Period!ED$2,Month!39:39),SUMIF(Month!$131:$131,Period!ED$2,Month!39:39)+EC39)</f>
        <v>0</v>
      </c>
      <c r="EE39" s="72">
        <f>IF(LEFT(EE$2,2)="1M",SUMIF(Month!$131:$131,Period!EE$2,Month!39:39),SUMIF(Month!$131:$131,Period!EE$2,Month!39:39)+ED39)</f>
        <v>0</v>
      </c>
      <c r="EF39" s="72">
        <f>IF(LEFT(EF$2,2)="1M",SUMIF(Month!$131:$131,Period!EF$2,Month!39:39),SUMIF(Month!$131:$131,Period!EF$2,Month!39:39)+EE39)</f>
        <v>0</v>
      </c>
      <c r="EG39" s="72">
        <f>IF(LEFT(EG$2,2)="1M",SUMIF(Month!$131:$131,Period!EG$2,Month!39:39),SUMIF(Month!$131:$131,Period!EG$2,Month!39:39)+EF39)</f>
        <v>0</v>
      </c>
      <c r="EH39" s="72">
        <f>IF(LEFT(EH$2,2)="1M",SUMIF(Month!$131:$131,Period!EH$2,Month!39:39),SUMIF(Month!$131:$131,Period!EH$2,Month!39:39)+EG39)</f>
        <v>0</v>
      </c>
      <c r="EI39" s="72">
        <f>IF(LEFT(EI$2,2)="1M",SUMIF(Month!$131:$131,Period!EI$2,Month!39:39),SUMIF(Month!$131:$131,Period!EI$2,Month!39:39)+EH39)</f>
        <v>0</v>
      </c>
      <c r="EJ39" s="72">
        <f>IF(LEFT(EJ$2,2)="1M",SUMIF(Month!$131:$131,Period!EJ$2,Month!39:39),SUMIF(Month!$131:$131,Period!EJ$2,Month!39:39)+EI39)</f>
        <v>0</v>
      </c>
      <c r="EK39" s="72">
        <f>IF(LEFT(EK$2,2)="1M",SUMIF(Month!$131:$131,Period!EK$2,Month!39:39),SUMIF(Month!$131:$131,Period!EK$2,Month!39:39)+EJ39)</f>
        <v>0</v>
      </c>
      <c r="EL39" s="72">
        <f>IF(LEFT(EL$2,2)="1M",SUMIF(Month!$131:$131,Period!EL$2,Month!39:39),SUMIF(Month!$131:$131,Period!EL$2,Month!39:39)+EK39)</f>
        <v>0</v>
      </c>
      <c r="EM39" s="72">
        <f>IF(LEFT(EM$2,2)="1M",SUMIF(Month!$131:$131,Period!EM$2,Month!39:39),SUMIF(Month!$131:$131,Period!EM$2,Month!39:39)+EL39)</f>
        <v>0</v>
      </c>
      <c r="EN39" s="72">
        <f>IF(LEFT(EN$2,2)="1M",SUMIF(Month!$131:$131,Period!EN$2,Month!39:39),SUMIF(Month!$131:$131,Period!EN$2,Month!39:39)+EM39)</f>
        <v>0</v>
      </c>
      <c r="EO39" s="72">
        <f>IF(LEFT(EO$2,2)="1M",SUMIF(Month!$131:$131,Period!EO$2,Month!39:39),SUMIF(Month!$131:$131,Period!EO$2,Month!39:39)+EN39)</f>
        <v>0</v>
      </c>
      <c r="EP39" s="72">
        <f>IF(LEFT(EP$2,2)="1M",SUMIF(Month!$131:$131,Period!EP$2,Month!39:39),SUMIF(Month!$131:$131,Period!EP$2,Month!39:39)+EO39)</f>
        <v>0</v>
      </c>
      <c r="EQ39" s="72">
        <f>IF(LEFT(EQ$2,2)="1M",SUMIF(Month!$131:$131,Period!EQ$2,Month!39:39),SUMIF(Month!$131:$131,Period!EQ$2,Month!39:39)+EP39)</f>
        <v>0</v>
      </c>
      <c r="ER39" s="72">
        <f>IF(LEFT(ER$2,2)="1M",SUMIF(Month!$131:$131,Period!ER$2,Month!39:39),SUMIF(Month!$131:$131,Period!ER$2,Month!39:39)+EQ39)</f>
        <v>0</v>
      </c>
      <c r="ES39" s="72">
        <f>IF(LEFT(ES$2,2)="1M",SUMIF(Month!$131:$131,Period!ES$2,Month!39:39),SUMIF(Month!$131:$131,Period!ES$2,Month!39:39)+ER39)</f>
        <v>0</v>
      </c>
      <c r="ET39" s="72">
        <f>IF(LEFT(ET$2,2)="1M",SUMIF(Month!$131:$131,Period!ET$2,Month!39:39),SUMIF(Month!$131:$131,Period!ET$2,Month!39:39)+ES39)</f>
        <v>0</v>
      </c>
      <c r="EU39" s="72">
        <f>IF(LEFT(EU$2,2)="1M",SUMIF(Month!$131:$131,Period!EU$2,Month!39:39),SUMIF(Month!$131:$131,Period!EU$2,Month!39:39)+ET39)</f>
        <v>0</v>
      </c>
      <c r="EV39" s="72">
        <f>IF(LEFT(EV$2,2)="1M",SUMIF(Month!$131:$131,Period!EV$2,Month!39:39),SUMIF(Month!$131:$131,Period!EV$2,Month!39:39)+EU39)</f>
        <v>0</v>
      </c>
      <c r="EW39" s="72">
        <f>IF(LEFT(EW$2,2)="1M",SUMIF(Month!$131:$131,Period!EW$2,Month!39:39),SUMIF(Month!$131:$131,Period!EW$2,Month!39:39)+EV39)</f>
        <v>0</v>
      </c>
      <c r="EX39" s="72">
        <f>IF(LEFT(EX$2,2)="1M",SUMIF(Month!$131:$131,Period!EX$2,Month!39:39),SUMIF(Month!$131:$131,Period!EX$2,Month!39:39)+EW39)</f>
        <v>0</v>
      </c>
      <c r="EY39" s="72">
        <f>IF(LEFT(EY$2,2)="1M",SUMIF(Month!$131:$131,Period!EY$2,Month!39:39),SUMIF(Month!$131:$131,Period!EY$2,Month!39:39)+EX39)</f>
        <v>0</v>
      </c>
      <c r="EZ39" s="72">
        <f>IF(LEFT(EZ$2,2)="1M",SUMIF(Month!$131:$131,Period!EZ$2,Month!39:39),SUMIF(Month!$131:$131,Period!EZ$2,Month!39:39)+EY39)</f>
        <v>0</v>
      </c>
      <c r="FA39" s="72">
        <f>IF(LEFT(FA$2,2)="1M",SUMIF(Month!$131:$131,Period!FA$2,Month!39:39),SUMIF(Month!$131:$131,Period!FA$2,Month!39:39)+EZ39)</f>
        <v>0</v>
      </c>
      <c r="FB39" s="72">
        <f>IF(LEFT(FB$2,2)="1M",SUMIF(Month!$131:$131,Period!FB$2,Month!39:39),SUMIF(Month!$131:$131,Period!FB$2,Month!39:39)+FA39)</f>
        <v>0</v>
      </c>
      <c r="FC39" s="72">
        <f>IF(LEFT(FC$2,2)="1M",SUMIF(Month!$131:$131,Period!FC$2,Month!39:39),SUMIF(Month!$131:$131,Period!FC$2,Month!39:39)+FB39)</f>
        <v>0</v>
      </c>
      <c r="FD39" s="72">
        <f>IF(LEFT(FD$2,2)="1M",SUMIF(Month!$131:$131,Period!FD$2,Month!39:39),SUMIF(Month!$131:$131,Period!FD$2,Month!39:39)+FC39)</f>
        <v>0</v>
      </c>
      <c r="FE39" s="72">
        <f>IF(LEFT(FE$2,2)="1M",SUMIF(Month!$131:$131,Period!FE$2,Month!39:39),SUMIF(Month!$131:$131,Period!FE$2,Month!39:39)+FD39)</f>
        <v>0</v>
      </c>
      <c r="FF39" s="72">
        <f>IF(LEFT(FF$2,2)="1M",SUMIF(Month!$131:$131,Period!FF$2,Month!39:39),SUMIF(Month!$131:$131,Period!FF$2,Month!39:39)+FE39)</f>
        <v>0</v>
      </c>
      <c r="FG39" s="72">
        <f>IF(LEFT(FG$2,2)="1M",SUMIF(Month!$131:$131,Period!FG$2,Month!39:39),SUMIF(Month!$131:$131,Period!FG$2,Month!39:39)+FF39)</f>
        <v>0</v>
      </c>
      <c r="FH39" s="72">
        <f>IF(LEFT(FH$2,2)="1M",SUMIF(Month!$131:$131,Period!FH$2,Month!39:39),SUMIF(Month!$131:$131,Period!FH$2,Month!39:39)+FG39)</f>
        <v>0</v>
      </c>
      <c r="FI39" s="72">
        <f>IF(LEFT(FI$2,2)="1M",SUMIF(Month!$131:$131,Period!FI$2,Month!39:39),SUMIF(Month!$131:$131,Period!FI$2,Month!39:39)+FH39)</f>
        <v>0</v>
      </c>
      <c r="FJ39" s="72">
        <f>IF(LEFT(FJ$2,2)="1M",SUMIF(Month!$131:$131,Period!FJ$2,Month!39:39),SUMIF(Month!$131:$131,Period!FJ$2,Month!39:39)+FI39)</f>
        <v>0</v>
      </c>
      <c r="FK39" s="72">
        <f>IF(LEFT(FK$2,2)="1M",SUMIF(Month!$131:$131,Period!FK$2,Month!39:39),SUMIF(Month!$131:$131,Period!FK$2,Month!39:39)+FJ39)</f>
        <v>0</v>
      </c>
      <c r="FL39" s="72">
        <f>IF(LEFT(FL$2,2)="1M",SUMIF(Month!$131:$131,Period!FL$2,Month!39:39),SUMIF(Month!$131:$131,Period!FL$2,Month!39:39)+FK39)</f>
        <v>0</v>
      </c>
      <c r="FM39" s="72">
        <f>IF(LEFT(FM$2,2)="1M",SUMIF(Month!$131:$131,Period!FM$2,Month!39:39),SUMIF(Month!$131:$131,Period!FM$2,Month!39:39)+FL39)</f>
        <v>0</v>
      </c>
      <c r="FN39" s="72">
        <f>IF(LEFT(FN$2,2)="1M",SUMIF(Month!$131:$131,Period!FN$2,Month!39:39),SUMIF(Month!$131:$131,Period!FN$2,Month!39:39)+FM39)</f>
        <v>608653</v>
      </c>
      <c r="FO39" s="72">
        <f>IF(LEFT(FO$2,2)="1M",SUMIF(Month!$131:$131,Period!FO$2,Month!39:39),SUMIF(Month!$131:$131,Period!FO$2,Month!39:39)+FN39)</f>
        <v>1116884</v>
      </c>
      <c r="FP39" s="72">
        <f>IF(LEFT(FP$2,2)="1M",SUMIF(Month!$131:$131,Period!FP$2,Month!39:39),SUMIF(Month!$131:$131,Period!FP$2,Month!39:39)+FO39)</f>
        <v>1702234</v>
      </c>
      <c r="FQ39" s="72">
        <f>IF(LEFT(FQ$2,2)="1M",SUMIF(Month!$131:$131,Period!FQ$2,Month!39:39),SUMIF(Month!$131:$131,Period!FQ$2,Month!39:39)+FP39)</f>
        <v>2287345</v>
      </c>
      <c r="FR39" s="72">
        <f>IF(LEFT(FR$2,2)="1M",SUMIF(Month!$131:$131,Period!FR$2,Month!39:39),SUMIF(Month!$131:$131,Period!FR$2,Month!39:39)+FQ39)</f>
        <v>2884612</v>
      </c>
      <c r="FS39" s="72">
        <f>IF(LEFT(FS$2,2)="1M",SUMIF(Month!$131:$131,Period!FS$2,Month!39:39),SUMIF(Month!$131:$131,Period!FS$2,Month!39:39)+FR39)</f>
        <v>3494857</v>
      </c>
      <c r="FT39" s="72">
        <f>IF(LEFT(FT$2,2)="1M",SUMIF(Month!$131:$131,Period!FT$2,Month!39:39),SUMIF(Month!$131:$131,Period!FT$2,Month!39:39)+FS39)</f>
        <v>4244914</v>
      </c>
      <c r="FU39" s="72">
        <f>IF(LEFT(FU$2,2)="1M",SUMIF(Month!$131:$131,Period!FU$2,Month!39:39),SUMIF(Month!$131:$131,Period!FU$2,Month!39:39)+FT39)</f>
        <v>4914776</v>
      </c>
      <c r="FV39" s="72">
        <f>IF(LEFT(FV$2,2)="1M",SUMIF(Month!$131:$131,Period!FV$2,Month!39:39),SUMIF(Month!$131:$131,Period!FV$2,Month!39:39)+FU39)</f>
        <v>5547058</v>
      </c>
      <c r="FW39" s="72">
        <f>IF(LEFT(FW$2,2)="1M",SUMIF(Month!$131:$131,Period!FW$2,Month!39:39),SUMIF(Month!$131:$131,Period!FW$2,Month!39:39)+FV39)</f>
        <v>6190839</v>
      </c>
      <c r="FX39" s="72">
        <f>IF(LEFT(FX$2,2)="1M",SUMIF(Month!$131:$131,Period!FX$2,Month!39:39),SUMIF(Month!$131:$131,Period!FX$2,Month!39:39)+FW39)</f>
        <v>6822935</v>
      </c>
      <c r="FY39" s="72">
        <f>IF(LEFT(FY$2,2)="1M",SUMIF(Month!$131:$131,Period!FY$2,Month!39:39),SUMIF(Month!$131:$131,Period!FY$2,Month!39:39)+FX39)</f>
        <v>7560858</v>
      </c>
      <c r="FZ39" s="72">
        <f>IF(LEFT(FZ$2,2)="1M",SUMIF(Month!$131:$131,Period!FZ$2,Month!39:39),SUMIF(Month!$131:$131,Period!FZ$2,Month!39:39)+FY39)</f>
        <v>776894</v>
      </c>
      <c r="GA39" s="72">
        <f>IF(LEFT(GA$2,2)="1M",SUMIF(Month!$131:$131,Period!GA$2,Month!39:39),SUMIF(Month!$131:$131,Period!GA$2,Month!39:39)+FZ39)</f>
        <v>1440904</v>
      </c>
      <c r="GB39" s="72">
        <f>IF(LEFT(GB$2,2)="1M",SUMIF(Month!$131:$131,Period!GB$2,Month!39:39),SUMIF(Month!$131:$131,Period!GB$2,Month!39:39)+GA39)</f>
        <v>2132973</v>
      </c>
      <c r="GC39" s="72">
        <f>IF(LEFT(GC$2,2)="1M",SUMIF(Month!$131:$131,Period!GC$2,Month!39:39),SUMIF(Month!$131:$131,Period!GC$2,Month!39:39)+GB39)</f>
        <v>2825598</v>
      </c>
      <c r="GD39" s="72">
        <f>IF(LEFT(GD$2,2)="1M",SUMIF(Month!$131:$131,Period!GD$2,Month!39:39),SUMIF(Month!$131:$131,Period!GD$2,Month!39:39)+GC39)</f>
        <v>3556259</v>
      </c>
      <c r="GE39" s="72">
        <f>IF(LEFT(GE$2,2)="1M",SUMIF(Month!$131:$131,Period!GE$2,Month!39:39),SUMIF(Month!$131:$131,Period!GE$2,Month!39:39)+GD39)</f>
        <v>4276777</v>
      </c>
      <c r="GF39" s="72">
        <f>IF(LEFT(GF$2,2)="1M",SUMIF(Month!$131:$131,Period!GF$2,Month!39:39),SUMIF(Month!$131:$131,Period!GF$2,Month!39:39)+GE39)</f>
        <v>5113493</v>
      </c>
      <c r="GG39" s="72">
        <f>IF(LEFT(GG$2,2)="1M",SUMIF(Month!$131:$131,Period!GG$2,Month!39:39),SUMIF(Month!$131:$131,Period!GG$2,Month!39:39)+GF39)</f>
        <v>5869171</v>
      </c>
      <c r="GH39" s="72">
        <f>IF(LEFT(GH$2,2)="1M",SUMIF(Month!$131:$131,Period!GH$2,Month!39:39),SUMIF(Month!$131:$131,Period!GH$2,Month!39:39)+GG39)</f>
        <v>6607555</v>
      </c>
      <c r="GI39" s="72">
        <f>IF(LEFT(GI$2,2)="1M",SUMIF(Month!$131:$131,Period!GI$2,Month!39:39),SUMIF(Month!$131:$131,Period!GI$2,Month!39:39)+GH39)</f>
        <v>7325326</v>
      </c>
      <c r="GJ39" s="72">
        <f>IF(LEFT(GJ$2,2)="1M",SUMIF(Month!$131:$131,Period!GJ$2,Month!39:39),SUMIF(Month!$131:$131,Period!GJ$2,Month!39:39)+GI39)</f>
        <v>8071467</v>
      </c>
      <c r="GK39" s="72">
        <f>IF(LEFT(GK$2,2)="1M",SUMIF(Month!$131:$131,Period!GK$2,Month!39:39),SUMIF(Month!$131:$131,Period!GK$2,Month!39:39)+GJ39)</f>
        <v>8858596</v>
      </c>
      <c r="GL39" s="72">
        <f>IF(LEFT(GL$2,2)="1M",SUMIF(Month!$131:$131,Period!GL$2,Month!39:39),SUMIF(Month!$131:$131,Period!GL$2,Month!39:39)+GK39)</f>
        <v>848996</v>
      </c>
      <c r="GM39" s="72">
        <f>IF(LEFT(GM$2,2)="1M",SUMIF(Month!$131:$131,Period!GM$2,Month!39:39),SUMIF(Month!$131:$131,Period!GM$2,Month!39:39)+GL39)</f>
        <v>1534730</v>
      </c>
      <c r="GN39" s="72">
        <f>IF(LEFT(GN$2,2)="1M",SUMIF(Month!$131:$131,Period!GN$2,Month!39:39),SUMIF(Month!$131:$131,Period!GN$2,Month!39:39)+GM39)</f>
        <v>2268896</v>
      </c>
      <c r="GO39" s="72">
        <f>IF(LEFT(GO$2,2)="1M",SUMIF(Month!$131:$131,Period!GO$2,Month!39:39),SUMIF(Month!$131:$131,Period!GO$2,Month!39:39)+GN39)</f>
        <v>3043483</v>
      </c>
      <c r="GP39" s="72">
        <f>IF(LEFT(GP$2,2)="1M",SUMIF(Month!$131:$131,Period!GP$2,Month!39:39),SUMIF(Month!$131:$131,Period!GP$2,Month!39:39)+GO39)</f>
        <v>3813634</v>
      </c>
      <c r="GQ39" s="72">
        <f>IF(LEFT(GQ$2,2)="1M",SUMIF(Month!$131:$131,Period!GQ$2,Month!39:39),SUMIF(Month!$131:$131,Period!GQ$2,Month!39:39)+GP39)</f>
        <v>4540981</v>
      </c>
      <c r="GR39" s="72">
        <f>IF(LEFT(GR$2,2)="1M",SUMIF(Month!$131:$131,Period!GR$2,Month!39:39),SUMIF(Month!$131:$131,Period!GR$2,Month!39:39)+GQ39)</f>
        <v>5317808</v>
      </c>
      <c r="GS39" s="72">
        <f>IF(LEFT(GS$2,2)="1M",SUMIF(Month!$131:$131,Period!GS$2,Month!39:39),SUMIF(Month!$131:$131,Period!GS$2,Month!39:39)+GR39)</f>
        <v>6121966</v>
      </c>
      <c r="GT39" s="72">
        <f>IF(LEFT(GT$2,2)="1M",SUMIF(Month!$131:$131,Period!GT$2,Month!39:39),SUMIF(Month!$131:$131,Period!GT$2,Month!39:39)+GS39)</f>
        <v>6839994</v>
      </c>
      <c r="GU39" s="72">
        <f>IF(LEFT(GU$2,2)="1M",SUMIF(Month!$131:$131,Period!GU$2,Month!39:39),SUMIF(Month!$131:$131,Period!GU$2,Month!39:39)+GT39)</f>
        <v>7662147</v>
      </c>
      <c r="GV39" s="72">
        <f>IF(LEFT(GV$2,2)="1M",SUMIF(Month!$131:$131,Period!GV$2,Month!39:39),SUMIF(Month!$131:$131,Period!GV$2,Month!39:39)+GU39)</f>
        <v>8467187</v>
      </c>
      <c r="GW39" s="72">
        <f>IF(LEFT(GW$2,2)="1M",SUMIF(Month!$131:$131,Period!GW$2,Month!39:39),SUMIF(Month!$131:$131,Period!GW$2,Month!39:39)+GV39)</f>
        <v>9295451</v>
      </c>
      <c r="GX39" s="72">
        <f>IF(LEFT(GX$2,2)="1M",SUMIF(Month!$131:$131,Period!GX$2,Month!39:39),SUMIF(Month!$131:$131,Period!GX$2,Month!39:39)+GW39)</f>
        <v>867275</v>
      </c>
      <c r="GY39" s="72">
        <f>IF(LEFT(GY$2,2)="1M",SUMIF(Month!$131:$131,Period!GY$2,Month!39:39),SUMIF(Month!$131:$131,Period!GY$2,Month!39:39)+GX39)</f>
        <v>1651078</v>
      </c>
      <c r="GZ39" s="72">
        <f>IF(LEFT(GZ$2,2)="1M",SUMIF(Month!$131:$131,Period!GZ$2,Month!39:39),SUMIF(Month!$131:$131,Period!GZ$2,Month!39:39)+GY39)</f>
        <v>2450026</v>
      </c>
      <c r="HA39" s="72">
        <f>IF(LEFT(HA$2,2)="1M",SUMIF(Month!$131:$131,Period!HA$2,Month!39:39),SUMIF(Month!$131:$131,Period!HA$2,Month!39:39)+GZ39)</f>
        <v>3228418</v>
      </c>
      <c r="HB39" s="72">
        <f>IF(LEFT(HB$2,2)="1M",SUMIF(Month!$131:$131,Period!HB$2,Month!39:39),SUMIF(Month!$131:$131,Period!HB$2,Month!39:39)+HA39)</f>
        <v>4038094</v>
      </c>
      <c r="HC39" s="72">
        <f>IF(LEFT(HC$2,2)="1M",SUMIF(Month!$131:$131,Period!HC$2,Month!39:39),SUMIF(Month!$131:$131,Period!HC$2,Month!39:39)+HB39)</f>
        <v>4755357</v>
      </c>
      <c r="HD39" s="72">
        <f>IF(LEFT(HD$2,2)="1M",SUMIF(Month!$131:$131,Period!HD$2,Month!39:39),SUMIF(Month!$131:$131,Period!HD$2,Month!39:39)+HC39)</f>
        <v>5615521</v>
      </c>
      <c r="HE39" s="72">
        <f>IF(LEFT(HE$2,2)="1M",SUMIF(Month!$131:$131,Period!HE$2,Month!39:39),SUMIF(Month!$131:$131,Period!HE$2,Month!39:39)+HD39)</f>
        <v>6456805</v>
      </c>
      <c r="HF39" s="72">
        <f>IF(LEFT(HF$2,2)="1M",SUMIF(Month!$131:$131,Period!HF$2,Month!39:39),SUMIF(Month!$131:$131,Period!HF$2,Month!39:39)+HE39)</f>
        <v>7313255</v>
      </c>
      <c r="HG39" s="72">
        <f>IF(LEFT(HG$2,2)="1M",SUMIF(Month!$131:$131,Period!HG$2,Month!39:39),SUMIF(Month!$131:$131,Period!HG$2,Month!39:39)+HF39)</f>
        <v>8186320</v>
      </c>
      <c r="HH39" s="72">
        <f>IF(LEFT(HH$2,2)="1M",SUMIF(Month!$131:$131,Period!HH$2,Month!39:39),SUMIF(Month!$131:$131,Period!HH$2,Month!39:39)+HG39)</f>
        <v>9008311</v>
      </c>
      <c r="HI39" s="72">
        <f>IF(LEFT(HI$2,2)="1M",SUMIF(Month!$131:$131,Period!HI$2,Month!39:39),SUMIF(Month!$131:$131,Period!HI$2,Month!39:39)+HH39)</f>
        <v>9846845</v>
      </c>
      <c r="HJ39" s="72">
        <f>IF(LEFT(HJ$2,2)="1M",SUMIF(Month!$131:$131,Period!HJ$2,Month!39:39),SUMIF(Month!$131:$131,Period!HJ$2,Month!39:39)+HI39)</f>
        <v>978371</v>
      </c>
      <c r="HK39" s="72">
        <f>IF(LEFT(HK$2,2)="1M",SUMIF(Month!$131:$131,Period!HK$2,Month!39:39),SUMIF(Month!$131:$131,Period!HK$2,Month!39:39)+HJ39)</f>
        <v>1817608</v>
      </c>
      <c r="HL39" s="72">
        <f>IF(LEFT(HL$2,2)="1M",SUMIF(Month!$131:$131,Period!HL$2,Month!39:39),SUMIF(Month!$131:$131,Period!HL$2,Month!39:39)+HK39)</f>
        <v>2706347</v>
      </c>
      <c r="HM39" s="72">
        <f>IF(LEFT(HM$2,2)="1M",SUMIF(Month!$131:$131,Period!HM$2,Month!39:39),SUMIF(Month!$131:$131,Period!HM$2,Month!39:39)+HL39)</f>
        <v>3554275</v>
      </c>
      <c r="HN39" s="72">
        <f>IF(LEFT(HN$2,2)="1M",SUMIF(Month!$131:$131,Period!HN$2,Month!39:39),SUMIF(Month!$131:$131,Period!HN$2,Month!39:39)+HM39)</f>
        <v>4382058</v>
      </c>
      <c r="HO39" s="72">
        <f>IF(LEFT(HO$2,2)="1M",SUMIF(Month!$131:$131,Period!HO$2,Month!39:39),SUMIF(Month!$131:$131,Period!HO$2,Month!39:39)+HN39)</f>
        <v>5169994</v>
      </c>
      <c r="HP39" s="72">
        <f>IF(LEFT(HP$2,2)="1M",SUMIF(Month!$131:$131,Period!HP$2,Month!39:39),SUMIF(Month!$131:$131,Period!HP$2,Month!39:39)+HO39)</f>
        <v>6125678</v>
      </c>
      <c r="HQ39" s="72">
        <f>IF(LEFT(HQ$2,2)="1M",SUMIF(Month!$131:$131,Period!HQ$2,Month!39:39),SUMIF(Month!$131:$131,Period!HQ$2,Month!39:39)+HP39)</f>
        <v>6976107</v>
      </c>
      <c r="HR39" s="72">
        <f>IF(LEFT(HR$2,2)="1M",SUMIF(Month!$131:$131,Period!HR$2,Month!39:39),SUMIF(Month!$131:$131,Period!HR$2,Month!39:39)+HQ39)</f>
        <v>7821932</v>
      </c>
      <c r="HS39" s="72">
        <f>IF(LEFT(HS$2,2)="1M",SUMIF(Month!$131:$131,Period!HS$2,Month!39:39),SUMIF(Month!$131:$131,Period!HS$2,Month!39:39)+HR39)</f>
        <v>8667155</v>
      </c>
      <c r="HT39" s="72">
        <f>IF(LEFT(HT$2,2)="1M",SUMIF(Month!$131:$131,Period!HT$2,Month!39:39),SUMIF(Month!$131:$131,Period!HT$2,Month!39:39)+HS39)</f>
        <v>9457061</v>
      </c>
      <c r="HU39" s="72">
        <f>IF(LEFT(HU$2,2)="1M",SUMIF(Month!$131:$131,Period!HU$2,Month!39:39),SUMIF(Month!$131:$131,Period!HU$2,Month!39:39)+HT39)</f>
        <v>10324039</v>
      </c>
      <c r="HV39" s="72">
        <f>IF(LEFT(HV$2,2)="1M",SUMIF(Month!$131:$131,Period!HV$2,Month!39:39),SUMIF(Month!$131:$131,Period!HV$2,Month!39:39)+HU39)</f>
        <v>902979</v>
      </c>
      <c r="HW39" s="72">
        <f>IF(LEFT(HW$2,2)="1M",SUMIF(Month!$131:$131,Period!HW$2,Month!39:39),SUMIF(Month!$131:$131,Period!HW$2,Month!39:39)+HV39)</f>
        <v>1626646</v>
      </c>
      <c r="HX39" s="72">
        <f>IF(LEFT(HX$2,2)="1M",SUMIF(Month!$131:$131,Period!HX$2,Month!39:39),SUMIF(Month!$131:$131,Period!HX$2,Month!39:39)+HW39)</f>
        <v>2401737</v>
      </c>
      <c r="HY39" s="72">
        <f>IF(LEFT(HY$2,2)="1M",SUMIF(Month!$131:$131,Period!HY$2,Month!39:39),SUMIF(Month!$131:$131,Period!HY$2,Month!39:39)+HX39)</f>
        <v>3112480</v>
      </c>
      <c r="HZ39" s="72">
        <f>IF(LEFT(HZ$2,2)="1M",SUMIF(Month!$131:$131,Period!HZ$2,Month!39:39),SUMIF(Month!$131:$131,Period!HZ$2,Month!39:39)+HY39)</f>
        <v>3832438</v>
      </c>
      <c r="IA39" s="72">
        <f>IF(LEFT(IA$2,2)="1M",SUMIF(Month!$131:$131,Period!IA$2,Month!39:39),SUMIF(Month!$131:$131,Period!IA$2,Month!39:39)+HZ39)</f>
        <v>4538438</v>
      </c>
      <c r="IB39" s="72">
        <f>IF(LEFT(IB$2,2)="1M",SUMIF(Month!$131:$131,Period!IB$2,Month!39:39),SUMIF(Month!$131:$131,Period!IB$2,Month!39:39)+IA39)</f>
        <v>5362411</v>
      </c>
      <c r="IC39" s="72">
        <f>IF(LEFT(IC$2,2)="1M",SUMIF(Month!$131:$131,Period!IC$2,Month!39:39),SUMIF(Month!$131:$131,Period!IC$2,Month!39:39)+IB39)</f>
        <v>6162820</v>
      </c>
      <c r="ID39" s="72">
        <f>IF(LEFT(ID$2,2)="1M",SUMIF(Month!$131:$131,Period!ID$2,Month!39:39),SUMIF(Month!$131:$131,Period!ID$2,Month!39:39)+IC39)</f>
        <v>6917942</v>
      </c>
      <c r="IE39" s="72">
        <f>IF(LEFT(IE$2,2)="1M",SUMIF(Month!$131:$131,Period!IE$2,Month!39:39),SUMIF(Month!$131:$131,Period!IE$2,Month!39:39)+ID39)</f>
        <v>7692652</v>
      </c>
      <c r="IF39" s="72">
        <f>IF(LEFT(IF$2,2)="1M",SUMIF(Month!$131:$131,Period!IF$2,Month!39:39),SUMIF(Month!$131:$131,Period!IF$2,Month!39:39)+IE39)</f>
        <v>8471020</v>
      </c>
      <c r="IG39" s="72">
        <f>IF(LEFT(IG$2,2)="1M",SUMIF(Month!$131:$131,Period!IG$2,Month!39:39),SUMIF(Month!$131:$131,Period!IG$2,Month!39:39)+IF39)</f>
        <v>9324738</v>
      </c>
      <c r="IH39" s="72">
        <f>Month!IH39</f>
        <v>903490</v>
      </c>
      <c r="II39" s="72">
        <f>IH39+Month!II39</f>
        <v>1621092</v>
      </c>
      <c r="IJ39" s="72">
        <f>II39+Month!IJ39</f>
        <v>2437654</v>
      </c>
      <c r="IK39" s="72">
        <f>IJ39+Month!IK39</f>
        <v>3186927</v>
      </c>
      <c r="IL39" s="72">
        <f>IK39+Month!IL39</f>
        <v>3967775</v>
      </c>
      <c r="IM39" s="72">
        <f>IL39+Month!IM39</f>
        <v>4702685</v>
      </c>
      <c r="IN39" s="72">
        <f>IM39+Month!IN39</f>
        <v>5519207</v>
      </c>
      <c r="IO39" s="72">
        <f>IN39+Month!IO39</f>
        <v>6296268</v>
      </c>
      <c r="IP39" s="72">
        <f>IO39+Month!IP39</f>
        <v>7057691</v>
      </c>
      <c r="IQ39" s="72">
        <f>IP39+Month!IQ39</f>
        <v>7827194</v>
      </c>
      <c r="IR39" s="72">
        <f>IQ39+Month!IR39</f>
        <v>8554976</v>
      </c>
      <c r="IS39" s="72">
        <f>IR39+Month!IS39</f>
        <v>9332631</v>
      </c>
      <c r="IT39" s="72">
        <f>Month!IT39</f>
        <v>812475</v>
      </c>
      <c r="IU39" s="72">
        <f>IT39+Month!IU39</f>
        <v>1475783</v>
      </c>
      <c r="IV39" s="72">
        <f>IU39+Month!IV39</f>
        <v>2202810</v>
      </c>
      <c r="IW39" s="72">
        <f>IV39+Month!IW39</f>
        <v>2929849</v>
      </c>
      <c r="IX39" s="72">
        <f>IW39+Month!IX39</f>
        <v>3642099</v>
      </c>
      <c r="IY39" s="72">
        <f>IX39+Month!IY39</f>
        <v>4348514</v>
      </c>
      <c r="IZ39" s="72">
        <f>IY39+Month!IZ39</f>
        <v>5209235</v>
      </c>
      <c r="JA39" s="72">
        <f>IZ39+Month!JA39</f>
        <v>6020588</v>
      </c>
      <c r="JB39" s="72">
        <f>JA39+Month!JB39</f>
        <v>6807924</v>
      </c>
      <c r="JC39" s="72">
        <f>JB39+Month!JC39</f>
        <v>7624405</v>
      </c>
      <c r="JD39" s="72">
        <f>JC39+Month!JD39</f>
        <v>8379399</v>
      </c>
      <c r="JE39" s="72">
        <f>JD39+Month!JE39</f>
        <v>9223001</v>
      </c>
      <c r="JF39" s="72">
        <f>Month!JF39</f>
        <v>890468</v>
      </c>
      <c r="JG39" s="72">
        <f>Month!JG39+JF39</f>
        <v>1685425</v>
      </c>
      <c r="JH39" s="72">
        <f>Month!JH39+JG39</f>
        <v>2522980</v>
      </c>
      <c r="JI39" s="72">
        <f>Month!JI39+JH39</f>
        <v>3369893</v>
      </c>
      <c r="JJ39" s="72">
        <f>Month!JJ39+JI39</f>
        <v>4266893</v>
      </c>
      <c r="JK39" s="72">
        <f>Month!JK39+JJ39</f>
        <v>5150893</v>
      </c>
      <c r="JL39" s="72">
        <f>Month!JL39+JK39</f>
        <v>6146306</v>
      </c>
      <c r="JM39" s="72">
        <f>Month!JM39+JL39</f>
        <v>7060126</v>
      </c>
      <c r="JN39" s="72">
        <f>Month!JN39+JM39</f>
        <v>7917689</v>
      </c>
      <c r="JO39" s="72">
        <f>Month!JO39+JN39</f>
        <v>8819126</v>
      </c>
      <c r="JP39" s="72">
        <f>Month!JP39+JO39</f>
        <v>9685766</v>
      </c>
      <c r="JQ39" s="72">
        <f>Month!JQ39+JP39</f>
        <v>10580969</v>
      </c>
      <c r="JR39" s="72">
        <f>Month!JR39</f>
        <v>964000</v>
      </c>
      <c r="JS39" s="72">
        <f>Month!JS39+JR39</f>
        <v>1802624</v>
      </c>
      <c r="JT39" s="72">
        <f>Month!JT39+JS39</f>
        <v>2378218</v>
      </c>
      <c r="JU39" s="72">
        <f>Month!JU39+JT39</f>
        <v>2528754</v>
      </c>
      <c r="JV39" s="72">
        <f>Month!JV39+JU39</f>
        <v>2755318</v>
      </c>
      <c r="JW39" s="72">
        <f>Month!JW39+JV39</f>
        <v>3060744</v>
      </c>
      <c r="JX39" s="72">
        <f>Month!JX39+JW39</f>
        <v>3443924</v>
      </c>
      <c r="JY39" s="72">
        <f>Month!JY39+JX39</f>
        <v>3898094</v>
      </c>
      <c r="JZ39" s="72">
        <f>Month!JZ39+JY39</f>
        <v>4462838</v>
      </c>
      <c r="KA39" s="72">
        <f>Month!KA39+JZ39</f>
        <v>5164260</v>
      </c>
      <c r="KB39" s="72">
        <f>Month!KB39+KA39</f>
        <v>5918631</v>
      </c>
      <c r="KC39" s="72">
        <f>Month!KC39+KB39</f>
        <v>6707993</v>
      </c>
      <c r="KD39" s="72">
        <f>Month!KD39</f>
        <v>822812</v>
      </c>
      <c r="KE39" s="72">
        <f>Month!KE39+KD39</f>
        <v>1521477</v>
      </c>
      <c r="KF39" s="72">
        <f>Month!KF39+KE39</f>
        <v>2207748</v>
      </c>
      <c r="KG39" s="72">
        <f>Month!KG39+KF39</f>
        <v>2857619</v>
      </c>
      <c r="KH39" s="72">
        <f>Month!KH39+KG39</f>
        <v>3606402</v>
      </c>
      <c r="KI39" s="72">
        <f>Month!KI39+KH39</f>
        <v>4381325</v>
      </c>
      <c r="KJ39" s="72">
        <f>Month!KJ39+KI39</f>
        <v>5289208</v>
      </c>
      <c r="KK39" s="72">
        <f>Month!KK39+KJ39</f>
        <v>6205613</v>
      </c>
      <c r="KL39" s="72">
        <f>Month!KL39+KK39</f>
        <v>7126280</v>
      </c>
      <c r="KM39" s="72">
        <f>Month!KM39+KL39</f>
        <v>8090475</v>
      </c>
      <c r="KN39" s="72">
        <f>Month!KN39+KM39</f>
        <v>9047051</v>
      </c>
      <c r="KO39" s="72">
        <f>Month!KO39+KN39</f>
        <v>10049911</v>
      </c>
      <c r="KP39" s="72">
        <f>Month!KP39</f>
        <v>888287</v>
      </c>
      <c r="KQ39" s="72">
        <f>Month!KQ39+KP39</f>
        <v>1666194</v>
      </c>
      <c r="KR39" s="72">
        <f>Month!KR39+KQ39</f>
        <v>2628237</v>
      </c>
      <c r="KS39" s="72">
        <f>Month!KS39+KR39</f>
        <v>3591591</v>
      </c>
      <c r="KT39" s="72">
        <f>Month!KT39+KS39</f>
        <v>4610047</v>
      </c>
      <c r="KU39" s="72">
        <f>Month!KU39+KT39</f>
        <v>5514427</v>
      </c>
      <c r="KV39" s="72">
        <f>Month!KV39+KU39</f>
        <v>6572621</v>
      </c>
      <c r="KW39" s="72">
        <f>Month!KW39+KV39</f>
        <v>7628811</v>
      </c>
      <c r="KX39" s="72">
        <f>Month!KX39+KW39</f>
        <v>8636804</v>
      </c>
      <c r="KY39" s="72">
        <f>Month!KY39+KX39</f>
        <v>9695888</v>
      </c>
      <c r="KZ39" s="72">
        <f>Month!KZ39+KY39</f>
        <v>10760215</v>
      </c>
      <c r="LA39" s="72">
        <f>Month!LA39+KZ39</f>
        <v>11844548</v>
      </c>
      <c r="LB39" s="72">
        <f>Month!LB39</f>
        <v>1151173</v>
      </c>
      <c r="LC39" s="72">
        <f>Month!LC39+LB39</f>
        <v>2150601</v>
      </c>
      <c r="LD39" s="72">
        <f>Month!LD39+LC39</f>
        <v>3196787</v>
      </c>
      <c r="LE39" s="72">
        <f>Month!LE39+LD39</f>
        <v>4203049</v>
      </c>
      <c r="LF39" s="72">
        <f>Month!LF39+LE39</f>
        <v>5211036</v>
      </c>
      <c r="LG39" s="72">
        <f>Month!LG39+LF39</f>
        <v>6234759</v>
      </c>
      <c r="LH39" s="72">
        <f>Month!LH39+LG39</f>
        <v>7331377</v>
      </c>
      <c r="LI39" s="72">
        <f>Month!LI39+LH39</f>
        <v>8474165</v>
      </c>
      <c r="LJ39" s="72">
        <f>Month!LJ39+LI39</f>
        <v>9495768</v>
      </c>
      <c r="LK39" s="72">
        <f>Month!LK39+LJ39</f>
        <v>10529323</v>
      </c>
      <c r="LL39" s="72">
        <f>Month!LL39+LK39</f>
        <v>11544980</v>
      </c>
      <c r="LM39" s="72">
        <f>Month!LM39+LL39</f>
        <v>12553129</v>
      </c>
      <c r="LN39" s="72">
        <f>Month!LN39</f>
        <v>959391</v>
      </c>
      <c r="LO39" s="72">
        <f>LN39+Month!LO39</f>
        <v>1813046</v>
      </c>
      <c r="LP39" s="72">
        <f>LO39+Month!LP39</f>
        <v>2803069</v>
      </c>
      <c r="LQ39" s="72">
        <f>LP39+Month!LQ39</f>
        <v>3782444</v>
      </c>
      <c r="LR39" s="72">
        <f>LQ39+Month!LR39</f>
        <v>4807104</v>
      </c>
      <c r="LS39" s="72">
        <f>LR39+Month!LS39</f>
        <v>5862142</v>
      </c>
      <c r="LT39" s="72">
        <f>LS39+Month!LT39</f>
        <v>6973693</v>
      </c>
      <c r="LU39" s="72">
        <f>LT39+Month!LU39</f>
        <v>8080453</v>
      </c>
      <c r="LV39" s="72">
        <f>LU39+Month!LV39</f>
        <v>9139539</v>
      </c>
      <c r="LW39" s="72">
        <f>LV39+Month!LW39</f>
        <v>10220494</v>
      </c>
      <c r="LX39" s="72">
        <f>LW39+Month!LX39</f>
        <v>11280381</v>
      </c>
      <c r="LY39" s="72">
        <f>LX39+Month!LY39</f>
        <v>12393704</v>
      </c>
      <c r="LZ39" s="72">
        <f>Month!LZ39</f>
        <v>1116623</v>
      </c>
      <c r="MA39" s="72">
        <f>LZ39+Month!MA39</f>
        <v>2042974</v>
      </c>
      <c r="MB39" s="72">
        <f>MA39+Month!MB39</f>
        <v>3093094</v>
      </c>
      <c r="MC39" s="72">
        <f>MB39+Month!MC39</f>
        <v>4124804</v>
      </c>
      <c r="MD39" s="72">
        <f>MC39+Month!MD39</f>
        <v>5199525</v>
      </c>
      <c r="ME39" s="72">
        <f>MD39+Month!ME39</f>
        <v>6245638</v>
      </c>
      <c r="MF39" s="72">
        <f>ME39+Month!MF39</f>
        <v>7337247</v>
      </c>
      <c r="MG39" s="72">
        <f>MF39+Month!MG39</f>
        <v>8440338</v>
      </c>
      <c r="MH39" s="72">
        <f>MG39+Month!MH39</f>
        <v>9544845</v>
      </c>
      <c r="MI39" s="72">
        <f>MH39+Month!MI39</f>
        <v>10669767</v>
      </c>
      <c r="MJ39" s="72">
        <f>MI39+Month!MJ39</f>
        <v>11715180</v>
      </c>
      <c r="MK39" s="72">
        <f>MJ39+Month!MK39</f>
        <v>12827543</v>
      </c>
      <c r="ML39" s="72">
        <f>Month!ML39</f>
        <v>1160942</v>
      </c>
    </row>
    <row r="40" spans="1:350" x14ac:dyDescent="0.35">
      <c r="A40" s="79" t="str">
        <f>Month!$A$40</f>
        <v>Doméstico</v>
      </c>
      <c r="B40" s="84">
        <f>IF(LEFT(B$2,2)="1M",SUMIF(Month!$131:$131,Period!B$2,Month!40:40),SUMIF(Month!$131:$131,Period!B$2,Month!40:40)+A40)</f>
        <v>0</v>
      </c>
      <c r="C40" s="84">
        <f>IF(LEFT(C$2,2)="1M",SUMIF(Month!$131:$131,Period!C$2,Month!40:40),SUMIF(Month!$131:$131,Period!C$2,Month!40:40)+B40)</f>
        <v>0</v>
      </c>
      <c r="D40" s="84">
        <f>IF(LEFT(D$2,2)="1M",SUMIF(Month!$131:$131,Period!D$2,Month!40:40),SUMIF(Month!$131:$131,Period!D$2,Month!40:40)+C40)</f>
        <v>0</v>
      </c>
      <c r="E40" s="84">
        <f>IF(LEFT(E$2,2)="1M",SUMIF(Month!$131:$131,Period!E$2,Month!40:40),SUMIF(Month!$131:$131,Period!E$2,Month!40:40)+D40)</f>
        <v>0</v>
      </c>
      <c r="F40" s="84">
        <f>IF(LEFT(F$2,2)="1M",SUMIF(Month!$131:$131,Period!F$2,Month!40:40),SUMIF(Month!$131:$131,Period!F$2,Month!40:40)+E40)</f>
        <v>0</v>
      </c>
      <c r="G40" s="84">
        <f>IF(LEFT(G$2,2)="1M",SUMIF(Month!$131:$131,Period!G$2,Month!40:40),SUMIF(Month!$131:$131,Period!G$2,Month!40:40)+F40)</f>
        <v>0</v>
      </c>
      <c r="H40" s="84">
        <f>IF(LEFT(H$2,2)="1M",SUMIF(Month!$131:$131,Period!H$2,Month!40:40),SUMIF(Month!$131:$131,Period!H$2,Month!40:40)+G40)</f>
        <v>0</v>
      </c>
      <c r="I40" s="84">
        <f>IF(LEFT(I$2,2)="1M",SUMIF(Month!$131:$131,Period!I$2,Month!40:40),SUMIF(Month!$131:$131,Period!I$2,Month!40:40)+H40)</f>
        <v>0</v>
      </c>
      <c r="J40" s="84">
        <f>IF(LEFT(J$2,2)="1M",SUMIF(Month!$131:$131,Period!J$2,Month!40:40),SUMIF(Month!$131:$131,Period!J$2,Month!40:40)+I40)</f>
        <v>0</v>
      </c>
      <c r="K40" s="84">
        <f>IF(LEFT(K$2,2)="1M",SUMIF(Month!$131:$131,Period!K$2,Month!40:40),SUMIF(Month!$131:$131,Period!K$2,Month!40:40)+J40)</f>
        <v>0</v>
      </c>
      <c r="L40" s="84">
        <f>IF(LEFT(L$2,2)="1M",SUMIF(Month!$131:$131,Period!L$2,Month!40:40),SUMIF(Month!$131:$131,Period!L$2,Month!40:40)+K40)</f>
        <v>0</v>
      </c>
      <c r="M40" s="84">
        <f>IF(LEFT(M$2,2)="1M",SUMIF(Month!$131:$131,Period!M$2,Month!40:40),SUMIF(Month!$131:$131,Period!M$2,Month!40:40)+L40)</f>
        <v>0</v>
      </c>
      <c r="N40" s="84">
        <f>IF(LEFT(N$2,2)="1M",SUMIF(Month!$131:$131,Period!N$2,Month!40:40),SUMIF(Month!$131:$131,Period!N$2,Month!40:40)+M40)</f>
        <v>0</v>
      </c>
      <c r="O40" s="84">
        <f>IF(LEFT(O$2,2)="1M",SUMIF(Month!$131:$131,Period!O$2,Month!40:40),SUMIF(Month!$131:$131,Period!O$2,Month!40:40)+N40)</f>
        <v>0</v>
      </c>
      <c r="P40" s="84">
        <f>IF(LEFT(P$2,2)="1M",SUMIF(Month!$131:$131,Period!P$2,Month!40:40),SUMIF(Month!$131:$131,Period!P$2,Month!40:40)+O40)</f>
        <v>0</v>
      </c>
      <c r="Q40" s="84">
        <f>IF(LEFT(Q$2,2)="1M",SUMIF(Month!$131:$131,Period!Q$2,Month!40:40),SUMIF(Month!$131:$131,Period!Q$2,Month!40:40)+P40)</f>
        <v>0</v>
      </c>
      <c r="R40" s="84">
        <f>IF(LEFT(R$2,2)="1M",SUMIF(Month!$131:$131,Period!R$2,Month!40:40),SUMIF(Month!$131:$131,Period!R$2,Month!40:40)+Q40)</f>
        <v>0</v>
      </c>
      <c r="S40" s="84">
        <f>IF(LEFT(S$2,2)="1M",SUMIF(Month!$131:$131,Period!S$2,Month!40:40),SUMIF(Month!$131:$131,Period!S$2,Month!40:40)+R40)</f>
        <v>0</v>
      </c>
      <c r="T40" s="84">
        <f>IF(LEFT(T$2,2)="1M",SUMIF(Month!$131:$131,Period!T$2,Month!40:40),SUMIF(Month!$131:$131,Period!T$2,Month!40:40)+S40)</f>
        <v>0</v>
      </c>
      <c r="U40" s="84">
        <f>IF(LEFT(U$2,2)="1M",SUMIF(Month!$131:$131,Period!U$2,Month!40:40),SUMIF(Month!$131:$131,Period!U$2,Month!40:40)+T40)</f>
        <v>0</v>
      </c>
      <c r="V40" s="84">
        <f>IF(LEFT(V$2,2)="1M",SUMIF(Month!$131:$131,Period!V$2,Month!40:40),SUMIF(Month!$131:$131,Period!V$2,Month!40:40)+U40)</f>
        <v>0</v>
      </c>
      <c r="W40" s="84">
        <f>IF(LEFT(W$2,2)="1M",SUMIF(Month!$131:$131,Period!W$2,Month!40:40),SUMIF(Month!$131:$131,Period!W$2,Month!40:40)+V40)</f>
        <v>0</v>
      </c>
      <c r="X40" s="84">
        <f>IF(LEFT(X$2,2)="1M",SUMIF(Month!$131:$131,Period!X$2,Month!40:40),SUMIF(Month!$131:$131,Period!X$2,Month!40:40)+W40)</f>
        <v>0</v>
      </c>
      <c r="Y40" s="84">
        <f>IF(LEFT(Y$2,2)="1M",SUMIF(Month!$131:$131,Period!Y$2,Month!40:40),SUMIF(Month!$131:$131,Period!Y$2,Month!40:40)+X40)</f>
        <v>0</v>
      </c>
      <c r="Z40" s="84">
        <f>IF(LEFT(Z$2,2)="1M",SUMIF(Month!$131:$131,Period!Z$2,Month!40:40),SUMIF(Month!$131:$131,Period!Z$2,Month!40:40)+Y40)</f>
        <v>0</v>
      </c>
      <c r="AA40" s="84">
        <f>IF(LEFT(AA$2,2)="1M",SUMIF(Month!$131:$131,Period!AA$2,Month!40:40),SUMIF(Month!$131:$131,Period!AA$2,Month!40:40)+Z40)</f>
        <v>0</v>
      </c>
      <c r="AB40" s="84">
        <f>IF(LEFT(AB$2,2)="1M",SUMIF(Month!$131:$131,Period!AB$2,Month!40:40),SUMIF(Month!$131:$131,Period!AB$2,Month!40:40)+AA40)</f>
        <v>0</v>
      </c>
      <c r="AC40" s="84">
        <f>IF(LEFT(AC$2,2)="1M",SUMIF(Month!$131:$131,Period!AC$2,Month!40:40),SUMIF(Month!$131:$131,Period!AC$2,Month!40:40)+AB40)</f>
        <v>0</v>
      </c>
      <c r="AD40" s="84">
        <f>IF(LEFT(AD$2,2)="1M",SUMIF(Month!$131:$131,Period!AD$2,Month!40:40),SUMIF(Month!$131:$131,Period!AD$2,Month!40:40)+AC40)</f>
        <v>0</v>
      </c>
      <c r="AE40" s="84">
        <f>IF(LEFT(AE$2,2)="1M",SUMIF(Month!$131:$131,Period!AE$2,Month!40:40),SUMIF(Month!$131:$131,Period!AE$2,Month!40:40)+AD40)</f>
        <v>0</v>
      </c>
      <c r="AF40" s="84">
        <f>IF(LEFT(AF$2,2)="1M",SUMIF(Month!$131:$131,Period!AF$2,Month!40:40),SUMIF(Month!$131:$131,Period!AF$2,Month!40:40)+AE40)</f>
        <v>0</v>
      </c>
      <c r="AG40" s="84">
        <f>IF(LEFT(AG$2,2)="1M",SUMIF(Month!$131:$131,Period!AG$2,Month!40:40),SUMIF(Month!$131:$131,Period!AG$2,Month!40:40)+AF40)</f>
        <v>0</v>
      </c>
      <c r="AH40" s="84">
        <f>IF(LEFT(AH$2,2)="1M",SUMIF(Month!$131:$131,Period!AH$2,Month!40:40),SUMIF(Month!$131:$131,Period!AH$2,Month!40:40)+AG40)</f>
        <v>0</v>
      </c>
      <c r="AI40" s="84">
        <f>IF(LEFT(AI$2,2)="1M",SUMIF(Month!$131:$131,Period!AI$2,Month!40:40),SUMIF(Month!$131:$131,Period!AI$2,Month!40:40)+AH40)</f>
        <v>0</v>
      </c>
      <c r="AJ40" s="84">
        <f>IF(LEFT(AJ$2,2)="1M",SUMIF(Month!$131:$131,Period!AJ$2,Month!40:40),SUMIF(Month!$131:$131,Period!AJ$2,Month!40:40)+AI40)</f>
        <v>0</v>
      </c>
      <c r="AK40" s="84">
        <f>IF(LEFT(AK$2,2)="1M",SUMIF(Month!$131:$131,Period!AK$2,Month!40:40),SUMIF(Month!$131:$131,Period!AK$2,Month!40:40)+AJ40)</f>
        <v>0</v>
      </c>
      <c r="AL40" s="84">
        <f>IF(LEFT(AL$2,2)="1M",SUMIF(Month!$131:$131,Period!AL$2,Month!40:40),SUMIF(Month!$131:$131,Period!AL$2,Month!40:40)+AK40)</f>
        <v>0</v>
      </c>
      <c r="AM40" s="84">
        <f>IF(LEFT(AM$2,2)="1M",SUMIF(Month!$131:$131,Period!AM$2,Month!40:40),SUMIF(Month!$131:$131,Period!AM$2,Month!40:40)+AL40)</f>
        <v>0</v>
      </c>
      <c r="AN40" s="84">
        <f>IF(LEFT(AN$2,2)="1M",SUMIF(Month!$131:$131,Period!AN$2,Month!40:40),SUMIF(Month!$131:$131,Period!AN$2,Month!40:40)+AM40)</f>
        <v>0</v>
      </c>
      <c r="AO40" s="84">
        <f>IF(LEFT(AO$2,2)="1M",SUMIF(Month!$131:$131,Period!AO$2,Month!40:40),SUMIF(Month!$131:$131,Period!AO$2,Month!40:40)+AN40)</f>
        <v>0</v>
      </c>
      <c r="AP40" s="84">
        <f>IF(LEFT(AP$2,2)="1M",SUMIF(Month!$131:$131,Period!AP$2,Month!40:40),SUMIF(Month!$131:$131,Period!AP$2,Month!40:40)+AO40)</f>
        <v>0</v>
      </c>
      <c r="AQ40" s="84">
        <f>IF(LEFT(AQ$2,2)="1M",SUMIF(Month!$131:$131,Period!AQ$2,Month!40:40),SUMIF(Month!$131:$131,Period!AQ$2,Month!40:40)+AP40)</f>
        <v>0</v>
      </c>
      <c r="AR40" s="84">
        <f>IF(LEFT(AR$2,2)="1M",SUMIF(Month!$131:$131,Period!AR$2,Month!40:40),SUMIF(Month!$131:$131,Period!AR$2,Month!40:40)+AQ40)</f>
        <v>0</v>
      </c>
      <c r="AS40" s="84">
        <f>IF(LEFT(AS$2,2)="1M",SUMIF(Month!$131:$131,Period!AS$2,Month!40:40),SUMIF(Month!$131:$131,Period!AS$2,Month!40:40)+AR40)</f>
        <v>0</v>
      </c>
      <c r="AT40" s="84">
        <f>IF(LEFT(AT$2,2)="1M",SUMIF(Month!$131:$131,Period!AT$2,Month!40:40),SUMIF(Month!$131:$131,Period!AT$2,Month!40:40)+AS40)</f>
        <v>0</v>
      </c>
      <c r="AU40" s="84">
        <f>IF(LEFT(AU$2,2)="1M",SUMIF(Month!$131:$131,Period!AU$2,Month!40:40),SUMIF(Month!$131:$131,Period!AU$2,Month!40:40)+AT40)</f>
        <v>0</v>
      </c>
      <c r="AV40" s="84">
        <f>IF(LEFT(AV$2,2)="1M",SUMIF(Month!$131:$131,Period!AV$2,Month!40:40),SUMIF(Month!$131:$131,Period!AV$2,Month!40:40)+AU40)</f>
        <v>0</v>
      </c>
      <c r="AW40" s="84">
        <f>IF(LEFT(AW$2,2)="1M",SUMIF(Month!$131:$131,Period!AW$2,Month!40:40),SUMIF(Month!$131:$131,Period!AW$2,Month!40:40)+AV40)</f>
        <v>0</v>
      </c>
      <c r="AX40" s="84">
        <f>IF(LEFT(AX$2,2)="1M",SUMIF(Month!$131:$131,Period!AX$2,Month!40:40),SUMIF(Month!$131:$131,Period!AX$2,Month!40:40)+AW40)</f>
        <v>0</v>
      </c>
      <c r="AY40" s="84">
        <f>IF(LEFT(AY$2,2)="1M",SUMIF(Month!$131:$131,Period!AY$2,Month!40:40),SUMIF(Month!$131:$131,Period!AY$2,Month!40:40)+AX40)</f>
        <v>0</v>
      </c>
      <c r="AZ40" s="84">
        <f>IF(LEFT(AZ$2,2)="1M",SUMIF(Month!$131:$131,Period!AZ$2,Month!40:40),SUMIF(Month!$131:$131,Period!AZ$2,Month!40:40)+AY40)</f>
        <v>0</v>
      </c>
      <c r="BA40" s="84">
        <f>IF(LEFT(BA$2,2)="1M",SUMIF(Month!$131:$131,Period!BA$2,Month!40:40),SUMIF(Month!$131:$131,Period!BA$2,Month!40:40)+AZ40)</f>
        <v>0</v>
      </c>
      <c r="BB40" s="84">
        <f>IF(LEFT(BB$2,2)="1M",SUMIF(Month!$131:$131,Period!BB$2,Month!40:40),SUMIF(Month!$131:$131,Period!BB$2,Month!40:40)+BA40)</f>
        <v>0</v>
      </c>
      <c r="BC40" s="84">
        <f>IF(LEFT(BC$2,2)="1M",SUMIF(Month!$131:$131,Period!BC$2,Month!40:40),SUMIF(Month!$131:$131,Period!BC$2,Month!40:40)+BB40)</f>
        <v>0</v>
      </c>
      <c r="BD40" s="84">
        <f>IF(LEFT(BD$2,2)="1M",SUMIF(Month!$131:$131,Period!BD$2,Month!40:40),SUMIF(Month!$131:$131,Period!BD$2,Month!40:40)+BC40)</f>
        <v>0</v>
      </c>
      <c r="BE40" s="84">
        <f>IF(LEFT(BE$2,2)="1M",SUMIF(Month!$131:$131,Period!BE$2,Month!40:40),SUMIF(Month!$131:$131,Period!BE$2,Month!40:40)+BD40)</f>
        <v>0</v>
      </c>
      <c r="BF40" s="84">
        <f>IF(LEFT(BF$2,2)="1M",SUMIF(Month!$131:$131,Period!BF$2,Month!40:40),SUMIF(Month!$131:$131,Period!BF$2,Month!40:40)+BE40)</f>
        <v>0</v>
      </c>
      <c r="BG40" s="84">
        <f>IF(LEFT(BG$2,2)="1M",SUMIF(Month!$131:$131,Period!BG$2,Month!40:40),SUMIF(Month!$131:$131,Period!BG$2,Month!40:40)+BF40)</f>
        <v>0</v>
      </c>
      <c r="BH40" s="84">
        <f>IF(LEFT(BH$2,2)="1M",SUMIF(Month!$131:$131,Period!BH$2,Month!40:40),SUMIF(Month!$131:$131,Period!BH$2,Month!40:40)+BG40)</f>
        <v>0</v>
      </c>
      <c r="BI40" s="84">
        <f>IF(LEFT(BI$2,2)="1M",SUMIF(Month!$131:$131,Period!BI$2,Month!40:40),SUMIF(Month!$131:$131,Period!BI$2,Month!40:40)+BH40)</f>
        <v>0</v>
      </c>
      <c r="BJ40" s="84">
        <f>IF(LEFT(BJ$2,2)="1M",SUMIF(Month!$131:$131,Period!BJ$2,Month!40:40),SUMIF(Month!$131:$131,Period!BJ$2,Month!40:40)+BI40)</f>
        <v>0</v>
      </c>
      <c r="BK40" s="84">
        <f>IF(LEFT(BK$2,2)="1M",SUMIF(Month!$131:$131,Period!BK$2,Month!40:40),SUMIF(Month!$131:$131,Period!BK$2,Month!40:40)+BJ40)</f>
        <v>0</v>
      </c>
      <c r="BL40" s="84">
        <f>IF(LEFT(BL$2,2)="1M",SUMIF(Month!$131:$131,Period!BL$2,Month!40:40),SUMIF(Month!$131:$131,Period!BL$2,Month!40:40)+BK40)</f>
        <v>0</v>
      </c>
      <c r="BM40" s="84">
        <f>IF(LEFT(BM$2,2)="1M",SUMIF(Month!$131:$131,Period!BM$2,Month!40:40),SUMIF(Month!$131:$131,Period!BM$2,Month!40:40)+BL40)</f>
        <v>0</v>
      </c>
      <c r="BN40" s="84">
        <f>IF(LEFT(BN$2,2)="1M",SUMIF(Month!$131:$131,Period!BN$2,Month!40:40),SUMIF(Month!$131:$131,Period!BN$2,Month!40:40)+BM40)</f>
        <v>0</v>
      </c>
      <c r="BO40" s="84">
        <f>IF(LEFT(BO$2,2)="1M",SUMIF(Month!$131:$131,Period!BO$2,Month!40:40),SUMIF(Month!$131:$131,Period!BO$2,Month!40:40)+BN40)</f>
        <v>0</v>
      </c>
      <c r="BP40" s="84">
        <f>IF(LEFT(BP$2,2)="1M",SUMIF(Month!$131:$131,Period!BP$2,Month!40:40),SUMIF(Month!$131:$131,Period!BP$2,Month!40:40)+BO40)</f>
        <v>0</v>
      </c>
      <c r="BQ40" s="84">
        <f>IF(LEFT(BQ$2,2)="1M",SUMIF(Month!$131:$131,Period!BQ$2,Month!40:40),SUMIF(Month!$131:$131,Period!BQ$2,Month!40:40)+BP40)</f>
        <v>0</v>
      </c>
      <c r="BR40" s="84">
        <f>IF(LEFT(BR$2,2)="1M",SUMIF(Month!$131:$131,Period!BR$2,Month!40:40),SUMIF(Month!$131:$131,Period!BR$2,Month!40:40)+BQ40)</f>
        <v>0</v>
      </c>
      <c r="BS40" s="84">
        <f>IF(LEFT(BS$2,2)="1M",SUMIF(Month!$131:$131,Period!BS$2,Month!40:40),SUMIF(Month!$131:$131,Period!BS$2,Month!40:40)+BR40)</f>
        <v>0</v>
      </c>
      <c r="BT40" s="84">
        <f>IF(LEFT(BT$2,2)="1M",SUMIF(Month!$131:$131,Period!BT$2,Month!40:40),SUMIF(Month!$131:$131,Period!BT$2,Month!40:40)+BS40)</f>
        <v>0</v>
      </c>
      <c r="BU40" s="84">
        <f>IF(LEFT(BU$2,2)="1M",SUMIF(Month!$131:$131,Period!BU$2,Month!40:40),SUMIF(Month!$131:$131,Period!BU$2,Month!40:40)+BT40)</f>
        <v>0</v>
      </c>
      <c r="BV40" s="84">
        <f>IF(LEFT(BV$2,2)="1M",SUMIF(Month!$131:$131,Period!BV$2,Month!40:40),SUMIF(Month!$131:$131,Period!BV$2,Month!40:40)+BU40)</f>
        <v>0</v>
      </c>
      <c r="BW40" s="84">
        <f>IF(LEFT(BW$2,2)="1M",SUMIF(Month!$131:$131,Period!BW$2,Month!40:40),SUMIF(Month!$131:$131,Period!BW$2,Month!40:40)+BV40)</f>
        <v>0</v>
      </c>
      <c r="BX40" s="84">
        <f>IF(LEFT(BX$2,2)="1M",SUMIF(Month!$131:$131,Period!BX$2,Month!40:40),SUMIF(Month!$131:$131,Period!BX$2,Month!40:40)+BW40)</f>
        <v>0</v>
      </c>
      <c r="BY40" s="84">
        <f>IF(LEFT(BY$2,2)="1M",SUMIF(Month!$131:$131,Period!BY$2,Month!40:40),SUMIF(Month!$131:$131,Period!BY$2,Month!40:40)+BX40)</f>
        <v>0</v>
      </c>
      <c r="BZ40" s="84">
        <f>IF(LEFT(BZ$2,2)="1M",SUMIF(Month!$131:$131,Period!BZ$2,Month!40:40),SUMIF(Month!$131:$131,Period!BZ$2,Month!40:40)+BY40)</f>
        <v>0</v>
      </c>
      <c r="CA40" s="84">
        <f>IF(LEFT(CA$2,2)="1M",SUMIF(Month!$131:$131,Period!CA$2,Month!40:40),SUMIF(Month!$131:$131,Period!CA$2,Month!40:40)+BZ40)</f>
        <v>0</v>
      </c>
      <c r="CB40" s="84">
        <f>IF(LEFT(CB$2,2)="1M",SUMIF(Month!$131:$131,Period!CB$2,Month!40:40),SUMIF(Month!$131:$131,Period!CB$2,Month!40:40)+CA40)</f>
        <v>0</v>
      </c>
      <c r="CC40" s="84">
        <f>IF(LEFT(CC$2,2)="1M",SUMIF(Month!$131:$131,Period!CC$2,Month!40:40),SUMIF(Month!$131:$131,Period!CC$2,Month!40:40)+CB40)</f>
        <v>0</v>
      </c>
      <c r="CD40" s="84">
        <f>IF(LEFT(CD$2,2)="1M",SUMIF(Month!$131:$131,Period!CD$2,Month!40:40),SUMIF(Month!$131:$131,Period!CD$2,Month!40:40)+CC40)</f>
        <v>0</v>
      </c>
      <c r="CE40" s="84">
        <f>IF(LEFT(CE$2,2)="1M",SUMIF(Month!$131:$131,Period!CE$2,Month!40:40),SUMIF(Month!$131:$131,Period!CE$2,Month!40:40)+CD40)</f>
        <v>0</v>
      </c>
      <c r="CF40" s="84">
        <f>IF(LEFT(CF$2,2)="1M",SUMIF(Month!$131:$131,Period!CF$2,Month!40:40),SUMIF(Month!$131:$131,Period!CF$2,Month!40:40)+CE40)</f>
        <v>0</v>
      </c>
      <c r="CG40" s="84">
        <f>IF(LEFT(CG$2,2)="1M",SUMIF(Month!$131:$131,Period!CG$2,Month!40:40),SUMIF(Month!$131:$131,Period!CG$2,Month!40:40)+CF40)</f>
        <v>0</v>
      </c>
      <c r="CH40" s="84">
        <f>IF(LEFT(CH$2,2)="1M",SUMIF(Month!$131:$131,Period!CH$2,Month!40:40),SUMIF(Month!$131:$131,Period!CH$2,Month!40:40)+CG40)</f>
        <v>0</v>
      </c>
      <c r="CI40" s="84">
        <f>IF(LEFT(CI$2,2)="1M",SUMIF(Month!$131:$131,Period!CI$2,Month!40:40),SUMIF(Month!$131:$131,Period!CI$2,Month!40:40)+CH40)</f>
        <v>0</v>
      </c>
      <c r="CJ40" s="84">
        <f>IF(LEFT(CJ$2,2)="1M",SUMIF(Month!$131:$131,Period!CJ$2,Month!40:40),SUMIF(Month!$131:$131,Period!CJ$2,Month!40:40)+CI40)</f>
        <v>0</v>
      </c>
      <c r="CK40" s="84">
        <f>IF(LEFT(CK$2,2)="1M",SUMIF(Month!$131:$131,Period!CK$2,Month!40:40),SUMIF(Month!$131:$131,Period!CK$2,Month!40:40)+CJ40)</f>
        <v>0</v>
      </c>
      <c r="CL40" s="84">
        <f>IF(LEFT(CL$2,2)="1M",SUMIF(Month!$131:$131,Period!CL$2,Month!40:40),SUMIF(Month!$131:$131,Period!CL$2,Month!40:40)+CK40)</f>
        <v>0</v>
      </c>
      <c r="CM40" s="84">
        <f>IF(LEFT(CM$2,2)="1M",SUMIF(Month!$131:$131,Period!CM$2,Month!40:40),SUMIF(Month!$131:$131,Period!CM$2,Month!40:40)+CL40)</f>
        <v>0</v>
      </c>
      <c r="CN40" s="84">
        <f>IF(LEFT(CN$2,2)="1M",SUMIF(Month!$131:$131,Period!CN$2,Month!40:40),SUMIF(Month!$131:$131,Period!CN$2,Month!40:40)+CM40)</f>
        <v>0</v>
      </c>
      <c r="CO40" s="84">
        <f>IF(LEFT(CO$2,2)="1M",SUMIF(Month!$131:$131,Period!CO$2,Month!40:40),SUMIF(Month!$131:$131,Period!CO$2,Month!40:40)+CN40)</f>
        <v>0</v>
      </c>
      <c r="CP40" s="84">
        <f>IF(LEFT(CP$2,2)="1M",SUMIF(Month!$131:$131,Period!CP$2,Month!40:40),SUMIF(Month!$131:$131,Period!CP$2,Month!40:40)+CO40)</f>
        <v>0</v>
      </c>
      <c r="CQ40" s="84">
        <f>IF(LEFT(CQ$2,2)="1M",SUMIF(Month!$131:$131,Period!CQ$2,Month!40:40),SUMIF(Month!$131:$131,Period!CQ$2,Month!40:40)+CP40)</f>
        <v>0</v>
      </c>
      <c r="CR40" s="84">
        <f>IF(LEFT(CR$2,2)="1M",SUMIF(Month!$131:$131,Period!CR$2,Month!40:40),SUMIF(Month!$131:$131,Period!CR$2,Month!40:40)+CQ40)</f>
        <v>0</v>
      </c>
      <c r="CS40" s="84">
        <f>IF(LEFT(CS$2,2)="1M",SUMIF(Month!$131:$131,Period!CS$2,Month!40:40),SUMIF(Month!$131:$131,Period!CS$2,Month!40:40)+CR40)</f>
        <v>0</v>
      </c>
      <c r="CT40" s="84">
        <f>IF(LEFT(CT$2,2)="1M",SUMIF(Month!$131:$131,Period!CT$2,Month!40:40),SUMIF(Month!$131:$131,Period!CT$2,Month!40:40)+CS40)</f>
        <v>0</v>
      </c>
      <c r="CU40" s="84">
        <f>IF(LEFT(CU$2,2)="1M",SUMIF(Month!$131:$131,Period!CU$2,Month!40:40),SUMIF(Month!$131:$131,Period!CU$2,Month!40:40)+CT40)</f>
        <v>0</v>
      </c>
      <c r="CV40" s="84">
        <f>IF(LEFT(CV$2,2)="1M",SUMIF(Month!$131:$131,Period!CV$2,Month!40:40),SUMIF(Month!$131:$131,Period!CV$2,Month!40:40)+CU40)</f>
        <v>0</v>
      </c>
      <c r="CW40" s="84">
        <f>IF(LEFT(CW$2,2)="1M",SUMIF(Month!$131:$131,Period!CW$2,Month!40:40),SUMIF(Month!$131:$131,Period!CW$2,Month!40:40)+CV40)</f>
        <v>0</v>
      </c>
      <c r="CX40" s="84">
        <f>IF(LEFT(CX$2,2)="1M",SUMIF(Month!$131:$131,Period!CX$2,Month!40:40),SUMIF(Month!$131:$131,Period!CX$2,Month!40:40)+CW40)</f>
        <v>0</v>
      </c>
      <c r="CY40" s="84">
        <f>IF(LEFT(CY$2,2)="1M",SUMIF(Month!$131:$131,Period!CY$2,Month!40:40),SUMIF(Month!$131:$131,Period!CY$2,Month!40:40)+CX40)</f>
        <v>0</v>
      </c>
      <c r="CZ40" s="84">
        <f>IF(LEFT(CZ$2,2)="1M",SUMIF(Month!$131:$131,Period!CZ$2,Month!40:40),SUMIF(Month!$131:$131,Period!CZ$2,Month!40:40)+CY40)</f>
        <v>0</v>
      </c>
      <c r="DA40" s="84">
        <f>IF(LEFT(DA$2,2)="1M",SUMIF(Month!$131:$131,Period!DA$2,Month!40:40),SUMIF(Month!$131:$131,Period!DA$2,Month!40:40)+CZ40)</f>
        <v>0</v>
      </c>
      <c r="DB40" s="84">
        <f>IF(LEFT(DB$2,2)="1M",SUMIF(Month!$131:$131,Period!DB$2,Month!40:40),SUMIF(Month!$131:$131,Period!DB$2,Month!40:40)+DA40)</f>
        <v>0</v>
      </c>
      <c r="DC40" s="84">
        <f>IF(LEFT(DC$2,2)="1M",SUMIF(Month!$131:$131,Period!DC$2,Month!40:40),SUMIF(Month!$131:$131,Period!DC$2,Month!40:40)+DB40)</f>
        <v>0</v>
      </c>
      <c r="DD40" s="84">
        <f>IF(LEFT(DD$2,2)="1M",SUMIF(Month!$131:$131,Period!DD$2,Month!40:40),SUMIF(Month!$131:$131,Period!DD$2,Month!40:40)+DC40)</f>
        <v>0</v>
      </c>
      <c r="DE40" s="84">
        <f>IF(LEFT(DE$2,2)="1M",SUMIF(Month!$131:$131,Period!DE$2,Month!40:40),SUMIF(Month!$131:$131,Period!DE$2,Month!40:40)+DD40)</f>
        <v>0</v>
      </c>
      <c r="DF40" s="84">
        <f>IF(LEFT(DF$2,2)="1M",SUMIF(Month!$131:$131,Period!DF$2,Month!40:40),SUMIF(Month!$131:$131,Period!DF$2,Month!40:40)+DE40)</f>
        <v>0</v>
      </c>
      <c r="DG40" s="84">
        <f>IF(LEFT(DG$2,2)="1M",SUMIF(Month!$131:$131,Period!DG$2,Month!40:40),SUMIF(Month!$131:$131,Period!DG$2,Month!40:40)+DF40)</f>
        <v>0</v>
      </c>
      <c r="DH40" s="84">
        <f>IF(LEFT(DH$2,2)="1M",SUMIF(Month!$131:$131,Period!DH$2,Month!40:40),SUMIF(Month!$131:$131,Period!DH$2,Month!40:40)+DG40)</f>
        <v>0</v>
      </c>
      <c r="DI40" s="84">
        <f>IF(LEFT(DI$2,2)="1M",SUMIF(Month!$131:$131,Period!DI$2,Month!40:40),SUMIF(Month!$131:$131,Period!DI$2,Month!40:40)+DH40)</f>
        <v>0</v>
      </c>
      <c r="DJ40" s="84">
        <f>IF(LEFT(DJ$2,2)="1M",SUMIF(Month!$131:$131,Period!DJ$2,Month!40:40),SUMIF(Month!$131:$131,Period!DJ$2,Month!40:40)+DI40)</f>
        <v>0</v>
      </c>
      <c r="DK40" s="84">
        <f>IF(LEFT(DK$2,2)="1M",SUMIF(Month!$131:$131,Period!DK$2,Month!40:40),SUMIF(Month!$131:$131,Period!DK$2,Month!40:40)+DJ40)</f>
        <v>0</v>
      </c>
      <c r="DL40" s="84">
        <f>IF(LEFT(DL$2,2)="1M",SUMIF(Month!$131:$131,Period!DL$2,Month!40:40),SUMIF(Month!$131:$131,Period!DL$2,Month!40:40)+DK40)</f>
        <v>0</v>
      </c>
      <c r="DM40" s="84">
        <f>IF(LEFT(DM$2,2)="1M",SUMIF(Month!$131:$131,Period!DM$2,Month!40:40),SUMIF(Month!$131:$131,Period!DM$2,Month!40:40)+DL40)</f>
        <v>0</v>
      </c>
      <c r="DN40" s="84">
        <f>IF(LEFT(DN$2,2)="1M",SUMIF(Month!$131:$131,Period!DN$2,Month!40:40),SUMIF(Month!$131:$131,Period!DN$2,Month!40:40)+DM40)</f>
        <v>0</v>
      </c>
      <c r="DO40" s="84">
        <f>IF(LEFT(DO$2,2)="1M",SUMIF(Month!$131:$131,Period!DO$2,Month!40:40),SUMIF(Month!$131:$131,Period!DO$2,Month!40:40)+DN40)</f>
        <v>0</v>
      </c>
      <c r="DP40" s="84">
        <f>IF(LEFT(DP$2,2)="1M",SUMIF(Month!$131:$131,Period!DP$2,Month!40:40),SUMIF(Month!$131:$131,Period!DP$2,Month!40:40)+DO40)</f>
        <v>0</v>
      </c>
      <c r="DQ40" s="84">
        <f>IF(LEFT(DQ$2,2)="1M",SUMIF(Month!$131:$131,Period!DQ$2,Month!40:40),SUMIF(Month!$131:$131,Period!DQ$2,Month!40:40)+DP40)</f>
        <v>0</v>
      </c>
      <c r="DR40" s="84">
        <f>IF(LEFT(DR$2,2)="1M",SUMIF(Month!$131:$131,Period!DR$2,Month!40:40),SUMIF(Month!$131:$131,Period!DR$2,Month!40:40)+DQ40)</f>
        <v>0</v>
      </c>
      <c r="DS40" s="84">
        <f>IF(LEFT(DS$2,2)="1M",SUMIF(Month!$131:$131,Period!DS$2,Month!40:40),SUMIF(Month!$131:$131,Period!DS$2,Month!40:40)+DR40)</f>
        <v>0</v>
      </c>
      <c r="DT40" s="84">
        <f>IF(LEFT(DT$2,2)="1M",SUMIF(Month!$131:$131,Period!DT$2,Month!40:40),SUMIF(Month!$131:$131,Period!DT$2,Month!40:40)+DS40)</f>
        <v>0</v>
      </c>
      <c r="DU40" s="84">
        <f>IF(LEFT(DU$2,2)="1M",SUMIF(Month!$131:$131,Period!DU$2,Month!40:40),SUMIF(Month!$131:$131,Period!DU$2,Month!40:40)+DT40)</f>
        <v>0</v>
      </c>
      <c r="DV40" s="84">
        <f>IF(LEFT(DV$2,2)="1M",SUMIF(Month!$131:$131,Period!DV$2,Month!40:40),SUMIF(Month!$131:$131,Period!DV$2,Month!40:40)+DU40)</f>
        <v>0</v>
      </c>
      <c r="DW40" s="84">
        <f>IF(LEFT(DW$2,2)="1M",SUMIF(Month!$131:$131,Period!DW$2,Month!40:40),SUMIF(Month!$131:$131,Period!DW$2,Month!40:40)+DV40)</f>
        <v>0</v>
      </c>
      <c r="DX40" s="84">
        <f>IF(LEFT(DX$2,2)="1M",SUMIF(Month!$131:$131,Period!DX$2,Month!40:40),SUMIF(Month!$131:$131,Period!DX$2,Month!40:40)+DW40)</f>
        <v>0</v>
      </c>
      <c r="DY40" s="84">
        <f>IF(LEFT(DY$2,2)="1M",SUMIF(Month!$131:$131,Period!DY$2,Month!40:40),SUMIF(Month!$131:$131,Period!DY$2,Month!40:40)+DX40)</f>
        <v>0</v>
      </c>
      <c r="DZ40" s="84">
        <f>IF(LEFT(DZ$2,2)="1M",SUMIF(Month!$131:$131,Period!DZ$2,Month!40:40),SUMIF(Month!$131:$131,Period!DZ$2,Month!40:40)+DY40)</f>
        <v>0</v>
      </c>
      <c r="EA40" s="84">
        <f>IF(LEFT(EA$2,2)="1M",SUMIF(Month!$131:$131,Period!EA$2,Month!40:40),SUMIF(Month!$131:$131,Period!EA$2,Month!40:40)+DZ40)</f>
        <v>0</v>
      </c>
      <c r="EB40" s="84">
        <f>IF(LEFT(EB$2,2)="1M",SUMIF(Month!$131:$131,Period!EB$2,Month!40:40),SUMIF(Month!$131:$131,Period!EB$2,Month!40:40)+EA40)</f>
        <v>0</v>
      </c>
      <c r="EC40" s="84">
        <f>IF(LEFT(EC$2,2)="1M",SUMIF(Month!$131:$131,Period!EC$2,Month!40:40),SUMIF(Month!$131:$131,Period!EC$2,Month!40:40)+EB40)</f>
        <v>0</v>
      </c>
      <c r="ED40" s="84">
        <f>IF(LEFT(ED$2,2)="1M",SUMIF(Month!$131:$131,Period!ED$2,Month!40:40),SUMIF(Month!$131:$131,Period!ED$2,Month!40:40)+EC40)</f>
        <v>0</v>
      </c>
      <c r="EE40" s="84">
        <f>IF(LEFT(EE$2,2)="1M",SUMIF(Month!$131:$131,Period!EE$2,Month!40:40),SUMIF(Month!$131:$131,Period!EE$2,Month!40:40)+ED40)</f>
        <v>0</v>
      </c>
      <c r="EF40" s="84">
        <f>IF(LEFT(EF$2,2)="1M",SUMIF(Month!$131:$131,Period!EF$2,Month!40:40),SUMIF(Month!$131:$131,Period!EF$2,Month!40:40)+EE40)</f>
        <v>0</v>
      </c>
      <c r="EG40" s="84">
        <f>IF(LEFT(EG$2,2)="1M",SUMIF(Month!$131:$131,Period!EG$2,Month!40:40),SUMIF(Month!$131:$131,Period!EG$2,Month!40:40)+EF40)</f>
        <v>0</v>
      </c>
      <c r="EH40" s="84">
        <f>IF(LEFT(EH$2,2)="1M",SUMIF(Month!$131:$131,Period!EH$2,Month!40:40),SUMIF(Month!$131:$131,Period!EH$2,Month!40:40)+EG40)</f>
        <v>0</v>
      </c>
      <c r="EI40" s="84">
        <f>IF(LEFT(EI$2,2)="1M",SUMIF(Month!$131:$131,Period!EI$2,Month!40:40),SUMIF(Month!$131:$131,Period!EI$2,Month!40:40)+EH40)</f>
        <v>0</v>
      </c>
      <c r="EJ40" s="84">
        <f>IF(LEFT(EJ$2,2)="1M",SUMIF(Month!$131:$131,Period!EJ$2,Month!40:40),SUMIF(Month!$131:$131,Period!EJ$2,Month!40:40)+EI40)</f>
        <v>0</v>
      </c>
      <c r="EK40" s="84">
        <f>IF(LEFT(EK$2,2)="1M",SUMIF(Month!$131:$131,Period!EK$2,Month!40:40),SUMIF(Month!$131:$131,Period!EK$2,Month!40:40)+EJ40)</f>
        <v>0</v>
      </c>
      <c r="EL40" s="84">
        <f>IF(LEFT(EL$2,2)="1M",SUMIF(Month!$131:$131,Period!EL$2,Month!40:40),SUMIF(Month!$131:$131,Period!EL$2,Month!40:40)+EK40)</f>
        <v>0</v>
      </c>
      <c r="EM40" s="84">
        <f>IF(LEFT(EM$2,2)="1M",SUMIF(Month!$131:$131,Period!EM$2,Month!40:40),SUMIF(Month!$131:$131,Period!EM$2,Month!40:40)+EL40)</f>
        <v>0</v>
      </c>
      <c r="EN40" s="84">
        <f>IF(LEFT(EN$2,2)="1M",SUMIF(Month!$131:$131,Period!EN$2,Month!40:40),SUMIF(Month!$131:$131,Period!EN$2,Month!40:40)+EM40)</f>
        <v>0</v>
      </c>
      <c r="EO40" s="84">
        <f>IF(LEFT(EO$2,2)="1M",SUMIF(Month!$131:$131,Period!EO$2,Month!40:40),SUMIF(Month!$131:$131,Period!EO$2,Month!40:40)+EN40)</f>
        <v>0</v>
      </c>
      <c r="EP40" s="84">
        <f>IF(LEFT(EP$2,2)="1M",SUMIF(Month!$131:$131,Period!EP$2,Month!40:40),SUMIF(Month!$131:$131,Period!EP$2,Month!40:40)+EO40)</f>
        <v>0</v>
      </c>
      <c r="EQ40" s="84">
        <f>IF(LEFT(EQ$2,2)="1M",SUMIF(Month!$131:$131,Period!EQ$2,Month!40:40),SUMIF(Month!$131:$131,Period!EQ$2,Month!40:40)+EP40)</f>
        <v>0</v>
      </c>
      <c r="ER40" s="84">
        <f>IF(LEFT(ER$2,2)="1M",SUMIF(Month!$131:$131,Period!ER$2,Month!40:40),SUMIF(Month!$131:$131,Period!ER$2,Month!40:40)+EQ40)</f>
        <v>0</v>
      </c>
      <c r="ES40" s="84">
        <f>IF(LEFT(ES$2,2)="1M",SUMIF(Month!$131:$131,Period!ES$2,Month!40:40),SUMIF(Month!$131:$131,Period!ES$2,Month!40:40)+ER40)</f>
        <v>0</v>
      </c>
      <c r="ET40" s="84">
        <f>IF(LEFT(ET$2,2)="1M",SUMIF(Month!$131:$131,Period!ET$2,Month!40:40),SUMIF(Month!$131:$131,Period!ET$2,Month!40:40)+ES40)</f>
        <v>0</v>
      </c>
      <c r="EU40" s="84">
        <f>IF(LEFT(EU$2,2)="1M",SUMIF(Month!$131:$131,Period!EU$2,Month!40:40),SUMIF(Month!$131:$131,Period!EU$2,Month!40:40)+ET40)</f>
        <v>0</v>
      </c>
      <c r="EV40" s="84">
        <f>IF(LEFT(EV$2,2)="1M",SUMIF(Month!$131:$131,Period!EV$2,Month!40:40),SUMIF(Month!$131:$131,Period!EV$2,Month!40:40)+EU40)</f>
        <v>0</v>
      </c>
      <c r="EW40" s="84">
        <f>IF(LEFT(EW$2,2)="1M",SUMIF(Month!$131:$131,Period!EW$2,Month!40:40),SUMIF(Month!$131:$131,Period!EW$2,Month!40:40)+EV40)</f>
        <v>0</v>
      </c>
      <c r="EX40" s="84">
        <f>IF(LEFT(EX$2,2)="1M",SUMIF(Month!$131:$131,Period!EX$2,Month!40:40),SUMIF(Month!$131:$131,Period!EX$2,Month!40:40)+EW40)</f>
        <v>0</v>
      </c>
      <c r="EY40" s="84">
        <f>IF(LEFT(EY$2,2)="1M",SUMIF(Month!$131:$131,Period!EY$2,Month!40:40),SUMIF(Month!$131:$131,Period!EY$2,Month!40:40)+EX40)</f>
        <v>0</v>
      </c>
      <c r="EZ40" s="84">
        <f>IF(LEFT(EZ$2,2)="1M",SUMIF(Month!$131:$131,Period!EZ$2,Month!40:40),SUMIF(Month!$131:$131,Period!EZ$2,Month!40:40)+EY40)</f>
        <v>0</v>
      </c>
      <c r="FA40" s="84">
        <f>IF(LEFT(FA$2,2)="1M",SUMIF(Month!$131:$131,Period!FA$2,Month!40:40),SUMIF(Month!$131:$131,Period!FA$2,Month!40:40)+EZ40)</f>
        <v>0</v>
      </c>
      <c r="FB40" s="84">
        <f>IF(LEFT(FB$2,2)="1M",SUMIF(Month!$131:$131,Period!FB$2,Month!40:40),SUMIF(Month!$131:$131,Period!FB$2,Month!40:40)+FA40)</f>
        <v>0</v>
      </c>
      <c r="FC40" s="84">
        <f>IF(LEFT(FC$2,2)="1M",SUMIF(Month!$131:$131,Period!FC$2,Month!40:40),SUMIF(Month!$131:$131,Period!FC$2,Month!40:40)+FB40)</f>
        <v>0</v>
      </c>
      <c r="FD40" s="84">
        <f>IF(LEFT(FD$2,2)="1M",SUMIF(Month!$131:$131,Period!FD$2,Month!40:40),SUMIF(Month!$131:$131,Period!FD$2,Month!40:40)+FC40)</f>
        <v>0</v>
      </c>
      <c r="FE40" s="84">
        <f>IF(LEFT(FE$2,2)="1M",SUMIF(Month!$131:$131,Period!FE$2,Month!40:40),SUMIF(Month!$131:$131,Period!FE$2,Month!40:40)+FD40)</f>
        <v>0</v>
      </c>
      <c r="FF40" s="84">
        <f>IF(LEFT(FF$2,2)="1M",SUMIF(Month!$131:$131,Period!FF$2,Month!40:40),SUMIF(Month!$131:$131,Period!FF$2,Month!40:40)+FE40)</f>
        <v>0</v>
      </c>
      <c r="FG40" s="84">
        <f>IF(LEFT(FG$2,2)="1M",SUMIF(Month!$131:$131,Period!FG$2,Month!40:40),SUMIF(Month!$131:$131,Period!FG$2,Month!40:40)+FF40)</f>
        <v>0</v>
      </c>
      <c r="FH40" s="84">
        <f>IF(LEFT(FH$2,2)="1M",SUMIF(Month!$131:$131,Period!FH$2,Month!40:40),SUMIF(Month!$131:$131,Period!FH$2,Month!40:40)+FG40)</f>
        <v>0</v>
      </c>
      <c r="FI40" s="84">
        <f>IF(LEFT(FI$2,2)="1M",SUMIF(Month!$131:$131,Period!FI$2,Month!40:40),SUMIF(Month!$131:$131,Period!FI$2,Month!40:40)+FH40)</f>
        <v>0</v>
      </c>
      <c r="FJ40" s="84">
        <f>IF(LEFT(FJ$2,2)="1M",SUMIF(Month!$131:$131,Period!FJ$2,Month!40:40),SUMIF(Month!$131:$131,Period!FJ$2,Month!40:40)+FI40)</f>
        <v>0</v>
      </c>
      <c r="FK40" s="84">
        <f>IF(LEFT(FK$2,2)="1M",SUMIF(Month!$131:$131,Period!FK$2,Month!40:40),SUMIF(Month!$131:$131,Period!FK$2,Month!40:40)+FJ40)</f>
        <v>0</v>
      </c>
      <c r="FL40" s="84">
        <f>IF(LEFT(FL$2,2)="1M",SUMIF(Month!$131:$131,Period!FL$2,Month!40:40),SUMIF(Month!$131:$131,Period!FL$2,Month!40:40)+FK40)</f>
        <v>0</v>
      </c>
      <c r="FM40" s="84">
        <f>IF(LEFT(FM$2,2)="1M",SUMIF(Month!$131:$131,Period!FM$2,Month!40:40),SUMIF(Month!$131:$131,Period!FM$2,Month!40:40)+FL40)</f>
        <v>0</v>
      </c>
      <c r="FN40" s="84">
        <f>IF(LEFT(FN$2,2)="1M",SUMIF(Month!$131:$131,Period!FN$2,Month!40:40),SUMIF(Month!$131:$131,Period!FN$2,Month!40:40)+FM40)</f>
        <v>455032</v>
      </c>
      <c r="FO40" s="84">
        <f>IF(LEFT(FO$2,2)="1M",SUMIF(Month!$131:$131,Period!FO$2,Month!40:40),SUMIF(Month!$131:$131,Period!FO$2,Month!40:40)+FN40)</f>
        <v>843259</v>
      </c>
      <c r="FP40" s="84">
        <f>IF(LEFT(FP$2,2)="1M",SUMIF(Month!$131:$131,Period!FP$2,Month!40:40),SUMIF(Month!$131:$131,Period!FP$2,Month!40:40)+FO40)</f>
        <v>1264981</v>
      </c>
      <c r="FQ40" s="84">
        <f>IF(LEFT(FQ$2,2)="1M",SUMIF(Month!$131:$131,Period!FQ$2,Month!40:40),SUMIF(Month!$131:$131,Period!FQ$2,Month!40:40)+FP40)</f>
        <v>1685740</v>
      </c>
      <c r="FR40" s="84">
        <f>IF(LEFT(FR$2,2)="1M",SUMIF(Month!$131:$131,Period!FR$2,Month!40:40),SUMIF(Month!$131:$131,Period!FR$2,Month!40:40)+FQ40)</f>
        <v>2109753</v>
      </c>
      <c r="FS40" s="84">
        <f>IF(LEFT(FS$2,2)="1M",SUMIF(Month!$131:$131,Period!FS$2,Month!40:40),SUMIF(Month!$131:$131,Period!FS$2,Month!40:40)+FR40)</f>
        <v>2527852</v>
      </c>
      <c r="FT40" s="84">
        <f>IF(LEFT(FT$2,2)="1M",SUMIF(Month!$131:$131,Period!FT$2,Month!40:40),SUMIF(Month!$131:$131,Period!FT$2,Month!40:40)+FS40)</f>
        <v>3020423</v>
      </c>
      <c r="FU40" s="84">
        <f>IF(LEFT(FU$2,2)="1M",SUMIF(Month!$131:$131,Period!FU$2,Month!40:40),SUMIF(Month!$131:$131,Period!FU$2,Month!40:40)+FT40)</f>
        <v>3457848</v>
      </c>
      <c r="FV40" s="84">
        <f>IF(LEFT(FV$2,2)="1M",SUMIF(Month!$131:$131,Period!FV$2,Month!40:40),SUMIF(Month!$131:$131,Period!FV$2,Month!40:40)+FU40)</f>
        <v>3873193</v>
      </c>
      <c r="FW40" s="84">
        <f>IF(LEFT(FW$2,2)="1M",SUMIF(Month!$131:$131,Period!FW$2,Month!40:40),SUMIF(Month!$131:$131,Period!FW$2,Month!40:40)+FV40)</f>
        <v>4287486</v>
      </c>
      <c r="FX40" s="84">
        <f>IF(LEFT(FX$2,2)="1M",SUMIF(Month!$131:$131,Period!FX$2,Month!40:40),SUMIF(Month!$131:$131,Period!FX$2,Month!40:40)+FW40)</f>
        <v>4697787</v>
      </c>
      <c r="FY40" s="84">
        <f>IF(LEFT(FY$2,2)="1M",SUMIF(Month!$131:$131,Period!FY$2,Month!40:40),SUMIF(Month!$131:$131,Period!FY$2,Month!40:40)+FX40)</f>
        <v>5155688</v>
      </c>
      <c r="FZ40" s="84">
        <f>IF(LEFT(FZ$2,2)="1M",SUMIF(Month!$131:$131,Period!FZ$2,Month!40:40),SUMIF(Month!$131:$131,Period!FZ$2,Month!40:40)+FY40)</f>
        <v>465358</v>
      </c>
      <c r="GA40" s="84">
        <f>IF(LEFT(GA$2,2)="1M",SUMIF(Month!$131:$131,Period!GA$2,Month!40:40),SUMIF(Month!$131:$131,Period!GA$2,Month!40:40)+FZ40)</f>
        <v>853233</v>
      </c>
      <c r="GB40" s="84">
        <f>IF(LEFT(GB$2,2)="1M",SUMIF(Month!$131:$131,Period!GB$2,Month!40:40),SUMIF(Month!$131:$131,Period!GB$2,Month!40:40)+GA40)</f>
        <v>1281732</v>
      </c>
      <c r="GC40" s="84">
        <f>IF(LEFT(GC$2,2)="1M",SUMIF(Month!$131:$131,Period!GC$2,Month!40:40),SUMIF(Month!$131:$131,Period!GC$2,Month!40:40)+GB40)</f>
        <v>1707188</v>
      </c>
      <c r="GD40" s="84">
        <f>IF(LEFT(GD$2,2)="1M",SUMIF(Month!$131:$131,Period!GD$2,Month!40:40),SUMIF(Month!$131:$131,Period!GD$2,Month!40:40)+GC40)</f>
        <v>2154733</v>
      </c>
      <c r="GE40" s="84">
        <f>IF(LEFT(GE$2,2)="1M",SUMIF(Month!$131:$131,Period!GE$2,Month!40:40),SUMIF(Month!$131:$131,Period!GE$2,Month!40:40)+GD40)</f>
        <v>2607787</v>
      </c>
      <c r="GF40" s="84">
        <f>IF(LEFT(GF$2,2)="1M",SUMIF(Month!$131:$131,Period!GF$2,Month!40:40),SUMIF(Month!$131:$131,Period!GF$2,Month!40:40)+GE40)</f>
        <v>3156307</v>
      </c>
      <c r="GG40" s="84">
        <f>IF(LEFT(GG$2,2)="1M",SUMIF(Month!$131:$131,Period!GG$2,Month!40:40),SUMIF(Month!$131:$131,Period!GG$2,Month!40:40)+GF40)</f>
        <v>3639663</v>
      </c>
      <c r="GH40" s="84">
        <f>IF(LEFT(GH$2,2)="1M",SUMIF(Month!$131:$131,Period!GH$2,Month!40:40),SUMIF(Month!$131:$131,Period!GH$2,Month!40:40)+GG40)</f>
        <v>4104866</v>
      </c>
      <c r="GI40" s="84">
        <f>IF(LEFT(GI$2,2)="1M",SUMIF(Month!$131:$131,Period!GI$2,Month!40:40),SUMIF(Month!$131:$131,Period!GI$2,Month!40:40)+GH40)</f>
        <v>4556566</v>
      </c>
      <c r="GJ40" s="84">
        <f>IF(LEFT(GJ$2,2)="1M",SUMIF(Month!$131:$131,Period!GJ$2,Month!40:40),SUMIF(Month!$131:$131,Period!GJ$2,Month!40:40)+GI40)</f>
        <v>5008560</v>
      </c>
      <c r="GK40" s="84">
        <f>IF(LEFT(GK$2,2)="1M",SUMIF(Month!$131:$131,Period!GK$2,Month!40:40),SUMIF(Month!$131:$131,Period!GK$2,Month!40:40)+GJ40)</f>
        <v>5478258</v>
      </c>
      <c r="GL40" s="84">
        <f>IF(LEFT(GL$2,2)="1M",SUMIF(Month!$131:$131,Period!GL$2,Month!40:40),SUMIF(Month!$131:$131,Period!GL$2,Month!40:40)+GK40)</f>
        <v>485000</v>
      </c>
      <c r="GM40" s="84">
        <f>IF(LEFT(GM$2,2)="1M",SUMIF(Month!$131:$131,Period!GM$2,Month!40:40),SUMIF(Month!$131:$131,Period!GM$2,Month!40:40)+GL40)</f>
        <v>890566</v>
      </c>
      <c r="GN40" s="84">
        <f>IF(LEFT(GN$2,2)="1M",SUMIF(Month!$131:$131,Period!GN$2,Month!40:40),SUMIF(Month!$131:$131,Period!GN$2,Month!40:40)+GM40)</f>
        <v>1324145</v>
      </c>
      <c r="GO40" s="84">
        <f>IF(LEFT(GO$2,2)="1M",SUMIF(Month!$131:$131,Period!GO$2,Month!40:40),SUMIF(Month!$131:$131,Period!GO$2,Month!40:40)+GN40)</f>
        <v>1760367</v>
      </c>
      <c r="GP40" s="84">
        <f>IF(LEFT(GP$2,2)="1M",SUMIF(Month!$131:$131,Period!GP$2,Month!40:40),SUMIF(Month!$131:$131,Period!GP$2,Month!40:40)+GO40)</f>
        <v>2198257</v>
      </c>
      <c r="GQ40" s="84">
        <f>IF(LEFT(GQ$2,2)="1M",SUMIF(Month!$131:$131,Period!GQ$2,Month!40:40),SUMIF(Month!$131:$131,Period!GQ$2,Month!40:40)+GP40)</f>
        <v>2627927</v>
      </c>
      <c r="GR40" s="84">
        <f>IF(LEFT(GR$2,2)="1M",SUMIF(Month!$131:$131,Period!GR$2,Month!40:40),SUMIF(Month!$131:$131,Period!GR$2,Month!40:40)+GQ40)</f>
        <v>3083494</v>
      </c>
      <c r="GS40" s="84">
        <f>IF(LEFT(GS$2,2)="1M",SUMIF(Month!$131:$131,Period!GS$2,Month!40:40),SUMIF(Month!$131:$131,Period!GS$2,Month!40:40)+GR40)</f>
        <v>3546454</v>
      </c>
      <c r="GT40" s="84">
        <f>IF(LEFT(GT$2,2)="1M",SUMIF(Month!$131:$131,Period!GT$2,Month!40:40),SUMIF(Month!$131:$131,Period!GT$2,Month!40:40)+GS40)</f>
        <v>3963161</v>
      </c>
      <c r="GU40" s="84">
        <f>IF(LEFT(GU$2,2)="1M",SUMIF(Month!$131:$131,Period!GU$2,Month!40:40),SUMIF(Month!$131:$131,Period!GU$2,Month!40:40)+GT40)</f>
        <v>4434455</v>
      </c>
      <c r="GV40" s="84">
        <f>IF(LEFT(GV$2,2)="1M",SUMIF(Month!$131:$131,Period!GV$2,Month!40:40),SUMIF(Month!$131:$131,Period!GV$2,Month!40:40)+GU40)</f>
        <v>4895256</v>
      </c>
      <c r="GW40" s="84">
        <f>IF(LEFT(GW$2,2)="1M",SUMIF(Month!$131:$131,Period!GW$2,Month!40:40),SUMIF(Month!$131:$131,Period!GW$2,Month!40:40)+GV40)</f>
        <v>5399932</v>
      </c>
      <c r="GX40" s="84">
        <f>IF(LEFT(GX$2,2)="1M",SUMIF(Month!$131:$131,Period!GX$2,Month!40:40),SUMIF(Month!$131:$131,Period!GX$2,Month!40:40)+GW40)</f>
        <v>506504</v>
      </c>
      <c r="GY40" s="84">
        <f>IF(LEFT(GY$2,2)="1M",SUMIF(Month!$131:$131,Period!GY$2,Month!40:40),SUMIF(Month!$131:$131,Period!GY$2,Month!40:40)+GX40)</f>
        <v>951169</v>
      </c>
      <c r="GZ40" s="84">
        <f>IF(LEFT(GZ$2,2)="1M",SUMIF(Month!$131:$131,Period!GZ$2,Month!40:40),SUMIF(Month!$131:$131,Period!GZ$2,Month!40:40)+GY40)</f>
        <v>1398302</v>
      </c>
      <c r="HA40" s="84">
        <f>IF(LEFT(HA$2,2)="1M",SUMIF(Month!$131:$131,Period!HA$2,Month!40:40),SUMIF(Month!$131:$131,Period!HA$2,Month!40:40)+GZ40)</f>
        <v>1840645</v>
      </c>
      <c r="HB40" s="84">
        <f>IF(LEFT(HB$2,2)="1M",SUMIF(Month!$131:$131,Period!HB$2,Month!40:40),SUMIF(Month!$131:$131,Period!HB$2,Month!40:40)+HA40)</f>
        <v>2293710</v>
      </c>
      <c r="HC40" s="84">
        <f>IF(LEFT(HC$2,2)="1M",SUMIF(Month!$131:$131,Period!HC$2,Month!40:40),SUMIF(Month!$131:$131,Period!HC$2,Month!40:40)+HB40)</f>
        <v>2682949</v>
      </c>
      <c r="HD40" s="84">
        <f>IF(LEFT(HD$2,2)="1M",SUMIF(Month!$131:$131,Period!HD$2,Month!40:40),SUMIF(Month!$131:$131,Period!HD$2,Month!40:40)+HC40)</f>
        <v>3142455</v>
      </c>
      <c r="HE40" s="84">
        <f>IF(LEFT(HE$2,2)="1M",SUMIF(Month!$131:$131,Period!HE$2,Month!40:40),SUMIF(Month!$131:$131,Period!HE$2,Month!40:40)+HD40)</f>
        <v>3604607</v>
      </c>
      <c r="HF40" s="84">
        <f>IF(LEFT(HF$2,2)="1M",SUMIF(Month!$131:$131,Period!HF$2,Month!40:40),SUMIF(Month!$131:$131,Period!HF$2,Month!40:40)+HE40)</f>
        <v>4078826</v>
      </c>
      <c r="HG40" s="84">
        <f>IF(LEFT(HG$2,2)="1M",SUMIF(Month!$131:$131,Period!HG$2,Month!40:40),SUMIF(Month!$131:$131,Period!HG$2,Month!40:40)+HF40)</f>
        <v>4556941</v>
      </c>
      <c r="HH40" s="84">
        <f>IF(LEFT(HH$2,2)="1M",SUMIF(Month!$131:$131,Period!HH$2,Month!40:40),SUMIF(Month!$131:$131,Period!HH$2,Month!40:40)+HG40)</f>
        <v>5007023</v>
      </c>
      <c r="HI40" s="84">
        <f>IF(LEFT(HI$2,2)="1M",SUMIF(Month!$131:$131,Period!HI$2,Month!40:40),SUMIF(Month!$131:$131,Period!HI$2,Month!40:40)+HH40)</f>
        <v>5464779</v>
      </c>
      <c r="HJ40" s="84">
        <f>IF(LEFT(HJ$2,2)="1M",SUMIF(Month!$131:$131,Period!HJ$2,Month!40:40),SUMIF(Month!$131:$131,Period!HJ$2,Month!40:40)+HI40)</f>
        <v>482663</v>
      </c>
      <c r="HK40" s="84">
        <f>IF(LEFT(HK$2,2)="1M",SUMIF(Month!$131:$131,Period!HK$2,Month!40:40),SUMIF(Month!$131:$131,Period!HK$2,Month!40:40)+HJ40)</f>
        <v>913466</v>
      </c>
      <c r="HL40" s="84">
        <f>IF(LEFT(HL$2,2)="1M",SUMIF(Month!$131:$131,Period!HL$2,Month!40:40),SUMIF(Month!$131:$131,Period!HL$2,Month!40:40)+HK40)</f>
        <v>1397806</v>
      </c>
      <c r="HM40" s="84">
        <f>IF(LEFT(HM$2,2)="1M",SUMIF(Month!$131:$131,Period!HM$2,Month!40:40),SUMIF(Month!$131:$131,Period!HM$2,Month!40:40)+HL40)</f>
        <v>1861208</v>
      </c>
      <c r="HN40" s="84">
        <f>IF(LEFT(HN$2,2)="1M",SUMIF(Month!$131:$131,Period!HN$2,Month!40:40),SUMIF(Month!$131:$131,Period!HN$2,Month!40:40)+HM40)</f>
        <v>2295468</v>
      </c>
      <c r="HO40" s="84">
        <f>IF(LEFT(HO$2,2)="1M",SUMIF(Month!$131:$131,Period!HO$2,Month!40:40),SUMIF(Month!$131:$131,Period!HO$2,Month!40:40)+HN40)</f>
        <v>2719996</v>
      </c>
      <c r="HP40" s="84">
        <f>IF(LEFT(HP$2,2)="1M",SUMIF(Month!$131:$131,Period!HP$2,Month!40:40),SUMIF(Month!$131:$131,Period!HP$2,Month!40:40)+HO40)</f>
        <v>3226872</v>
      </c>
      <c r="HQ40" s="84">
        <f>IF(LEFT(HQ$2,2)="1M",SUMIF(Month!$131:$131,Period!HQ$2,Month!40:40),SUMIF(Month!$131:$131,Period!HQ$2,Month!40:40)+HP40)</f>
        <v>3646178</v>
      </c>
      <c r="HR40" s="84">
        <f>IF(LEFT(HR$2,2)="1M",SUMIF(Month!$131:$131,Period!HR$2,Month!40:40),SUMIF(Month!$131:$131,Period!HR$2,Month!40:40)+HQ40)</f>
        <v>4057564</v>
      </c>
      <c r="HS40" s="84">
        <f>IF(LEFT(HS$2,2)="1M",SUMIF(Month!$131:$131,Period!HS$2,Month!40:40),SUMIF(Month!$131:$131,Period!HS$2,Month!40:40)+HR40)</f>
        <v>4479018</v>
      </c>
      <c r="HT40" s="84">
        <f>IF(LEFT(HT$2,2)="1M",SUMIF(Month!$131:$131,Period!HT$2,Month!40:40),SUMIF(Month!$131:$131,Period!HT$2,Month!40:40)+HS40)</f>
        <v>4875119</v>
      </c>
      <c r="HU40" s="84">
        <f>IF(LEFT(HU$2,2)="1M",SUMIF(Month!$131:$131,Period!HU$2,Month!40:40),SUMIF(Month!$131:$131,Period!HU$2,Month!40:40)+HT40)</f>
        <v>5318339</v>
      </c>
      <c r="HV40" s="84">
        <f>IF(LEFT(HV$2,2)="1M",SUMIF(Month!$131:$131,Period!HV$2,Month!40:40),SUMIF(Month!$131:$131,Period!HV$2,Month!40:40)+HU40)</f>
        <v>434265</v>
      </c>
      <c r="HW40" s="84">
        <f>IF(LEFT(HW$2,2)="1M",SUMIF(Month!$131:$131,Period!HW$2,Month!40:40),SUMIF(Month!$131:$131,Period!HW$2,Month!40:40)+HV40)</f>
        <v>784853</v>
      </c>
      <c r="HX40" s="84">
        <f>IF(LEFT(HX$2,2)="1M",SUMIF(Month!$131:$131,Period!HX$2,Month!40:40),SUMIF(Month!$131:$131,Period!HX$2,Month!40:40)+HW40)</f>
        <v>1162179</v>
      </c>
      <c r="HY40" s="84">
        <f>IF(LEFT(HY$2,2)="1M",SUMIF(Month!$131:$131,Period!HY$2,Month!40:40),SUMIF(Month!$131:$131,Period!HY$2,Month!40:40)+HX40)</f>
        <v>1521596</v>
      </c>
      <c r="HZ40" s="84">
        <f>IF(LEFT(HZ$2,2)="1M",SUMIF(Month!$131:$131,Period!HZ$2,Month!40:40),SUMIF(Month!$131:$131,Period!HZ$2,Month!40:40)+HY40)</f>
        <v>1884529</v>
      </c>
      <c r="IA40" s="84">
        <f>IF(LEFT(IA$2,2)="1M",SUMIF(Month!$131:$131,Period!IA$2,Month!40:40),SUMIF(Month!$131:$131,Period!IA$2,Month!40:40)+HZ40)</f>
        <v>2222529</v>
      </c>
      <c r="IB40" s="84">
        <f>IF(LEFT(IB$2,2)="1M",SUMIF(Month!$131:$131,Period!IB$2,Month!40:40),SUMIF(Month!$131:$131,Period!IB$2,Month!40:40)+IA40)</f>
        <v>2622921</v>
      </c>
      <c r="IC40" s="84">
        <f>IF(LEFT(IC$2,2)="1M",SUMIF(Month!$131:$131,Period!IC$2,Month!40:40),SUMIF(Month!$131:$131,Period!IC$2,Month!40:40)+IB40)</f>
        <v>2994974</v>
      </c>
      <c r="ID40" s="84">
        <f>IF(LEFT(ID$2,2)="1M",SUMIF(Month!$131:$131,Period!ID$2,Month!40:40),SUMIF(Month!$131:$131,Period!ID$2,Month!40:40)+IC40)</f>
        <v>3352841</v>
      </c>
      <c r="IE40" s="84">
        <f>IF(LEFT(IE$2,2)="1M",SUMIF(Month!$131:$131,Period!IE$2,Month!40:40),SUMIF(Month!$131:$131,Period!IE$2,Month!40:40)+ID40)</f>
        <v>3723750</v>
      </c>
      <c r="IF40" s="84">
        <f>IF(LEFT(IF$2,2)="1M",SUMIF(Month!$131:$131,Period!IF$2,Month!40:40),SUMIF(Month!$131:$131,Period!IF$2,Month!40:40)+IE40)</f>
        <v>4098928</v>
      </c>
      <c r="IG40" s="84">
        <f>IF(LEFT(IG$2,2)="1M",SUMIF(Month!$131:$131,Period!IG$2,Month!40:40),SUMIF(Month!$131:$131,Period!IG$2,Month!40:40)+IF40)</f>
        <v>4510244</v>
      </c>
      <c r="IH40" s="84">
        <f>Month!IH40</f>
        <v>410956</v>
      </c>
      <c r="II40" s="84">
        <f>IH40+Month!II40</f>
        <v>734495</v>
      </c>
      <c r="IJ40" s="84">
        <f>II40+Month!IJ40</f>
        <v>1104848</v>
      </c>
      <c r="IK40" s="84">
        <f>IJ40+Month!IK40</f>
        <v>1457337</v>
      </c>
      <c r="IL40" s="84">
        <f>IK40+Month!IL40</f>
        <v>1808779</v>
      </c>
      <c r="IM40" s="84">
        <f>IL40+Month!IM40</f>
        <v>2144942</v>
      </c>
      <c r="IN40" s="84">
        <f>IM40+Month!IN40</f>
        <v>2541827</v>
      </c>
      <c r="IO40" s="84">
        <f>IN40+Month!IO40</f>
        <v>2898205</v>
      </c>
      <c r="IP40" s="84">
        <f>IO40+Month!IP40</f>
        <v>3248958</v>
      </c>
      <c r="IQ40" s="84">
        <f>IP40+Month!IQ40</f>
        <v>3611084</v>
      </c>
      <c r="IR40" s="84">
        <f>IQ40+Month!IR40</f>
        <v>3953610</v>
      </c>
      <c r="IS40" s="84">
        <f>IR40+Month!IS40</f>
        <v>4322288</v>
      </c>
      <c r="IT40" s="84">
        <f>Month!IT40</f>
        <v>358392</v>
      </c>
      <c r="IU40" s="84">
        <f>IT40+Month!IU40</f>
        <v>653983</v>
      </c>
      <c r="IV40" s="84">
        <f>IU40+Month!IV40</f>
        <v>989231</v>
      </c>
      <c r="IW40" s="84">
        <f>IV40+Month!IW40</f>
        <v>1317559</v>
      </c>
      <c r="IX40" s="84">
        <f>IW40+Month!IX40</f>
        <v>1642758</v>
      </c>
      <c r="IY40" s="84">
        <f>IX40+Month!IY40</f>
        <v>1958827</v>
      </c>
      <c r="IZ40" s="84">
        <f>IY40+Month!IZ40</f>
        <v>2361964</v>
      </c>
      <c r="JA40" s="84">
        <f>IZ40+Month!JA40</f>
        <v>2720500</v>
      </c>
      <c r="JB40" s="84">
        <f>JA40+Month!JB40</f>
        <v>3068511</v>
      </c>
      <c r="JC40" s="84">
        <f>JB40+Month!JC40</f>
        <v>3422673</v>
      </c>
      <c r="JD40" s="84">
        <f>JC40+Month!JD40</f>
        <v>3758268</v>
      </c>
      <c r="JE40" s="84">
        <f>JD40+Month!JE40</f>
        <v>4130760</v>
      </c>
      <c r="JF40" s="84">
        <f>Month!JF40</f>
        <v>384453</v>
      </c>
      <c r="JG40" s="84">
        <f>Month!JG40+JF40</f>
        <v>700820</v>
      </c>
      <c r="JH40" s="84">
        <f>Month!JH40+JG40</f>
        <v>1035124</v>
      </c>
      <c r="JI40" s="84">
        <f>Month!JI40+JH40</f>
        <v>1366703</v>
      </c>
      <c r="JJ40" s="84">
        <f>Month!JJ40+JI40</f>
        <v>1723703</v>
      </c>
      <c r="JK40" s="84">
        <f>Month!JK40+JJ40</f>
        <v>2087703</v>
      </c>
      <c r="JL40" s="84">
        <f>Month!JL40+JK40</f>
        <v>2525759</v>
      </c>
      <c r="JM40" s="84">
        <f>Month!JM40+JL40</f>
        <v>2899738</v>
      </c>
      <c r="JN40" s="84">
        <f>Month!JN40+JM40</f>
        <v>3261422</v>
      </c>
      <c r="JO40" s="84">
        <f>Month!JO40+JN40</f>
        <v>3625869</v>
      </c>
      <c r="JP40" s="84">
        <f>Month!JP40+JO40</f>
        <v>3990869</v>
      </c>
      <c r="JQ40" s="84">
        <f>Month!JQ40+JP40</f>
        <v>4384105</v>
      </c>
      <c r="JR40" s="84">
        <f>Month!JR40</f>
        <v>383000</v>
      </c>
      <c r="JS40" s="84">
        <f>Month!JS40+JR40</f>
        <v>699075</v>
      </c>
      <c r="JT40" s="84">
        <f>Month!JT40+JS40</f>
        <v>907059</v>
      </c>
      <c r="JU40" s="84">
        <f>Month!JU40+JT40</f>
        <v>941132</v>
      </c>
      <c r="JV40" s="84">
        <f>Month!JV40+JU40</f>
        <v>986937</v>
      </c>
      <c r="JW40" s="84">
        <f>Month!JW40+JV40</f>
        <v>1048090</v>
      </c>
      <c r="JX40" s="84">
        <f>Month!JX40+JW40</f>
        <v>1134723</v>
      </c>
      <c r="JY40" s="84">
        <f>Month!JY40+JX40</f>
        <v>1248270</v>
      </c>
      <c r="JZ40" s="84">
        <f>Month!JZ40+JY40</f>
        <v>1407340</v>
      </c>
      <c r="KA40" s="84">
        <f>Month!KA40+JZ40</f>
        <v>1617384</v>
      </c>
      <c r="KB40" s="84">
        <f>Month!KB40+KA40</f>
        <v>1838240</v>
      </c>
      <c r="KC40" s="84">
        <f>Month!KC40+KB40</f>
        <v>2087153</v>
      </c>
      <c r="KD40" s="84">
        <f>Month!KD40</f>
        <v>238283.00000000003</v>
      </c>
      <c r="KE40" s="84">
        <f>Month!KE40+KD40</f>
        <v>407222.00000000006</v>
      </c>
      <c r="KF40" s="84">
        <f>Month!KF40+KE40</f>
        <v>533540</v>
      </c>
      <c r="KG40" s="84">
        <f>Month!KG40+KF40</f>
        <v>638954</v>
      </c>
      <c r="KH40" s="84">
        <f>Month!KH40+KG40</f>
        <v>772804</v>
      </c>
      <c r="KI40" s="84">
        <f>Month!KI40+KH40</f>
        <v>923734</v>
      </c>
      <c r="KJ40" s="84">
        <f>Month!KJ40+KI40</f>
        <v>1132871</v>
      </c>
      <c r="KK40" s="84">
        <f>Month!KK40+KJ40</f>
        <v>1336741</v>
      </c>
      <c r="KL40" s="84">
        <f>Month!KL40+KK40</f>
        <v>1569741</v>
      </c>
      <c r="KM40" s="84">
        <f>Month!KM40+KL40</f>
        <v>1845741</v>
      </c>
      <c r="KN40" s="84">
        <f>Month!KN40+KM40</f>
        <v>2121380</v>
      </c>
      <c r="KO40" s="84">
        <f>Month!KO40+KN40</f>
        <v>2428775</v>
      </c>
      <c r="KP40" s="84">
        <f>Month!KP40</f>
        <v>260940</v>
      </c>
      <c r="KQ40" s="84">
        <f>Month!KQ40+KP40</f>
        <v>481678</v>
      </c>
      <c r="KR40" s="84">
        <f>Month!KR40+KQ40</f>
        <v>773007</v>
      </c>
      <c r="KS40" s="84">
        <f>Month!KS40+KR40</f>
        <v>1093847</v>
      </c>
      <c r="KT40" s="84">
        <f>Month!KT40+KS40</f>
        <v>1412115</v>
      </c>
      <c r="KU40" s="84">
        <f>Month!KU40+KT40</f>
        <v>1714926</v>
      </c>
      <c r="KV40" s="84">
        <f>Month!KV40+KU40</f>
        <v>2066124</v>
      </c>
      <c r="KW40" s="84">
        <f>Month!KW40+KV40</f>
        <v>2410205</v>
      </c>
      <c r="KX40" s="84">
        <f>Month!KX40+KW40</f>
        <v>2737940</v>
      </c>
      <c r="KY40" s="84">
        <f>Month!KY40+KX40</f>
        <v>3087652</v>
      </c>
      <c r="KZ40" s="84">
        <f>Month!KZ40+KY40</f>
        <v>3430190</v>
      </c>
      <c r="LA40" s="84">
        <f>Month!LA40+KZ40</f>
        <v>3763375</v>
      </c>
      <c r="LB40" s="84">
        <f>Month!LB40</f>
        <v>319203</v>
      </c>
      <c r="LC40" s="84">
        <f>Month!LC40+LB40</f>
        <v>608099</v>
      </c>
      <c r="LD40" s="84">
        <f>Month!LD40+LC40</f>
        <v>951979</v>
      </c>
      <c r="LE40" s="84">
        <f>Month!LE40+LD40</f>
        <v>1277143</v>
      </c>
      <c r="LF40" s="84">
        <f>Month!LF40+LE40</f>
        <v>1606356</v>
      </c>
      <c r="LG40" s="84">
        <f>Month!LG40+LF40</f>
        <v>1961443</v>
      </c>
      <c r="LH40" s="84">
        <f>Month!LH40+LG40</f>
        <v>2397501</v>
      </c>
      <c r="LI40" s="84">
        <f>Month!LI40+LH40</f>
        <v>2812578</v>
      </c>
      <c r="LJ40" s="84">
        <f>Month!LJ40+LI40</f>
        <v>3204064</v>
      </c>
      <c r="LK40" s="84">
        <f>Month!LK40+LJ40</f>
        <v>3589064</v>
      </c>
      <c r="LL40" s="84">
        <f>Month!LL40+LK40</f>
        <v>3955906</v>
      </c>
      <c r="LM40" s="84">
        <f>Month!LM40+LL40</f>
        <v>4374447</v>
      </c>
      <c r="LN40" s="84">
        <f>Month!LN40</f>
        <v>414337</v>
      </c>
      <c r="LO40" s="84">
        <f>LN40+Month!LO40</f>
        <v>767188</v>
      </c>
      <c r="LP40" s="84">
        <f>LO40+Month!LP40</f>
        <v>1183526</v>
      </c>
      <c r="LQ40" s="84">
        <f>LP40+Month!LQ40</f>
        <v>1606815</v>
      </c>
      <c r="LR40" s="84">
        <f>LQ40+Month!LR40</f>
        <v>2033108</v>
      </c>
      <c r="LS40" s="84">
        <f>LR40+Month!LS40</f>
        <v>2477049</v>
      </c>
      <c r="LT40" s="84">
        <f>LS40+Month!LT40</f>
        <v>2949881</v>
      </c>
      <c r="LU40" s="84">
        <f>LT40+Month!LU40</f>
        <v>3397690</v>
      </c>
      <c r="LV40" s="84">
        <f>LU40+Month!LV40</f>
        <v>3819237</v>
      </c>
      <c r="LW40" s="84">
        <f>LV40+Month!LW40</f>
        <v>4264371</v>
      </c>
      <c r="LX40" s="84">
        <f>LW40+Month!LX40</f>
        <v>4696824</v>
      </c>
      <c r="LY40" s="84">
        <f>LX40+Month!LY40</f>
        <v>5131155</v>
      </c>
      <c r="LZ40" s="84">
        <f>Month!LZ40</f>
        <v>398548</v>
      </c>
      <c r="MA40" s="84">
        <f>LZ40+Month!MA40</f>
        <v>766936</v>
      </c>
      <c r="MB40" s="84">
        <f>MA40+Month!MB40</f>
        <v>1198616</v>
      </c>
      <c r="MC40" s="84">
        <f>MB40+Month!MC40</f>
        <v>1628786</v>
      </c>
      <c r="MD40" s="84">
        <f>MC40+Month!MD40</f>
        <v>2069250</v>
      </c>
      <c r="ME40" s="84">
        <f>MD40+Month!ME40</f>
        <v>2521382</v>
      </c>
      <c r="MF40" s="84">
        <f>ME40+Month!MF40</f>
        <v>2998037</v>
      </c>
      <c r="MG40" s="84">
        <f>MF40+Month!MG40</f>
        <v>3502774</v>
      </c>
      <c r="MH40" s="84">
        <f>MG40+Month!MH40</f>
        <v>4014427</v>
      </c>
      <c r="MI40" s="84">
        <f>MH40+Month!MI40</f>
        <v>4522932</v>
      </c>
      <c r="MJ40" s="84">
        <f>MI40+Month!MJ40</f>
        <v>5004567</v>
      </c>
      <c r="MK40" s="84">
        <f>MJ40+Month!MK40</f>
        <v>5530982</v>
      </c>
      <c r="ML40" s="84">
        <f>Month!ML40</f>
        <v>480105</v>
      </c>
    </row>
    <row r="41" spans="1:350" x14ac:dyDescent="0.35">
      <c r="A41" s="79" t="str">
        <f>Month!$A$41</f>
        <v>International</v>
      </c>
      <c r="B41" s="84">
        <f>IF(LEFT(B$2,2)="1M",SUMIF(Month!$131:$131,Period!B$2,Month!41:41),SUMIF(Month!$131:$131,Period!B$2,Month!41:41)+A41)</f>
        <v>0</v>
      </c>
      <c r="C41" s="84">
        <f>IF(LEFT(C$2,2)="1M",SUMIF(Month!$131:$131,Period!C$2,Month!41:41),SUMIF(Month!$131:$131,Period!C$2,Month!41:41)+B41)</f>
        <v>0</v>
      </c>
      <c r="D41" s="84">
        <f>IF(LEFT(D$2,2)="1M",SUMIF(Month!$131:$131,Period!D$2,Month!41:41),SUMIF(Month!$131:$131,Period!D$2,Month!41:41)+C41)</f>
        <v>0</v>
      </c>
      <c r="E41" s="84">
        <f>IF(LEFT(E$2,2)="1M",SUMIF(Month!$131:$131,Period!E$2,Month!41:41),SUMIF(Month!$131:$131,Period!E$2,Month!41:41)+D41)</f>
        <v>0</v>
      </c>
      <c r="F41" s="84">
        <f>IF(LEFT(F$2,2)="1M",SUMIF(Month!$131:$131,Period!F$2,Month!41:41),SUMIF(Month!$131:$131,Period!F$2,Month!41:41)+E41)</f>
        <v>0</v>
      </c>
      <c r="G41" s="84">
        <f>IF(LEFT(G$2,2)="1M",SUMIF(Month!$131:$131,Period!G$2,Month!41:41),SUMIF(Month!$131:$131,Period!G$2,Month!41:41)+F41)</f>
        <v>0</v>
      </c>
      <c r="H41" s="84">
        <f>IF(LEFT(H$2,2)="1M",SUMIF(Month!$131:$131,Period!H$2,Month!41:41),SUMIF(Month!$131:$131,Period!H$2,Month!41:41)+G41)</f>
        <v>0</v>
      </c>
      <c r="I41" s="84">
        <f>IF(LEFT(I$2,2)="1M",SUMIF(Month!$131:$131,Period!I$2,Month!41:41),SUMIF(Month!$131:$131,Period!I$2,Month!41:41)+H41)</f>
        <v>0</v>
      </c>
      <c r="J41" s="84">
        <f>IF(LEFT(J$2,2)="1M",SUMIF(Month!$131:$131,Period!J$2,Month!41:41),SUMIF(Month!$131:$131,Period!J$2,Month!41:41)+I41)</f>
        <v>0</v>
      </c>
      <c r="K41" s="84">
        <f>IF(LEFT(K$2,2)="1M",SUMIF(Month!$131:$131,Period!K$2,Month!41:41),SUMIF(Month!$131:$131,Period!K$2,Month!41:41)+J41)</f>
        <v>0</v>
      </c>
      <c r="L41" s="84">
        <f>IF(LEFT(L$2,2)="1M",SUMIF(Month!$131:$131,Period!L$2,Month!41:41),SUMIF(Month!$131:$131,Period!L$2,Month!41:41)+K41)</f>
        <v>0</v>
      </c>
      <c r="M41" s="84">
        <f>IF(LEFT(M$2,2)="1M",SUMIF(Month!$131:$131,Period!M$2,Month!41:41),SUMIF(Month!$131:$131,Period!M$2,Month!41:41)+L41)</f>
        <v>0</v>
      </c>
      <c r="N41" s="84">
        <f>IF(LEFT(N$2,2)="1M",SUMIF(Month!$131:$131,Period!N$2,Month!41:41),SUMIF(Month!$131:$131,Period!N$2,Month!41:41)+M41)</f>
        <v>0</v>
      </c>
      <c r="O41" s="84">
        <f>IF(LEFT(O$2,2)="1M",SUMIF(Month!$131:$131,Period!O$2,Month!41:41),SUMIF(Month!$131:$131,Period!O$2,Month!41:41)+N41)</f>
        <v>0</v>
      </c>
      <c r="P41" s="84">
        <f>IF(LEFT(P$2,2)="1M",SUMIF(Month!$131:$131,Period!P$2,Month!41:41),SUMIF(Month!$131:$131,Period!P$2,Month!41:41)+O41)</f>
        <v>0</v>
      </c>
      <c r="Q41" s="84">
        <f>IF(LEFT(Q$2,2)="1M",SUMIF(Month!$131:$131,Period!Q$2,Month!41:41),SUMIF(Month!$131:$131,Period!Q$2,Month!41:41)+P41)</f>
        <v>0</v>
      </c>
      <c r="R41" s="84">
        <f>IF(LEFT(R$2,2)="1M",SUMIF(Month!$131:$131,Period!R$2,Month!41:41),SUMIF(Month!$131:$131,Period!R$2,Month!41:41)+Q41)</f>
        <v>0</v>
      </c>
      <c r="S41" s="84">
        <f>IF(LEFT(S$2,2)="1M",SUMIF(Month!$131:$131,Period!S$2,Month!41:41),SUMIF(Month!$131:$131,Period!S$2,Month!41:41)+R41)</f>
        <v>0</v>
      </c>
      <c r="T41" s="84">
        <f>IF(LEFT(T$2,2)="1M",SUMIF(Month!$131:$131,Period!T$2,Month!41:41),SUMIF(Month!$131:$131,Period!T$2,Month!41:41)+S41)</f>
        <v>0</v>
      </c>
      <c r="U41" s="84">
        <f>IF(LEFT(U$2,2)="1M",SUMIF(Month!$131:$131,Period!U$2,Month!41:41),SUMIF(Month!$131:$131,Period!U$2,Month!41:41)+T41)</f>
        <v>0</v>
      </c>
      <c r="V41" s="84">
        <f>IF(LEFT(V$2,2)="1M",SUMIF(Month!$131:$131,Period!V$2,Month!41:41),SUMIF(Month!$131:$131,Period!V$2,Month!41:41)+U41)</f>
        <v>0</v>
      </c>
      <c r="W41" s="84">
        <f>IF(LEFT(W$2,2)="1M",SUMIF(Month!$131:$131,Period!W$2,Month!41:41),SUMIF(Month!$131:$131,Period!W$2,Month!41:41)+V41)</f>
        <v>0</v>
      </c>
      <c r="X41" s="84">
        <f>IF(LEFT(X$2,2)="1M",SUMIF(Month!$131:$131,Period!X$2,Month!41:41),SUMIF(Month!$131:$131,Period!X$2,Month!41:41)+W41)</f>
        <v>0</v>
      </c>
      <c r="Y41" s="84">
        <f>IF(LEFT(Y$2,2)="1M",SUMIF(Month!$131:$131,Period!Y$2,Month!41:41),SUMIF(Month!$131:$131,Period!Y$2,Month!41:41)+X41)</f>
        <v>0</v>
      </c>
      <c r="Z41" s="84">
        <f>IF(LEFT(Z$2,2)="1M",SUMIF(Month!$131:$131,Period!Z$2,Month!41:41),SUMIF(Month!$131:$131,Period!Z$2,Month!41:41)+Y41)</f>
        <v>0</v>
      </c>
      <c r="AA41" s="84">
        <f>IF(LEFT(AA$2,2)="1M",SUMIF(Month!$131:$131,Period!AA$2,Month!41:41),SUMIF(Month!$131:$131,Period!AA$2,Month!41:41)+Z41)</f>
        <v>0</v>
      </c>
      <c r="AB41" s="84">
        <f>IF(LEFT(AB$2,2)="1M",SUMIF(Month!$131:$131,Period!AB$2,Month!41:41),SUMIF(Month!$131:$131,Period!AB$2,Month!41:41)+AA41)</f>
        <v>0</v>
      </c>
      <c r="AC41" s="84">
        <f>IF(LEFT(AC$2,2)="1M",SUMIF(Month!$131:$131,Period!AC$2,Month!41:41),SUMIF(Month!$131:$131,Period!AC$2,Month!41:41)+AB41)</f>
        <v>0</v>
      </c>
      <c r="AD41" s="84">
        <f>IF(LEFT(AD$2,2)="1M",SUMIF(Month!$131:$131,Period!AD$2,Month!41:41),SUMIF(Month!$131:$131,Period!AD$2,Month!41:41)+AC41)</f>
        <v>0</v>
      </c>
      <c r="AE41" s="84">
        <f>IF(LEFT(AE$2,2)="1M",SUMIF(Month!$131:$131,Period!AE$2,Month!41:41),SUMIF(Month!$131:$131,Period!AE$2,Month!41:41)+AD41)</f>
        <v>0</v>
      </c>
      <c r="AF41" s="84">
        <f>IF(LEFT(AF$2,2)="1M",SUMIF(Month!$131:$131,Period!AF$2,Month!41:41),SUMIF(Month!$131:$131,Period!AF$2,Month!41:41)+AE41)</f>
        <v>0</v>
      </c>
      <c r="AG41" s="84">
        <f>IF(LEFT(AG$2,2)="1M",SUMIF(Month!$131:$131,Period!AG$2,Month!41:41),SUMIF(Month!$131:$131,Period!AG$2,Month!41:41)+AF41)</f>
        <v>0</v>
      </c>
      <c r="AH41" s="84">
        <f>IF(LEFT(AH$2,2)="1M",SUMIF(Month!$131:$131,Period!AH$2,Month!41:41),SUMIF(Month!$131:$131,Period!AH$2,Month!41:41)+AG41)</f>
        <v>0</v>
      </c>
      <c r="AI41" s="84">
        <f>IF(LEFT(AI$2,2)="1M",SUMIF(Month!$131:$131,Period!AI$2,Month!41:41),SUMIF(Month!$131:$131,Period!AI$2,Month!41:41)+AH41)</f>
        <v>0</v>
      </c>
      <c r="AJ41" s="84">
        <f>IF(LEFT(AJ$2,2)="1M",SUMIF(Month!$131:$131,Period!AJ$2,Month!41:41),SUMIF(Month!$131:$131,Period!AJ$2,Month!41:41)+AI41)</f>
        <v>0</v>
      </c>
      <c r="AK41" s="84">
        <f>IF(LEFT(AK$2,2)="1M",SUMIF(Month!$131:$131,Period!AK$2,Month!41:41),SUMIF(Month!$131:$131,Period!AK$2,Month!41:41)+AJ41)</f>
        <v>0</v>
      </c>
      <c r="AL41" s="84">
        <f>IF(LEFT(AL$2,2)="1M",SUMIF(Month!$131:$131,Period!AL$2,Month!41:41),SUMIF(Month!$131:$131,Period!AL$2,Month!41:41)+AK41)</f>
        <v>0</v>
      </c>
      <c r="AM41" s="84">
        <f>IF(LEFT(AM$2,2)="1M",SUMIF(Month!$131:$131,Period!AM$2,Month!41:41),SUMIF(Month!$131:$131,Period!AM$2,Month!41:41)+AL41)</f>
        <v>0</v>
      </c>
      <c r="AN41" s="84">
        <f>IF(LEFT(AN$2,2)="1M",SUMIF(Month!$131:$131,Period!AN$2,Month!41:41),SUMIF(Month!$131:$131,Period!AN$2,Month!41:41)+AM41)</f>
        <v>0</v>
      </c>
      <c r="AO41" s="84">
        <f>IF(LEFT(AO$2,2)="1M",SUMIF(Month!$131:$131,Period!AO$2,Month!41:41),SUMIF(Month!$131:$131,Period!AO$2,Month!41:41)+AN41)</f>
        <v>0</v>
      </c>
      <c r="AP41" s="84">
        <f>IF(LEFT(AP$2,2)="1M",SUMIF(Month!$131:$131,Period!AP$2,Month!41:41),SUMIF(Month!$131:$131,Period!AP$2,Month!41:41)+AO41)</f>
        <v>0</v>
      </c>
      <c r="AQ41" s="84">
        <f>IF(LEFT(AQ$2,2)="1M",SUMIF(Month!$131:$131,Period!AQ$2,Month!41:41),SUMIF(Month!$131:$131,Period!AQ$2,Month!41:41)+AP41)</f>
        <v>0</v>
      </c>
      <c r="AR41" s="84">
        <f>IF(LEFT(AR$2,2)="1M",SUMIF(Month!$131:$131,Period!AR$2,Month!41:41),SUMIF(Month!$131:$131,Period!AR$2,Month!41:41)+AQ41)</f>
        <v>0</v>
      </c>
      <c r="AS41" s="84">
        <f>IF(LEFT(AS$2,2)="1M",SUMIF(Month!$131:$131,Period!AS$2,Month!41:41),SUMIF(Month!$131:$131,Period!AS$2,Month!41:41)+AR41)</f>
        <v>0</v>
      </c>
      <c r="AT41" s="84">
        <f>IF(LEFT(AT$2,2)="1M",SUMIF(Month!$131:$131,Period!AT$2,Month!41:41),SUMIF(Month!$131:$131,Period!AT$2,Month!41:41)+AS41)</f>
        <v>0</v>
      </c>
      <c r="AU41" s="84">
        <f>IF(LEFT(AU$2,2)="1M",SUMIF(Month!$131:$131,Period!AU$2,Month!41:41),SUMIF(Month!$131:$131,Period!AU$2,Month!41:41)+AT41)</f>
        <v>0</v>
      </c>
      <c r="AV41" s="84">
        <f>IF(LEFT(AV$2,2)="1M",SUMIF(Month!$131:$131,Period!AV$2,Month!41:41),SUMIF(Month!$131:$131,Period!AV$2,Month!41:41)+AU41)</f>
        <v>0</v>
      </c>
      <c r="AW41" s="84">
        <f>IF(LEFT(AW$2,2)="1M",SUMIF(Month!$131:$131,Period!AW$2,Month!41:41),SUMIF(Month!$131:$131,Period!AW$2,Month!41:41)+AV41)</f>
        <v>0</v>
      </c>
      <c r="AX41" s="84">
        <f>IF(LEFT(AX$2,2)="1M",SUMIF(Month!$131:$131,Period!AX$2,Month!41:41),SUMIF(Month!$131:$131,Period!AX$2,Month!41:41)+AW41)</f>
        <v>0</v>
      </c>
      <c r="AY41" s="84">
        <f>IF(LEFT(AY$2,2)="1M",SUMIF(Month!$131:$131,Period!AY$2,Month!41:41),SUMIF(Month!$131:$131,Period!AY$2,Month!41:41)+AX41)</f>
        <v>0</v>
      </c>
      <c r="AZ41" s="84">
        <f>IF(LEFT(AZ$2,2)="1M",SUMIF(Month!$131:$131,Period!AZ$2,Month!41:41),SUMIF(Month!$131:$131,Period!AZ$2,Month!41:41)+AY41)</f>
        <v>0</v>
      </c>
      <c r="BA41" s="84">
        <f>IF(LEFT(BA$2,2)="1M",SUMIF(Month!$131:$131,Period!BA$2,Month!41:41),SUMIF(Month!$131:$131,Period!BA$2,Month!41:41)+AZ41)</f>
        <v>0</v>
      </c>
      <c r="BB41" s="84">
        <f>IF(LEFT(BB$2,2)="1M",SUMIF(Month!$131:$131,Period!BB$2,Month!41:41),SUMIF(Month!$131:$131,Period!BB$2,Month!41:41)+BA41)</f>
        <v>0</v>
      </c>
      <c r="BC41" s="84">
        <f>IF(LEFT(BC$2,2)="1M",SUMIF(Month!$131:$131,Period!BC$2,Month!41:41),SUMIF(Month!$131:$131,Period!BC$2,Month!41:41)+BB41)</f>
        <v>0</v>
      </c>
      <c r="BD41" s="84">
        <f>IF(LEFT(BD$2,2)="1M",SUMIF(Month!$131:$131,Period!BD$2,Month!41:41),SUMIF(Month!$131:$131,Period!BD$2,Month!41:41)+BC41)</f>
        <v>0</v>
      </c>
      <c r="BE41" s="84">
        <f>IF(LEFT(BE$2,2)="1M",SUMIF(Month!$131:$131,Period!BE$2,Month!41:41),SUMIF(Month!$131:$131,Period!BE$2,Month!41:41)+BD41)</f>
        <v>0</v>
      </c>
      <c r="BF41" s="84">
        <f>IF(LEFT(BF$2,2)="1M",SUMIF(Month!$131:$131,Period!BF$2,Month!41:41),SUMIF(Month!$131:$131,Period!BF$2,Month!41:41)+BE41)</f>
        <v>0</v>
      </c>
      <c r="BG41" s="84">
        <f>IF(LEFT(BG$2,2)="1M",SUMIF(Month!$131:$131,Period!BG$2,Month!41:41),SUMIF(Month!$131:$131,Period!BG$2,Month!41:41)+BF41)</f>
        <v>0</v>
      </c>
      <c r="BH41" s="84">
        <f>IF(LEFT(BH$2,2)="1M",SUMIF(Month!$131:$131,Period!BH$2,Month!41:41),SUMIF(Month!$131:$131,Period!BH$2,Month!41:41)+BG41)</f>
        <v>0</v>
      </c>
      <c r="BI41" s="84">
        <f>IF(LEFT(BI$2,2)="1M",SUMIF(Month!$131:$131,Period!BI$2,Month!41:41),SUMIF(Month!$131:$131,Period!BI$2,Month!41:41)+BH41)</f>
        <v>0</v>
      </c>
      <c r="BJ41" s="84">
        <f>IF(LEFT(BJ$2,2)="1M",SUMIF(Month!$131:$131,Period!BJ$2,Month!41:41),SUMIF(Month!$131:$131,Period!BJ$2,Month!41:41)+BI41)</f>
        <v>0</v>
      </c>
      <c r="BK41" s="84">
        <f>IF(LEFT(BK$2,2)="1M",SUMIF(Month!$131:$131,Period!BK$2,Month!41:41),SUMIF(Month!$131:$131,Period!BK$2,Month!41:41)+BJ41)</f>
        <v>0</v>
      </c>
      <c r="BL41" s="84">
        <f>IF(LEFT(BL$2,2)="1M",SUMIF(Month!$131:$131,Period!BL$2,Month!41:41),SUMIF(Month!$131:$131,Period!BL$2,Month!41:41)+BK41)</f>
        <v>0</v>
      </c>
      <c r="BM41" s="84">
        <f>IF(LEFT(BM$2,2)="1M",SUMIF(Month!$131:$131,Period!BM$2,Month!41:41),SUMIF(Month!$131:$131,Period!BM$2,Month!41:41)+BL41)</f>
        <v>0</v>
      </c>
      <c r="BN41" s="84">
        <f>IF(LEFT(BN$2,2)="1M",SUMIF(Month!$131:$131,Period!BN$2,Month!41:41),SUMIF(Month!$131:$131,Period!BN$2,Month!41:41)+BM41)</f>
        <v>0</v>
      </c>
      <c r="BO41" s="84">
        <f>IF(LEFT(BO$2,2)="1M",SUMIF(Month!$131:$131,Period!BO$2,Month!41:41),SUMIF(Month!$131:$131,Period!BO$2,Month!41:41)+BN41)</f>
        <v>0</v>
      </c>
      <c r="BP41" s="84">
        <f>IF(LEFT(BP$2,2)="1M",SUMIF(Month!$131:$131,Period!BP$2,Month!41:41),SUMIF(Month!$131:$131,Period!BP$2,Month!41:41)+BO41)</f>
        <v>0</v>
      </c>
      <c r="BQ41" s="84">
        <f>IF(LEFT(BQ$2,2)="1M",SUMIF(Month!$131:$131,Period!BQ$2,Month!41:41),SUMIF(Month!$131:$131,Period!BQ$2,Month!41:41)+BP41)</f>
        <v>0</v>
      </c>
      <c r="BR41" s="84">
        <f>IF(LEFT(BR$2,2)="1M",SUMIF(Month!$131:$131,Period!BR$2,Month!41:41),SUMIF(Month!$131:$131,Period!BR$2,Month!41:41)+BQ41)</f>
        <v>0</v>
      </c>
      <c r="BS41" s="84">
        <f>IF(LEFT(BS$2,2)="1M",SUMIF(Month!$131:$131,Period!BS$2,Month!41:41),SUMIF(Month!$131:$131,Period!BS$2,Month!41:41)+BR41)</f>
        <v>0</v>
      </c>
      <c r="BT41" s="84">
        <f>IF(LEFT(BT$2,2)="1M",SUMIF(Month!$131:$131,Period!BT$2,Month!41:41),SUMIF(Month!$131:$131,Period!BT$2,Month!41:41)+BS41)</f>
        <v>0</v>
      </c>
      <c r="BU41" s="84">
        <f>IF(LEFT(BU$2,2)="1M",SUMIF(Month!$131:$131,Period!BU$2,Month!41:41),SUMIF(Month!$131:$131,Period!BU$2,Month!41:41)+BT41)</f>
        <v>0</v>
      </c>
      <c r="BV41" s="84">
        <f>IF(LEFT(BV$2,2)="1M",SUMIF(Month!$131:$131,Period!BV$2,Month!41:41),SUMIF(Month!$131:$131,Period!BV$2,Month!41:41)+BU41)</f>
        <v>0</v>
      </c>
      <c r="BW41" s="84">
        <f>IF(LEFT(BW$2,2)="1M",SUMIF(Month!$131:$131,Period!BW$2,Month!41:41),SUMIF(Month!$131:$131,Period!BW$2,Month!41:41)+BV41)</f>
        <v>0</v>
      </c>
      <c r="BX41" s="84">
        <f>IF(LEFT(BX$2,2)="1M",SUMIF(Month!$131:$131,Period!BX$2,Month!41:41),SUMIF(Month!$131:$131,Period!BX$2,Month!41:41)+BW41)</f>
        <v>0</v>
      </c>
      <c r="BY41" s="84">
        <f>IF(LEFT(BY$2,2)="1M",SUMIF(Month!$131:$131,Period!BY$2,Month!41:41),SUMIF(Month!$131:$131,Period!BY$2,Month!41:41)+BX41)</f>
        <v>0</v>
      </c>
      <c r="BZ41" s="84">
        <f>IF(LEFT(BZ$2,2)="1M",SUMIF(Month!$131:$131,Period!BZ$2,Month!41:41),SUMIF(Month!$131:$131,Period!BZ$2,Month!41:41)+BY41)</f>
        <v>0</v>
      </c>
      <c r="CA41" s="84">
        <f>IF(LEFT(CA$2,2)="1M",SUMIF(Month!$131:$131,Period!CA$2,Month!41:41),SUMIF(Month!$131:$131,Period!CA$2,Month!41:41)+BZ41)</f>
        <v>0</v>
      </c>
      <c r="CB41" s="84">
        <f>IF(LEFT(CB$2,2)="1M",SUMIF(Month!$131:$131,Period!CB$2,Month!41:41),SUMIF(Month!$131:$131,Period!CB$2,Month!41:41)+CA41)</f>
        <v>0</v>
      </c>
      <c r="CC41" s="84">
        <f>IF(LEFT(CC$2,2)="1M",SUMIF(Month!$131:$131,Period!CC$2,Month!41:41),SUMIF(Month!$131:$131,Period!CC$2,Month!41:41)+CB41)</f>
        <v>0</v>
      </c>
      <c r="CD41" s="84">
        <f>IF(LEFT(CD$2,2)="1M",SUMIF(Month!$131:$131,Period!CD$2,Month!41:41),SUMIF(Month!$131:$131,Period!CD$2,Month!41:41)+CC41)</f>
        <v>0</v>
      </c>
      <c r="CE41" s="84">
        <f>IF(LEFT(CE$2,2)="1M",SUMIF(Month!$131:$131,Period!CE$2,Month!41:41),SUMIF(Month!$131:$131,Period!CE$2,Month!41:41)+CD41)</f>
        <v>0</v>
      </c>
      <c r="CF41" s="84">
        <f>IF(LEFT(CF$2,2)="1M",SUMIF(Month!$131:$131,Period!CF$2,Month!41:41),SUMIF(Month!$131:$131,Period!CF$2,Month!41:41)+CE41)</f>
        <v>0</v>
      </c>
      <c r="CG41" s="84">
        <f>IF(LEFT(CG$2,2)="1M",SUMIF(Month!$131:$131,Period!CG$2,Month!41:41),SUMIF(Month!$131:$131,Period!CG$2,Month!41:41)+CF41)</f>
        <v>0</v>
      </c>
      <c r="CH41" s="84">
        <f>IF(LEFT(CH$2,2)="1M",SUMIF(Month!$131:$131,Period!CH$2,Month!41:41),SUMIF(Month!$131:$131,Period!CH$2,Month!41:41)+CG41)</f>
        <v>0</v>
      </c>
      <c r="CI41" s="84">
        <f>IF(LEFT(CI$2,2)="1M",SUMIF(Month!$131:$131,Period!CI$2,Month!41:41),SUMIF(Month!$131:$131,Period!CI$2,Month!41:41)+CH41)</f>
        <v>0</v>
      </c>
      <c r="CJ41" s="84">
        <f>IF(LEFT(CJ$2,2)="1M",SUMIF(Month!$131:$131,Period!CJ$2,Month!41:41),SUMIF(Month!$131:$131,Period!CJ$2,Month!41:41)+CI41)</f>
        <v>0</v>
      </c>
      <c r="CK41" s="84">
        <f>IF(LEFT(CK$2,2)="1M",SUMIF(Month!$131:$131,Period!CK$2,Month!41:41),SUMIF(Month!$131:$131,Period!CK$2,Month!41:41)+CJ41)</f>
        <v>0</v>
      </c>
      <c r="CL41" s="84">
        <f>IF(LEFT(CL$2,2)="1M",SUMIF(Month!$131:$131,Period!CL$2,Month!41:41),SUMIF(Month!$131:$131,Period!CL$2,Month!41:41)+CK41)</f>
        <v>0</v>
      </c>
      <c r="CM41" s="84">
        <f>IF(LEFT(CM$2,2)="1M",SUMIF(Month!$131:$131,Period!CM$2,Month!41:41),SUMIF(Month!$131:$131,Period!CM$2,Month!41:41)+CL41)</f>
        <v>0</v>
      </c>
      <c r="CN41" s="84">
        <f>IF(LEFT(CN$2,2)="1M",SUMIF(Month!$131:$131,Period!CN$2,Month!41:41),SUMIF(Month!$131:$131,Period!CN$2,Month!41:41)+CM41)</f>
        <v>0</v>
      </c>
      <c r="CO41" s="84">
        <f>IF(LEFT(CO$2,2)="1M",SUMIF(Month!$131:$131,Period!CO$2,Month!41:41),SUMIF(Month!$131:$131,Period!CO$2,Month!41:41)+CN41)</f>
        <v>0</v>
      </c>
      <c r="CP41" s="84">
        <f>IF(LEFT(CP$2,2)="1M",SUMIF(Month!$131:$131,Period!CP$2,Month!41:41),SUMIF(Month!$131:$131,Period!CP$2,Month!41:41)+CO41)</f>
        <v>0</v>
      </c>
      <c r="CQ41" s="84">
        <f>IF(LEFT(CQ$2,2)="1M",SUMIF(Month!$131:$131,Period!CQ$2,Month!41:41),SUMIF(Month!$131:$131,Period!CQ$2,Month!41:41)+CP41)</f>
        <v>0</v>
      </c>
      <c r="CR41" s="84">
        <f>IF(LEFT(CR$2,2)="1M",SUMIF(Month!$131:$131,Period!CR$2,Month!41:41),SUMIF(Month!$131:$131,Period!CR$2,Month!41:41)+CQ41)</f>
        <v>0</v>
      </c>
      <c r="CS41" s="84">
        <f>IF(LEFT(CS$2,2)="1M",SUMIF(Month!$131:$131,Period!CS$2,Month!41:41),SUMIF(Month!$131:$131,Period!CS$2,Month!41:41)+CR41)</f>
        <v>0</v>
      </c>
      <c r="CT41" s="84">
        <f>IF(LEFT(CT$2,2)="1M",SUMIF(Month!$131:$131,Period!CT$2,Month!41:41),SUMIF(Month!$131:$131,Period!CT$2,Month!41:41)+CS41)</f>
        <v>0</v>
      </c>
      <c r="CU41" s="84">
        <f>IF(LEFT(CU$2,2)="1M",SUMIF(Month!$131:$131,Period!CU$2,Month!41:41),SUMIF(Month!$131:$131,Period!CU$2,Month!41:41)+CT41)</f>
        <v>0</v>
      </c>
      <c r="CV41" s="84">
        <f>IF(LEFT(CV$2,2)="1M",SUMIF(Month!$131:$131,Period!CV$2,Month!41:41),SUMIF(Month!$131:$131,Period!CV$2,Month!41:41)+CU41)</f>
        <v>0</v>
      </c>
      <c r="CW41" s="84">
        <f>IF(LEFT(CW$2,2)="1M",SUMIF(Month!$131:$131,Period!CW$2,Month!41:41),SUMIF(Month!$131:$131,Period!CW$2,Month!41:41)+CV41)</f>
        <v>0</v>
      </c>
      <c r="CX41" s="84">
        <f>IF(LEFT(CX$2,2)="1M",SUMIF(Month!$131:$131,Period!CX$2,Month!41:41),SUMIF(Month!$131:$131,Period!CX$2,Month!41:41)+CW41)</f>
        <v>0</v>
      </c>
      <c r="CY41" s="84">
        <f>IF(LEFT(CY$2,2)="1M",SUMIF(Month!$131:$131,Period!CY$2,Month!41:41),SUMIF(Month!$131:$131,Period!CY$2,Month!41:41)+CX41)</f>
        <v>0</v>
      </c>
      <c r="CZ41" s="84">
        <f>IF(LEFT(CZ$2,2)="1M",SUMIF(Month!$131:$131,Period!CZ$2,Month!41:41),SUMIF(Month!$131:$131,Period!CZ$2,Month!41:41)+CY41)</f>
        <v>0</v>
      </c>
      <c r="DA41" s="84">
        <f>IF(LEFT(DA$2,2)="1M",SUMIF(Month!$131:$131,Period!DA$2,Month!41:41),SUMIF(Month!$131:$131,Period!DA$2,Month!41:41)+CZ41)</f>
        <v>0</v>
      </c>
      <c r="DB41" s="84">
        <f>IF(LEFT(DB$2,2)="1M",SUMIF(Month!$131:$131,Period!DB$2,Month!41:41),SUMIF(Month!$131:$131,Period!DB$2,Month!41:41)+DA41)</f>
        <v>0</v>
      </c>
      <c r="DC41" s="84">
        <f>IF(LEFT(DC$2,2)="1M",SUMIF(Month!$131:$131,Period!DC$2,Month!41:41),SUMIF(Month!$131:$131,Period!DC$2,Month!41:41)+DB41)</f>
        <v>0</v>
      </c>
      <c r="DD41" s="84">
        <f>IF(LEFT(DD$2,2)="1M",SUMIF(Month!$131:$131,Period!DD$2,Month!41:41),SUMIF(Month!$131:$131,Period!DD$2,Month!41:41)+DC41)</f>
        <v>0</v>
      </c>
      <c r="DE41" s="84">
        <f>IF(LEFT(DE$2,2)="1M",SUMIF(Month!$131:$131,Period!DE$2,Month!41:41),SUMIF(Month!$131:$131,Period!DE$2,Month!41:41)+DD41)</f>
        <v>0</v>
      </c>
      <c r="DF41" s="84">
        <f>IF(LEFT(DF$2,2)="1M",SUMIF(Month!$131:$131,Period!DF$2,Month!41:41),SUMIF(Month!$131:$131,Period!DF$2,Month!41:41)+DE41)</f>
        <v>0</v>
      </c>
      <c r="DG41" s="84">
        <f>IF(LEFT(DG$2,2)="1M",SUMIF(Month!$131:$131,Period!DG$2,Month!41:41),SUMIF(Month!$131:$131,Period!DG$2,Month!41:41)+DF41)</f>
        <v>0</v>
      </c>
      <c r="DH41" s="84">
        <f>IF(LEFT(DH$2,2)="1M",SUMIF(Month!$131:$131,Period!DH$2,Month!41:41),SUMIF(Month!$131:$131,Period!DH$2,Month!41:41)+DG41)</f>
        <v>0</v>
      </c>
      <c r="DI41" s="84">
        <f>IF(LEFT(DI$2,2)="1M",SUMIF(Month!$131:$131,Period!DI$2,Month!41:41),SUMIF(Month!$131:$131,Period!DI$2,Month!41:41)+DH41)</f>
        <v>0</v>
      </c>
      <c r="DJ41" s="84">
        <f>IF(LEFT(DJ$2,2)="1M",SUMIF(Month!$131:$131,Period!DJ$2,Month!41:41),SUMIF(Month!$131:$131,Period!DJ$2,Month!41:41)+DI41)</f>
        <v>0</v>
      </c>
      <c r="DK41" s="84">
        <f>IF(LEFT(DK$2,2)="1M",SUMIF(Month!$131:$131,Period!DK$2,Month!41:41),SUMIF(Month!$131:$131,Period!DK$2,Month!41:41)+DJ41)</f>
        <v>0</v>
      </c>
      <c r="DL41" s="84">
        <f>IF(LEFT(DL$2,2)="1M",SUMIF(Month!$131:$131,Period!DL$2,Month!41:41),SUMIF(Month!$131:$131,Period!DL$2,Month!41:41)+DK41)</f>
        <v>0</v>
      </c>
      <c r="DM41" s="84">
        <f>IF(LEFT(DM$2,2)="1M",SUMIF(Month!$131:$131,Period!DM$2,Month!41:41),SUMIF(Month!$131:$131,Period!DM$2,Month!41:41)+DL41)</f>
        <v>0</v>
      </c>
      <c r="DN41" s="84">
        <f>IF(LEFT(DN$2,2)="1M",SUMIF(Month!$131:$131,Period!DN$2,Month!41:41),SUMIF(Month!$131:$131,Period!DN$2,Month!41:41)+DM41)</f>
        <v>0</v>
      </c>
      <c r="DO41" s="84">
        <f>IF(LEFT(DO$2,2)="1M",SUMIF(Month!$131:$131,Period!DO$2,Month!41:41),SUMIF(Month!$131:$131,Period!DO$2,Month!41:41)+DN41)</f>
        <v>0</v>
      </c>
      <c r="DP41" s="84">
        <f>IF(LEFT(DP$2,2)="1M",SUMIF(Month!$131:$131,Period!DP$2,Month!41:41),SUMIF(Month!$131:$131,Period!DP$2,Month!41:41)+DO41)</f>
        <v>0</v>
      </c>
      <c r="DQ41" s="84">
        <f>IF(LEFT(DQ$2,2)="1M",SUMIF(Month!$131:$131,Period!DQ$2,Month!41:41),SUMIF(Month!$131:$131,Period!DQ$2,Month!41:41)+DP41)</f>
        <v>0</v>
      </c>
      <c r="DR41" s="84">
        <f>IF(LEFT(DR$2,2)="1M",SUMIF(Month!$131:$131,Period!DR$2,Month!41:41),SUMIF(Month!$131:$131,Period!DR$2,Month!41:41)+DQ41)</f>
        <v>0</v>
      </c>
      <c r="DS41" s="84">
        <f>IF(LEFT(DS$2,2)="1M",SUMIF(Month!$131:$131,Period!DS$2,Month!41:41),SUMIF(Month!$131:$131,Period!DS$2,Month!41:41)+DR41)</f>
        <v>0</v>
      </c>
      <c r="DT41" s="84">
        <f>IF(LEFT(DT$2,2)="1M",SUMIF(Month!$131:$131,Period!DT$2,Month!41:41),SUMIF(Month!$131:$131,Period!DT$2,Month!41:41)+DS41)</f>
        <v>0</v>
      </c>
      <c r="DU41" s="84">
        <f>IF(LEFT(DU$2,2)="1M",SUMIF(Month!$131:$131,Period!DU$2,Month!41:41),SUMIF(Month!$131:$131,Period!DU$2,Month!41:41)+DT41)</f>
        <v>0</v>
      </c>
      <c r="DV41" s="84">
        <f>IF(LEFT(DV$2,2)="1M",SUMIF(Month!$131:$131,Period!DV$2,Month!41:41),SUMIF(Month!$131:$131,Period!DV$2,Month!41:41)+DU41)</f>
        <v>0</v>
      </c>
      <c r="DW41" s="84">
        <f>IF(LEFT(DW$2,2)="1M",SUMIF(Month!$131:$131,Period!DW$2,Month!41:41),SUMIF(Month!$131:$131,Period!DW$2,Month!41:41)+DV41)</f>
        <v>0</v>
      </c>
      <c r="DX41" s="84">
        <f>IF(LEFT(DX$2,2)="1M",SUMIF(Month!$131:$131,Period!DX$2,Month!41:41),SUMIF(Month!$131:$131,Period!DX$2,Month!41:41)+DW41)</f>
        <v>0</v>
      </c>
      <c r="DY41" s="84">
        <f>IF(LEFT(DY$2,2)="1M",SUMIF(Month!$131:$131,Period!DY$2,Month!41:41),SUMIF(Month!$131:$131,Period!DY$2,Month!41:41)+DX41)</f>
        <v>0</v>
      </c>
      <c r="DZ41" s="84">
        <f>IF(LEFT(DZ$2,2)="1M",SUMIF(Month!$131:$131,Period!DZ$2,Month!41:41),SUMIF(Month!$131:$131,Period!DZ$2,Month!41:41)+DY41)</f>
        <v>0</v>
      </c>
      <c r="EA41" s="84">
        <f>IF(LEFT(EA$2,2)="1M",SUMIF(Month!$131:$131,Period!EA$2,Month!41:41),SUMIF(Month!$131:$131,Period!EA$2,Month!41:41)+DZ41)</f>
        <v>0</v>
      </c>
      <c r="EB41" s="84">
        <f>IF(LEFT(EB$2,2)="1M",SUMIF(Month!$131:$131,Period!EB$2,Month!41:41),SUMIF(Month!$131:$131,Period!EB$2,Month!41:41)+EA41)</f>
        <v>0</v>
      </c>
      <c r="EC41" s="84">
        <f>IF(LEFT(EC$2,2)="1M",SUMIF(Month!$131:$131,Period!EC$2,Month!41:41),SUMIF(Month!$131:$131,Period!EC$2,Month!41:41)+EB41)</f>
        <v>0</v>
      </c>
      <c r="ED41" s="84">
        <f>IF(LEFT(ED$2,2)="1M",SUMIF(Month!$131:$131,Period!ED$2,Month!41:41),SUMIF(Month!$131:$131,Period!ED$2,Month!41:41)+EC41)</f>
        <v>0</v>
      </c>
      <c r="EE41" s="84">
        <f>IF(LEFT(EE$2,2)="1M",SUMIF(Month!$131:$131,Period!EE$2,Month!41:41),SUMIF(Month!$131:$131,Period!EE$2,Month!41:41)+ED41)</f>
        <v>0</v>
      </c>
      <c r="EF41" s="84">
        <f>IF(LEFT(EF$2,2)="1M",SUMIF(Month!$131:$131,Period!EF$2,Month!41:41),SUMIF(Month!$131:$131,Period!EF$2,Month!41:41)+EE41)</f>
        <v>0</v>
      </c>
      <c r="EG41" s="84">
        <f>IF(LEFT(EG$2,2)="1M",SUMIF(Month!$131:$131,Period!EG$2,Month!41:41),SUMIF(Month!$131:$131,Period!EG$2,Month!41:41)+EF41)</f>
        <v>0</v>
      </c>
      <c r="EH41" s="84">
        <f>IF(LEFT(EH$2,2)="1M",SUMIF(Month!$131:$131,Period!EH$2,Month!41:41),SUMIF(Month!$131:$131,Period!EH$2,Month!41:41)+EG41)</f>
        <v>0</v>
      </c>
      <c r="EI41" s="84">
        <f>IF(LEFT(EI$2,2)="1M",SUMIF(Month!$131:$131,Period!EI$2,Month!41:41),SUMIF(Month!$131:$131,Period!EI$2,Month!41:41)+EH41)</f>
        <v>0</v>
      </c>
      <c r="EJ41" s="84">
        <f>IF(LEFT(EJ$2,2)="1M",SUMIF(Month!$131:$131,Period!EJ$2,Month!41:41),SUMIF(Month!$131:$131,Period!EJ$2,Month!41:41)+EI41)</f>
        <v>0</v>
      </c>
      <c r="EK41" s="84">
        <f>IF(LEFT(EK$2,2)="1M",SUMIF(Month!$131:$131,Period!EK$2,Month!41:41),SUMIF(Month!$131:$131,Period!EK$2,Month!41:41)+EJ41)</f>
        <v>0</v>
      </c>
      <c r="EL41" s="84">
        <f>IF(LEFT(EL$2,2)="1M",SUMIF(Month!$131:$131,Period!EL$2,Month!41:41),SUMIF(Month!$131:$131,Period!EL$2,Month!41:41)+EK41)</f>
        <v>0</v>
      </c>
      <c r="EM41" s="84">
        <f>IF(LEFT(EM$2,2)="1M",SUMIF(Month!$131:$131,Period!EM$2,Month!41:41),SUMIF(Month!$131:$131,Period!EM$2,Month!41:41)+EL41)</f>
        <v>0</v>
      </c>
      <c r="EN41" s="84">
        <f>IF(LEFT(EN$2,2)="1M",SUMIF(Month!$131:$131,Period!EN$2,Month!41:41),SUMIF(Month!$131:$131,Period!EN$2,Month!41:41)+EM41)</f>
        <v>0</v>
      </c>
      <c r="EO41" s="84">
        <f>IF(LEFT(EO$2,2)="1M",SUMIF(Month!$131:$131,Period!EO$2,Month!41:41),SUMIF(Month!$131:$131,Period!EO$2,Month!41:41)+EN41)</f>
        <v>0</v>
      </c>
      <c r="EP41" s="84">
        <f>IF(LEFT(EP$2,2)="1M",SUMIF(Month!$131:$131,Period!EP$2,Month!41:41),SUMIF(Month!$131:$131,Period!EP$2,Month!41:41)+EO41)</f>
        <v>0</v>
      </c>
      <c r="EQ41" s="84">
        <f>IF(LEFT(EQ$2,2)="1M",SUMIF(Month!$131:$131,Period!EQ$2,Month!41:41),SUMIF(Month!$131:$131,Period!EQ$2,Month!41:41)+EP41)</f>
        <v>0</v>
      </c>
      <c r="ER41" s="84">
        <f>IF(LEFT(ER$2,2)="1M",SUMIF(Month!$131:$131,Period!ER$2,Month!41:41),SUMIF(Month!$131:$131,Period!ER$2,Month!41:41)+EQ41)</f>
        <v>0</v>
      </c>
      <c r="ES41" s="84">
        <f>IF(LEFT(ES$2,2)="1M",SUMIF(Month!$131:$131,Period!ES$2,Month!41:41),SUMIF(Month!$131:$131,Period!ES$2,Month!41:41)+ER41)</f>
        <v>0</v>
      </c>
      <c r="ET41" s="84">
        <f>IF(LEFT(ET$2,2)="1M",SUMIF(Month!$131:$131,Period!ET$2,Month!41:41),SUMIF(Month!$131:$131,Period!ET$2,Month!41:41)+ES41)</f>
        <v>0</v>
      </c>
      <c r="EU41" s="84">
        <f>IF(LEFT(EU$2,2)="1M",SUMIF(Month!$131:$131,Period!EU$2,Month!41:41),SUMIF(Month!$131:$131,Period!EU$2,Month!41:41)+ET41)</f>
        <v>0</v>
      </c>
      <c r="EV41" s="84">
        <f>IF(LEFT(EV$2,2)="1M",SUMIF(Month!$131:$131,Period!EV$2,Month!41:41),SUMIF(Month!$131:$131,Period!EV$2,Month!41:41)+EU41)</f>
        <v>0</v>
      </c>
      <c r="EW41" s="84">
        <f>IF(LEFT(EW$2,2)="1M",SUMIF(Month!$131:$131,Period!EW$2,Month!41:41),SUMIF(Month!$131:$131,Period!EW$2,Month!41:41)+EV41)</f>
        <v>0</v>
      </c>
      <c r="EX41" s="84">
        <f>IF(LEFT(EX$2,2)="1M",SUMIF(Month!$131:$131,Period!EX$2,Month!41:41),SUMIF(Month!$131:$131,Period!EX$2,Month!41:41)+EW41)</f>
        <v>0</v>
      </c>
      <c r="EY41" s="84">
        <f>IF(LEFT(EY$2,2)="1M",SUMIF(Month!$131:$131,Period!EY$2,Month!41:41),SUMIF(Month!$131:$131,Period!EY$2,Month!41:41)+EX41)</f>
        <v>0</v>
      </c>
      <c r="EZ41" s="84">
        <f>IF(LEFT(EZ$2,2)="1M",SUMIF(Month!$131:$131,Period!EZ$2,Month!41:41),SUMIF(Month!$131:$131,Period!EZ$2,Month!41:41)+EY41)</f>
        <v>0</v>
      </c>
      <c r="FA41" s="84">
        <f>IF(LEFT(FA$2,2)="1M",SUMIF(Month!$131:$131,Period!FA$2,Month!41:41),SUMIF(Month!$131:$131,Period!FA$2,Month!41:41)+EZ41)</f>
        <v>0</v>
      </c>
      <c r="FB41" s="84">
        <f>IF(LEFT(FB$2,2)="1M",SUMIF(Month!$131:$131,Period!FB$2,Month!41:41),SUMIF(Month!$131:$131,Period!FB$2,Month!41:41)+FA41)</f>
        <v>0</v>
      </c>
      <c r="FC41" s="84">
        <f>IF(LEFT(FC$2,2)="1M",SUMIF(Month!$131:$131,Period!FC$2,Month!41:41),SUMIF(Month!$131:$131,Period!FC$2,Month!41:41)+FB41)</f>
        <v>0</v>
      </c>
      <c r="FD41" s="84">
        <f>IF(LEFT(FD$2,2)="1M",SUMIF(Month!$131:$131,Period!FD$2,Month!41:41),SUMIF(Month!$131:$131,Period!FD$2,Month!41:41)+FC41)</f>
        <v>0</v>
      </c>
      <c r="FE41" s="84">
        <f>IF(LEFT(FE$2,2)="1M",SUMIF(Month!$131:$131,Period!FE$2,Month!41:41),SUMIF(Month!$131:$131,Period!FE$2,Month!41:41)+FD41)</f>
        <v>0</v>
      </c>
      <c r="FF41" s="84">
        <f>IF(LEFT(FF$2,2)="1M",SUMIF(Month!$131:$131,Period!FF$2,Month!41:41),SUMIF(Month!$131:$131,Period!FF$2,Month!41:41)+FE41)</f>
        <v>0</v>
      </c>
      <c r="FG41" s="84">
        <f>IF(LEFT(FG$2,2)="1M",SUMIF(Month!$131:$131,Period!FG$2,Month!41:41),SUMIF(Month!$131:$131,Period!FG$2,Month!41:41)+FF41)</f>
        <v>0</v>
      </c>
      <c r="FH41" s="84">
        <f>IF(LEFT(FH$2,2)="1M",SUMIF(Month!$131:$131,Period!FH$2,Month!41:41),SUMIF(Month!$131:$131,Period!FH$2,Month!41:41)+FG41)</f>
        <v>0</v>
      </c>
      <c r="FI41" s="84">
        <f>IF(LEFT(FI$2,2)="1M",SUMIF(Month!$131:$131,Period!FI$2,Month!41:41),SUMIF(Month!$131:$131,Period!FI$2,Month!41:41)+FH41)</f>
        <v>0</v>
      </c>
      <c r="FJ41" s="84">
        <f>IF(LEFT(FJ$2,2)="1M",SUMIF(Month!$131:$131,Period!FJ$2,Month!41:41),SUMIF(Month!$131:$131,Period!FJ$2,Month!41:41)+FI41)</f>
        <v>0</v>
      </c>
      <c r="FK41" s="84">
        <f>IF(LEFT(FK$2,2)="1M",SUMIF(Month!$131:$131,Period!FK$2,Month!41:41),SUMIF(Month!$131:$131,Period!FK$2,Month!41:41)+FJ41)</f>
        <v>0</v>
      </c>
      <c r="FL41" s="84">
        <f>IF(LEFT(FL$2,2)="1M",SUMIF(Month!$131:$131,Period!FL$2,Month!41:41),SUMIF(Month!$131:$131,Period!FL$2,Month!41:41)+FK41)</f>
        <v>0</v>
      </c>
      <c r="FM41" s="84">
        <f>IF(LEFT(FM$2,2)="1M",SUMIF(Month!$131:$131,Period!FM$2,Month!41:41),SUMIF(Month!$131:$131,Period!FM$2,Month!41:41)+FL41)</f>
        <v>0</v>
      </c>
      <c r="FN41" s="84">
        <f>IF(LEFT(FN$2,2)="1M",SUMIF(Month!$131:$131,Period!FN$2,Month!41:41),SUMIF(Month!$131:$131,Period!FN$2,Month!41:41)+FM41)</f>
        <v>10508</v>
      </c>
      <c r="FO41" s="84">
        <f>IF(LEFT(FO$2,2)="1M",SUMIF(Month!$131:$131,Period!FO$2,Month!41:41),SUMIF(Month!$131:$131,Period!FO$2,Month!41:41)+FN41)</f>
        <v>15058</v>
      </c>
      <c r="FP41" s="84">
        <f>IF(LEFT(FP$2,2)="1M",SUMIF(Month!$131:$131,Period!FP$2,Month!41:41),SUMIF(Month!$131:$131,Period!FP$2,Month!41:41)+FO41)</f>
        <v>22289</v>
      </c>
      <c r="FQ41" s="84">
        <f>IF(LEFT(FQ$2,2)="1M",SUMIF(Month!$131:$131,Period!FQ$2,Month!41:41),SUMIF(Month!$131:$131,Period!FQ$2,Month!41:41)+FP41)</f>
        <v>30013</v>
      </c>
      <c r="FR41" s="84">
        <f>IF(LEFT(FR$2,2)="1M",SUMIF(Month!$131:$131,Period!FR$2,Month!41:41),SUMIF(Month!$131:$131,Period!FR$2,Month!41:41)+FQ41)</f>
        <v>38900</v>
      </c>
      <c r="FS41" s="84">
        <f>IF(LEFT(FS$2,2)="1M",SUMIF(Month!$131:$131,Period!FS$2,Month!41:41),SUMIF(Month!$131:$131,Period!FS$2,Month!41:41)+FR41)</f>
        <v>49680</v>
      </c>
      <c r="FT41" s="84">
        <f>IF(LEFT(FT$2,2)="1M",SUMIF(Month!$131:$131,Period!FT$2,Month!41:41),SUMIF(Month!$131:$131,Period!FT$2,Month!41:41)+FS41)</f>
        <v>61505</v>
      </c>
      <c r="FU41" s="84">
        <f>IF(LEFT(FU$2,2)="1M",SUMIF(Month!$131:$131,Period!FU$2,Month!41:41),SUMIF(Month!$131:$131,Period!FU$2,Month!41:41)+FT41)</f>
        <v>71608</v>
      </c>
      <c r="FV41" s="84">
        <f>IF(LEFT(FV$2,2)="1M",SUMIF(Month!$131:$131,Period!FV$2,Month!41:41),SUMIF(Month!$131:$131,Period!FV$2,Month!41:41)+FU41)</f>
        <v>82010</v>
      </c>
      <c r="FW41" s="84">
        <f>IF(LEFT(FW$2,2)="1M",SUMIF(Month!$131:$131,Period!FW$2,Month!41:41),SUMIF(Month!$131:$131,Period!FW$2,Month!41:41)+FV41)</f>
        <v>92337</v>
      </c>
      <c r="FX41" s="84">
        <f>IF(LEFT(FX$2,2)="1M",SUMIF(Month!$131:$131,Period!FX$2,Month!41:41),SUMIF(Month!$131:$131,Period!FX$2,Month!41:41)+FW41)</f>
        <v>101093</v>
      </c>
      <c r="FY41" s="84">
        <f>IF(LEFT(FY$2,2)="1M",SUMIF(Month!$131:$131,Period!FY$2,Month!41:41),SUMIF(Month!$131:$131,Period!FY$2,Month!41:41)+FX41)</f>
        <v>112251</v>
      </c>
      <c r="FZ41" s="84">
        <f>IF(LEFT(FZ$2,2)="1M",SUMIF(Month!$131:$131,Period!FZ$2,Month!41:41),SUMIF(Month!$131:$131,Period!FZ$2,Month!41:41)+FY41)</f>
        <v>11171</v>
      </c>
      <c r="GA41" s="84">
        <f>IF(LEFT(GA$2,2)="1M",SUMIF(Month!$131:$131,Period!GA$2,Month!41:41),SUMIF(Month!$131:$131,Period!GA$2,Month!41:41)+FZ41)</f>
        <v>18474</v>
      </c>
      <c r="GB41" s="84">
        <f>IF(LEFT(GB$2,2)="1M",SUMIF(Month!$131:$131,Period!GB$2,Month!41:41),SUMIF(Month!$131:$131,Period!GB$2,Month!41:41)+GA41)</f>
        <v>24311</v>
      </c>
      <c r="GC41" s="84">
        <f>IF(LEFT(GC$2,2)="1M",SUMIF(Month!$131:$131,Period!GC$2,Month!41:41),SUMIF(Month!$131:$131,Period!GC$2,Month!41:41)+GB41)</f>
        <v>29140</v>
      </c>
      <c r="GD41" s="84">
        <f>IF(LEFT(GD$2,2)="1M",SUMIF(Month!$131:$131,Period!GD$2,Month!41:41),SUMIF(Month!$131:$131,Period!GD$2,Month!41:41)+GC41)</f>
        <v>34653</v>
      </c>
      <c r="GE41" s="84">
        <f>IF(LEFT(GE$2,2)="1M",SUMIF(Month!$131:$131,Period!GE$2,Month!41:41),SUMIF(Month!$131:$131,Period!GE$2,Month!41:41)+GD41)</f>
        <v>40059</v>
      </c>
      <c r="GF41" s="84">
        <f>IF(LEFT(GF$2,2)="1M",SUMIF(Month!$131:$131,Period!GF$2,Month!41:41),SUMIF(Month!$131:$131,Period!GF$2,Month!41:41)+GE41)</f>
        <v>46585</v>
      </c>
      <c r="GG41" s="84">
        <f>IF(LEFT(GG$2,2)="1M",SUMIF(Month!$131:$131,Period!GG$2,Month!41:41),SUMIF(Month!$131:$131,Period!GG$2,Month!41:41)+GF41)</f>
        <v>53684</v>
      </c>
      <c r="GH41" s="84">
        <f>IF(LEFT(GH$2,2)="1M",SUMIF(Month!$131:$131,Period!GH$2,Month!41:41),SUMIF(Month!$131:$131,Period!GH$2,Month!41:41)+GG41)</f>
        <v>61449</v>
      </c>
      <c r="GI41" s="84">
        <f>IF(LEFT(GI$2,2)="1M",SUMIF(Month!$131:$131,Period!GI$2,Month!41:41),SUMIF(Month!$131:$131,Period!GI$2,Month!41:41)+GH41)</f>
        <v>67431</v>
      </c>
      <c r="GJ41" s="84">
        <f>IF(LEFT(GJ$2,2)="1M",SUMIF(Month!$131:$131,Period!GJ$2,Month!41:41),SUMIF(Month!$131:$131,Period!GJ$2,Month!41:41)+GI41)</f>
        <v>72457</v>
      </c>
      <c r="GK41" s="84">
        <f>IF(LEFT(GK$2,2)="1M",SUMIF(Month!$131:$131,Period!GK$2,Month!41:41),SUMIF(Month!$131:$131,Period!GK$2,Month!41:41)+GJ41)</f>
        <v>77457</v>
      </c>
      <c r="GL41" s="84">
        <f>IF(LEFT(GL$2,2)="1M",SUMIF(Month!$131:$131,Period!GL$2,Month!41:41),SUMIF(Month!$131:$131,Period!GL$2,Month!41:41)+GK41)</f>
        <v>6390</v>
      </c>
      <c r="GM41" s="84">
        <f>IF(LEFT(GM$2,2)="1M",SUMIF(Month!$131:$131,Period!GM$2,Month!41:41),SUMIF(Month!$131:$131,Period!GM$2,Month!41:41)+GL41)</f>
        <v>9002</v>
      </c>
      <c r="GN41" s="84">
        <f>IF(LEFT(GN$2,2)="1M",SUMIF(Month!$131:$131,Period!GN$2,Month!41:41),SUMIF(Month!$131:$131,Period!GN$2,Month!41:41)+GM41)</f>
        <v>11399</v>
      </c>
      <c r="GO41" s="84">
        <f>IF(LEFT(GO$2,2)="1M",SUMIF(Month!$131:$131,Period!GO$2,Month!41:41),SUMIF(Month!$131:$131,Period!GO$2,Month!41:41)+GN41)</f>
        <v>14502</v>
      </c>
      <c r="GP41" s="84">
        <f>IF(LEFT(GP$2,2)="1M",SUMIF(Month!$131:$131,Period!GP$2,Month!41:41),SUMIF(Month!$131:$131,Period!GP$2,Month!41:41)+GO41)</f>
        <v>15719</v>
      </c>
      <c r="GQ41" s="84">
        <f>IF(LEFT(GQ$2,2)="1M",SUMIF(Month!$131:$131,Period!GQ$2,Month!41:41),SUMIF(Month!$131:$131,Period!GQ$2,Month!41:41)+GP41)</f>
        <v>20652</v>
      </c>
      <c r="GR41" s="84">
        <f>IF(LEFT(GR$2,2)="1M",SUMIF(Month!$131:$131,Period!GR$2,Month!41:41),SUMIF(Month!$131:$131,Period!GR$2,Month!41:41)+GQ41)</f>
        <v>26177</v>
      </c>
      <c r="GS41" s="84">
        <f>IF(LEFT(GS$2,2)="1M",SUMIF(Month!$131:$131,Period!GS$2,Month!41:41),SUMIF(Month!$131:$131,Period!GS$2,Month!41:41)+GR41)</f>
        <v>32359</v>
      </c>
      <c r="GT41" s="84">
        <f>IF(LEFT(GT$2,2)="1M",SUMIF(Month!$131:$131,Period!GT$2,Month!41:41),SUMIF(Month!$131:$131,Period!GT$2,Month!41:41)+GS41)</f>
        <v>37547</v>
      </c>
      <c r="GU41" s="84">
        <f>IF(LEFT(GU$2,2)="1M",SUMIF(Month!$131:$131,Period!GU$2,Month!41:41),SUMIF(Month!$131:$131,Period!GU$2,Month!41:41)+GT41)</f>
        <v>42670</v>
      </c>
      <c r="GV41" s="84">
        <f>IF(LEFT(GV$2,2)="1M",SUMIF(Month!$131:$131,Period!GV$2,Month!41:41),SUMIF(Month!$131:$131,Period!GV$2,Month!41:41)+GU41)</f>
        <v>45492</v>
      </c>
      <c r="GW41" s="84">
        <f>IF(LEFT(GW$2,2)="1M",SUMIF(Month!$131:$131,Period!GW$2,Month!41:41),SUMIF(Month!$131:$131,Period!GW$2,Month!41:41)+GV41)</f>
        <v>48738</v>
      </c>
      <c r="GX41" s="84">
        <f>IF(LEFT(GX$2,2)="1M",SUMIF(Month!$131:$131,Period!GX$2,Month!41:41),SUMIF(Month!$131:$131,Period!GX$2,Month!41:41)+GW41)</f>
        <v>3454</v>
      </c>
      <c r="GY41" s="84">
        <f>IF(LEFT(GY$2,2)="1M",SUMIF(Month!$131:$131,Period!GY$2,Month!41:41),SUMIF(Month!$131:$131,Period!GY$2,Month!41:41)+GX41)</f>
        <v>5529</v>
      </c>
      <c r="GZ41" s="84">
        <f>IF(LEFT(GZ$2,2)="1M",SUMIF(Month!$131:$131,Period!GZ$2,Month!41:41),SUMIF(Month!$131:$131,Period!GZ$2,Month!41:41)+GY41)</f>
        <v>7890</v>
      </c>
      <c r="HA41" s="84">
        <f>IF(LEFT(HA$2,2)="1M",SUMIF(Month!$131:$131,Period!HA$2,Month!41:41),SUMIF(Month!$131:$131,Period!HA$2,Month!41:41)+GZ41)</f>
        <v>11378</v>
      </c>
      <c r="HB41" s="84">
        <f>IF(LEFT(HB$2,2)="1M",SUMIF(Month!$131:$131,Period!HB$2,Month!41:41),SUMIF(Month!$131:$131,Period!HB$2,Month!41:41)+HA41)</f>
        <v>14563</v>
      </c>
      <c r="HC41" s="84">
        <f>IF(LEFT(HC$2,2)="1M",SUMIF(Month!$131:$131,Period!HC$2,Month!41:41),SUMIF(Month!$131:$131,Period!HC$2,Month!41:41)+HB41)</f>
        <v>22851</v>
      </c>
      <c r="HD41" s="84">
        <f>IF(LEFT(HD$2,2)="1M",SUMIF(Month!$131:$131,Period!HD$2,Month!41:41),SUMIF(Month!$131:$131,Period!HD$2,Month!41:41)+HC41)</f>
        <v>33294</v>
      </c>
      <c r="HE41" s="84">
        <f>IF(LEFT(HE$2,2)="1M",SUMIF(Month!$131:$131,Period!HE$2,Month!41:41),SUMIF(Month!$131:$131,Period!HE$2,Month!41:41)+HD41)</f>
        <v>41537</v>
      </c>
      <c r="HF41" s="84">
        <f>IF(LEFT(HF$2,2)="1M",SUMIF(Month!$131:$131,Period!HF$2,Month!41:41),SUMIF(Month!$131:$131,Period!HF$2,Month!41:41)+HE41)</f>
        <v>51247</v>
      </c>
      <c r="HG41" s="84">
        <f>IF(LEFT(HG$2,2)="1M",SUMIF(Month!$131:$131,Period!HG$2,Month!41:41),SUMIF(Month!$131:$131,Period!HG$2,Month!41:41)+HF41)</f>
        <v>57922</v>
      </c>
      <c r="HH41" s="84">
        <f>IF(LEFT(HH$2,2)="1M",SUMIF(Month!$131:$131,Period!HH$2,Month!41:41),SUMIF(Month!$131:$131,Period!HH$2,Month!41:41)+HG41)</f>
        <v>63520</v>
      </c>
      <c r="HI41" s="84">
        <f>IF(LEFT(HI$2,2)="1M",SUMIF(Month!$131:$131,Period!HI$2,Month!41:41),SUMIF(Month!$131:$131,Period!HI$2,Month!41:41)+HH41)</f>
        <v>98699</v>
      </c>
      <c r="HJ41" s="84">
        <f>IF(LEFT(HJ$2,2)="1M",SUMIF(Month!$131:$131,Period!HJ$2,Month!41:41),SUMIF(Month!$131:$131,Period!HJ$2,Month!41:41)+HI41)</f>
        <v>59166</v>
      </c>
      <c r="HK41" s="84">
        <f>IF(LEFT(HK$2,2)="1M",SUMIF(Month!$131:$131,Period!HK$2,Month!41:41),SUMIF(Month!$131:$131,Period!HK$2,Month!41:41)+HJ41)</f>
        <v>101982</v>
      </c>
      <c r="HL41" s="84">
        <f>IF(LEFT(HL$2,2)="1M",SUMIF(Month!$131:$131,Period!HL$2,Month!41:41),SUMIF(Month!$131:$131,Period!HL$2,Month!41:41)+HK41)</f>
        <v>141866</v>
      </c>
      <c r="HM41" s="84">
        <f>IF(LEFT(HM$2,2)="1M",SUMIF(Month!$131:$131,Period!HM$2,Month!41:41),SUMIF(Month!$131:$131,Period!HM$2,Month!41:41)+HL41)</f>
        <v>186727</v>
      </c>
      <c r="HN41" s="84">
        <f>IF(LEFT(HN$2,2)="1M",SUMIF(Month!$131:$131,Period!HN$2,Month!41:41),SUMIF(Month!$131:$131,Period!HN$2,Month!41:41)+HM41)</f>
        <v>234242</v>
      </c>
      <c r="HO41" s="84">
        <f>IF(LEFT(HO$2,2)="1M",SUMIF(Month!$131:$131,Period!HO$2,Month!41:41),SUMIF(Month!$131:$131,Period!HO$2,Month!41:41)+HN41)</f>
        <v>278790</v>
      </c>
      <c r="HP41" s="84">
        <f>IF(LEFT(HP$2,2)="1M",SUMIF(Month!$131:$131,Period!HP$2,Month!41:41),SUMIF(Month!$131:$131,Period!HP$2,Month!41:41)+HO41)</f>
        <v>340573</v>
      </c>
      <c r="HQ41" s="84">
        <f>IF(LEFT(HQ$2,2)="1M",SUMIF(Month!$131:$131,Period!HQ$2,Month!41:41),SUMIF(Month!$131:$131,Period!HQ$2,Month!41:41)+HP41)</f>
        <v>392177</v>
      </c>
      <c r="HR41" s="84">
        <f>IF(LEFT(HR$2,2)="1M",SUMIF(Month!$131:$131,Period!HR$2,Month!41:41),SUMIF(Month!$131:$131,Period!HR$2,Month!41:41)+HQ41)</f>
        <v>439711</v>
      </c>
      <c r="HS41" s="84">
        <f>IF(LEFT(HS$2,2)="1M",SUMIF(Month!$131:$131,Period!HS$2,Month!41:41),SUMIF(Month!$131:$131,Period!HS$2,Month!41:41)+HR41)</f>
        <v>486184</v>
      </c>
      <c r="HT41" s="84">
        <f>IF(LEFT(HT$2,2)="1M",SUMIF(Month!$131:$131,Period!HT$2,Month!41:41),SUMIF(Month!$131:$131,Period!HT$2,Month!41:41)+HS41)</f>
        <v>520100</v>
      </c>
      <c r="HU41" s="84">
        <f>IF(LEFT(HU$2,2)="1M",SUMIF(Month!$131:$131,Period!HU$2,Month!41:41),SUMIF(Month!$131:$131,Period!HU$2,Month!41:41)+HT41)</f>
        <v>575118</v>
      </c>
      <c r="HV41" s="84">
        <f>IF(LEFT(HV$2,2)="1M",SUMIF(Month!$131:$131,Period!HV$2,Month!41:41),SUMIF(Month!$131:$131,Period!HV$2,Month!41:41)+HU41)</f>
        <v>68182</v>
      </c>
      <c r="HW41" s="84">
        <f>IF(LEFT(HW$2,2)="1M",SUMIF(Month!$131:$131,Period!HW$2,Month!41:41),SUMIF(Month!$131:$131,Period!HW$2,Month!41:41)+HV41)</f>
        <v>105851</v>
      </c>
      <c r="HX41" s="84">
        <f>IF(LEFT(HX$2,2)="1M",SUMIF(Month!$131:$131,Period!HX$2,Month!41:41),SUMIF(Month!$131:$131,Period!HX$2,Month!41:41)+HW41)</f>
        <v>134618</v>
      </c>
      <c r="HY41" s="84">
        <f>IF(LEFT(HY$2,2)="1M",SUMIF(Month!$131:$131,Period!HY$2,Month!41:41),SUMIF(Month!$131:$131,Period!HY$2,Month!41:41)+HX41)</f>
        <v>162259</v>
      </c>
      <c r="HZ41" s="84">
        <f>IF(LEFT(HZ$2,2)="1M",SUMIF(Month!$131:$131,Period!HZ$2,Month!41:41),SUMIF(Month!$131:$131,Period!HZ$2,Month!41:41)+HY41)</f>
        <v>191805</v>
      </c>
      <c r="IA41" s="84">
        <f>IF(LEFT(IA$2,2)="1M",SUMIF(Month!$131:$131,Period!IA$2,Month!41:41),SUMIF(Month!$131:$131,Period!IA$2,Month!41:41)+HZ41)</f>
        <v>219805</v>
      </c>
      <c r="IB41" s="84">
        <f>IF(LEFT(IB$2,2)="1M",SUMIF(Month!$131:$131,Period!IB$2,Month!41:41),SUMIF(Month!$131:$131,Period!IB$2,Month!41:41)+IA41)</f>
        <v>260732</v>
      </c>
      <c r="IC41" s="84">
        <f>IF(LEFT(IC$2,2)="1M",SUMIF(Month!$131:$131,Period!IC$2,Month!41:41),SUMIF(Month!$131:$131,Period!IC$2,Month!41:41)+IB41)</f>
        <v>299415</v>
      </c>
      <c r="ID41" s="84">
        <f>IF(LEFT(ID$2,2)="1M",SUMIF(Month!$131:$131,Period!ID$2,Month!41:41),SUMIF(Month!$131:$131,Period!ID$2,Month!41:41)+IC41)</f>
        <v>337203</v>
      </c>
      <c r="IE41" s="84">
        <f>IF(LEFT(IE$2,2)="1M",SUMIF(Month!$131:$131,Period!IE$2,Month!41:41),SUMIF(Month!$131:$131,Period!IE$2,Month!41:41)+ID41)</f>
        <v>376501</v>
      </c>
      <c r="IF41" s="84">
        <f>IF(LEFT(IF$2,2)="1M",SUMIF(Month!$131:$131,Period!IF$2,Month!41:41),SUMIF(Month!$131:$131,Period!IF$2,Month!41:41)+IE41)</f>
        <v>415253</v>
      </c>
      <c r="IG41" s="84">
        <f>IF(LEFT(IG$2,2)="1M",SUMIF(Month!$131:$131,Period!IG$2,Month!41:41),SUMIF(Month!$131:$131,Period!IG$2,Month!41:41)+IF41)</f>
        <v>462009</v>
      </c>
      <c r="IH41" s="84">
        <f>Month!IH41</f>
        <v>50262</v>
      </c>
      <c r="II41" s="84">
        <f>IH41+Month!II41</f>
        <v>88225</v>
      </c>
      <c r="IJ41" s="84">
        <f>II41+Month!IJ41</f>
        <v>128417</v>
      </c>
      <c r="IK41" s="84">
        <f>IJ41+Month!IK41</f>
        <v>168776</v>
      </c>
      <c r="IL41" s="84">
        <f>IK41+Month!IL41</f>
        <v>207030</v>
      </c>
      <c r="IM41" s="84">
        <f>IL41+Month!IM41</f>
        <v>251067</v>
      </c>
      <c r="IN41" s="84">
        <f>IM41+Month!IN41</f>
        <v>303527</v>
      </c>
      <c r="IO41" s="84">
        <f>IN41+Month!IO41</f>
        <v>354070</v>
      </c>
      <c r="IP41" s="84">
        <f>IO41+Month!IP41</f>
        <v>397560</v>
      </c>
      <c r="IQ41" s="84">
        <f>IP41+Month!IQ41</f>
        <v>444213</v>
      </c>
      <c r="IR41" s="84">
        <f>IQ41+Month!IR41</f>
        <v>486617</v>
      </c>
      <c r="IS41" s="84">
        <f>IR41+Month!IS41</f>
        <v>545323</v>
      </c>
      <c r="IT41" s="84">
        <f>Month!IT41</f>
        <v>62303</v>
      </c>
      <c r="IU41" s="84">
        <f>IT41+Month!IU41</f>
        <v>110178</v>
      </c>
      <c r="IV41" s="84">
        <f>IU41+Month!IV41</f>
        <v>158926</v>
      </c>
      <c r="IW41" s="84">
        <f>IV41+Month!IW41</f>
        <v>208130</v>
      </c>
      <c r="IX41" s="84">
        <f>IW41+Month!IX41</f>
        <v>258710</v>
      </c>
      <c r="IY41" s="84">
        <f>IX41+Month!IY41</f>
        <v>313789</v>
      </c>
      <c r="IZ41" s="84">
        <f>IY41+Month!IZ41</f>
        <v>381999</v>
      </c>
      <c r="JA41" s="84">
        <f>IZ41+Month!JA41</f>
        <v>446377</v>
      </c>
      <c r="JB41" s="84">
        <f>JA41+Month!JB41</f>
        <v>499760</v>
      </c>
      <c r="JC41" s="84">
        <f>JB41+Month!JC41</f>
        <v>552413</v>
      </c>
      <c r="JD41" s="84">
        <f>JC41+Month!JD41</f>
        <v>601868</v>
      </c>
      <c r="JE41" s="84">
        <f>JD41+Month!JE41</f>
        <v>673874</v>
      </c>
      <c r="JF41" s="84">
        <f>Month!JF41</f>
        <v>79999</v>
      </c>
      <c r="JG41" s="84">
        <f>Month!JG41+JF41</f>
        <v>140434</v>
      </c>
      <c r="JH41" s="84">
        <f>Month!JH41+JG41</f>
        <v>206344</v>
      </c>
      <c r="JI41" s="84">
        <f>Month!JI41+JH41</f>
        <v>267475</v>
      </c>
      <c r="JJ41" s="84">
        <f>Month!JJ41+JI41</f>
        <v>348475</v>
      </c>
      <c r="JK41" s="84">
        <f>Month!JK41+JJ41</f>
        <v>437475</v>
      </c>
      <c r="JL41" s="84">
        <f>Month!JL41+JK41</f>
        <v>540908</v>
      </c>
      <c r="JM41" s="84">
        <f>Month!JM41+JL41</f>
        <v>638554</v>
      </c>
      <c r="JN41" s="84">
        <f>Month!JN41+JM41</f>
        <v>722310</v>
      </c>
      <c r="JO41" s="84">
        <f>Month!JO41+JN41</f>
        <v>796936</v>
      </c>
      <c r="JP41" s="84">
        <f>Month!JP41+JO41</f>
        <v>872936</v>
      </c>
      <c r="JQ41" s="84">
        <f>Month!JQ41+JP41</f>
        <v>976351</v>
      </c>
      <c r="JR41" s="84">
        <f>Month!JR41</f>
        <v>104000</v>
      </c>
      <c r="JS41" s="84">
        <f>Month!JS41+JR41</f>
        <v>187626</v>
      </c>
      <c r="JT41" s="84">
        <f>Month!JT41+JS41</f>
        <v>238965</v>
      </c>
      <c r="JU41" s="84">
        <f>Month!JU41+JT41</f>
        <v>242161</v>
      </c>
      <c r="JV41" s="84">
        <f>Month!JV41+JU41</f>
        <v>247451</v>
      </c>
      <c r="JW41" s="84">
        <f>Month!JW41+JV41</f>
        <v>254122</v>
      </c>
      <c r="JX41" s="84">
        <f>Month!JX41+JW41</f>
        <v>259542</v>
      </c>
      <c r="JY41" s="84">
        <f>Month!JY41+JX41</f>
        <v>265576</v>
      </c>
      <c r="JZ41" s="84">
        <f>Month!JZ41+JY41</f>
        <v>272725</v>
      </c>
      <c r="KA41" s="84">
        <f>Month!KA41+JZ41</f>
        <v>282873</v>
      </c>
      <c r="KB41" s="84">
        <f>Month!KB41+KA41</f>
        <v>293296</v>
      </c>
      <c r="KC41" s="84">
        <f>Month!KC41+KB41</f>
        <v>306453</v>
      </c>
      <c r="KD41" s="84">
        <f>Month!KD41</f>
        <v>11807</v>
      </c>
      <c r="KE41" s="84">
        <f>Month!KE41+KD41</f>
        <v>14331</v>
      </c>
      <c r="KF41" s="84">
        <f>Month!KF41+KE41</f>
        <v>18002</v>
      </c>
      <c r="KG41" s="84">
        <f>Month!KG41+KF41</f>
        <v>22383</v>
      </c>
      <c r="KH41" s="84">
        <f>Month!KH41+KG41</f>
        <v>29406</v>
      </c>
      <c r="KI41" s="84">
        <f>Month!KI41+KH41</f>
        <v>38269</v>
      </c>
      <c r="KJ41" s="84">
        <f>Month!KJ41+KI41</f>
        <v>50621</v>
      </c>
      <c r="KK41" s="84">
        <f>Month!KK41+KJ41</f>
        <v>64380</v>
      </c>
      <c r="KL41" s="84">
        <f>Month!KL41+KK41</f>
        <v>75380</v>
      </c>
      <c r="KM41" s="84">
        <f>Month!KM41+KL41</f>
        <v>90164</v>
      </c>
      <c r="KN41" s="84">
        <f>Month!KN41+KM41</f>
        <v>105337</v>
      </c>
      <c r="KO41" s="84">
        <f>Month!KO41+KN41</f>
        <v>126402</v>
      </c>
      <c r="KP41" s="84">
        <f>Month!KP41</f>
        <v>38041</v>
      </c>
      <c r="KQ41" s="84">
        <f>Month!KQ41+KP41</f>
        <v>59247</v>
      </c>
      <c r="KR41" s="84">
        <f>Month!KR41+KQ41</f>
        <v>85229</v>
      </c>
      <c r="KS41" s="84">
        <f>Month!KS41+KR41</f>
        <v>125766</v>
      </c>
      <c r="KT41" s="84">
        <f>Month!KT41+KS41</f>
        <v>151735</v>
      </c>
      <c r="KU41" s="84">
        <f>Month!KU41+KT41</f>
        <v>184211</v>
      </c>
      <c r="KV41" s="84">
        <f>Month!KV41+KU41</f>
        <v>233188</v>
      </c>
      <c r="KW41" s="84">
        <f>Month!KW41+KV41</f>
        <v>279558</v>
      </c>
      <c r="KX41" s="84">
        <f>Month!KX41+KW41</f>
        <v>322906</v>
      </c>
      <c r="KY41" s="84">
        <f>Month!KY41+KX41</f>
        <v>372320</v>
      </c>
      <c r="KZ41" s="84">
        <f>Month!KZ41+KY41</f>
        <v>414877</v>
      </c>
      <c r="LA41" s="84">
        <f>Month!LA41+KZ41</f>
        <v>470162</v>
      </c>
      <c r="LB41" s="84">
        <f>Month!LB41</f>
        <v>100294.00000000001</v>
      </c>
      <c r="LC41" s="84">
        <f>Month!LC41+LB41</f>
        <v>200588.00000000003</v>
      </c>
      <c r="LD41" s="84">
        <f>Month!LD41+LC41</f>
        <v>280538</v>
      </c>
      <c r="LE41" s="84">
        <f>Month!LE41+LD41</f>
        <v>353966</v>
      </c>
      <c r="LF41" s="84">
        <f>Month!LF41+LE41</f>
        <v>430157</v>
      </c>
      <c r="LG41" s="84">
        <f>Month!LG41+LF41</f>
        <v>514753</v>
      </c>
      <c r="LH41" s="84">
        <f>Month!LH41+LG41</f>
        <v>616884</v>
      </c>
      <c r="LI41" s="84">
        <f>Month!LI41+LH41</f>
        <v>723845</v>
      </c>
      <c r="LJ41" s="84">
        <f>Month!LJ41+LI41</f>
        <v>832007</v>
      </c>
      <c r="LK41" s="84">
        <f>Month!LK41+LJ41</f>
        <v>938562</v>
      </c>
      <c r="LL41" s="84">
        <f>Month!LL41+LK41</f>
        <v>1029024</v>
      </c>
      <c r="LM41" s="84">
        <f>Month!LM41+LL41</f>
        <v>1097487</v>
      </c>
      <c r="LN41" s="84">
        <f>Month!LN41</f>
        <v>71017</v>
      </c>
      <c r="LO41" s="84">
        <f>LN41+Month!LO41</f>
        <v>125074</v>
      </c>
      <c r="LP41" s="84">
        <f>LO41+Month!LP41</f>
        <v>183709</v>
      </c>
      <c r="LQ41" s="84">
        <f>LP41+Month!LQ41</f>
        <v>246151</v>
      </c>
      <c r="LR41" s="84">
        <f>LQ41+Month!LR41</f>
        <v>322333</v>
      </c>
      <c r="LS41" s="84">
        <f>LR41+Month!LS41</f>
        <v>399369</v>
      </c>
      <c r="LT41" s="84">
        <f>LS41+Month!LT41</f>
        <v>484078</v>
      </c>
      <c r="LU41" s="84">
        <f>LT41+Month!LU41</f>
        <v>553299</v>
      </c>
      <c r="LV41" s="84">
        <f>LU41+Month!LV41</f>
        <v>628190</v>
      </c>
      <c r="LW41" s="84">
        <f>LV41+Month!LW41</f>
        <v>705018</v>
      </c>
      <c r="LX41" s="84">
        <f>LW41+Month!LX41</f>
        <v>767796</v>
      </c>
      <c r="LY41" s="84">
        <f>LX41+Month!LY41</f>
        <v>858097</v>
      </c>
      <c r="LZ41" s="84">
        <f>Month!LZ41</f>
        <v>96625</v>
      </c>
      <c r="MA41" s="84">
        <f>LZ41+Month!MA41</f>
        <v>174914</v>
      </c>
      <c r="MB41" s="84">
        <f>MA41+Month!MB41</f>
        <v>260993</v>
      </c>
      <c r="MC41" s="84">
        <f>MB41+Month!MC41</f>
        <v>350012</v>
      </c>
      <c r="MD41" s="84">
        <f>MC41+Month!MD41</f>
        <v>438545</v>
      </c>
      <c r="ME41" s="84">
        <f>MD41+Month!ME41</f>
        <v>536230</v>
      </c>
      <c r="MF41" s="84">
        <f>ME41+Month!MF41</f>
        <v>646615</v>
      </c>
      <c r="MG41" s="84">
        <f>MF41+Month!MG41</f>
        <v>742426</v>
      </c>
      <c r="MH41" s="84">
        <f>MG41+Month!MH41</f>
        <v>830956</v>
      </c>
      <c r="MI41" s="84">
        <f>MH41+Month!MI41</f>
        <v>923225</v>
      </c>
      <c r="MJ41" s="84">
        <f>MI41+Month!MJ41</f>
        <v>1011788</v>
      </c>
      <c r="MK41" s="84">
        <f>MJ41+Month!MK41</f>
        <v>1108752</v>
      </c>
      <c r="ML41" s="84">
        <f>Month!ML41</f>
        <v>108262</v>
      </c>
    </row>
    <row r="42" spans="1:350" x14ac:dyDescent="0.35">
      <c r="A42" s="81" t="str">
        <f>Month!$A$42</f>
        <v>Conexão</v>
      </c>
      <c r="B42" s="86">
        <f>IF(LEFT(B$2,2)="1M",SUMIF(Month!$131:$131,Period!B$2,Month!42:42),SUMIF(Month!$131:$131,Period!B$2,Month!42:42)+A42)</f>
        <v>0</v>
      </c>
      <c r="C42" s="86">
        <f>IF(LEFT(C$2,2)="1M",SUMIF(Month!$131:$131,Period!C$2,Month!42:42),SUMIF(Month!$131:$131,Period!C$2,Month!42:42)+B42)</f>
        <v>0</v>
      </c>
      <c r="D42" s="86">
        <f>IF(LEFT(D$2,2)="1M",SUMIF(Month!$131:$131,Period!D$2,Month!42:42),SUMIF(Month!$131:$131,Period!D$2,Month!42:42)+C42)</f>
        <v>0</v>
      </c>
      <c r="E42" s="86">
        <f>IF(LEFT(E$2,2)="1M",SUMIF(Month!$131:$131,Period!E$2,Month!42:42),SUMIF(Month!$131:$131,Period!E$2,Month!42:42)+D42)</f>
        <v>0</v>
      </c>
      <c r="F42" s="86">
        <f>IF(LEFT(F$2,2)="1M",SUMIF(Month!$131:$131,Period!F$2,Month!42:42),SUMIF(Month!$131:$131,Period!F$2,Month!42:42)+E42)</f>
        <v>0</v>
      </c>
      <c r="G42" s="86">
        <f>IF(LEFT(G$2,2)="1M",SUMIF(Month!$131:$131,Period!G$2,Month!42:42),SUMIF(Month!$131:$131,Period!G$2,Month!42:42)+F42)</f>
        <v>0</v>
      </c>
      <c r="H42" s="86">
        <f>IF(LEFT(H$2,2)="1M",SUMIF(Month!$131:$131,Period!H$2,Month!42:42),SUMIF(Month!$131:$131,Period!H$2,Month!42:42)+G42)</f>
        <v>0</v>
      </c>
      <c r="I42" s="86">
        <f>IF(LEFT(I$2,2)="1M",SUMIF(Month!$131:$131,Period!I$2,Month!42:42),SUMIF(Month!$131:$131,Period!I$2,Month!42:42)+H42)</f>
        <v>0</v>
      </c>
      <c r="J42" s="86">
        <f>IF(LEFT(J$2,2)="1M",SUMIF(Month!$131:$131,Period!J$2,Month!42:42),SUMIF(Month!$131:$131,Period!J$2,Month!42:42)+I42)</f>
        <v>0</v>
      </c>
      <c r="K42" s="86">
        <f>IF(LEFT(K$2,2)="1M",SUMIF(Month!$131:$131,Period!K$2,Month!42:42),SUMIF(Month!$131:$131,Period!K$2,Month!42:42)+J42)</f>
        <v>0</v>
      </c>
      <c r="L42" s="86">
        <f>IF(LEFT(L$2,2)="1M",SUMIF(Month!$131:$131,Period!L$2,Month!42:42),SUMIF(Month!$131:$131,Period!L$2,Month!42:42)+K42)</f>
        <v>0</v>
      </c>
      <c r="M42" s="86">
        <f>IF(LEFT(M$2,2)="1M",SUMIF(Month!$131:$131,Period!M$2,Month!42:42),SUMIF(Month!$131:$131,Period!M$2,Month!42:42)+L42)</f>
        <v>0</v>
      </c>
      <c r="N42" s="86">
        <f>IF(LEFT(N$2,2)="1M",SUMIF(Month!$131:$131,Period!N$2,Month!42:42),SUMIF(Month!$131:$131,Period!N$2,Month!42:42)+M42)</f>
        <v>0</v>
      </c>
      <c r="O42" s="86">
        <f>IF(LEFT(O$2,2)="1M",SUMIF(Month!$131:$131,Period!O$2,Month!42:42),SUMIF(Month!$131:$131,Period!O$2,Month!42:42)+N42)</f>
        <v>0</v>
      </c>
      <c r="P42" s="86">
        <f>IF(LEFT(P$2,2)="1M",SUMIF(Month!$131:$131,Period!P$2,Month!42:42),SUMIF(Month!$131:$131,Period!P$2,Month!42:42)+O42)</f>
        <v>0</v>
      </c>
      <c r="Q42" s="86">
        <f>IF(LEFT(Q$2,2)="1M",SUMIF(Month!$131:$131,Period!Q$2,Month!42:42),SUMIF(Month!$131:$131,Period!Q$2,Month!42:42)+P42)</f>
        <v>0</v>
      </c>
      <c r="R42" s="86">
        <f>IF(LEFT(R$2,2)="1M",SUMIF(Month!$131:$131,Period!R$2,Month!42:42),SUMIF(Month!$131:$131,Period!R$2,Month!42:42)+Q42)</f>
        <v>0</v>
      </c>
      <c r="S42" s="86">
        <f>IF(LEFT(S$2,2)="1M",SUMIF(Month!$131:$131,Period!S$2,Month!42:42),SUMIF(Month!$131:$131,Period!S$2,Month!42:42)+R42)</f>
        <v>0</v>
      </c>
      <c r="T42" s="86">
        <f>IF(LEFT(T$2,2)="1M",SUMIF(Month!$131:$131,Period!T$2,Month!42:42),SUMIF(Month!$131:$131,Period!T$2,Month!42:42)+S42)</f>
        <v>0</v>
      </c>
      <c r="U42" s="86">
        <f>IF(LEFT(U$2,2)="1M",SUMIF(Month!$131:$131,Period!U$2,Month!42:42),SUMIF(Month!$131:$131,Period!U$2,Month!42:42)+T42)</f>
        <v>0</v>
      </c>
      <c r="V42" s="86">
        <f>IF(LEFT(V$2,2)="1M",SUMIF(Month!$131:$131,Period!V$2,Month!42:42),SUMIF(Month!$131:$131,Period!V$2,Month!42:42)+U42)</f>
        <v>0</v>
      </c>
      <c r="W42" s="86">
        <f>IF(LEFT(W$2,2)="1M",SUMIF(Month!$131:$131,Period!W$2,Month!42:42),SUMIF(Month!$131:$131,Period!W$2,Month!42:42)+V42)</f>
        <v>0</v>
      </c>
      <c r="X42" s="86">
        <f>IF(LEFT(X$2,2)="1M",SUMIF(Month!$131:$131,Period!X$2,Month!42:42),SUMIF(Month!$131:$131,Period!X$2,Month!42:42)+W42)</f>
        <v>0</v>
      </c>
      <c r="Y42" s="86">
        <f>IF(LEFT(Y$2,2)="1M",SUMIF(Month!$131:$131,Period!Y$2,Month!42:42),SUMIF(Month!$131:$131,Period!Y$2,Month!42:42)+X42)</f>
        <v>0</v>
      </c>
      <c r="Z42" s="86">
        <f>IF(LEFT(Z$2,2)="1M",SUMIF(Month!$131:$131,Period!Z$2,Month!42:42),SUMIF(Month!$131:$131,Period!Z$2,Month!42:42)+Y42)</f>
        <v>0</v>
      </c>
      <c r="AA42" s="86">
        <f>IF(LEFT(AA$2,2)="1M",SUMIF(Month!$131:$131,Period!AA$2,Month!42:42),SUMIF(Month!$131:$131,Period!AA$2,Month!42:42)+Z42)</f>
        <v>0</v>
      </c>
      <c r="AB42" s="86">
        <f>IF(LEFT(AB$2,2)="1M",SUMIF(Month!$131:$131,Period!AB$2,Month!42:42),SUMIF(Month!$131:$131,Period!AB$2,Month!42:42)+AA42)</f>
        <v>0</v>
      </c>
      <c r="AC42" s="86">
        <f>IF(LEFT(AC$2,2)="1M",SUMIF(Month!$131:$131,Period!AC$2,Month!42:42),SUMIF(Month!$131:$131,Period!AC$2,Month!42:42)+AB42)</f>
        <v>0</v>
      </c>
      <c r="AD42" s="86">
        <f>IF(LEFT(AD$2,2)="1M",SUMIF(Month!$131:$131,Period!AD$2,Month!42:42),SUMIF(Month!$131:$131,Period!AD$2,Month!42:42)+AC42)</f>
        <v>0</v>
      </c>
      <c r="AE42" s="86">
        <f>IF(LEFT(AE$2,2)="1M",SUMIF(Month!$131:$131,Period!AE$2,Month!42:42),SUMIF(Month!$131:$131,Period!AE$2,Month!42:42)+AD42)</f>
        <v>0</v>
      </c>
      <c r="AF42" s="86">
        <f>IF(LEFT(AF$2,2)="1M",SUMIF(Month!$131:$131,Period!AF$2,Month!42:42),SUMIF(Month!$131:$131,Period!AF$2,Month!42:42)+AE42)</f>
        <v>0</v>
      </c>
      <c r="AG42" s="86">
        <f>IF(LEFT(AG$2,2)="1M",SUMIF(Month!$131:$131,Period!AG$2,Month!42:42),SUMIF(Month!$131:$131,Period!AG$2,Month!42:42)+AF42)</f>
        <v>0</v>
      </c>
      <c r="AH42" s="86">
        <f>IF(LEFT(AH$2,2)="1M",SUMIF(Month!$131:$131,Period!AH$2,Month!42:42),SUMIF(Month!$131:$131,Period!AH$2,Month!42:42)+AG42)</f>
        <v>0</v>
      </c>
      <c r="AI42" s="86">
        <f>IF(LEFT(AI$2,2)="1M",SUMIF(Month!$131:$131,Period!AI$2,Month!42:42),SUMIF(Month!$131:$131,Period!AI$2,Month!42:42)+AH42)</f>
        <v>0</v>
      </c>
      <c r="AJ42" s="86">
        <f>IF(LEFT(AJ$2,2)="1M",SUMIF(Month!$131:$131,Period!AJ$2,Month!42:42),SUMIF(Month!$131:$131,Period!AJ$2,Month!42:42)+AI42)</f>
        <v>0</v>
      </c>
      <c r="AK42" s="86">
        <f>IF(LEFT(AK$2,2)="1M",SUMIF(Month!$131:$131,Period!AK$2,Month!42:42),SUMIF(Month!$131:$131,Period!AK$2,Month!42:42)+AJ42)</f>
        <v>0</v>
      </c>
      <c r="AL42" s="86">
        <f>IF(LEFT(AL$2,2)="1M",SUMIF(Month!$131:$131,Period!AL$2,Month!42:42),SUMIF(Month!$131:$131,Period!AL$2,Month!42:42)+AK42)</f>
        <v>0</v>
      </c>
      <c r="AM42" s="86">
        <f>IF(LEFT(AM$2,2)="1M",SUMIF(Month!$131:$131,Period!AM$2,Month!42:42),SUMIF(Month!$131:$131,Period!AM$2,Month!42:42)+AL42)</f>
        <v>0</v>
      </c>
      <c r="AN42" s="86">
        <f>IF(LEFT(AN$2,2)="1M",SUMIF(Month!$131:$131,Period!AN$2,Month!42:42),SUMIF(Month!$131:$131,Period!AN$2,Month!42:42)+AM42)</f>
        <v>0</v>
      </c>
      <c r="AO42" s="86">
        <f>IF(LEFT(AO$2,2)="1M",SUMIF(Month!$131:$131,Period!AO$2,Month!42:42),SUMIF(Month!$131:$131,Period!AO$2,Month!42:42)+AN42)</f>
        <v>0</v>
      </c>
      <c r="AP42" s="86">
        <f>IF(LEFT(AP$2,2)="1M",SUMIF(Month!$131:$131,Period!AP$2,Month!42:42),SUMIF(Month!$131:$131,Period!AP$2,Month!42:42)+AO42)</f>
        <v>0</v>
      </c>
      <c r="AQ42" s="86">
        <f>IF(LEFT(AQ$2,2)="1M",SUMIF(Month!$131:$131,Period!AQ$2,Month!42:42),SUMIF(Month!$131:$131,Period!AQ$2,Month!42:42)+AP42)</f>
        <v>0</v>
      </c>
      <c r="AR42" s="86">
        <f>IF(LEFT(AR$2,2)="1M",SUMIF(Month!$131:$131,Period!AR$2,Month!42:42),SUMIF(Month!$131:$131,Period!AR$2,Month!42:42)+AQ42)</f>
        <v>0</v>
      </c>
      <c r="AS42" s="86">
        <f>IF(LEFT(AS$2,2)="1M",SUMIF(Month!$131:$131,Period!AS$2,Month!42:42),SUMIF(Month!$131:$131,Period!AS$2,Month!42:42)+AR42)</f>
        <v>0</v>
      </c>
      <c r="AT42" s="86">
        <f>IF(LEFT(AT$2,2)="1M",SUMIF(Month!$131:$131,Period!AT$2,Month!42:42),SUMIF(Month!$131:$131,Period!AT$2,Month!42:42)+AS42)</f>
        <v>0</v>
      </c>
      <c r="AU42" s="86">
        <f>IF(LEFT(AU$2,2)="1M",SUMIF(Month!$131:$131,Period!AU$2,Month!42:42),SUMIF(Month!$131:$131,Period!AU$2,Month!42:42)+AT42)</f>
        <v>0</v>
      </c>
      <c r="AV42" s="86">
        <f>IF(LEFT(AV$2,2)="1M",SUMIF(Month!$131:$131,Period!AV$2,Month!42:42),SUMIF(Month!$131:$131,Period!AV$2,Month!42:42)+AU42)</f>
        <v>0</v>
      </c>
      <c r="AW42" s="86">
        <f>IF(LEFT(AW$2,2)="1M",SUMIF(Month!$131:$131,Period!AW$2,Month!42:42),SUMIF(Month!$131:$131,Period!AW$2,Month!42:42)+AV42)</f>
        <v>0</v>
      </c>
      <c r="AX42" s="86">
        <f>IF(LEFT(AX$2,2)="1M",SUMIF(Month!$131:$131,Period!AX$2,Month!42:42),SUMIF(Month!$131:$131,Period!AX$2,Month!42:42)+AW42)</f>
        <v>0</v>
      </c>
      <c r="AY42" s="86">
        <f>IF(LEFT(AY$2,2)="1M",SUMIF(Month!$131:$131,Period!AY$2,Month!42:42),SUMIF(Month!$131:$131,Period!AY$2,Month!42:42)+AX42)</f>
        <v>0</v>
      </c>
      <c r="AZ42" s="86">
        <f>IF(LEFT(AZ$2,2)="1M",SUMIF(Month!$131:$131,Period!AZ$2,Month!42:42),SUMIF(Month!$131:$131,Period!AZ$2,Month!42:42)+AY42)</f>
        <v>0</v>
      </c>
      <c r="BA42" s="86">
        <f>IF(LEFT(BA$2,2)="1M",SUMIF(Month!$131:$131,Period!BA$2,Month!42:42),SUMIF(Month!$131:$131,Period!BA$2,Month!42:42)+AZ42)</f>
        <v>0</v>
      </c>
      <c r="BB42" s="86">
        <f>IF(LEFT(BB$2,2)="1M",SUMIF(Month!$131:$131,Period!BB$2,Month!42:42),SUMIF(Month!$131:$131,Period!BB$2,Month!42:42)+BA42)</f>
        <v>0</v>
      </c>
      <c r="BC42" s="86">
        <f>IF(LEFT(BC$2,2)="1M",SUMIF(Month!$131:$131,Period!BC$2,Month!42:42),SUMIF(Month!$131:$131,Period!BC$2,Month!42:42)+BB42)</f>
        <v>0</v>
      </c>
      <c r="BD42" s="86">
        <f>IF(LEFT(BD$2,2)="1M",SUMIF(Month!$131:$131,Period!BD$2,Month!42:42),SUMIF(Month!$131:$131,Period!BD$2,Month!42:42)+BC42)</f>
        <v>0</v>
      </c>
      <c r="BE42" s="86">
        <f>IF(LEFT(BE$2,2)="1M",SUMIF(Month!$131:$131,Period!BE$2,Month!42:42),SUMIF(Month!$131:$131,Period!BE$2,Month!42:42)+BD42)</f>
        <v>0</v>
      </c>
      <c r="BF42" s="86">
        <f>IF(LEFT(BF$2,2)="1M",SUMIF(Month!$131:$131,Period!BF$2,Month!42:42),SUMIF(Month!$131:$131,Period!BF$2,Month!42:42)+BE42)</f>
        <v>0</v>
      </c>
      <c r="BG42" s="86">
        <f>IF(LEFT(BG$2,2)="1M",SUMIF(Month!$131:$131,Period!BG$2,Month!42:42),SUMIF(Month!$131:$131,Period!BG$2,Month!42:42)+BF42)</f>
        <v>0</v>
      </c>
      <c r="BH42" s="86">
        <f>IF(LEFT(BH$2,2)="1M",SUMIF(Month!$131:$131,Period!BH$2,Month!42:42),SUMIF(Month!$131:$131,Period!BH$2,Month!42:42)+BG42)</f>
        <v>0</v>
      </c>
      <c r="BI42" s="86">
        <f>IF(LEFT(BI$2,2)="1M",SUMIF(Month!$131:$131,Period!BI$2,Month!42:42),SUMIF(Month!$131:$131,Period!BI$2,Month!42:42)+BH42)</f>
        <v>0</v>
      </c>
      <c r="BJ42" s="86">
        <f>IF(LEFT(BJ$2,2)="1M",SUMIF(Month!$131:$131,Period!BJ$2,Month!42:42),SUMIF(Month!$131:$131,Period!BJ$2,Month!42:42)+BI42)</f>
        <v>0</v>
      </c>
      <c r="BK42" s="86">
        <f>IF(LEFT(BK$2,2)="1M",SUMIF(Month!$131:$131,Period!BK$2,Month!42:42),SUMIF(Month!$131:$131,Period!BK$2,Month!42:42)+BJ42)</f>
        <v>0</v>
      </c>
      <c r="BL42" s="86">
        <f>IF(LEFT(BL$2,2)="1M",SUMIF(Month!$131:$131,Period!BL$2,Month!42:42),SUMIF(Month!$131:$131,Period!BL$2,Month!42:42)+BK42)</f>
        <v>0</v>
      </c>
      <c r="BM42" s="86">
        <f>IF(LEFT(BM$2,2)="1M",SUMIF(Month!$131:$131,Period!BM$2,Month!42:42),SUMIF(Month!$131:$131,Period!BM$2,Month!42:42)+BL42)</f>
        <v>0</v>
      </c>
      <c r="BN42" s="86">
        <f>IF(LEFT(BN$2,2)="1M",SUMIF(Month!$131:$131,Period!BN$2,Month!42:42),SUMIF(Month!$131:$131,Period!BN$2,Month!42:42)+BM42)</f>
        <v>0</v>
      </c>
      <c r="BO42" s="86">
        <f>IF(LEFT(BO$2,2)="1M",SUMIF(Month!$131:$131,Period!BO$2,Month!42:42),SUMIF(Month!$131:$131,Period!BO$2,Month!42:42)+BN42)</f>
        <v>0</v>
      </c>
      <c r="BP42" s="86">
        <f>IF(LEFT(BP$2,2)="1M",SUMIF(Month!$131:$131,Period!BP$2,Month!42:42),SUMIF(Month!$131:$131,Period!BP$2,Month!42:42)+BO42)</f>
        <v>0</v>
      </c>
      <c r="BQ42" s="86">
        <f>IF(LEFT(BQ$2,2)="1M",SUMIF(Month!$131:$131,Period!BQ$2,Month!42:42),SUMIF(Month!$131:$131,Period!BQ$2,Month!42:42)+BP42)</f>
        <v>0</v>
      </c>
      <c r="BR42" s="86">
        <f>IF(LEFT(BR$2,2)="1M",SUMIF(Month!$131:$131,Period!BR$2,Month!42:42),SUMIF(Month!$131:$131,Period!BR$2,Month!42:42)+BQ42)</f>
        <v>0</v>
      </c>
      <c r="BS42" s="86">
        <f>IF(LEFT(BS$2,2)="1M",SUMIF(Month!$131:$131,Period!BS$2,Month!42:42),SUMIF(Month!$131:$131,Period!BS$2,Month!42:42)+BR42)</f>
        <v>0</v>
      </c>
      <c r="BT42" s="86">
        <f>IF(LEFT(BT$2,2)="1M",SUMIF(Month!$131:$131,Period!BT$2,Month!42:42),SUMIF(Month!$131:$131,Period!BT$2,Month!42:42)+BS42)</f>
        <v>0</v>
      </c>
      <c r="BU42" s="86">
        <f>IF(LEFT(BU$2,2)="1M",SUMIF(Month!$131:$131,Period!BU$2,Month!42:42),SUMIF(Month!$131:$131,Period!BU$2,Month!42:42)+BT42)</f>
        <v>0</v>
      </c>
      <c r="BV42" s="86">
        <f>IF(LEFT(BV$2,2)="1M",SUMIF(Month!$131:$131,Period!BV$2,Month!42:42),SUMIF(Month!$131:$131,Period!BV$2,Month!42:42)+BU42)</f>
        <v>0</v>
      </c>
      <c r="BW42" s="86">
        <f>IF(LEFT(BW$2,2)="1M",SUMIF(Month!$131:$131,Period!BW$2,Month!42:42),SUMIF(Month!$131:$131,Period!BW$2,Month!42:42)+BV42)</f>
        <v>0</v>
      </c>
      <c r="BX42" s="86">
        <f>IF(LEFT(BX$2,2)="1M",SUMIF(Month!$131:$131,Period!BX$2,Month!42:42),SUMIF(Month!$131:$131,Period!BX$2,Month!42:42)+BW42)</f>
        <v>0</v>
      </c>
      <c r="BY42" s="86">
        <f>IF(LEFT(BY$2,2)="1M",SUMIF(Month!$131:$131,Period!BY$2,Month!42:42),SUMIF(Month!$131:$131,Period!BY$2,Month!42:42)+BX42)</f>
        <v>0</v>
      </c>
      <c r="BZ42" s="86">
        <f>IF(LEFT(BZ$2,2)="1M",SUMIF(Month!$131:$131,Period!BZ$2,Month!42:42),SUMIF(Month!$131:$131,Period!BZ$2,Month!42:42)+BY42)</f>
        <v>0</v>
      </c>
      <c r="CA42" s="86">
        <f>IF(LEFT(CA$2,2)="1M",SUMIF(Month!$131:$131,Period!CA$2,Month!42:42),SUMIF(Month!$131:$131,Period!CA$2,Month!42:42)+BZ42)</f>
        <v>0</v>
      </c>
      <c r="CB42" s="86">
        <f>IF(LEFT(CB$2,2)="1M",SUMIF(Month!$131:$131,Period!CB$2,Month!42:42),SUMIF(Month!$131:$131,Period!CB$2,Month!42:42)+CA42)</f>
        <v>0</v>
      </c>
      <c r="CC42" s="86">
        <f>IF(LEFT(CC$2,2)="1M",SUMIF(Month!$131:$131,Period!CC$2,Month!42:42),SUMIF(Month!$131:$131,Period!CC$2,Month!42:42)+CB42)</f>
        <v>0</v>
      </c>
      <c r="CD42" s="86">
        <f>IF(LEFT(CD$2,2)="1M",SUMIF(Month!$131:$131,Period!CD$2,Month!42:42),SUMIF(Month!$131:$131,Period!CD$2,Month!42:42)+CC42)</f>
        <v>0</v>
      </c>
      <c r="CE42" s="86">
        <f>IF(LEFT(CE$2,2)="1M",SUMIF(Month!$131:$131,Period!CE$2,Month!42:42),SUMIF(Month!$131:$131,Period!CE$2,Month!42:42)+CD42)</f>
        <v>0</v>
      </c>
      <c r="CF42" s="86">
        <f>IF(LEFT(CF$2,2)="1M",SUMIF(Month!$131:$131,Period!CF$2,Month!42:42),SUMIF(Month!$131:$131,Period!CF$2,Month!42:42)+CE42)</f>
        <v>0</v>
      </c>
      <c r="CG42" s="86">
        <f>IF(LEFT(CG$2,2)="1M",SUMIF(Month!$131:$131,Period!CG$2,Month!42:42),SUMIF(Month!$131:$131,Period!CG$2,Month!42:42)+CF42)</f>
        <v>0</v>
      </c>
      <c r="CH42" s="86">
        <f>IF(LEFT(CH$2,2)="1M",SUMIF(Month!$131:$131,Period!CH$2,Month!42:42),SUMIF(Month!$131:$131,Period!CH$2,Month!42:42)+CG42)</f>
        <v>0</v>
      </c>
      <c r="CI42" s="86">
        <f>IF(LEFT(CI$2,2)="1M",SUMIF(Month!$131:$131,Period!CI$2,Month!42:42),SUMIF(Month!$131:$131,Period!CI$2,Month!42:42)+CH42)</f>
        <v>0</v>
      </c>
      <c r="CJ42" s="86">
        <f>IF(LEFT(CJ$2,2)="1M",SUMIF(Month!$131:$131,Period!CJ$2,Month!42:42),SUMIF(Month!$131:$131,Period!CJ$2,Month!42:42)+CI42)</f>
        <v>0</v>
      </c>
      <c r="CK42" s="86">
        <f>IF(LEFT(CK$2,2)="1M",SUMIF(Month!$131:$131,Period!CK$2,Month!42:42),SUMIF(Month!$131:$131,Period!CK$2,Month!42:42)+CJ42)</f>
        <v>0</v>
      </c>
      <c r="CL42" s="86">
        <f>IF(LEFT(CL$2,2)="1M",SUMIF(Month!$131:$131,Period!CL$2,Month!42:42),SUMIF(Month!$131:$131,Period!CL$2,Month!42:42)+CK42)</f>
        <v>0</v>
      </c>
      <c r="CM42" s="86">
        <f>IF(LEFT(CM$2,2)="1M",SUMIF(Month!$131:$131,Period!CM$2,Month!42:42),SUMIF(Month!$131:$131,Period!CM$2,Month!42:42)+CL42)</f>
        <v>0</v>
      </c>
      <c r="CN42" s="86">
        <f>IF(LEFT(CN$2,2)="1M",SUMIF(Month!$131:$131,Period!CN$2,Month!42:42),SUMIF(Month!$131:$131,Period!CN$2,Month!42:42)+CM42)</f>
        <v>0</v>
      </c>
      <c r="CO42" s="86">
        <f>IF(LEFT(CO$2,2)="1M",SUMIF(Month!$131:$131,Period!CO$2,Month!42:42),SUMIF(Month!$131:$131,Period!CO$2,Month!42:42)+CN42)</f>
        <v>0</v>
      </c>
      <c r="CP42" s="86">
        <f>IF(LEFT(CP$2,2)="1M",SUMIF(Month!$131:$131,Period!CP$2,Month!42:42),SUMIF(Month!$131:$131,Period!CP$2,Month!42:42)+CO42)</f>
        <v>0</v>
      </c>
      <c r="CQ42" s="86">
        <f>IF(LEFT(CQ$2,2)="1M",SUMIF(Month!$131:$131,Period!CQ$2,Month!42:42),SUMIF(Month!$131:$131,Period!CQ$2,Month!42:42)+CP42)</f>
        <v>0</v>
      </c>
      <c r="CR42" s="86">
        <f>IF(LEFT(CR$2,2)="1M",SUMIF(Month!$131:$131,Period!CR$2,Month!42:42),SUMIF(Month!$131:$131,Period!CR$2,Month!42:42)+CQ42)</f>
        <v>0</v>
      </c>
      <c r="CS42" s="86">
        <f>IF(LEFT(CS$2,2)="1M",SUMIF(Month!$131:$131,Period!CS$2,Month!42:42),SUMIF(Month!$131:$131,Period!CS$2,Month!42:42)+CR42)</f>
        <v>0</v>
      </c>
      <c r="CT42" s="86">
        <f>IF(LEFT(CT$2,2)="1M",SUMIF(Month!$131:$131,Period!CT$2,Month!42:42),SUMIF(Month!$131:$131,Period!CT$2,Month!42:42)+CS42)</f>
        <v>0</v>
      </c>
      <c r="CU42" s="86">
        <f>IF(LEFT(CU$2,2)="1M",SUMIF(Month!$131:$131,Period!CU$2,Month!42:42),SUMIF(Month!$131:$131,Period!CU$2,Month!42:42)+CT42)</f>
        <v>0</v>
      </c>
      <c r="CV42" s="86">
        <f>IF(LEFT(CV$2,2)="1M",SUMIF(Month!$131:$131,Period!CV$2,Month!42:42),SUMIF(Month!$131:$131,Period!CV$2,Month!42:42)+CU42)</f>
        <v>0</v>
      </c>
      <c r="CW42" s="86">
        <f>IF(LEFT(CW$2,2)="1M",SUMIF(Month!$131:$131,Period!CW$2,Month!42:42),SUMIF(Month!$131:$131,Period!CW$2,Month!42:42)+CV42)</f>
        <v>0</v>
      </c>
      <c r="CX42" s="86">
        <f>IF(LEFT(CX$2,2)="1M",SUMIF(Month!$131:$131,Period!CX$2,Month!42:42),SUMIF(Month!$131:$131,Period!CX$2,Month!42:42)+CW42)</f>
        <v>0</v>
      </c>
      <c r="CY42" s="86">
        <f>IF(LEFT(CY$2,2)="1M",SUMIF(Month!$131:$131,Period!CY$2,Month!42:42),SUMIF(Month!$131:$131,Period!CY$2,Month!42:42)+CX42)</f>
        <v>0</v>
      </c>
      <c r="CZ42" s="86">
        <f>IF(LEFT(CZ$2,2)="1M",SUMIF(Month!$131:$131,Period!CZ$2,Month!42:42),SUMIF(Month!$131:$131,Period!CZ$2,Month!42:42)+CY42)</f>
        <v>0</v>
      </c>
      <c r="DA42" s="86">
        <f>IF(LEFT(DA$2,2)="1M",SUMIF(Month!$131:$131,Period!DA$2,Month!42:42),SUMIF(Month!$131:$131,Period!DA$2,Month!42:42)+CZ42)</f>
        <v>0</v>
      </c>
      <c r="DB42" s="86">
        <f>IF(LEFT(DB$2,2)="1M",SUMIF(Month!$131:$131,Period!DB$2,Month!42:42),SUMIF(Month!$131:$131,Period!DB$2,Month!42:42)+DA42)</f>
        <v>0</v>
      </c>
      <c r="DC42" s="86">
        <f>IF(LEFT(DC$2,2)="1M",SUMIF(Month!$131:$131,Period!DC$2,Month!42:42),SUMIF(Month!$131:$131,Period!DC$2,Month!42:42)+DB42)</f>
        <v>0</v>
      </c>
      <c r="DD42" s="86">
        <f>IF(LEFT(DD$2,2)="1M",SUMIF(Month!$131:$131,Period!DD$2,Month!42:42),SUMIF(Month!$131:$131,Period!DD$2,Month!42:42)+DC42)</f>
        <v>0</v>
      </c>
      <c r="DE42" s="86">
        <f>IF(LEFT(DE$2,2)="1M",SUMIF(Month!$131:$131,Period!DE$2,Month!42:42),SUMIF(Month!$131:$131,Period!DE$2,Month!42:42)+DD42)</f>
        <v>0</v>
      </c>
      <c r="DF42" s="86">
        <f>IF(LEFT(DF$2,2)="1M",SUMIF(Month!$131:$131,Period!DF$2,Month!42:42),SUMIF(Month!$131:$131,Period!DF$2,Month!42:42)+DE42)</f>
        <v>0</v>
      </c>
      <c r="DG42" s="86">
        <f>IF(LEFT(DG$2,2)="1M",SUMIF(Month!$131:$131,Period!DG$2,Month!42:42),SUMIF(Month!$131:$131,Period!DG$2,Month!42:42)+DF42)</f>
        <v>0</v>
      </c>
      <c r="DH42" s="86">
        <f>IF(LEFT(DH$2,2)="1M",SUMIF(Month!$131:$131,Period!DH$2,Month!42:42),SUMIF(Month!$131:$131,Period!DH$2,Month!42:42)+DG42)</f>
        <v>0</v>
      </c>
      <c r="DI42" s="86">
        <f>IF(LEFT(DI$2,2)="1M",SUMIF(Month!$131:$131,Period!DI$2,Month!42:42),SUMIF(Month!$131:$131,Period!DI$2,Month!42:42)+DH42)</f>
        <v>0</v>
      </c>
      <c r="DJ42" s="86">
        <f>IF(LEFT(DJ$2,2)="1M",SUMIF(Month!$131:$131,Period!DJ$2,Month!42:42),SUMIF(Month!$131:$131,Period!DJ$2,Month!42:42)+DI42)</f>
        <v>0</v>
      </c>
      <c r="DK42" s="86">
        <f>IF(LEFT(DK$2,2)="1M",SUMIF(Month!$131:$131,Period!DK$2,Month!42:42),SUMIF(Month!$131:$131,Period!DK$2,Month!42:42)+DJ42)</f>
        <v>0</v>
      </c>
      <c r="DL42" s="86">
        <f>IF(LEFT(DL$2,2)="1M",SUMIF(Month!$131:$131,Period!DL$2,Month!42:42),SUMIF(Month!$131:$131,Period!DL$2,Month!42:42)+DK42)</f>
        <v>0</v>
      </c>
      <c r="DM42" s="86">
        <f>IF(LEFT(DM$2,2)="1M",SUMIF(Month!$131:$131,Period!DM$2,Month!42:42),SUMIF(Month!$131:$131,Period!DM$2,Month!42:42)+DL42)</f>
        <v>0</v>
      </c>
      <c r="DN42" s="86">
        <f>IF(LEFT(DN$2,2)="1M",SUMIF(Month!$131:$131,Period!DN$2,Month!42:42),SUMIF(Month!$131:$131,Period!DN$2,Month!42:42)+DM42)</f>
        <v>0</v>
      </c>
      <c r="DO42" s="86">
        <f>IF(LEFT(DO$2,2)="1M",SUMIF(Month!$131:$131,Period!DO$2,Month!42:42),SUMIF(Month!$131:$131,Period!DO$2,Month!42:42)+DN42)</f>
        <v>0</v>
      </c>
      <c r="DP42" s="86">
        <f>IF(LEFT(DP$2,2)="1M",SUMIF(Month!$131:$131,Period!DP$2,Month!42:42),SUMIF(Month!$131:$131,Period!DP$2,Month!42:42)+DO42)</f>
        <v>0</v>
      </c>
      <c r="DQ42" s="86">
        <f>IF(LEFT(DQ$2,2)="1M",SUMIF(Month!$131:$131,Period!DQ$2,Month!42:42),SUMIF(Month!$131:$131,Period!DQ$2,Month!42:42)+DP42)</f>
        <v>0</v>
      </c>
      <c r="DR42" s="86">
        <f>IF(LEFT(DR$2,2)="1M",SUMIF(Month!$131:$131,Period!DR$2,Month!42:42),SUMIF(Month!$131:$131,Period!DR$2,Month!42:42)+DQ42)</f>
        <v>0</v>
      </c>
      <c r="DS42" s="86">
        <f>IF(LEFT(DS$2,2)="1M",SUMIF(Month!$131:$131,Period!DS$2,Month!42:42),SUMIF(Month!$131:$131,Period!DS$2,Month!42:42)+DR42)</f>
        <v>0</v>
      </c>
      <c r="DT42" s="86">
        <f>IF(LEFT(DT$2,2)="1M",SUMIF(Month!$131:$131,Period!DT$2,Month!42:42),SUMIF(Month!$131:$131,Period!DT$2,Month!42:42)+DS42)</f>
        <v>0</v>
      </c>
      <c r="DU42" s="86">
        <f>IF(LEFT(DU$2,2)="1M",SUMIF(Month!$131:$131,Period!DU$2,Month!42:42),SUMIF(Month!$131:$131,Period!DU$2,Month!42:42)+DT42)</f>
        <v>0</v>
      </c>
      <c r="DV42" s="86">
        <f>IF(LEFT(DV$2,2)="1M",SUMIF(Month!$131:$131,Period!DV$2,Month!42:42),SUMIF(Month!$131:$131,Period!DV$2,Month!42:42)+DU42)</f>
        <v>0</v>
      </c>
      <c r="DW42" s="86">
        <f>IF(LEFT(DW$2,2)="1M",SUMIF(Month!$131:$131,Period!DW$2,Month!42:42),SUMIF(Month!$131:$131,Period!DW$2,Month!42:42)+DV42)</f>
        <v>0</v>
      </c>
      <c r="DX42" s="86">
        <f>IF(LEFT(DX$2,2)="1M",SUMIF(Month!$131:$131,Period!DX$2,Month!42:42),SUMIF(Month!$131:$131,Period!DX$2,Month!42:42)+DW42)</f>
        <v>0</v>
      </c>
      <c r="DY42" s="86">
        <f>IF(LEFT(DY$2,2)="1M",SUMIF(Month!$131:$131,Period!DY$2,Month!42:42),SUMIF(Month!$131:$131,Period!DY$2,Month!42:42)+DX42)</f>
        <v>0</v>
      </c>
      <c r="DZ42" s="86">
        <f>IF(LEFT(DZ$2,2)="1M",SUMIF(Month!$131:$131,Period!DZ$2,Month!42:42),SUMIF(Month!$131:$131,Period!DZ$2,Month!42:42)+DY42)</f>
        <v>0</v>
      </c>
      <c r="EA42" s="86">
        <f>IF(LEFT(EA$2,2)="1M",SUMIF(Month!$131:$131,Period!EA$2,Month!42:42),SUMIF(Month!$131:$131,Period!EA$2,Month!42:42)+DZ42)</f>
        <v>0</v>
      </c>
      <c r="EB42" s="86">
        <f>IF(LEFT(EB$2,2)="1M",SUMIF(Month!$131:$131,Period!EB$2,Month!42:42),SUMIF(Month!$131:$131,Period!EB$2,Month!42:42)+EA42)</f>
        <v>0</v>
      </c>
      <c r="EC42" s="86">
        <f>IF(LEFT(EC$2,2)="1M",SUMIF(Month!$131:$131,Period!EC$2,Month!42:42),SUMIF(Month!$131:$131,Period!EC$2,Month!42:42)+EB42)</f>
        <v>0</v>
      </c>
      <c r="ED42" s="86">
        <f>IF(LEFT(ED$2,2)="1M",SUMIF(Month!$131:$131,Period!ED$2,Month!42:42),SUMIF(Month!$131:$131,Period!ED$2,Month!42:42)+EC42)</f>
        <v>0</v>
      </c>
      <c r="EE42" s="86">
        <f>IF(LEFT(EE$2,2)="1M",SUMIF(Month!$131:$131,Period!EE$2,Month!42:42),SUMIF(Month!$131:$131,Period!EE$2,Month!42:42)+ED42)</f>
        <v>0</v>
      </c>
      <c r="EF42" s="86">
        <f>IF(LEFT(EF$2,2)="1M",SUMIF(Month!$131:$131,Period!EF$2,Month!42:42),SUMIF(Month!$131:$131,Period!EF$2,Month!42:42)+EE42)</f>
        <v>0</v>
      </c>
      <c r="EG42" s="86">
        <f>IF(LEFT(EG$2,2)="1M",SUMIF(Month!$131:$131,Period!EG$2,Month!42:42),SUMIF(Month!$131:$131,Period!EG$2,Month!42:42)+EF42)</f>
        <v>0</v>
      </c>
      <c r="EH42" s="86">
        <f>IF(LEFT(EH$2,2)="1M",SUMIF(Month!$131:$131,Period!EH$2,Month!42:42),SUMIF(Month!$131:$131,Period!EH$2,Month!42:42)+EG42)</f>
        <v>0</v>
      </c>
      <c r="EI42" s="86">
        <f>IF(LEFT(EI$2,2)="1M",SUMIF(Month!$131:$131,Period!EI$2,Month!42:42),SUMIF(Month!$131:$131,Period!EI$2,Month!42:42)+EH42)</f>
        <v>0</v>
      </c>
      <c r="EJ42" s="86">
        <f>IF(LEFT(EJ$2,2)="1M",SUMIF(Month!$131:$131,Period!EJ$2,Month!42:42),SUMIF(Month!$131:$131,Period!EJ$2,Month!42:42)+EI42)</f>
        <v>0</v>
      </c>
      <c r="EK42" s="86">
        <f>IF(LEFT(EK$2,2)="1M",SUMIF(Month!$131:$131,Period!EK$2,Month!42:42),SUMIF(Month!$131:$131,Period!EK$2,Month!42:42)+EJ42)</f>
        <v>0</v>
      </c>
      <c r="EL42" s="86">
        <f>IF(LEFT(EL$2,2)="1M",SUMIF(Month!$131:$131,Period!EL$2,Month!42:42),SUMIF(Month!$131:$131,Period!EL$2,Month!42:42)+EK42)</f>
        <v>0</v>
      </c>
      <c r="EM42" s="86">
        <f>IF(LEFT(EM$2,2)="1M",SUMIF(Month!$131:$131,Period!EM$2,Month!42:42),SUMIF(Month!$131:$131,Period!EM$2,Month!42:42)+EL42)</f>
        <v>0</v>
      </c>
      <c r="EN42" s="86">
        <f>IF(LEFT(EN$2,2)="1M",SUMIF(Month!$131:$131,Period!EN$2,Month!42:42),SUMIF(Month!$131:$131,Period!EN$2,Month!42:42)+EM42)</f>
        <v>0</v>
      </c>
      <c r="EO42" s="86">
        <f>IF(LEFT(EO$2,2)="1M",SUMIF(Month!$131:$131,Period!EO$2,Month!42:42),SUMIF(Month!$131:$131,Period!EO$2,Month!42:42)+EN42)</f>
        <v>0</v>
      </c>
      <c r="EP42" s="86">
        <f>IF(LEFT(EP$2,2)="1M",SUMIF(Month!$131:$131,Period!EP$2,Month!42:42),SUMIF(Month!$131:$131,Period!EP$2,Month!42:42)+EO42)</f>
        <v>0</v>
      </c>
      <c r="EQ42" s="86">
        <f>IF(LEFT(EQ$2,2)="1M",SUMIF(Month!$131:$131,Period!EQ$2,Month!42:42),SUMIF(Month!$131:$131,Period!EQ$2,Month!42:42)+EP42)</f>
        <v>0</v>
      </c>
      <c r="ER42" s="86">
        <f>IF(LEFT(ER$2,2)="1M",SUMIF(Month!$131:$131,Period!ER$2,Month!42:42),SUMIF(Month!$131:$131,Period!ER$2,Month!42:42)+EQ42)</f>
        <v>0</v>
      </c>
      <c r="ES42" s="86">
        <f>IF(LEFT(ES$2,2)="1M",SUMIF(Month!$131:$131,Period!ES$2,Month!42:42),SUMIF(Month!$131:$131,Period!ES$2,Month!42:42)+ER42)</f>
        <v>0</v>
      </c>
      <c r="ET42" s="86">
        <f>IF(LEFT(ET$2,2)="1M",SUMIF(Month!$131:$131,Period!ET$2,Month!42:42),SUMIF(Month!$131:$131,Period!ET$2,Month!42:42)+ES42)</f>
        <v>0</v>
      </c>
      <c r="EU42" s="86">
        <f>IF(LEFT(EU$2,2)="1M",SUMIF(Month!$131:$131,Period!EU$2,Month!42:42),SUMIF(Month!$131:$131,Period!EU$2,Month!42:42)+ET42)</f>
        <v>0</v>
      </c>
      <c r="EV42" s="86">
        <f>IF(LEFT(EV$2,2)="1M",SUMIF(Month!$131:$131,Period!EV$2,Month!42:42),SUMIF(Month!$131:$131,Period!EV$2,Month!42:42)+EU42)</f>
        <v>0</v>
      </c>
      <c r="EW42" s="86">
        <f>IF(LEFT(EW$2,2)="1M",SUMIF(Month!$131:$131,Period!EW$2,Month!42:42),SUMIF(Month!$131:$131,Period!EW$2,Month!42:42)+EV42)</f>
        <v>0</v>
      </c>
      <c r="EX42" s="86">
        <f>IF(LEFT(EX$2,2)="1M",SUMIF(Month!$131:$131,Period!EX$2,Month!42:42),SUMIF(Month!$131:$131,Period!EX$2,Month!42:42)+EW42)</f>
        <v>0</v>
      </c>
      <c r="EY42" s="86">
        <f>IF(LEFT(EY$2,2)="1M",SUMIF(Month!$131:$131,Period!EY$2,Month!42:42),SUMIF(Month!$131:$131,Period!EY$2,Month!42:42)+EX42)</f>
        <v>0</v>
      </c>
      <c r="EZ42" s="86">
        <f>IF(LEFT(EZ$2,2)="1M",SUMIF(Month!$131:$131,Period!EZ$2,Month!42:42),SUMIF(Month!$131:$131,Period!EZ$2,Month!42:42)+EY42)</f>
        <v>0</v>
      </c>
      <c r="FA42" s="86">
        <f>IF(LEFT(FA$2,2)="1M",SUMIF(Month!$131:$131,Period!FA$2,Month!42:42),SUMIF(Month!$131:$131,Period!FA$2,Month!42:42)+EZ42)</f>
        <v>0</v>
      </c>
      <c r="FB42" s="86">
        <f>IF(LEFT(FB$2,2)="1M",SUMIF(Month!$131:$131,Period!FB$2,Month!42:42),SUMIF(Month!$131:$131,Period!FB$2,Month!42:42)+FA42)</f>
        <v>0</v>
      </c>
      <c r="FC42" s="86">
        <f>IF(LEFT(FC$2,2)="1M",SUMIF(Month!$131:$131,Period!FC$2,Month!42:42),SUMIF(Month!$131:$131,Period!FC$2,Month!42:42)+FB42)</f>
        <v>0</v>
      </c>
      <c r="FD42" s="86">
        <f>IF(LEFT(FD$2,2)="1M",SUMIF(Month!$131:$131,Period!FD$2,Month!42:42),SUMIF(Month!$131:$131,Period!FD$2,Month!42:42)+FC42)</f>
        <v>0</v>
      </c>
      <c r="FE42" s="86">
        <f>IF(LEFT(FE$2,2)="1M",SUMIF(Month!$131:$131,Period!FE$2,Month!42:42),SUMIF(Month!$131:$131,Period!FE$2,Month!42:42)+FD42)</f>
        <v>0</v>
      </c>
      <c r="FF42" s="86">
        <f>IF(LEFT(FF$2,2)="1M",SUMIF(Month!$131:$131,Period!FF$2,Month!42:42),SUMIF(Month!$131:$131,Period!FF$2,Month!42:42)+FE42)</f>
        <v>0</v>
      </c>
      <c r="FG42" s="86">
        <f>IF(LEFT(FG$2,2)="1M",SUMIF(Month!$131:$131,Period!FG$2,Month!42:42),SUMIF(Month!$131:$131,Period!FG$2,Month!42:42)+FF42)</f>
        <v>0</v>
      </c>
      <c r="FH42" s="86">
        <f>IF(LEFT(FH$2,2)="1M",SUMIF(Month!$131:$131,Period!FH$2,Month!42:42),SUMIF(Month!$131:$131,Period!FH$2,Month!42:42)+FG42)</f>
        <v>0</v>
      </c>
      <c r="FI42" s="86">
        <f>IF(LEFT(FI$2,2)="1M",SUMIF(Month!$131:$131,Period!FI$2,Month!42:42),SUMIF(Month!$131:$131,Period!FI$2,Month!42:42)+FH42)</f>
        <v>0</v>
      </c>
      <c r="FJ42" s="86">
        <f>IF(LEFT(FJ$2,2)="1M",SUMIF(Month!$131:$131,Period!FJ$2,Month!42:42),SUMIF(Month!$131:$131,Period!FJ$2,Month!42:42)+FI42)</f>
        <v>0</v>
      </c>
      <c r="FK42" s="86">
        <f>IF(LEFT(FK$2,2)="1M",SUMIF(Month!$131:$131,Period!FK$2,Month!42:42),SUMIF(Month!$131:$131,Period!FK$2,Month!42:42)+FJ42)</f>
        <v>0</v>
      </c>
      <c r="FL42" s="86">
        <f>IF(LEFT(FL$2,2)="1M",SUMIF(Month!$131:$131,Period!FL$2,Month!42:42),SUMIF(Month!$131:$131,Period!FL$2,Month!42:42)+FK42)</f>
        <v>0</v>
      </c>
      <c r="FM42" s="86">
        <f>IF(LEFT(FM$2,2)="1M",SUMIF(Month!$131:$131,Period!FM$2,Month!42:42),SUMIF(Month!$131:$131,Period!FM$2,Month!42:42)+FL42)</f>
        <v>0</v>
      </c>
      <c r="FN42" s="86">
        <f>IF(LEFT(FN$2,2)="1M",SUMIF(Month!$131:$131,Period!FN$2,Month!42:42),SUMIF(Month!$131:$131,Period!FN$2,Month!42:42)+FM42)</f>
        <v>143113</v>
      </c>
      <c r="FO42" s="86">
        <f>IF(LEFT(FO$2,2)="1M",SUMIF(Month!$131:$131,Period!FO$2,Month!42:42),SUMIF(Month!$131:$131,Period!FO$2,Month!42:42)+FN42)</f>
        <v>258567</v>
      </c>
      <c r="FP42" s="86">
        <f>IF(LEFT(FP$2,2)="1M",SUMIF(Month!$131:$131,Period!FP$2,Month!42:42),SUMIF(Month!$131:$131,Period!FP$2,Month!42:42)+FO42)</f>
        <v>414964</v>
      </c>
      <c r="FQ42" s="86">
        <f>IF(LEFT(FQ$2,2)="1M",SUMIF(Month!$131:$131,Period!FQ$2,Month!42:42),SUMIF(Month!$131:$131,Period!FQ$2,Month!42:42)+FP42)</f>
        <v>571592</v>
      </c>
      <c r="FR42" s="86">
        <f>IF(LEFT(FR$2,2)="1M",SUMIF(Month!$131:$131,Period!FR$2,Month!42:42),SUMIF(Month!$131:$131,Period!FR$2,Month!42:42)+FQ42)</f>
        <v>735959</v>
      </c>
      <c r="FS42" s="86">
        <f>IF(LEFT(FS$2,2)="1M",SUMIF(Month!$131:$131,Period!FS$2,Month!42:42),SUMIF(Month!$131:$131,Period!FS$2,Month!42:42)+FR42)</f>
        <v>917325</v>
      </c>
      <c r="FT42" s="86">
        <f>IF(LEFT(FT$2,2)="1M",SUMIF(Month!$131:$131,Period!FT$2,Month!42:42),SUMIF(Month!$131:$131,Period!FT$2,Month!42:42)+FS42)</f>
        <v>1162986</v>
      </c>
      <c r="FU42" s="86">
        <f>IF(LEFT(FU$2,2)="1M",SUMIF(Month!$131:$131,Period!FU$2,Month!42:42),SUMIF(Month!$131:$131,Period!FU$2,Month!42:42)+FT42)</f>
        <v>1385320</v>
      </c>
      <c r="FV42" s="86">
        <f>IF(LEFT(FV$2,2)="1M",SUMIF(Month!$131:$131,Period!FV$2,Month!42:42),SUMIF(Month!$131:$131,Period!FV$2,Month!42:42)+FU42)</f>
        <v>1591855</v>
      </c>
      <c r="FW42" s="86">
        <f>IF(LEFT(FW$2,2)="1M",SUMIF(Month!$131:$131,Period!FW$2,Month!42:42),SUMIF(Month!$131:$131,Period!FW$2,Month!42:42)+FV42)</f>
        <v>1811016</v>
      </c>
      <c r="FX42" s="86">
        <f>IF(LEFT(FX$2,2)="1M",SUMIF(Month!$131:$131,Period!FX$2,Month!42:42),SUMIF(Month!$131:$131,Period!FX$2,Month!42:42)+FW42)</f>
        <v>2024055</v>
      </c>
      <c r="FY42" s="86">
        <f>IF(LEFT(FY$2,2)="1M",SUMIF(Month!$131:$131,Period!FY$2,Month!42:42),SUMIF(Month!$131:$131,Period!FY$2,Month!42:42)+FX42)</f>
        <v>2292919</v>
      </c>
      <c r="FZ42" s="86">
        <f>IF(LEFT(FZ$2,2)="1M",SUMIF(Month!$131:$131,Period!FZ$2,Month!42:42),SUMIF(Month!$131:$131,Period!FZ$2,Month!42:42)+FY42)</f>
        <v>300365</v>
      </c>
      <c r="GA42" s="86">
        <f>IF(LEFT(GA$2,2)="1M",SUMIF(Month!$131:$131,Period!GA$2,Month!42:42),SUMIF(Month!$131:$131,Period!GA$2,Month!42:42)+FZ42)</f>
        <v>569197</v>
      </c>
      <c r="GB42" s="86">
        <f>IF(LEFT(GB$2,2)="1M",SUMIF(Month!$131:$131,Period!GB$2,Month!42:42),SUMIF(Month!$131:$131,Period!GB$2,Month!42:42)+GA42)</f>
        <v>826930</v>
      </c>
      <c r="GC42" s="86">
        <f>IF(LEFT(GC$2,2)="1M",SUMIF(Month!$131:$131,Period!GC$2,Month!42:42),SUMIF(Month!$131:$131,Period!GC$2,Month!42:42)+GB42)</f>
        <v>1089270</v>
      </c>
      <c r="GD42" s="86">
        <f>IF(LEFT(GD$2,2)="1M",SUMIF(Month!$131:$131,Period!GD$2,Month!42:42),SUMIF(Month!$131:$131,Period!GD$2,Month!42:42)+GC42)</f>
        <v>1366873</v>
      </c>
      <c r="GE42" s="86">
        <f>IF(LEFT(GE$2,2)="1M",SUMIF(Month!$131:$131,Period!GE$2,Month!42:42),SUMIF(Month!$131:$131,Period!GE$2,Month!42:42)+GD42)</f>
        <v>1628931</v>
      </c>
      <c r="GF42" s="86">
        <f>IF(LEFT(GF$2,2)="1M",SUMIF(Month!$131:$131,Period!GF$2,Month!42:42),SUMIF(Month!$131:$131,Period!GF$2,Month!42:42)+GE42)</f>
        <v>1910601</v>
      </c>
      <c r="GG42" s="86">
        <f>IF(LEFT(GG$2,2)="1M",SUMIF(Month!$131:$131,Period!GG$2,Month!42:42),SUMIF(Month!$131:$131,Period!GG$2,Month!42:42)+GF42)</f>
        <v>2175824</v>
      </c>
      <c r="GH42" s="86">
        <f>IF(LEFT(GH$2,2)="1M",SUMIF(Month!$131:$131,Period!GH$2,Month!42:42),SUMIF(Month!$131:$131,Period!GH$2,Month!42:42)+GG42)</f>
        <v>2441240</v>
      </c>
      <c r="GI42" s="86">
        <f>IF(LEFT(GI$2,2)="1M",SUMIF(Month!$131:$131,Period!GI$2,Month!42:42),SUMIF(Month!$131:$131,Period!GI$2,Month!42:42)+GH42)</f>
        <v>2701329</v>
      </c>
      <c r="GJ42" s="86">
        <f>IF(LEFT(GJ$2,2)="1M",SUMIF(Month!$131:$131,Period!GJ$2,Month!42:42),SUMIF(Month!$131:$131,Period!GJ$2,Month!42:42)+GI42)</f>
        <v>2990450</v>
      </c>
      <c r="GK42" s="86">
        <f>IF(LEFT(GK$2,2)="1M",SUMIF(Month!$131:$131,Period!GK$2,Month!42:42),SUMIF(Month!$131:$131,Period!GK$2,Month!42:42)+GJ42)</f>
        <v>3302881</v>
      </c>
      <c r="GL42" s="86">
        <f>IF(LEFT(GL$2,2)="1M",SUMIF(Month!$131:$131,Period!GL$2,Month!42:42),SUMIF(Month!$131:$131,Period!GL$2,Month!42:42)+GK42)</f>
        <v>357606</v>
      </c>
      <c r="GM42" s="86">
        <f>IF(LEFT(GM$2,2)="1M",SUMIF(Month!$131:$131,Period!GM$2,Month!42:42),SUMIF(Month!$131:$131,Period!GM$2,Month!42:42)+GL42)</f>
        <v>635162</v>
      </c>
      <c r="GN42" s="86">
        <f>IF(LEFT(GN$2,2)="1M",SUMIF(Month!$131:$131,Period!GN$2,Month!42:42),SUMIF(Month!$131:$131,Period!GN$2,Month!42:42)+GM42)</f>
        <v>933352</v>
      </c>
      <c r="GO42" s="86">
        <f>IF(LEFT(GO$2,2)="1M",SUMIF(Month!$131:$131,Period!GO$2,Month!42:42),SUMIF(Month!$131:$131,Period!GO$2,Month!42:42)+GN42)</f>
        <v>1268614</v>
      </c>
      <c r="GP42" s="86">
        <f>IF(LEFT(GP$2,2)="1M",SUMIF(Month!$131:$131,Period!GP$2,Month!42:42),SUMIF(Month!$131:$131,Period!GP$2,Month!42:42)+GO42)</f>
        <v>1599658</v>
      </c>
      <c r="GQ42" s="86">
        <f>IF(LEFT(GQ$2,2)="1M",SUMIF(Month!$131:$131,Period!GQ$2,Month!42:42),SUMIF(Month!$131:$131,Period!GQ$2,Month!42:42)+GP42)</f>
        <v>1892402</v>
      </c>
      <c r="GR42" s="86">
        <f>IF(LEFT(GR$2,2)="1M",SUMIF(Month!$131:$131,Period!GR$2,Month!42:42),SUMIF(Month!$131:$131,Period!GR$2,Month!42:42)+GQ42)</f>
        <v>2208137</v>
      </c>
      <c r="GS42" s="86">
        <f>IF(LEFT(GS$2,2)="1M",SUMIF(Month!$131:$131,Period!GS$2,Month!42:42),SUMIF(Month!$131:$131,Period!GS$2,Month!42:42)+GR42)</f>
        <v>2543153</v>
      </c>
      <c r="GT42" s="86">
        <f>IF(LEFT(GT$2,2)="1M",SUMIF(Month!$131:$131,Period!GT$2,Month!42:42),SUMIF(Month!$131:$131,Period!GT$2,Month!42:42)+GS42)</f>
        <v>2839286</v>
      </c>
      <c r="GU42" s="86">
        <f>IF(LEFT(GU$2,2)="1M",SUMIF(Month!$131:$131,Period!GU$2,Month!42:42),SUMIF(Month!$131:$131,Period!GU$2,Month!42:42)+GT42)</f>
        <v>3185022</v>
      </c>
      <c r="GV42" s="86">
        <f>IF(LEFT(GV$2,2)="1M",SUMIF(Month!$131:$131,Period!GV$2,Month!42:42),SUMIF(Month!$131:$131,Period!GV$2,Month!42:42)+GU42)</f>
        <v>3526439</v>
      </c>
      <c r="GW42" s="86">
        <f>IF(LEFT(GW$2,2)="1M",SUMIF(Month!$131:$131,Period!GW$2,Month!42:42),SUMIF(Month!$131:$131,Period!GW$2,Month!42:42)+GV42)</f>
        <v>3846781</v>
      </c>
      <c r="GX42" s="86">
        <f>IF(LEFT(GX$2,2)="1M",SUMIF(Month!$131:$131,Period!GX$2,Month!42:42),SUMIF(Month!$131:$131,Period!GX$2,Month!42:42)+GW42)</f>
        <v>357317</v>
      </c>
      <c r="GY42" s="86">
        <f>IF(LEFT(GY$2,2)="1M",SUMIF(Month!$131:$131,Period!GY$2,Month!42:42),SUMIF(Month!$131:$131,Period!GY$2,Month!42:42)+GX42)</f>
        <v>694380</v>
      </c>
      <c r="GZ42" s="86">
        <f>IF(LEFT(GZ$2,2)="1M",SUMIF(Month!$131:$131,Period!GZ$2,Month!42:42),SUMIF(Month!$131:$131,Period!GZ$2,Month!42:42)+GY42)</f>
        <v>1043834</v>
      </c>
      <c r="HA42" s="86">
        <f>IF(LEFT(HA$2,2)="1M",SUMIF(Month!$131:$131,Period!HA$2,Month!42:42),SUMIF(Month!$131:$131,Period!HA$2,Month!42:42)+GZ42)</f>
        <v>1376395</v>
      </c>
      <c r="HB42" s="86">
        <f>IF(LEFT(HB$2,2)="1M",SUMIF(Month!$131:$131,Period!HB$2,Month!42:42),SUMIF(Month!$131:$131,Period!HB$2,Month!42:42)+HA42)</f>
        <v>1729821</v>
      </c>
      <c r="HC42" s="86">
        <f>IF(LEFT(HC$2,2)="1M",SUMIF(Month!$131:$131,Period!HC$2,Month!42:42),SUMIF(Month!$131:$131,Period!HC$2,Month!42:42)+HB42)</f>
        <v>2049557</v>
      </c>
      <c r="HD42" s="86">
        <f>IF(LEFT(HD$2,2)="1M",SUMIF(Month!$131:$131,Period!HD$2,Month!42:42),SUMIF(Month!$131:$131,Period!HD$2,Month!42:42)+HC42)</f>
        <v>2439772</v>
      </c>
      <c r="HE42" s="86">
        <f>IF(LEFT(HE$2,2)="1M",SUMIF(Month!$131:$131,Period!HE$2,Month!42:42),SUMIF(Month!$131:$131,Period!HE$2,Month!42:42)+HD42)</f>
        <v>2810661</v>
      </c>
      <c r="HF42" s="86">
        <f>IF(LEFT(HF$2,2)="1M",SUMIF(Month!$131:$131,Period!HF$2,Month!42:42),SUMIF(Month!$131:$131,Period!HF$2,Month!42:42)+HE42)</f>
        <v>3183182</v>
      </c>
      <c r="HG42" s="86">
        <f>IF(LEFT(HG$2,2)="1M",SUMIF(Month!$131:$131,Period!HG$2,Month!42:42),SUMIF(Month!$131:$131,Period!HG$2,Month!42:42)+HF42)</f>
        <v>3571457</v>
      </c>
      <c r="HH42" s="86">
        <f>IF(LEFT(HH$2,2)="1M",SUMIF(Month!$131:$131,Period!HH$2,Month!42:42),SUMIF(Month!$131:$131,Period!HH$2,Month!42:42)+HG42)</f>
        <v>3937768</v>
      </c>
      <c r="HI42" s="86">
        <f>IF(LEFT(HI$2,2)="1M",SUMIF(Month!$131:$131,Period!HI$2,Month!42:42),SUMIF(Month!$131:$131,Period!HI$2,Month!42:42)+HH42)</f>
        <v>4283367</v>
      </c>
      <c r="HJ42" s="86">
        <f>IF(LEFT(HJ$2,2)="1M",SUMIF(Month!$131:$131,Period!HJ$2,Month!42:42),SUMIF(Month!$131:$131,Period!HJ$2,Month!42:42)+HI42)</f>
        <v>436542</v>
      </c>
      <c r="HK42" s="86">
        <f>IF(LEFT(HK$2,2)="1M",SUMIF(Month!$131:$131,Period!HK$2,Month!42:42),SUMIF(Month!$131:$131,Period!HK$2,Month!42:42)+HJ42)</f>
        <v>802160</v>
      </c>
      <c r="HL42" s="86">
        <f>IF(LEFT(HL$2,2)="1M",SUMIF(Month!$131:$131,Period!HL$2,Month!42:42),SUMIF(Month!$131:$131,Period!HL$2,Month!42:42)+HK42)</f>
        <v>1166675</v>
      </c>
      <c r="HM42" s="86">
        <f>IF(LEFT(HM$2,2)="1M",SUMIF(Month!$131:$131,Period!HM$2,Month!42:42),SUMIF(Month!$131:$131,Period!HM$2,Month!42:42)+HL42)</f>
        <v>1506340</v>
      </c>
      <c r="HN42" s="86">
        <f>IF(LEFT(HN$2,2)="1M",SUMIF(Month!$131:$131,Period!HN$2,Month!42:42),SUMIF(Month!$131:$131,Period!HN$2,Month!42:42)+HM42)</f>
        <v>1852348</v>
      </c>
      <c r="HO42" s="86">
        <f>IF(LEFT(HO$2,2)="1M",SUMIF(Month!$131:$131,Period!HO$2,Month!42:42),SUMIF(Month!$131:$131,Period!HO$2,Month!42:42)+HN42)</f>
        <v>2171208</v>
      </c>
      <c r="HP42" s="86">
        <f>IF(LEFT(HP$2,2)="1M",SUMIF(Month!$131:$131,Period!HP$2,Month!42:42),SUMIF(Month!$131:$131,Period!HP$2,Month!42:42)+HO42)</f>
        <v>2558233</v>
      </c>
      <c r="HQ42" s="86">
        <f>IF(LEFT(HQ$2,2)="1M",SUMIF(Month!$131:$131,Period!HQ$2,Month!42:42),SUMIF(Month!$131:$131,Period!HQ$2,Month!42:42)+HP42)</f>
        <v>2937752</v>
      </c>
      <c r="HR42" s="86">
        <f>IF(LEFT(HR$2,2)="1M",SUMIF(Month!$131:$131,Period!HR$2,Month!42:42),SUMIF(Month!$131:$131,Period!HR$2,Month!42:42)+HQ42)</f>
        <v>3324657</v>
      </c>
      <c r="HS42" s="86">
        <f>IF(LEFT(HS$2,2)="1M",SUMIF(Month!$131:$131,Period!HS$2,Month!42:42),SUMIF(Month!$131:$131,Period!HS$2,Month!42:42)+HR42)</f>
        <v>3701953</v>
      </c>
      <c r="HT42" s="86">
        <f>IF(LEFT(HT$2,2)="1M",SUMIF(Month!$131:$131,Period!HT$2,Month!42:42),SUMIF(Month!$131:$131,Period!HT$2,Month!42:42)+HS42)</f>
        <v>4061842</v>
      </c>
      <c r="HU42" s="86">
        <f>IF(LEFT(HU$2,2)="1M",SUMIF(Month!$131:$131,Period!HU$2,Month!42:42),SUMIF(Month!$131:$131,Period!HU$2,Month!42:42)+HT42)</f>
        <v>4430582</v>
      </c>
      <c r="HV42" s="86">
        <f>IF(LEFT(HV$2,2)="1M",SUMIF(Month!$131:$131,Period!HV$2,Month!42:42),SUMIF(Month!$131:$131,Period!HV$2,Month!42:42)+HU42)</f>
        <v>400532</v>
      </c>
      <c r="HW42" s="86">
        <f>IF(LEFT(HW$2,2)="1M",SUMIF(Month!$131:$131,Period!HW$2,Month!42:42),SUMIF(Month!$131:$131,Period!HW$2,Month!42:42)+HV42)</f>
        <v>735942</v>
      </c>
      <c r="HX42" s="86">
        <f>IF(LEFT(HX$2,2)="1M",SUMIF(Month!$131:$131,Period!HX$2,Month!42:42),SUMIF(Month!$131:$131,Period!HX$2,Month!42:42)+HW42)</f>
        <v>1104940</v>
      </c>
      <c r="HY42" s="86">
        <f>IF(LEFT(HY$2,2)="1M",SUMIF(Month!$131:$131,Period!HY$2,Month!42:42),SUMIF(Month!$131:$131,Period!HY$2,Month!42:42)+HX42)</f>
        <v>1428625</v>
      </c>
      <c r="HZ42" s="86">
        <f>IF(LEFT(HZ$2,2)="1M",SUMIF(Month!$131:$131,Period!HZ$2,Month!42:42),SUMIF(Month!$131:$131,Period!HZ$2,Month!42:42)+HY42)</f>
        <v>1756104</v>
      </c>
      <c r="IA42" s="86">
        <f>IF(LEFT(IA$2,2)="1M",SUMIF(Month!$131:$131,Period!IA$2,Month!42:42),SUMIF(Month!$131:$131,Period!IA$2,Month!42:42)+HZ42)</f>
        <v>2096104</v>
      </c>
      <c r="IB42" s="86">
        <f>IF(LEFT(IB$2,2)="1M",SUMIF(Month!$131:$131,Period!IB$2,Month!42:42),SUMIF(Month!$131:$131,Period!IB$2,Month!42:42)+IA42)</f>
        <v>2478758</v>
      </c>
      <c r="IC42" s="86">
        <f>IF(LEFT(IC$2,2)="1M",SUMIF(Month!$131:$131,Period!IC$2,Month!42:42),SUMIF(Month!$131:$131,Period!IC$2,Month!42:42)+IB42)</f>
        <v>2868431</v>
      </c>
      <c r="ID42" s="86">
        <f>IF(LEFT(ID$2,2)="1M",SUMIF(Month!$131:$131,Period!ID$2,Month!42:42),SUMIF(Month!$131:$131,Period!ID$2,Month!42:42)+IC42)</f>
        <v>3227898</v>
      </c>
      <c r="IE42" s="86">
        <f>IF(LEFT(IE$2,2)="1M",SUMIF(Month!$131:$131,Period!IE$2,Month!42:42),SUMIF(Month!$131:$131,Period!IE$2,Month!42:42)+ID42)</f>
        <v>3592401</v>
      </c>
      <c r="IF42" s="86">
        <f>IF(LEFT(IF$2,2)="1M",SUMIF(Month!$131:$131,Period!IF$2,Month!42:42),SUMIF(Month!$131:$131,Period!IF$2,Month!42:42)+IE42)</f>
        <v>3956839</v>
      </c>
      <c r="IG42" s="86">
        <f>IF(LEFT(IG$2,2)="1M",SUMIF(Month!$131:$131,Period!IG$2,Month!42:42),SUMIF(Month!$131:$131,Period!IG$2,Month!42:42)+IF42)</f>
        <v>4352485</v>
      </c>
      <c r="IH42" s="86">
        <f>Month!IH42</f>
        <v>442272</v>
      </c>
      <c r="II42" s="86">
        <f>IH42+Month!II42</f>
        <v>798372</v>
      </c>
      <c r="IJ42" s="86">
        <f>II42+Month!IJ42</f>
        <v>1204389</v>
      </c>
      <c r="IK42" s="86">
        <f>IJ42+Month!IK42</f>
        <v>1560814</v>
      </c>
      <c r="IL42" s="86">
        <f>IK42+Month!IL42</f>
        <v>1951966</v>
      </c>
      <c r="IM42" s="86">
        <f>IL42+Month!IM42</f>
        <v>2306676</v>
      </c>
      <c r="IN42" s="86">
        <f>IM42+Month!IN42</f>
        <v>2673853</v>
      </c>
      <c r="IO42" s="86">
        <f>IN42+Month!IO42</f>
        <v>3043993</v>
      </c>
      <c r="IP42" s="86">
        <f>IO42+Month!IP42</f>
        <v>3411173</v>
      </c>
      <c r="IQ42" s="86">
        <f>IP42+Month!IQ42</f>
        <v>3771897</v>
      </c>
      <c r="IR42" s="86">
        <f>IQ42+Month!IR42</f>
        <v>4114749</v>
      </c>
      <c r="IS42" s="86">
        <f>IR42+Month!IS42</f>
        <v>4465020</v>
      </c>
      <c r="IT42" s="86">
        <f>Month!IT42</f>
        <v>391780</v>
      </c>
      <c r="IU42" s="86">
        <f>IT42+Month!IU42</f>
        <v>711622</v>
      </c>
      <c r="IV42" s="86">
        <f>IU42+Month!IV42</f>
        <v>1054653</v>
      </c>
      <c r="IW42" s="86">
        <f>IV42+Month!IW42</f>
        <v>1404160</v>
      </c>
      <c r="IX42" s="86">
        <f>IW42+Month!IX42</f>
        <v>1740631</v>
      </c>
      <c r="IY42" s="86">
        <f>IX42+Month!IY42</f>
        <v>2075898</v>
      </c>
      <c r="IZ42" s="86">
        <f>IY42+Month!IZ42</f>
        <v>2465272</v>
      </c>
      <c r="JA42" s="86">
        <f>IZ42+Month!JA42</f>
        <v>2853711</v>
      </c>
      <c r="JB42" s="86">
        <f>JA42+Month!JB42</f>
        <v>3239653</v>
      </c>
      <c r="JC42" s="86">
        <f>JB42+Month!JC42</f>
        <v>3649319</v>
      </c>
      <c r="JD42" s="86">
        <f>JC42+Month!JD42</f>
        <v>4019263</v>
      </c>
      <c r="JE42" s="86">
        <f>JD42+Month!JE42</f>
        <v>4418367</v>
      </c>
      <c r="JF42" s="86">
        <f>Month!JF42</f>
        <v>426016</v>
      </c>
      <c r="JG42" s="86">
        <f>Month!JG42+JF42</f>
        <v>844171</v>
      </c>
      <c r="JH42" s="86">
        <f>Month!JH42+JG42</f>
        <v>1281512</v>
      </c>
      <c r="JI42" s="86">
        <f>Month!JI42+JH42</f>
        <v>1735715</v>
      </c>
      <c r="JJ42" s="86">
        <f>Month!JJ42+JI42</f>
        <v>2194715</v>
      </c>
      <c r="JK42" s="86">
        <f>Month!JK42+JJ42</f>
        <v>2625715</v>
      </c>
      <c r="JL42" s="86">
        <f>Month!JL42+JK42</f>
        <v>3079639</v>
      </c>
      <c r="JM42" s="86">
        <f>Month!JM42+JL42</f>
        <v>3521834</v>
      </c>
      <c r="JN42" s="86">
        <f>Month!JN42+JM42</f>
        <v>3933957</v>
      </c>
      <c r="JO42" s="86">
        <f>Month!JO42+JN42</f>
        <v>4396321</v>
      </c>
      <c r="JP42" s="86">
        <f>Month!JP42+JO42</f>
        <v>4821961</v>
      </c>
      <c r="JQ42" s="86">
        <f>Month!JQ42+JP42</f>
        <v>5220513</v>
      </c>
      <c r="JR42" s="86">
        <f>Month!JR42</f>
        <v>477000</v>
      </c>
      <c r="JS42" s="86">
        <f>Month!JS42+JR42</f>
        <v>915923</v>
      </c>
      <c r="JT42" s="86">
        <f>Month!JT42+JS42</f>
        <v>1232194</v>
      </c>
      <c r="JU42" s="86">
        <f>Month!JU42+JT42</f>
        <v>1345461</v>
      </c>
      <c r="JV42" s="86">
        <f>Month!JV42+JU42</f>
        <v>1520930</v>
      </c>
      <c r="JW42" s="86">
        <f>Month!JW42+JV42</f>
        <v>1758532</v>
      </c>
      <c r="JX42" s="86">
        <f>Month!JX42+JW42</f>
        <v>2049659</v>
      </c>
      <c r="JY42" s="86">
        <f>Month!JY42+JX42</f>
        <v>2384248</v>
      </c>
      <c r="JZ42" s="86">
        <f>Month!JZ42+JY42</f>
        <v>2782773</v>
      </c>
      <c r="KA42" s="86">
        <f>Month!KA42+JZ42</f>
        <v>3264003</v>
      </c>
      <c r="KB42" s="86">
        <f>Month!KB42+KA42</f>
        <v>3787095</v>
      </c>
      <c r="KC42" s="86">
        <f>Month!KC42+KB42</f>
        <v>4314387</v>
      </c>
      <c r="KD42" s="86">
        <f>Month!KD42</f>
        <v>572722</v>
      </c>
      <c r="KE42" s="86">
        <f>Month!KE42+KD42</f>
        <v>1099924</v>
      </c>
      <c r="KF42" s="86">
        <f>Month!KF42+KE42</f>
        <v>1656206</v>
      </c>
      <c r="KG42" s="86">
        <f>Month!KG42+KF42</f>
        <v>2196282</v>
      </c>
      <c r="KH42" s="86">
        <f>Month!KH42+KG42</f>
        <v>2804192</v>
      </c>
      <c r="KI42" s="86">
        <f>Month!KI42+KH42</f>
        <v>3419322</v>
      </c>
      <c r="KJ42" s="86">
        <f>Month!KJ42+KI42</f>
        <v>4105716</v>
      </c>
      <c r="KK42" s="86">
        <f>Month!KK42+KJ42</f>
        <v>4804492</v>
      </c>
      <c r="KL42" s="86">
        <f>Month!KL42+KK42</f>
        <v>5481159</v>
      </c>
      <c r="KM42" s="86">
        <f>Month!KM42+KL42</f>
        <v>6154570</v>
      </c>
      <c r="KN42" s="86">
        <f>Month!KN42+KM42</f>
        <v>6820334</v>
      </c>
      <c r="KO42" s="86">
        <f>Month!KO42+KN42</f>
        <v>7494734</v>
      </c>
      <c r="KP42" s="86">
        <f>Month!KP42</f>
        <v>589306</v>
      </c>
      <c r="KQ42" s="86">
        <f>Month!KQ42+KP42</f>
        <v>1125269</v>
      </c>
      <c r="KR42" s="86">
        <f>Month!KR42+KQ42</f>
        <v>1770001</v>
      </c>
      <c r="KS42" s="86">
        <f>Month!KS42+KR42</f>
        <v>2371978</v>
      </c>
      <c r="KT42" s="86">
        <f>Month!KT42+KS42</f>
        <v>3046197</v>
      </c>
      <c r="KU42" s="86">
        <f>Month!KU42+KT42</f>
        <v>3615290</v>
      </c>
      <c r="KV42" s="86">
        <f>Month!KV42+KU42</f>
        <v>4273309</v>
      </c>
      <c r="KW42" s="86">
        <f>Month!KW42+KV42</f>
        <v>4939048</v>
      </c>
      <c r="KX42" s="86">
        <f>Month!KX42+KW42</f>
        <v>5575958</v>
      </c>
      <c r="KY42" s="86">
        <f>Month!KY42+KX42</f>
        <v>6235916</v>
      </c>
      <c r="KZ42" s="86">
        <f>Month!KZ42+KY42</f>
        <v>6915148</v>
      </c>
      <c r="LA42" s="86">
        <f>Month!LA42+KZ42</f>
        <v>7611011</v>
      </c>
      <c r="LB42" s="86">
        <f>Month!LB42</f>
        <v>731676</v>
      </c>
      <c r="LC42" s="86">
        <f>Month!LC42+LB42</f>
        <v>1341914</v>
      </c>
      <c r="LD42" s="86">
        <f>Month!LD42+LC42</f>
        <v>1964270</v>
      </c>
      <c r="LE42" s="86">
        <f>Month!LE42+LD42</f>
        <v>2571940</v>
      </c>
      <c r="LF42" s="86">
        <f>Month!LF42+LE42</f>
        <v>3174523</v>
      </c>
      <c r="LG42" s="86">
        <f>Month!LG42+LF42</f>
        <v>3758563</v>
      </c>
      <c r="LH42" s="86">
        <f>Month!LH42+LG42</f>
        <v>4316992</v>
      </c>
      <c r="LI42" s="86">
        <f>Month!LI42+LH42</f>
        <v>4937742</v>
      </c>
      <c r="LJ42" s="86">
        <f>Month!LJ42+LI42</f>
        <v>5459697</v>
      </c>
      <c r="LK42" s="86">
        <f>Month!LK42+LJ42</f>
        <v>6001697</v>
      </c>
      <c r="LL42" s="86">
        <f>Month!LL42+LK42</f>
        <v>6560050</v>
      </c>
      <c r="LM42" s="86">
        <f>Month!LM42+LL42</f>
        <v>7081195</v>
      </c>
      <c r="LN42" s="86">
        <f>Month!LN42</f>
        <v>474037.00000000006</v>
      </c>
      <c r="LO42" s="86">
        <f>LN42+Month!LO42</f>
        <v>920784</v>
      </c>
      <c r="LP42" s="86">
        <f>LO42+Month!LP42</f>
        <v>1435834</v>
      </c>
      <c r="LQ42" s="86">
        <f>LP42+Month!LQ42</f>
        <v>1929478</v>
      </c>
      <c r="LR42" s="86">
        <f>LQ42+Month!LR42</f>
        <v>2451663</v>
      </c>
      <c r="LS42" s="86">
        <f>LR42+Month!LS42</f>
        <v>2985724</v>
      </c>
      <c r="LT42" s="86">
        <f>LS42+Month!LT42</f>
        <v>3539734</v>
      </c>
      <c r="LU42" s="86">
        <f>LT42+Month!LU42</f>
        <v>4129464</v>
      </c>
      <c r="LV42" s="86">
        <f>LU42+Month!LV42</f>
        <v>4692112</v>
      </c>
      <c r="LW42" s="86">
        <f>LV42+Month!LW42</f>
        <v>5251105</v>
      </c>
      <c r="LX42" s="86">
        <f>LW42+Month!LX42</f>
        <v>5815761</v>
      </c>
      <c r="LY42" s="86">
        <f>LX42+Month!LY42</f>
        <v>6404452</v>
      </c>
      <c r="LZ42" s="86">
        <f>Month!LZ42</f>
        <v>621450</v>
      </c>
      <c r="MA42" s="86">
        <f>LZ42+Month!MA42</f>
        <v>1101124</v>
      </c>
      <c r="MB42" s="86">
        <f>MA42+Month!MB42</f>
        <v>1633485</v>
      </c>
      <c r="MC42" s="86">
        <f>MB42+Month!MC42</f>
        <v>2146006</v>
      </c>
      <c r="MD42" s="86">
        <f>MC42+Month!MD42</f>
        <v>2691730</v>
      </c>
      <c r="ME42" s="86">
        <f>MD42+Month!ME42</f>
        <v>3188026</v>
      </c>
      <c r="MF42" s="86">
        <f>ME42+Month!MF42</f>
        <v>3692595</v>
      </c>
      <c r="MG42" s="86">
        <f>MF42+Month!MG42</f>
        <v>4195138</v>
      </c>
      <c r="MH42" s="86">
        <f>MG42+Month!MH42</f>
        <v>4699462</v>
      </c>
      <c r="MI42" s="86">
        <f>MH42+Month!MI42</f>
        <v>5223610</v>
      </c>
      <c r="MJ42" s="86">
        <f>MI42+Month!MJ42</f>
        <v>5698825</v>
      </c>
      <c r="MK42" s="86">
        <f>MJ42+Month!MK42</f>
        <v>6187809</v>
      </c>
      <c r="ML42" s="86">
        <f>Month!ML42</f>
        <v>572575</v>
      </c>
    </row>
    <row r="43" spans="1:350" x14ac:dyDescent="0.35">
      <c r="A43" s="71" t="str">
        <f>Month!$A$43</f>
        <v>Carga (ton)</v>
      </c>
      <c r="B43" s="72">
        <f>IF(LEFT(B$2,2)="1M",SUMIF(Month!$131:$131,Period!B$2,Month!43:43),SUMIF(Month!$131:$131,Period!B$2,Month!43:43)+A43)</f>
        <v>0</v>
      </c>
      <c r="C43" s="72">
        <f>IF(LEFT(C$2,2)="1M",SUMIF(Month!$131:$131,Period!C$2,Month!43:43),SUMIF(Month!$131:$131,Period!C$2,Month!43:43)+B43)</f>
        <v>0</v>
      </c>
      <c r="D43" s="72">
        <f>IF(LEFT(D$2,2)="1M",SUMIF(Month!$131:$131,Period!D$2,Month!43:43),SUMIF(Month!$131:$131,Period!D$2,Month!43:43)+C43)</f>
        <v>0</v>
      </c>
      <c r="E43" s="72">
        <f>IF(LEFT(E$2,2)="1M",SUMIF(Month!$131:$131,Period!E$2,Month!43:43),SUMIF(Month!$131:$131,Period!E$2,Month!43:43)+D43)</f>
        <v>0</v>
      </c>
      <c r="F43" s="72">
        <f>IF(LEFT(F$2,2)="1M",SUMIF(Month!$131:$131,Period!F$2,Month!43:43),SUMIF(Month!$131:$131,Period!F$2,Month!43:43)+E43)</f>
        <v>0</v>
      </c>
      <c r="G43" s="72">
        <f>IF(LEFT(G$2,2)="1M",SUMIF(Month!$131:$131,Period!G$2,Month!43:43),SUMIF(Month!$131:$131,Period!G$2,Month!43:43)+F43)</f>
        <v>0</v>
      </c>
      <c r="H43" s="72">
        <f>IF(LEFT(H$2,2)="1M",SUMIF(Month!$131:$131,Period!H$2,Month!43:43),SUMIF(Month!$131:$131,Period!H$2,Month!43:43)+G43)</f>
        <v>0</v>
      </c>
      <c r="I43" s="72">
        <f>IF(LEFT(I$2,2)="1M",SUMIF(Month!$131:$131,Period!I$2,Month!43:43),SUMIF(Month!$131:$131,Period!I$2,Month!43:43)+H43)</f>
        <v>0</v>
      </c>
      <c r="J43" s="72">
        <f>IF(LEFT(J$2,2)="1M",SUMIF(Month!$131:$131,Period!J$2,Month!43:43),SUMIF(Month!$131:$131,Period!J$2,Month!43:43)+I43)</f>
        <v>0</v>
      </c>
      <c r="K43" s="72">
        <f>IF(LEFT(K$2,2)="1M",SUMIF(Month!$131:$131,Period!K$2,Month!43:43),SUMIF(Month!$131:$131,Period!K$2,Month!43:43)+J43)</f>
        <v>0</v>
      </c>
      <c r="L43" s="72">
        <f>IF(LEFT(L$2,2)="1M",SUMIF(Month!$131:$131,Period!L$2,Month!43:43),SUMIF(Month!$131:$131,Period!L$2,Month!43:43)+K43)</f>
        <v>0</v>
      </c>
      <c r="M43" s="72">
        <f>IF(LEFT(M$2,2)="1M",SUMIF(Month!$131:$131,Period!M$2,Month!43:43),SUMIF(Month!$131:$131,Period!M$2,Month!43:43)+L43)</f>
        <v>0</v>
      </c>
      <c r="N43" s="72">
        <f>IF(LEFT(N$2,2)="1M",SUMIF(Month!$131:$131,Period!N$2,Month!43:43),SUMIF(Month!$131:$131,Period!N$2,Month!43:43)+M43)</f>
        <v>0</v>
      </c>
      <c r="O43" s="72">
        <f>IF(LEFT(O$2,2)="1M",SUMIF(Month!$131:$131,Period!O$2,Month!43:43),SUMIF(Month!$131:$131,Period!O$2,Month!43:43)+N43)</f>
        <v>0</v>
      </c>
      <c r="P43" s="72">
        <f>IF(LEFT(P$2,2)="1M",SUMIF(Month!$131:$131,Period!P$2,Month!43:43),SUMIF(Month!$131:$131,Period!P$2,Month!43:43)+O43)</f>
        <v>0</v>
      </c>
      <c r="Q43" s="72">
        <f>IF(LEFT(Q$2,2)="1M",SUMIF(Month!$131:$131,Period!Q$2,Month!43:43),SUMIF(Month!$131:$131,Period!Q$2,Month!43:43)+P43)</f>
        <v>0</v>
      </c>
      <c r="R43" s="72">
        <f>IF(LEFT(R$2,2)="1M",SUMIF(Month!$131:$131,Period!R$2,Month!43:43),SUMIF(Month!$131:$131,Period!R$2,Month!43:43)+Q43)</f>
        <v>0</v>
      </c>
      <c r="S43" s="72">
        <f>IF(LEFT(S$2,2)="1M",SUMIF(Month!$131:$131,Period!S$2,Month!43:43),SUMIF(Month!$131:$131,Period!S$2,Month!43:43)+R43)</f>
        <v>0</v>
      </c>
      <c r="T43" s="72">
        <f>IF(LEFT(T$2,2)="1M",SUMIF(Month!$131:$131,Period!T$2,Month!43:43),SUMIF(Month!$131:$131,Period!T$2,Month!43:43)+S43)</f>
        <v>0</v>
      </c>
      <c r="U43" s="72">
        <f>IF(LEFT(U$2,2)="1M",SUMIF(Month!$131:$131,Period!U$2,Month!43:43),SUMIF(Month!$131:$131,Period!U$2,Month!43:43)+T43)</f>
        <v>0</v>
      </c>
      <c r="V43" s="72">
        <f>IF(LEFT(V$2,2)="1M",SUMIF(Month!$131:$131,Period!V$2,Month!43:43),SUMIF(Month!$131:$131,Period!V$2,Month!43:43)+U43)</f>
        <v>0</v>
      </c>
      <c r="W43" s="72">
        <f>IF(LEFT(W$2,2)="1M",SUMIF(Month!$131:$131,Period!W$2,Month!43:43),SUMIF(Month!$131:$131,Period!W$2,Month!43:43)+V43)</f>
        <v>0</v>
      </c>
      <c r="X43" s="72">
        <f>IF(LEFT(X$2,2)="1M",SUMIF(Month!$131:$131,Period!X$2,Month!43:43),SUMIF(Month!$131:$131,Period!X$2,Month!43:43)+W43)</f>
        <v>0</v>
      </c>
      <c r="Y43" s="72">
        <f>IF(LEFT(Y$2,2)="1M",SUMIF(Month!$131:$131,Period!Y$2,Month!43:43),SUMIF(Month!$131:$131,Period!Y$2,Month!43:43)+X43)</f>
        <v>0</v>
      </c>
      <c r="Z43" s="72">
        <f>IF(LEFT(Z$2,2)="1M",SUMIF(Month!$131:$131,Period!Z$2,Month!43:43),SUMIF(Month!$131:$131,Period!Z$2,Month!43:43)+Y43)</f>
        <v>0</v>
      </c>
      <c r="AA43" s="72">
        <f>IF(LEFT(AA$2,2)="1M",SUMIF(Month!$131:$131,Period!AA$2,Month!43:43),SUMIF(Month!$131:$131,Period!AA$2,Month!43:43)+Z43)</f>
        <v>0</v>
      </c>
      <c r="AB43" s="72">
        <f>IF(LEFT(AB$2,2)="1M",SUMIF(Month!$131:$131,Period!AB$2,Month!43:43),SUMIF(Month!$131:$131,Period!AB$2,Month!43:43)+AA43)</f>
        <v>0</v>
      </c>
      <c r="AC43" s="72">
        <f>IF(LEFT(AC$2,2)="1M",SUMIF(Month!$131:$131,Period!AC$2,Month!43:43),SUMIF(Month!$131:$131,Period!AC$2,Month!43:43)+AB43)</f>
        <v>0</v>
      </c>
      <c r="AD43" s="72">
        <f>IF(LEFT(AD$2,2)="1M",SUMIF(Month!$131:$131,Period!AD$2,Month!43:43),SUMIF(Month!$131:$131,Period!AD$2,Month!43:43)+AC43)</f>
        <v>0</v>
      </c>
      <c r="AE43" s="72">
        <f>IF(LEFT(AE$2,2)="1M",SUMIF(Month!$131:$131,Period!AE$2,Month!43:43),SUMIF(Month!$131:$131,Period!AE$2,Month!43:43)+AD43)</f>
        <v>0</v>
      </c>
      <c r="AF43" s="72">
        <f>IF(LEFT(AF$2,2)="1M",SUMIF(Month!$131:$131,Period!AF$2,Month!43:43),SUMIF(Month!$131:$131,Period!AF$2,Month!43:43)+AE43)</f>
        <v>0</v>
      </c>
      <c r="AG43" s="72">
        <f>IF(LEFT(AG$2,2)="1M",SUMIF(Month!$131:$131,Period!AG$2,Month!43:43),SUMIF(Month!$131:$131,Period!AG$2,Month!43:43)+AF43)</f>
        <v>0</v>
      </c>
      <c r="AH43" s="72">
        <f>IF(LEFT(AH$2,2)="1M",SUMIF(Month!$131:$131,Period!AH$2,Month!43:43),SUMIF(Month!$131:$131,Period!AH$2,Month!43:43)+AG43)</f>
        <v>0</v>
      </c>
      <c r="AI43" s="72">
        <f>IF(LEFT(AI$2,2)="1M",SUMIF(Month!$131:$131,Period!AI$2,Month!43:43),SUMIF(Month!$131:$131,Period!AI$2,Month!43:43)+AH43)</f>
        <v>0</v>
      </c>
      <c r="AJ43" s="72">
        <f>IF(LEFT(AJ$2,2)="1M",SUMIF(Month!$131:$131,Period!AJ$2,Month!43:43),SUMIF(Month!$131:$131,Period!AJ$2,Month!43:43)+AI43)</f>
        <v>0</v>
      </c>
      <c r="AK43" s="72">
        <f>IF(LEFT(AK$2,2)="1M",SUMIF(Month!$131:$131,Period!AK$2,Month!43:43),SUMIF(Month!$131:$131,Period!AK$2,Month!43:43)+AJ43)</f>
        <v>0</v>
      </c>
      <c r="AL43" s="72">
        <f>IF(LEFT(AL$2,2)="1M",SUMIF(Month!$131:$131,Period!AL$2,Month!43:43),SUMIF(Month!$131:$131,Period!AL$2,Month!43:43)+AK43)</f>
        <v>0</v>
      </c>
      <c r="AM43" s="72">
        <f>IF(LEFT(AM$2,2)="1M",SUMIF(Month!$131:$131,Period!AM$2,Month!43:43),SUMIF(Month!$131:$131,Period!AM$2,Month!43:43)+AL43)</f>
        <v>0</v>
      </c>
      <c r="AN43" s="72">
        <f>IF(LEFT(AN$2,2)="1M",SUMIF(Month!$131:$131,Period!AN$2,Month!43:43),SUMIF(Month!$131:$131,Period!AN$2,Month!43:43)+AM43)</f>
        <v>0</v>
      </c>
      <c r="AO43" s="72">
        <f>IF(LEFT(AO$2,2)="1M",SUMIF(Month!$131:$131,Period!AO$2,Month!43:43),SUMIF(Month!$131:$131,Period!AO$2,Month!43:43)+AN43)</f>
        <v>0</v>
      </c>
      <c r="AP43" s="72">
        <f>IF(LEFT(AP$2,2)="1M",SUMIF(Month!$131:$131,Period!AP$2,Month!43:43),SUMIF(Month!$131:$131,Period!AP$2,Month!43:43)+AO43)</f>
        <v>0</v>
      </c>
      <c r="AQ43" s="72">
        <f>IF(LEFT(AQ$2,2)="1M",SUMIF(Month!$131:$131,Period!AQ$2,Month!43:43),SUMIF(Month!$131:$131,Period!AQ$2,Month!43:43)+AP43)</f>
        <v>0</v>
      </c>
      <c r="AR43" s="72">
        <f>IF(LEFT(AR$2,2)="1M",SUMIF(Month!$131:$131,Period!AR$2,Month!43:43),SUMIF(Month!$131:$131,Period!AR$2,Month!43:43)+AQ43)</f>
        <v>0</v>
      </c>
      <c r="AS43" s="72">
        <f>IF(LEFT(AS$2,2)="1M",SUMIF(Month!$131:$131,Period!AS$2,Month!43:43),SUMIF(Month!$131:$131,Period!AS$2,Month!43:43)+AR43)</f>
        <v>0</v>
      </c>
      <c r="AT43" s="72">
        <f>IF(LEFT(AT$2,2)="1M",SUMIF(Month!$131:$131,Period!AT$2,Month!43:43),SUMIF(Month!$131:$131,Period!AT$2,Month!43:43)+AS43)</f>
        <v>0</v>
      </c>
      <c r="AU43" s="72">
        <f>IF(LEFT(AU$2,2)="1M",SUMIF(Month!$131:$131,Period!AU$2,Month!43:43),SUMIF(Month!$131:$131,Period!AU$2,Month!43:43)+AT43)</f>
        <v>0</v>
      </c>
      <c r="AV43" s="72">
        <f>IF(LEFT(AV$2,2)="1M",SUMIF(Month!$131:$131,Period!AV$2,Month!43:43),SUMIF(Month!$131:$131,Period!AV$2,Month!43:43)+AU43)</f>
        <v>0</v>
      </c>
      <c r="AW43" s="72">
        <f>IF(LEFT(AW$2,2)="1M",SUMIF(Month!$131:$131,Period!AW$2,Month!43:43),SUMIF(Month!$131:$131,Period!AW$2,Month!43:43)+AV43)</f>
        <v>0</v>
      </c>
      <c r="AX43" s="72">
        <f>IF(LEFT(AX$2,2)="1M",SUMIF(Month!$131:$131,Period!AX$2,Month!43:43),SUMIF(Month!$131:$131,Period!AX$2,Month!43:43)+AW43)</f>
        <v>0</v>
      </c>
      <c r="AY43" s="72">
        <f>IF(LEFT(AY$2,2)="1M",SUMIF(Month!$131:$131,Period!AY$2,Month!43:43),SUMIF(Month!$131:$131,Period!AY$2,Month!43:43)+AX43)</f>
        <v>0</v>
      </c>
      <c r="AZ43" s="72">
        <f>IF(LEFT(AZ$2,2)="1M",SUMIF(Month!$131:$131,Period!AZ$2,Month!43:43),SUMIF(Month!$131:$131,Period!AZ$2,Month!43:43)+AY43)</f>
        <v>0</v>
      </c>
      <c r="BA43" s="72">
        <f>IF(LEFT(BA$2,2)="1M",SUMIF(Month!$131:$131,Period!BA$2,Month!43:43),SUMIF(Month!$131:$131,Period!BA$2,Month!43:43)+AZ43)</f>
        <v>0</v>
      </c>
      <c r="BB43" s="72">
        <f>IF(LEFT(BB$2,2)="1M",SUMIF(Month!$131:$131,Period!BB$2,Month!43:43),SUMIF(Month!$131:$131,Period!BB$2,Month!43:43)+BA43)</f>
        <v>0</v>
      </c>
      <c r="BC43" s="72">
        <f>IF(LEFT(BC$2,2)="1M",SUMIF(Month!$131:$131,Period!BC$2,Month!43:43),SUMIF(Month!$131:$131,Period!BC$2,Month!43:43)+BB43)</f>
        <v>0</v>
      </c>
      <c r="BD43" s="72">
        <f>IF(LEFT(BD$2,2)="1M",SUMIF(Month!$131:$131,Period!BD$2,Month!43:43),SUMIF(Month!$131:$131,Period!BD$2,Month!43:43)+BC43)</f>
        <v>0</v>
      </c>
      <c r="BE43" s="72">
        <f>IF(LEFT(BE$2,2)="1M",SUMIF(Month!$131:$131,Period!BE$2,Month!43:43),SUMIF(Month!$131:$131,Period!BE$2,Month!43:43)+BD43)</f>
        <v>0</v>
      </c>
      <c r="BF43" s="72">
        <f>IF(LEFT(BF$2,2)="1M",SUMIF(Month!$131:$131,Period!BF$2,Month!43:43),SUMIF(Month!$131:$131,Period!BF$2,Month!43:43)+BE43)</f>
        <v>0</v>
      </c>
      <c r="BG43" s="72">
        <f>IF(LEFT(BG$2,2)="1M",SUMIF(Month!$131:$131,Period!BG$2,Month!43:43),SUMIF(Month!$131:$131,Period!BG$2,Month!43:43)+BF43)</f>
        <v>0</v>
      </c>
      <c r="BH43" s="72">
        <f>IF(LEFT(BH$2,2)="1M",SUMIF(Month!$131:$131,Period!BH$2,Month!43:43),SUMIF(Month!$131:$131,Period!BH$2,Month!43:43)+BG43)</f>
        <v>0</v>
      </c>
      <c r="BI43" s="72">
        <f>IF(LEFT(BI$2,2)="1M",SUMIF(Month!$131:$131,Period!BI$2,Month!43:43),SUMIF(Month!$131:$131,Period!BI$2,Month!43:43)+BH43)</f>
        <v>0</v>
      </c>
      <c r="BJ43" s="72">
        <f>IF(LEFT(BJ$2,2)="1M",SUMIF(Month!$131:$131,Period!BJ$2,Month!43:43),SUMIF(Month!$131:$131,Period!BJ$2,Month!43:43)+BI43)</f>
        <v>0</v>
      </c>
      <c r="BK43" s="72">
        <f>IF(LEFT(BK$2,2)="1M",SUMIF(Month!$131:$131,Period!BK$2,Month!43:43),SUMIF(Month!$131:$131,Period!BK$2,Month!43:43)+BJ43)</f>
        <v>0</v>
      </c>
      <c r="BL43" s="72">
        <f>IF(LEFT(BL$2,2)="1M",SUMIF(Month!$131:$131,Period!BL$2,Month!43:43),SUMIF(Month!$131:$131,Period!BL$2,Month!43:43)+BK43)</f>
        <v>0</v>
      </c>
      <c r="BM43" s="72">
        <f>IF(LEFT(BM$2,2)="1M",SUMIF(Month!$131:$131,Period!BM$2,Month!43:43),SUMIF(Month!$131:$131,Period!BM$2,Month!43:43)+BL43)</f>
        <v>0</v>
      </c>
      <c r="BN43" s="72">
        <f>IF(LEFT(BN$2,2)="1M",SUMIF(Month!$131:$131,Period!BN$2,Month!43:43),SUMIF(Month!$131:$131,Period!BN$2,Month!43:43)+BM43)</f>
        <v>0</v>
      </c>
      <c r="BO43" s="72">
        <f>IF(LEFT(BO$2,2)="1M",SUMIF(Month!$131:$131,Period!BO$2,Month!43:43),SUMIF(Month!$131:$131,Period!BO$2,Month!43:43)+BN43)</f>
        <v>0</v>
      </c>
      <c r="BP43" s="72">
        <f>IF(LEFT(BP$2,2)="1M",SUMIF(Month!$131:$131,Period!BP$2,Month!43:43),SUMIF(Month!$131:$131,Period!BP$2,Month!43:43)+BO43)</f>
        <v>0</v>
      </c>
      <c r="BQ43" s="72">
        <f>IF(LEFT(BQ$2,2)="1M",SUMIF(Month!$131:$131,Period!BQ$2,Month!43:43),SUMIF(Month!$131:$131,Period!BQ$2,Month!43:43)+BP43)</f>
        <v>0</v>
      </c>
      <c r="BR43" s="72">
        <f>IF(LEFT(BR$2,2)="1M",SUMIF(Month!$131:$131,Period!BR$2,Month!43:43),SUMIF(Month!$131:$131,Period!BR$2,Month!43:43)+BQ43)</f>
        <v>0</v>
      </c>
      <c r="BS43" s="72">
        <f>IF(LEFT(BS$2,2)="1M",SUMIF(Month!$131:$131,Period!BS$2,Month!43:43),SUMIF(Month!$131:$131,Period!BS$2,Month!43:43)+BR43)</f>
        <v>0</v>
      </c>
      <c r="BT43" s="72">
        <f>IF(LEFT(BT$2,2)="1M",SUMIF(Month!$131:$131,Period!BT$2,Month!43:43),SUMIF(Month!$131:$131,Period!BT$2,Month!43:43)+BS43)</f>
        <v>0</v>
      </c>
      <c r="BU43" s="72">
        <f>IF(LEFT(BU$2,2)="1M",SUMIF(Month!$131:$131,Period!BU$2,Month!43:43),SUMIF(Month!$131:$131,Period!BU$2,Month!43:43)+BT43)</f>
        <v>0</v>
      </c>
      <c r="BV43" s="72">
        <f>IF(LEFT(BV$2,2)="1M",SUMIF(Month!$131:$131,Period!BV$2,Month!43:43),SUMIF(Month!$131:$131,Period!BV$2,Month!43:43)+BU43)</f>
        <v>0</v>
      </c>
      <c r="BW43" s="72">
        <f>IF(LEFT(BW$2,2)="1M",SUMIF(Month!$131:$131,Period!BW$2,Month!43:43),SUMIF(Month!$131:$131,Period!BW$2,Month!43:43)+BV43)</f>
        <v>0</v>
      </c>
      <c r="BX43" s="72">
        <f>IF(LEFT(BX$2,2)="1M",SUMIF(Month!$131:$131,Period!BX$2,Month!43:43),SUMIF(Month!$131:$131,Period!BX$2,Month!43:43)+BW43)</f>
        <v>0</v>
      </c>
      <c r="BY43" s="72">
        <f>IF(LEFT(BY$2,2)="1M",SUMIF(Month!$131:$131,Period!BY$2,Month!43:43),SUMIF(Month!$131:$131,Period!BY$2,Month!43:43)+BX43)</f>
        <v>0</v>
      </c>
      <c r="BZ43" s="72">
        <f>IF(LEFT(BZ$2,2)="1M",SUMIF(Month!$131:$131,Period!BZ$2,Month!43:43),SUMIF(Month!$131:$131,Period!BZ$2,Month!43:43)+BY43)</f>
        <v>0</v>
      </c>
      <c r="CA43" s="72">
        <f>IF(LEFT(CA$2,2)="1M",SUMIF(Month!$131:$131,Period!CA$2,Month!43:43),SUMIF(Month!$131:$131,Period!CA$2,Month!43:43)+BZ43)</f>
        <v>0</v>
      </c>
      <c r="CB43" s="72">
        <f>IF(LEFT(CB$2,2)="1M",SUMIF(Month!$131:$131,Period!CB$2,Month!43:43),SUMIF(Month!$131:$131,Period!CB$2,Month!43:43)+CA43)</f>
        <v>0</v>
      </c>
      <c r="CC43" s="72">
        <f>IF(LEFT(CC$2,2)="1M",SUMIF(Month!$131:$131,Period!CC$2,Month!43:43),SUMIF(Month!$131:$131,Period!CC$2,Month!43:43)+CB43)</f>
        <v>0</v>
      </c>
      <c r="CD43" s="72">
        <f>IF(LEFT(CD$2,2)="1M",SUMIF(Month!$131:$131,Period!CD$2,Month!43:43),SUMIF(Month!$131:$131,Period!CD$2,Month!43:43)+CC43)</f>
        <v>0</v>
      </c>
      <c r="CE43" s="72">
        <f>IF(LEFT(CE$2,2)="1M",SUMIF(Month!$131:$131,Period!CE$2,Month!43:43),SUMIF(Month!$131:$131,Period!CE$2,Month!43:43)+CD43)</f>
        <v>0</v>
      </c>
      <c r="CF43" s="72">
        <f>IF(LEFT(CF$2,2)="1M",SUMIF(Month!$131:$131,Period!CF$2,Month!43:43),SUMIF(Month!$131:$131,Period!CF$2,Month!43:43)+CE43)</f>
        <v>0</v>
      </c>
      <c r="CG43" s="72">
        <f>IF(LEFT(CG$2,2)="1M",SUMIF(Month!$131:$131,Period!CG$2,Month!43:43),SUMIF(Month!$131:$131,Period!CG$2,Month!43:43)+CF43)</f>
        <v>0</v>
      </c>
      <c r="CH43" s="72">
        <f>IF(LEFT(CH$2,2)="1M",SUMIF(Month!$131:$131,Period!CH$2,Month!43:43),SUMIF(Month!$131:$131,Period!CH$2,Month!43:43)+CG43)</f>
        <v>0</v>
      </c>
      <c r="CI43" s="72">
        <f>IF(LEFT(CI$2,2)="1M",SUMIF(Month!$131:$131,Period!CI$2,Month!43:43),SUMIF(Month!$131:$131,Period!CI$2,Month!43:43)+CH43)</f>
        <v>0</v>
      </c>
      <c r="CJ43" s="72">
        <f>IF(LEFT(CJ$2,2)="1M",SUMIF(Month!$131:$131,Period!CJ$2,Month!43:43),SUMIF(Month!$131:$131,Period!CJ$2,Month!43:43)+CI43)</f>
        <v>0</v>
      </c>
      <c r="CK43" s="72">
        <f>IF(LEFT(CK$2,2)="1M",SUMIF(Month!$131:$131,Period!CK$2,Month!43:43),SUMIF(Month!$131:$131,Period!CK$2,Month!43:43)+CJ43)</f>
        <v>0</v>
      </c>
      <c r="CL43" s="72">
        <f>IF(LEFT(CL$2,2)="1M",SUMIF(Month!$131:$131,Period!CL$2,Month!43:43),SUMIF(Month!$131:$131,Period!CL$2,Month!43:43)+CK43)</f>
        <v>0</v>
      </c>
      <c r="CM43" s="72">
        <f>IF(LEFT(CM$2,2)="1M",SUMIF(Month!$131:$131,Period!CM$2,Month!43:43),SUMIF(Month!$131:$131,Period!CM$2,Month!43:43)+CL43)</f>
        <v>0</v>
      </c>
      <c r="CN43" s="72">
        <f>IF(LEFT(CN$2,2)="1M",SUMIF(Month!$131:$131,Period!CN$2,Month!43:43),SUMIF(Month!$131:$131,Period!CN$2,Month!43:43)+CM43)</f>
        <v>0</v>
      </c>
      <c r="CO43" s="72">
        <f>IF(LEFT(CO$2,2)="1M",SUMIF(Month!$131:$131,Period!CO$2,Month!43:43),SUMIF(Month!$131:$131,Period!CO$2,Month!43:43)+CN43)</f>
        <v>0</v>
      </c>
      <c r="CP43" s="72">
        <f>IF(LEFT(CP$2,2)="1M",SUMIF(Month!$131:$131,Period!CP$2,Month!43:43),SUMIF(Month!$131:$131,Period!CP$2,Month!43:43)+CO43)</f>
        <v>0</v>
      </c>
      <c r="CQ43" s="72">
        <f>IF(LEFT(CQ$2,2)="1M",SUMIF(Month!$131:$131,Period!CQ$2,Month!43:43),SUMIF(Month!$131:$131,Period!CQ$2,Month!43:43)+CP43)</f>
        <v>0</v>
      </c>
      <c r="CR43" s="72">
        <f>IF(LEFT(CR$2,2)="1M",SUMIF(Month!$131:$131,Period!CR$2,Month!43:43),SUMIF(Month!$131:$131,Period!CR$2,Month!43:43)+CQ43)</f>
        <v>0</v>
      </c>
      <c r="CS43" s="72">
        <f>IF(LEFT(CS$2,2)="1M",SUMIF(Month!$131:$131,Period!CS$2,Month!43:43),SUMIF(Month!$131:$131,Period!CS$2,Month!43:43)+CR43)</f>
        <v>0</v>
      </c>
      <c r="CT43" s="72">
        <f>IF(LEFT(CT$2,2)="1M",SUMIF(Month!$131:$131,Period!CT$2,Month!43:43),SUMIF(Month!$131:$131,Period!CT$2,Month!43:43)+CS43)</f>
        <v>0</v>
      </c>
      <c r="CU43" s="72">
        <f>IF(LEFT(CU$2,2)="1M",SUMIF(Month!$131:$131,Period!CU$2,Month!43:43),SUMIF(Month!$131:$131,Period!CU$2,Month!43:43)+CT43)</f>
        <v>0</v>
      </c>
      <c r="CV43" s="72">
        <f>IF(LEFT(CV$2,2)="1M",SUMIF(Month!$131:$131,Period!CV$2,Month!43:43),SUMIF(Month!$131:$131,Period!CV$2,Month!43:43)+CU43)</f>
        <v>0</v>
      </c>
      <c r="CW43" s="72">
        <f>IF(LEFT(CW$2,2)="1M",SUMIF(Month!$131:$131,Period!CW$2,Month!43:43),SUMIF(Month!$131:$131,Period!CW$2,Month!43:43)+CV43)</f>
        <v>0</v>
      </c>
      <c r="CX43" s="72">
        <f>IF(LEFT(CX$2,2)="1M",SUMIF(Month!$131:$131,Period!CX$2,Month!43:43),SUMIF(Month!$131:$131,Period!CX$2,Month!43:43)+CW43)</f>
        <v>0</v>
      </c>
      <c r="CY43" s="72">
        <f>IF(LEFT(CY$2,2)="1M",SUMIF(Month!$131:$131,Period!CY$2,Month!43:43),SUMIF(Month!$131:$131,Period!CY$2,Month!43:43)+CX43)</f>
        <v>0</v>
      </c>
      <c r="CZ43" s="72">
        <f>IF(LEFT(CZ$2,2)="1M",SUMIF(Month!$131:$131,Period!CZ$2,Month!43:43),SUMIF(Month!$131:$131,Period!CZ$2,Month!43:43)+CY43)</f>
        <v>0</v>
      </c>
      <c r="DA43" s="72">
        <f>IF(LEFT(DA$2,2)="1M",SUMIF(Month!$131:$131,Period!DA$2,Month!43:43),SUMIF(Month!$131:$131,Period!DA$2,Month!43:43)+CZ43)</f>
        <v>0</v>
      </c>
      <c r="DB43" s="72">
        <f>IF(LEFT(DB$2,2)="1M",SUMIF(Month!$131:$131,Period!DB$2,Month!43:43),SUMIF(Month!$131:$131,Period!DB$2,Month!43:43)+DA43)</f>
        <v>0</v>
      </c>
      <c r="DC43" s="72">
        <f>IF(LEFT(DC$2,2)="1M",SUMIF(Month!$131:$131,Period!DC$2,Month!43:43),SUMIF(Month!$131:$131,Period!DC$2,Month!43:43)+DB43)</f>
        <v>0</v>
      </c>
      <c r="DD43" s="72">
        <f>IF(LEFT(DD$2,2)="1M",SUMIF(Month!$131:$131,Period!DD$2,Month!43:43),SUMIF(Month!$131:$131,Period!DD$2,Month!43:43)+DC43)</f>
        <v>0</v>
      </c>
      <c r="DE43" s="72">
        <f>IF(LEFT(DE$2,2)="1M",SUMIF(Month!$131:$131,Period!DE$2,Month!43:43),SUMIF(Month!$131:$131,Period!DE$2,Month!43:43)+DD43)</f>
        <v>0</v>
      </c>
      <c r="DF43" s="72">
        <f>IF(LEFT(DF$2,2)="1M",SUMIF(Month!$131:$131,Period!DF$2,Month!43:43),SUMIF(Month!$131:$131,Period!DF$2,Month!43:43)+DE43)</f>
        <v>0</v>
      </c>
      <c r="DG43" s="72">
        <f>IF(LEFT(DG$2,2)="1M",SUMIF(Month!$131:$131,Period!DG$2,Month!43:43),SUMIF(Month!$131:$131,Period!DG$2,Month!43:43)+DF43)</f>
        <v>0</v>
      </c>
      <c r="DH43" s="72">
        <f>IF(LEFT(DH$2,2)="1M",SUMIF(Month!$131:$131,Period!DH$2,Month!43:43),SUMIF(Month!$131:$131,Period!DH$2,Month!43:43)+DG43)</f>
        <v>0</v>
      </c>
      <c r="DI43" s="72">
        <f>IF(LEFT(DI$2,2)="1M",SUMIF(Month!$131:$131,Period!DI$2,Month!43:43),SUMIF(Month!$131:$131,Period!DI$2,Month!43:43)+DH43)</f>
        <v>0</v>
      </c>
      <c r="DJ43" s="72">
        <f>IF(LEFT(DJ$2,2)="1M",SUMIF(Month!$131:$131,Period!DJ$2,Month!43:43),SUMIF(Month!$131:$131,Period!DJ$2,Month!43:43)+DI43)</f>
        <v>0</v>
      </c>
      <c r="DK43" s="72">
        <f>IF(LEFT(DK$2,2)="1M",SUMIF(Month!$131:$131,Period!DK$2,Month!43:43),SUMIF(Month!$131:$131,Period!DK$2,Month!43:43)+DJ43)</f>
        <v>0</v>
      </c>
      <c r="DL43" s="72">
        <f>IF(LEFT(DL$2,2)="1M",SUMIF(Month!$131:$131,Period!DL$2,Month!43:43),SUMIF(Month!$131:$131,Period!DL$2,Month!43:43)+DK43)</f>
        <v>0</v>
      </c>
      <c r="DM43" s="72">
        <f>IF(LEFT(DM$2,2)="1M",SUMIF(Month!$131:$131,Period!DM$2,Month!43:43),SUMIF(Month!$131:$131,Period!DM$2,Month!43:43)+DL43)</f>
        <v>0</v>
      </c>
      <c r="DN43" s="72">
        <f>IF(LEFT(DN$2,2)="1M",SUMIF(Month!$131:$131,Period!DN$2,Month!43:43),SUMIF(Month!$131:$131,Period!DN$2,Month!43:43)+DM43)</f>
        <v>0</v>
      </c>
      <c r="DO43" s="72">
        <f>IF(LEFT(DO$2,2)="1M",SUMIF(Month!$131:$131,Period!DO$2,Month!43:43),SUMIF(Month!$131:$131,Period!DO$2,Month!43:43)+DN43)</f>
        <v>0</v>
      </c>
      <c r="DP43" s="72">
        <f>IF(LEFT(DP$2,2)="1M",SUMIF(Month!$131:$131,Period!DP$2,Month!43:43),SUMIF(Month!$131:$131,Period!DP$2,Month!43:43)+DO43)</f>
        <v>0</v>
      </c>
      <c r="DQ43" s="72">
        <f>IF(LEFT(DQ$2,2)="1M",SUMIF(Month!$131:$131,Period!DQ$2,Month!43:43),SUMIF(Month!$131:$131,Period!DQ$2,Month!43:43)+DP43)</f>
        <v>0</v>
      </c>
      <c r="DR43" s="72">
        <f>IF(LEFT(DR$2,2)="1M",SUMIF(Month!$131:$131,Period!DR$2,Month!43:43),SUMIF(Month!$131:$131,Period!DR$2,Month!43:43)+DQ43)</f>
        <v>0</v>
      </c>
      <c r="DS43" s="72">
        <f>IF(LEFT(DS$2,2)="1M",SUMIF(Month!$131:$131,Period!DS$2,Month!43:43),SUMIF(Month!$131:$131,Period!DS$2,Month!43:43)+DR43)</f>
        <v>0</v>
      </c>
      <c r="DT43" s="72">
        <f>IF(LEFT(DT$2,2)="1M",SUMIF(Month!$131:$131,Period!DT$2,Month!43:43),SUMIF(Month!$131:$131,Period!DT$2,Month!43:43)+DS43)</f>
        <v>0</v>
      </c>
      <c r="DU43" s="72">
        <f>IF(LEFT(DU$2,2)="1M",SUMIF(Month!$131:$131,Period!DU$2,Month!43:43),SUMIF(Month!$131:$131,Period!DU$2,Month!43:43)+DT43)</f>
        <v>0</v>
      </c>
      <c r="DV43" s="72">
        <f>IF(LEFT(DV$2,2)="1M",SUMIF(Month!$131:$131,Period!DV$2,Month!43:43),SUMIF(Month!$131:$131,Period!DV$2,Month!43:43)+DU43)</f>
        <v>0</v>
      </c>
      <c r="DW43" s="72">
        <f>IF(LEFT(DW$2,2)="1M",SUMIF(Month!$131:$131,Period!DW$2,Month!43:43),SUMIF(Month!$131:$131,Period!DW$2,Month!43:43)+DV43)</f>
        <v>0</v>
      </c>
      <c r="DX43" s="72">
        <f>IF(LEFT(DX$2,2)="1M",SUMIF(Month!$131:$131,Period!DX$2,Month!43:43),SUMIF(Month!$131:$131,Period!DX$2,Month!43:43)+DW43)</f>
        <v>0</v>
      </c>
      <c r="DY43" s="72">
        <f>IF(LEFT(DY$2,2)="1M",SUMIF(Month!$131:$131,Period!DY$2,Month!43:43),SUMIF(Month!$131:$131,Period!DY$2,Month!43:43)+DX43)</f>
        <v>0</v>
      </c>
      <c r="DZ43" s="72">
        <f>IF(LEFT(DZ$2,2)="1M",SUMIF(Month!$131:$131,Period!DZ$2,Month!43:43),SUMIF(Month!$131:$131,Period!DZ$2,Month!43:43)+DY43)</f>
        <v>0</v>
      </c>
      <c r="EA43" s="72">
        <f>IF(LEFT(EA$2,2)="1M",SUMIF(Month!$131:$131,Period!EA$2,Month!43:43),SUMIF(Month!$131:$131,Period!EA$2,Month!43:43)+DZ43)</f>
        <v>0</v>
      </c>
      <c r="EB43" s="72">
        <f>IF(LEFT(EB$2,2)="1M",SUMIF(Month!$131:$131,Period!EB$2,Month!43:43),SUMIF(Month!$131:$131,Period!EB$2,Month!43:43)+EA43)</f>
        <v>0</v>
      </c>
      <c r="EC43" s="72">
        <f>IF(LEFT(EC$2,2)="1M",SUMIF(Month!$131:$131,Period!EC$2,Month!43:43),SUMIF(Month!$131:$131,Period!EC$2,Month!43:43)+EB43)</f>
        <v>0</v>
      </c>
      <c r="ED43" s="72">
        <f>IF(LEFT(ED$2,2)="1M",SUMIF(Month!$131:$131,Period!ED$2,Month!43:43),SUMIF(Month!$131:$131,Period!ED$2,Month!43:43)+EC43)</f>
        <v>0</v>
      </c>
      <c r="EE43" s="72">
        <f>IF(LEFT(EE$2,2)="1M",SUMIF(Month!$131:$131,Period!EE$2,Month!43:43),SUMIF(Month!$131:$131,Period!EE$2,Month!43:43)+ED43)</f>
        <v>0</v>
      </c>
      <c r="EF43" s="72">
        <f>IF(LEFT(EF$2,2)="1M",SUMIF(Month!$131:$131,Period!EF$2,Month!43:43),SUMIF(Month!$131:$131,Period!EF$2,Month!43:43)+EE43)</f>
        <v>0</v>
      </c>
      <c r="EG43" s="72">
        <f>IF(LEFT(EG$2,2)="1M",SUMIF(Month!$131:$131,Period!EG$2,Month!43:43),SUMIF(Month!$131:$131,Period!EG$2,Month!43:43)+EF43)</f>
        <v>0</v>
      </c>
      <c r="EH43" s="72">
        <f>IF(LEFT(EH$2,2)="1M",SUMIF(Month!$131:$131,Period!EH$2,Month!43:43),SUMIF(Month!$131:$131,Period!EH$2,Month!43:43)+EG43)</f>
        <v>0</v>
      </c>
      <c r="EI43" s="72">
        <f>IF(LEFT(EI$2,2)="1M",SUMIF(Month!$131:$131,Period!EI$2,Month!43:43),SUMIF(Month!$131:$131,Period!EI$2,Month!43:43)+EH43)</f>
        <v>0</v>
      </c>
      <c r="EJ43" s="72">
        <f>IF(LEFT(EJ$2,2)="1M",SUMIF(Month!$131:$131,Period!EJ$2,Month!43:43),SUMIF(Month!$131:$131,Period!EJ$2,Month!43:43)+EI43)</f>
        <v>0</v>
      </c>
      <c r="EK43" s="72">
        <f>IF(LEFT(EK$2,2)="1M",SUMIF(Month!$131:$131,Period!EK$2,Month!43:43),SUMIF(Month!$131:$131,Period!EK$2,Month!43:43)+EJ43)</f>
        <v>0</v>
      </c>
      <c r="EL43" s="72">
        <f>IF(LEFT(EL$2,2)="1M",SUMIF(Month!$131:$131,Period!EL$2,Month!43:43),SUMIF(Month!$131:$131,Period!EL$2,Month!43:43)+EK43)</f>
        <v>0</v>
      </c>
      <c r="EM43" s="72">
        <f>IF(LEFT(EM$2,2)="1M",SUMIF(Month!$131:$131,Period!EM$2,Month!43:43),SUMIF(Month!$131:$131,Period!EM$2,Month!43:43)+EL43)</f>
        <v>0</v>
      </c>
      <c r="EN43" s="72">
        <f>IF(LEFT(EN$2,2)="1M",SUMIF(Month!$131:$131,Period!EN$2,Month!43:43),SUMIF(Month!$131:$131,Period!EN$2,Month!43:43)+EM43)</f>
        <v>0</v>
      </c>
      <c r="EO43" s="72">
        <f>IF(LEFT(EO$2,2)="1M",SUMIF(Month!$131:$131,Period!EO$2,Month!43:43),SUMIF(Month!$131:$131,Period!EO$2,Month!43:43)+EN43)</f>
        <v>0</v>
      </c>
      <c r="EP43" s="72">
        <f>IF(LEFT(EP$2,2)="1M",SUMIF(Month!$131:$131,Period!EP$2,Month!43:43),SUMIF(Month!$131:$131,Period!EP$2,Month!43:43)+EO43)</f>
        <v>0</v>
      </c>
      <c r="EQ43" s="72">
        <f>IF(LEFT(EQ$2,2)="1M",SUMIF(Month!$131:$131,Period!EQ$2,Month!43:43),SUMIF(Month!$131:$131,Period!EQ$2,Month!43:43)+EP43)</f>
        <v>0</v>
      </c>
      <c r="ER43" s="72">
        <f>IF(LEFT(ER$2,2)="1M",SUMIF(Month!$131:$131,Period!ER$2,Month!43:43),SUMIF(Month!$131:$131,Period!ER$2,Month!43:43)+EQ43)</f>
        <v>0</v>
      </c>
      <c r="ES43" s="72">
        <f>IF(LEFT(ES$2,2)="1M",SUMIF(Month!$131:$131,Period!ES$2,Month!43:43),SUMIF(Month!$131:$131,Period!ES$2,Month!43:43)+ER43)</f>
        <v>0</v>
      </c>
      <c r="ET43" s="72">
        <f>IF(LEFT(ET$2,2)="1M",SUMIF(Month!$131:$131,Period!ET$2,Month!43:43),SUMIF(Month!$131:$131,Period!ET$2,Month!43:43)+ES43)</f>
        <v>0</v>
      </c>
      <c r="EU43" s="72">
        <f>IF(LEFT(EU$2,2)="1M",SUMIF(Month!$131:$131,Period!EU$2,Month!43:43),SUMIF(Month!$131:$131,Period!EU$2,Month!43:43)+ET43)</f>
        <v>0</v>
      </c>
      <c r="EV43" s="72">
        <f>IF(LEFT(EV$2,2)="1M",SUMIF(Month!$131:$131,Period!EV$2,Month!43:43),SUMIF(Month!$131:$131,Period!EV$2,Month!43:43)+EU43)</f>
        <v>0</v>
      </c>
      <c r="EW43" s="72">
        <f>IF(LEFT(EW$2,2)="1M",SUMIF(Month!$131:$131,Period!EW$2,Month!43:43),SUMIF(Month!$131:$131,Period!EW$2,Month!43:43)+EV43)</f>
        <v>0</v>
      </c>
      <c r="EX43" s="72">
        <f>IF(LEFT(EX$2,2)="1M",SUMIF(Month!$131:$131,Period!EX$2,Month!43:43),SUMIF(Month!$131:$131,Period!EX$2,Month!43:43)+EW43)</f>
        <v>0</v>
      </c>
      <c r="EY43" s="72">
        <f>IF(LEFT(EY$2,2)="1M",SUMIF(Month!$131:$131,Period!EY$2,Month!43:43),SUMIF(Month!$131:$131,Period!EY$2,Month!43:43)+EX43)</f>
        <v>0</v>
      </c>
      <c r="EZ43" s="72">
        <f>IF(LEFT(EZ$2,2)="1M",SUMIF(Month!$131:$131,Period!EZ$2,Month!43:43),SUMIF(Month!$131:$131,Period!EZ$2,Month!43:43)+EY43)</f>
        <v>0</v>
      </c>
      <c r="FA43" s="72">
        <f>IF(LEFT(FA$2,2)="1M",SUMIF(Month!$131:$131,Period!FA$2,Month!43:43),SUMIF(Month!$131:$131,Period!FA$2,Month!43:43)+EZ43)</f>
        <v>0</v>
      </c>
      <c r="FB43" s="72">
        <f>IF(LEFT(FB$2,2)="1M",SUMIF(Month!$131:$131,Period!FB$2,Month!43:43),SUMIF(Month!$131:$131,Period!FB$2,Month!43:43)+FA43)</f>
        <v>0</v>
      </c>
      <c r="FC43" s="72">
        <f>IF(LEFT(FC$2,2)="1M",SUMIF(Month!$131:$131,Period!FC$2,Month!43:43),SUMIF(Month!$131:$131,Period!FC$2,Month!43:43)+FB43)</f>
        <v>0</v>
      </c>
      <c r="FD43" s="72">
        <f>IF(LEFT(FD$2,2)="1M",SUMIF(Month!$131:$131,Period!FD$2,Month!43:43),SUMIF(Month!$131:$131,Period!FD$2,Month!43:43)+FC43)</f>
        <v>0</v>
      </c>
      <c r="FE43" s="72">
        <f>IF(LEFT(FE$2,2)="1M",SUMIF(Month!$131:$131,Period!FE$2,Month!43:43),SUMIF(Month!$131:$131,Period!FE$2,Month!43:43)+FD43)</f>
        <v>0</v>
      </c>
      <c r="FF43" s="72">
        <f>IF(LEFT(FF$2,2)="1M",SUMIF(Month!$131:$131,Period!FF$2,Month!43:43),SUMIF(Month!$131:$131,Period!FF$2,Month!43:43)+FE43)</f>
        <v>0</v>
      </c>
      <c r="FG43" s="72">
        <f>IF(LEFT(FG$2,2)="1M",SUMIF(Month!$131:$131,Period!FG$2,Month!43:43),SUMIF(Month!$131:$131,Period!FG$2,Month!43:43)+FF43)</f>
        <v>0</v>
      </c>
      <c r="FH43" s="72">
        <f>IF(LEFT(FH$2,2)="1M",SUMIF(Month!$131:$131,Period!FH$2,Month!43:43),SUMIF(Month!$131:$131,Period!FH$2,Month!43:43)+FG43)</f>
        <v>0</v>
      </c>
      <c r="FI43" s="72">
        <f>IF(LEFT(FI$2,2)="1M",SUMIF(Month!$131:$131,Period!FI$2,Month!43:43),SUMIF(Month!$131:$131,Period!FI$2,Month!43:43)+FH43)</f>
        <v>0</v>
      </c>
      <c r="FJ43" s="72">
        <f>IF(LEFT(FJ$2,2)="1M",SUMIF(Month!$131:$131,Period!FJ$2,Month!43:43),SUMIF(Month!$131:$131,Period!FJ$2,Month!43:43)+FI43)</f>
        <v>0</v>
      </c>
      <c r="FK43" s="72">
        <f>IF(LEFT(FK$2,2)="1M",SUMIF(Month!$131:$131,Period!FK$2,Month!43:43),SUMIF(Month!$131:$131,Period!FK$2,Month!43:43)+FJ43)</f>
        <v>0</v>
      </c>
      <c r="FL43" s="72">
        <f>IF(LEFT(FL$2,2)="1M",SUMIF(Month!$131:$131,Period!FL$2,Month!43:43),SUMIF(Month!$131:$131,Period!FL$2,Month!43:43)+FK43)</f>
        <v>0</v>
      </c>
      <c r="FM43" s="72">
        <f>IF(LEFT(FM$2,2)="1M",SUMIF(Month!$131:$131,Period!FM$2,Month!43:43),SUMIF(Month!$131:$131,Period!FM$2,Month!43:43)+FL43)</f>
        <v>0</v>
      </c>
      <c r="FN43" s="72">
        <f>IF(LEFT(FN$2,2)="1M",SUMIF(Month!$131:$131,Period!FN$2,Month!43:43),SUMIF(Month!$131:$131,Period!FN$2,Month!43:43)+FM43)</f>
        <v>21104.243999999999</v>
      </c>
      <c r="FO43" s="72">
        <f>IF(LEFT(FO$2,2)="1M",SUMIF(Month!$131:$131,Period!FO$2,Month!43:43),SUMIF(Month!$131:$131,Period!FO$2,Month!43:43)+FN43)</f>
        <v>45089.981</v>
      </c>
      <c r="FP43" s="72">
        <f>IF(LEFT(FP$2,2)="1M",SUMIF(Month!$131:$131,Period!FP$2,Month!43:43),SUMIF(Month!$131:$131,Period!FP$2,Month!43:43)+FO43)</f>
        <v>71559.513999999996</v>
      </c>
      <c r="FQ43" s="72">
        <f>IF(LEFT(FQ$2,2)="1M",SUMIF(Month!$131:$131,Period!FQ$2,Month!43:43),SUMIF(Month!$131:$131,Period!FQ$2,Month!43:43)+FP43)</f>
        <v>96196.103999999992</v>
      </c>
      <c r="FR43" s="72">
        <f>IF(LEFT(FR$2,2)="1M",SUMIF(Month!$131:$131,Period!FR$2,Month!43:43),SUMIF(Month!$131:$131,Period!FR$2,Month!43:43)+FQ43)</f>
        <v>121828.99399999999</v>
      </c>
      <c r="FS43" s="72">
        <f>IF(LEFT(FS$2,2)="1M",SUMIF(Month!$131:$131,Period!FS$2,Month!43:43),SUMIF(Month!$131:$131,Period!FS$2,Month!43:43)+FR43)</f>
        <v>146307.68</v>
      </c>
      <c r="FT43" s="72">
        <f>IF(LEFT(FT$2,2)="1M",SUMIF(Month!$131:$131,Period!FT$2,Month!43:43),SUMIF(Month!$131:$131,Period!FT$2,Month!43:43)+FS43)</f>
        <v>170866.698</v>
      </c>
      <c r="FU43" s="72">
        <f>IF(LEFT(FU$2,2)="1M",SUMIF(Month!$131:$131,Period!FU$2,Month!43:43),SUMIF(Month!$131:$131,Period!FU$2,Month!43:43)+FT43)</f>
        <v>196357.823</v>
      </c>
      <c r="FV43" s="72">
        <f>IF(LEFT(FV$2,2)="1M",SUMIF(Month!$131:$131,Period!FV$2,Month!43:43),SUMIF(Month!$131:$131,Period!FV$2,Month!43:43)+FU43)</f>
        <v>221402.899</v>
      </c>
      <c r="FW43" s="72">
        <f>IF(LEFT(FW$2,2)="1M",SUMIF(Month!$131:$131,Period!FW$2,Month!43:43),SUMIF(Month!$131:$131,Period!FW$2,Month!43:43)+FV43)</f>
        <v>247028.41</v>
      </c>
      <c r="FX43" s="72">
        <f>IF(LEFT(FX$2,2)="1M",SUMIF(Month!$131:$131,Period!FX$2,Month!43:43),SUMIF(Month!$131:$131,Period!FX$2,Month!43:43)+FW43)</f>
        <v>275532.179</v>
      </c>
      <c r="FY43" s="72">
        <f>IF(LEFT(FY$2,2)="1M",SUMIF(Month!$131:$131,Period!FY$2,Month!43:43),SUMIF(Month!$131:$131,Period!FY$2,Month!43:43)+FX43)</f>
        <v>299719.03000000003</v>
      </c>
      <c r="FZ43" s="72">
        <f>IF(LEFT(FZ$2,2)="1M",SUMIF(Month!$131:$131,Period!FZ$2,Month!43:43),SUMIF(Month!$131:$131,Period!FZ$2,Month!43:43)+FY43)</f>
        <v>19611.584999999999</v>
      </c>
      <c r="GA43" s="72">
        <f>IF(LEFT(GA$2,2)="1M",SUMIF(Month!$131:$131,Period!GA$2,Month!43:43),SUMIF(Month!$131:$131,Period!GA$2,Month!43:43)+FZ43)</f>
        <v>39145.373229999997</v>
      </c>
      <c r="GB43" s="72">
        <f>IF(LEFT(GB$2,2)="1M",SUMIF(Month!$131:$131,Period!GB$2,Month!43:43),SUMIF(Month!$131:$131,Period!GB$2,Month!43:43)+GA43)</f>
        <v>62582.894229999998</v>
      </c>
      <c r="GC43" s="72">
        <f>IF(LEFT(GC$2,2)="1M",SUMIF(Month!$131:$131,Period!GC$2,Month!43:43),SUMIF(Month!$131:$131,Period!GC$2,Month!43:43)+GB43)</f>
        <v>83958.826230000006</v>
      </c>
      <c r="GD43" s="72">
        <f>IF(LEFT(GD$2,2)="1M",SUMIF(Month!$131:$131,Period!GD$2,Month!43:43),SUMIF(Month!$131:$131,Period!GD$2,Month!43:43)+GC43)</f>
        <v>107072.75423000001</v>
      </c>
      <c r="GE43" s="72">
        <f>IF(LEFT(GE$2,2)="1M",SUMIF(Month!$131:$131,Period!GE$2,Month!43:43),SUMIF(Month!$131:$131,Period!GE$2,Month!43:43)+GD43)</f>
        <v>129331.01584000001</v>
      </c>
      <c r="GF43" s="72">
        <f>IF(LEFT(GF$2,2)="1M",SUMIF(Month!$131:$131,Period!GF$2,Month!43:43),SUMIF(Month!$131:$131,Period!GF$2,Month!43:43)+GE43)</f>
        <v>151013.01584000001</v>
      </c>
      <c r="GG43" s="72">
        <f>IF(LEFT(GG$2,2)="1M",SUMIF(Month!$131:$131,Period!GG$2,Month!43:43),SUMIF(Month!$131:$131,Period!GG$2,Month!43:43)+GF43)</f>
        <v>172200.029993</v>
      </c>
      <c r="GH43" s="72">
        <f>IF(LEFT(GH$2,2)="1M",SUMIF(Month!$131:$131,Period!GH$2,Month!43:43),SUMIF(Month!$131:$131,Period!GH$2,Month!43:43)+GG43)</f>
        <v>193427.11862600001</v>
      </c>
      <c r="GI43" s="72">
        <f>IF(LEFT(GI$2,2)="1M",SUMIF(Month!$131:$131,Period!GI$2,Month!43:43),SUMIF(Month!$131:$131,Period!GI$2,Month!43:43)+GH43)</f>
        <v>214667.467114</v>
      </c>
      <c r="GJ43" s="72">
        <f>IF(LEFT(GJ$2,2)="1M",SUMIF(Month!$131:$131,Period!GJ$2,Month!43:43),SUMIF(Month!$131:$131,Period!GJ$2,Month!43:43)+GI43)</f>
        <v>237426.415641</v>
      </c>
      <c r="GK43" s="72">
        <f>IF(LEFT(GK$2,2)="1M",SUMIF(Month!$131:$131,Period!GK$2,Month!43:43),SUMIF(Month!$131:$131,Period!GK$2,Month!43:43)+GJ43)</f>
        <v>256917.77044699999</v>
      </c>
      <c r="GL43" s="72">
        <f>IF(LEFT(GL$2,2)="1M",SUMIF(Month!$131:$131,Period!GL$2,Month!43:43),SUMIF(Month!$131:$131,Period!GL$2,Month!43:43)+GK43)</f>
        <v>17472.576856</v>
      </c>
      <c r="GM43" s="72">
        <f>IF(LEFT(GM$2,2)="1M",SUMIF(Month!$131:$131,Period!GM$2,Month!43:43),SUMIF(Month!$131:$131,Period!GM$2,Month!43:43)+GL43)</f>
        <v>34326.894938999998</v>
      </c>
      <c r="GN43" s="72">
        <f>IF(LEFT(GN$2,2)="1M",SUMIF(Month!$131:$131,Period!GN$2,Month!43:43),SUMIF(Month!$131:$131,Period!GN$2,Month!43:43)+GM43)</f>
        <v>56996.009636999996</v>
      </c>
      <c r="GO43" s="72">
        <f>IF(LEFT(GO$2,2)="1M",SUMIF(Month!$131:$131,Period!GO$2,Month!43:43),SUMIF(Month!$131:$131,Period!GO$2,Month!43:43)+GN43)</f>
        <v>79717.686635999999</v>
      </c>
      <c r="GP43" s="72">
        <f>IF(LEFT(GP$2,2)="1M",SUMIF(Month!$131:$131,Period!GP$2,Month!43:43),SUMIF(Month!$131:$131,Period!GP$2,Month!43:43)+GO43)</f>
        <v>101851.686636</v>
      </c>
      <c r="GQ43" s="72">
        <f>IF(LEFT(GQ$2,2)="1M",SUMIF(Month!$131:$131,Period!GQ$2,Month!43:43),SUMIF(Month!$131:$131,Period!GQ$2,Month!43:43)+GP43)</f>
        <v>122203.483075</v>
      </c>
      <c r="GR43" s="72">
        <f>IF(LEFT(GR$2,2)="1M",SUMIF(Month!$131:$131,Period!GR$2,Month!43:43),SUMIF(Month!$131:$131,Period!GR$2,Month!43:43)+GQ43)</f>
        <v>142606.483075</v>
      </c>
      <c r="GS43" s="72">
        <f>IF(LEFT(GS$2,2)="1M",SUMIF(Month!$131:$131,Period!GS$2,Month!43:43),SUMIF(Month!$131:$131,Period!GS$2,Month!43:43)+GR43)</f>
        <v>162437.98983999999</v>
      </c>
      <c r="GT43" s="72">
        <f>IF(LEFT(GT$2,2)="1M",SUMIF(Month!$131:$131,Period!GT$2,Month!43:43),SUMIF(Month!$131:$131,Period!GT$2,Month!43:43)+GS43)</f>
        <v>181973.98983999999</v>
      </c>
      <c r="GU43" s="72">
        <f>IF(LEFT(GU$2,2)="1M",SUMIF(Month!$131:$131,Period!GU$2,Month!43:43),SUMIF(Month!$131:$131,Period!GU$2,Month!43:43)+GT43)</f>
        <v>203055.98983999999</v>
      </c>
      <c r="GV43" s="72">
        <f>IF(LEFT(GV$2,2)="1M",SUMIF(Month!$131:$131,Period!GV$2,Month!43:43),SUMIF(Month!$131:$131,Period!GV$2,Month!43:43)+GU43)</f>
        <v>224472.75474499998</v>
      </c>
      <c r="GW43" s="72">
        <f>IF(LEFT(GW$2,2)="1M",SUMIF(Month!$131:$131,Period!GW$2,Month!43:43),SUMIF(Month!$131:$131,Period!GW$2,Month!43:43)+GV43)</f>
        <v>241285.75474499998</v>
      </c>
      <c r="GX43" s="72">
        <f>IF(LEFT(GX$2,2)="1M",SUMIF(Month!$131:$131,Period!GX$2,Month!43:43),SUMIF(Month!$131:$131,Period!GX$2,Month!43:43)+GW43)</f>
        <v>15957</v>
      </c>
      <c r="GY43" s="72">
        <f>IF(LEFT(GY$2,2)="1M",SUMIF(Month!$131:$131,Period!GY$2,Month!43:43),SUMIF(Month!$131:$131,Period!GY$2,Month!43:43)+GX43)</f>
        <v>32514</v>
      </c>
      <c r="GZ43" s="72">
        <f>IF(LEFT(GZ$2,2)="1M",SUMIF(Month!$131:$131,Period!GZ$2,Month!43:43),SUMIF(Month!$131:$131,Period!GZ$2,Month!43:43)+GY43)</f>
        <v>52683</v>
      </c>
      <c r="HA43" s="72">
        <f>IF(LEFT(HA$2,2)="1M",SUMIF(Month!$131:$131,Period!HA$2,Month!43:43),SUMIF(Month!$131:$131,Period!HA$2,Month!43:43)+GZ43)</f>
        <v>70879</v>
      </c>
      <c r="HB43" s="72">
        <f>IF(LEFT(HB$2,2)="1M",SUMIF(Month!$131:$131,Period!HB$2,Month!43:43),SUMIF(Month!$131:$131,Period!HB$2,Month!43:43)+HA43)</f>
        <v>91613</v>
      </c>
      <c r="HC43" s="72">
        <f>IF(LEFT(HC$2,2)="1M",SUMIF(Month!$131:$131,Period!HC$2,Month!43:43),SUMIF(Month!$131:$131,Period!HC$2,Month!43:43)+HB43)</f>
        <v>109619</v>
      </c>
      <c r="HD43" s="72">
        <f>IF(LEFT(HD$2,2)="1M",SUMIF(Month!$131:$131,Period!HD$2,Month!43:43),SUMIF(Month!$131:$131,Period!HD$2,Month!43:43)+HC43)</f>
        <v>128462</v>
      </c>
      <c r="HE43" s="72">
        <f>IF(LEFT(HE$2,2)="1M",SUMIF(Month!$131:$131,Period!HE$2,Month!43:43),SUMIF(Month!$131:$131,Period!HE$2,Month!43:43)+HD43)</f>
        <v>147265</v>
      </c>
      <c r="HF43" s="72">
        <f>IF(LEFT(HF$2,2)="1M",SUMIF(Month!$131:$131,Period!HF$2,Month!43:43),SUMIF(Month!$131:$131,Period!HF$2,Month!43:43)+HE43)</f>
        <v>166231</v>
      </c>
      <c r="HG43" s="72">
        <f>IF(LEFT(HG$2,2)="1M",SUMIF(Month!$131:$131,Period!HG$2,Month!43:43),SUMIF(Month!$131:$131,Period!HG$2,Month!43:43)+HF43)</f>
        <v>186384</v>
      </c>
      <c r="HH43" s="72">
        <f>IF(LEFT(HH$2,2)="1M",SUMIF(Month!$131:$131,Period!HH$2,Month!43:43),SUMIF(Month!$131:$131,Period!HH$2,Month!43:43)+HG43)</f>
        <v>207156</v>
      </c>
      <c r="HI43" s="72">
        <f>IF(LEFT(HI$2,2)="1M",SUMIF(Month!$131:$131,Period!HI$2,Month!43:43),SUMIF(Month!$131:$131,Period!HI$2,Month!43:43)+HH43)</f>
        <v>223280</v>
      </c>
      <c r="HJ43" s="72">
        <f>IF(LEFT(HJ$2,2)="1M",SUMIF(Month!$131:$131,Period!HJ$2,Month!43:43),SUMIF(Month!$131:$131,Period!HJ$2,Month!43:43)+HI43)</f>
        <v>14233</v>
      </c>
      <c r="HK43" s="72">
        <f>IF(LEFT(HK$2,2)="1M",SUMIF(Month!$131:$131,Period!HK$2,Month!43:43),SUMIF(Month!$131:$131,Period!HK$2,Month!43:43)+HJ43)</f>
        <v>29069</v>
      </c>
      <c r="HL43" s="72">
        <f>IF(LEFT(HL$2,2)="1M",SUMIF(Month!$131:$131,Period!HL$2,Month!43:43),SUMIF(Month!$131:$131,Period!HL$2,Month!43:43)+HK43)</f>
        <v>46666</v>
      </c>
      <c r="HM43" s="72">
        <f>IF(LEFT(HM$2,2)="1M",SUMIF(Month!$131:$131,Period!HM$2,Month!43:43),SUMIF(Month!$131:$131,Period!HM$2,Month!43:43)+HL43)</f>
        <v>62285</v>
      </c>
      <c r="HN43" s="72">
        <f>IF(LEFT(HN$2,2)="1M",SUMIF(Month!$131:$131,Period!HN$2,Month!43:43),SUMIF(Month!$131:$131,Period!HN$2,Month!43:43)+HM43)</f>
        <v>77492</v>
      </c>
      <c r="HO43" s="72">
        <f>IF(LEFT(HO$2,2)="1M",SUMIF(Month!$131:$131,Period!HO$2,Month!43:43),SUMIF(Month!$131:$131,Period!HO$2,Month!43:43)+HN43)</f>
        <v>93554</v>
      </c>
      <c r="HP43" s="72">
        <f>IF(LEFT(HP$2,2)="1M",SUMIF(Month!$131:$131,Period!HP$2,Month!43:43),SUMIF(Month!$131:$131,Period!HP$2,Month!43:43)+HO43)</f>
        <v>108751</v>
      </c>
      <c r="HQ43" s="72">
        <f>IF(LEFT(HQ$2,2)="1M",SUMIF(Month!$131:$131,Period!HQ$2,Month!43:43),SUMIF(Month!$131:$131,Period!HQ$2,Month!43:43)+HP43)</f>
        <v>122898</v>
      </c>
      <c r="HR43" s="72">
        <f>IF(LEFT(HR$2,2)="1M",SUMIF(Month!$131:$131,Period!HR$2,Month!43:43),SUMIF(Month!$131:$131,Period!HR$2,Month!43:43)+HQ43)</f>
        <v>137796.40572000001</v>
      </c>
      <c r="HS43" s="72">
        <f>IF(LEFT(HS$2,2)="1M",SUMIF(Month!$131:$131,Period!HS$2,Month!43:43),SUMIF(Month!$131:$131,Period!HS$2,Month!43:43)+HR43)</f>
        <v>153144.99106</v>
      </c>
      <c r="HT43" s="72">
        <f>IF(LEFT(HT$2,2)="1M",SUMIF(Month!$131:$131,Period!HT$2,Month!43:43),SUMIF(Month!$131:$131,Period!HT$2,Month!43:43)+HS43)</f>
        <v>169993.81034</v>
      </c>
      <c r="HU43" s="72">
        <f>IF(LEFT(HU$2,2)="1M",SUMIF(Month!$131:$131,Period!HU$2,Month!43:43),SUMIF(Month!$131:$131,Period!HU$2,Month!43:43)+HT43)</f>
        <v>182171.81034</v>
      </c>
      <c r="HV43" s="72">
        <f>IF(LEFT(HV$2,2)="1M",SUMIF(Month!$131:$131,Period!HV$2,Month!43:43),SUMIF(Month!$131:$131,Period!HV$2,Month!43:43)+HU43)</f>
        <v>10213</v>
      </c>
      <c r="HW43" s="72">
        <f>IF(LEFT(HW$2,2)="1M",SUMIF(Month!$131:$131,Period!HW$2,Month!43:43),SUMIF(Month!$131:$131,Period!HW$2,Month!43:43)+HV43)</f>
        <v>21400.308000000001</v>
      </c>
      <c r="HX43" s="72">
        <f>IF(LEFT(HX$2,2)="1M",SUMIF(Month!$131:$131,Period!HX$2,Month!43:43),SUMIF(Month!$131:$131,Period!HX$2,Month!43:43)+HW43)</f>
        <v>35582.308000000005</v>
      </c>
      <c r="HY43" s="72">
        <f>IF(LEFT(HY$2,2)="1M",SUMIF(Month!$131:$131,Period!HY$2,Month!43:43),SUMIF(Month!$131:$131,Period!HY$2,Month!43:43)+HX43)</f>
        <v>48993.308000000005</v>
      </c>
      <c r="HZ43" s="72">
        <f>IF(LEFT(HZ$2,2)="1M",SUMIF(Month!$131:$131,Period!HZ$2,Month!43:43),SUMIF(Month!$131:$131,Period!HZ$2,Month!43:43)+HY43)</f>
        <v>62917.308000000005</v>
      </c>
      <c r="IA43" s="72">
        <f>IF(LEFT(IA$2,2)="1M",SUMIF(Month!$131:$131,Period!IA$2,Month!43:43),SUMIF(Month!$131:$131,Period!IA$2,Month!43:43)+HZ43)</f>
        <v>77207.225955528644</v>
      </c>
      <c r="IB43" s="72">
        <f>IF(LEFT(IB$2,2)="1M",SUMIF(Month!$131:$131,Period!IB$2,Month!43:43),SUMIF(Month!$131:$131,Period!IB$2,Month!43:43)+IA43)</f>
        <v>90489.29077578029</v>
      </c>
      <c r="IC43" s="72">
        <f>IF(LEFT(IC$2,2)="1M",SUMIF(Month!$131:$131,Period!IC$2,Month!43:43),SUMIF(Month!$131:$131,Period!IC$2,Month!43:43)+IB43)</f>
        <v>105481.92226520952</v>
      </c>
      <c r="ID43" s="72">
        <f>IF(LEFT(ID$2,2)="1M",SUMIF(Month!$131:$131,Period!ID$2,Month!43:43),SUMIF(Month!$131:$131,Period!ID$2,Month!43:43)+IC43)</f>
        <v>120028.23483631683</v>
      </c>
      <c r="IE43" s="72">
        <f>IF(LEFT(IE$2,2)="1M",SUMIF(Month!$131:$131,Period!IE$2,Month!43:43),SUMIF(Month!$131:$131,Period!IE$2,Month!43:43)+ID43)</f>
        <v>135169.35783631683</v>
      </c>
      <c r="IF43" s="72">
        <f>IF(LEFT(IF$2,2)="1M",SUMIF(Month!$131:$131,Period!IF$2,Month!43:43),SUMIF(Month!$131:$131,Period!IF$2,Month!43:43)+IE43)</f>
        <v>153167.35783631683</v>
      </c>
      <c r="IG43" s="72">
        <f>IF(LEFT(IG$2,2)="1M",SUMIF(Month!$131:$131,Period!IG$2,Month!43:43),SUMIF(Month!$131:$131,Period!IG$2,Month!43:43)+IF43)</f>
        <v>169413.30283631684</v>
      </c>
      <c r="IH43" s="72">
        <f>Month!IH43</f>
        <v>14298.297</v>
      </c>
      <c r="II43" s="72">
        <f>IH43+Month!II43</f>
        <v>27781.595999999998</v>
      </c>
      <c r="IJ43" s="72">
        <f>II43+Month!IJ43</f>
        <v>43869.192999999999</v>
      </c>
      <c r="IK43" s="72">
        <f>IJ43+Month!IK43</f>
        <v>58259.432999999997</v>
      </c>
      <c r="IL43" s="72">
        <f>IK43+Month!IL43</f>
        <v>73780.131999999998</v>
      </c>
      <c r="IM43" s="72">
        <f>IL43+Month!IM43</f>
        <v>90563.199999999997</v>
      </c>
      <c r="IN43" s="72">
        <f>IM43+Month!IN43</f>
        <v>107059.75</v>
      </c>
      <c r="IO43" s="72">
        <f>IN43+Month!IO43</f>
        <v>125305.75</v>
      </c>
      <c r="IP43" s="72">
        <f>IO43+Month!IP43</f>
        <v>142584.02100000001</v>
      </c>
      <c r="IQ43" s="72">
        <f>IP43+Month!IQ43</f>
        <v>163437.91400000002</v>
      </c>
      <c r="IR43" s="72">
        <f>IQ43+Month!IR43</f>
        <v>185081.54600000003</v>
      </c>
      <c r="IS43" s="72">
        <f>IR43+Month!IS43</f>
        <v>204310.95200000002</v>
      </c>
      <c r="IT43" s="72">
        <f>Month!IT43</f>
        <v>16497.302</v>
      </c>
      <c r="IU43" s="72">
        <f>IT43+Month!IU43</f>
        <v>33480.248</v>
      </c>
      <c r="IV43" s="72">
        <f>IU43+Month!IV43</f>
        <v>54074.661</v>
      </c>
      <c r="IW43" s="72">
        <f>IV43+Month!IW43</f>
        <v>74289.149000000005</v>
      </c>
      <c r="IX43" s="72">
        <f>IW43+Month!IX43</f>
        <v>92449.281000000003</v>
      </c>
      <c r="IY43" s="72">
        <f>IX43+Month!IY43</f>
        <v>114299.005</v>
      </c>
      <c r="IZ43" s="72">
        <f>IY43+Month!IZ43</f>
        <v>134102.13700000002</v>
      </c>
      <c r="JA43" s="72">
        <f>IZ43+Month!JA43</f>
        <v>157036.58500000002</v>
      </c>
      <c r="JB43" s="72">
        <f>JA43+Month!JB43</f>
        <v>177201.60400000002</v>
      </c>
      <c r="JC43" s="72">
        <f>JB43+Month!JC43</f>
        <v>199778.87500000003</v>
      </c>
      <c r="JD43" s="72">
        <f>JC43+Month!JD43</f>
        <v>221954.14700000003</v>
      </c>
      <c r="JE43" s="72">
        <f>JD43+Month!JE43</f>
        <v>241325.75500000003</v>
      </c>
      <c r="JF43" s="72">
        <f>Month!JF43</f>
        <v>17484.157999999999</v>
      </c>
      <c r="JG43" s="72">
        <f>Month!JG43+JF43</f>
        <v>35776.209000000003</v>
      </c>
      <c r="JH43" s="72">
        <f>Month!JH43+JG43</f>
        <v>55460.588000000003</v>
      </c>
      <c r="JI43" s="72">
        <f>Month!JI43+JH43</f>
        <v>74769.44200000001</v>
      </c>
      <c r="JJ43" s="72">
        <f>Month!JJ43+JI43</f>
        <v>95040.44200000001</v>
      </c>
      <c r="JK43" s="72">
        <f>Month!JK43+JJ43</f>
        <v>112457.44200000001</v>
      </c>
      <c r="JL43" s="72">
        <f>Month!JL43+JK43</f>
        <v>129411.67500000002</v>
      </c>
      <c r="JM43" s="72">
        <f>Month!JM43+JL43</f>
        <v>147036.84600000002</v>
      </c>
      <c r="JN43" s="72">
        <f>Month!JN43+JM43</f>
        <v>164441.55800000002</v>
      </c>
      <c r="JO43" s="72">
        <f>Month!JO43+JN43</f>
        <v>183499.55800000002</v>
      </c>
      <c r="JP43" s="72">
        <f>Month!JP43+JO43</f>
        <v>204576.03300000002</v>
      </c>
      <c r="JQ43" s="72">
        <f>Month!JQ43+JP43</f>
        <v>221545.78100000002</v>
      </c>
      <c r="JR43" s="72">
        <f>Month!JR43</f>
        <v>15108</v>
      </c>
      <c r="JS43" s="72">
        <f>Month!JS43+JR43</f>
        <v>31387.438000000002</v>
      </c>
      <c r="JT43" s="72">
        <f>Month!JT43+JS43</f>
        <v>49759.643000000004</v>
      </c>
      <c r="JU43" s="72">
        <f>Month!JU43+JT43</f>
        <v>69024.3</v>
      </c>
      <c r="JV43" s="72">
        <f>Month!JV43+JU43</f>
        <v>89337.913</v>
      </c>
      <c r="JW43" s="72">
        <f>Month!JW43+JV43</f>
        <v>111502.33199999999</v>
      </c>
      <c r="JX43" s="72">
        <f>Month!JX43+JW43</f>
        <v>131747.32399999999</v>
      </c>
      <c r="JY43" s="72">
        <f>Month!JY43+JX43</f>
        <v>154411.13999999998</v>
      </c>
      <c r="JZ43" s="72">
        <f>Month!JZ43+JY43</f>
        <v>178307.489</v>
      </c>
      <c r="KA43" s="72">
        <f>Month!KA43+JZ43</f>
        <v>206193.38099999999</v>
      </c>
      <c r="KB43" s="72">
        <f>Month!KB43+KA43</f>
        <v>233790.69399999999</v>
      </c>
      <c r="KC43" s="72">
        <f>Month!KC43+KB43</f>
        <v>262214.429</v>
      </c>
      <c r="KD43" s="72">
        <f>Month!KD43</f>
        <v>23561.64</v>
      </c>
      <c r="KE43" s="72">
        <f>Month!KE43+KD43</f>
        <v>48583.64</v>
      </c>
      <c r="KF43" s="72">
        <f>Month!KF43+KE43</f>
        <v>79539.64</v>
      </c>
      <c r="KG43" s="72">
        <f>Month!KG43+KF43</f>
        <v>108032.019</v>
      </c>
      <c r="KH43" s="72">
        <f>Month!KH43+KG43</f>
        <v>138701.522</v>
      </c>
      <c r="KI43" s="72">
        <f>Month!KI43+KH43</f>
        <v>168923.728</v>
      </c>
      <c r="KJ43" s="72">
        <f>Month!KJ43+KI43</f>
        <v>200078.728</v>
      </c>
      <c r="KK43" s="72">
        <f>Month!KK43+KJ43</f>
        <v>232443.728</v>
      </c>
      <c r="KL43" s="72">
        <f>Month!KL43+KK43</f>
        <v>265217.30099999998</v>
      </c>
      <c r="KM43" s="72">
        <f>Month!KM43+KL43</f>
        <v>299502.30099999998</v>
      </c>
      <c r="KN43" s="72">
        <f>Month!KN43+KM43</f>
        <v>333103.37299999996</v>
      </c>
      <c r="KO43" s="72">
        <f>Month!KO43+KN43</f>
        <v>364365.27699999994</v>
      </c>
      <c r="KP43" s="72">
        <f>Month!KP43</f>
        <v>26280.598666666665</v>
      </c>
      <c r="KQ43" s="72">
        <f>Month!KQ43+KP43</f>
        <v>55311.884666666665</v>
      </c>
      <c r="KR43" s="72">
        <f>Month!KR43+KQ43</f>
        <v>87581.679666666663</v>
      </c>
      <c r="KS43" s="72">
        <f>Month!KS43+KR43</f>
        <v>116009.76766666667</v>
      </c>
      <c r="KT43" s="72">
        <f>Month!KT43+KS43</f>
        <v>147971.48466666666</v>
      </c>
      <c r="KU43" s="72">
        <f>Month!KU43+KT43</f>
        <v>179287.48466666666</v>
      </c>
      <c r="KV43" s="72">
        <f>Month!KV43+KU43</f>
        <v>210107.84266666666</v>
      </c>
      <c r="KW43" s="72">
        <f>Month!KW43+KV43</f>
        <v>242238.79366666666</v>
      </c>
      <c r="KX43" s="72">
        <f>Month!KX43+KW43</f>
        <v>272714.79366666666</v>
      </c>
      <c r="KY43" s="72">
        <f>Month!KY43+KX43</f>
        <v>303545.88566666667</v>
      </c>
      <c r="KZ43" s="72">
        <f>Month!KZ43+KY43</f>
        <v>331273.37766666664</v>
      </c>
      <c r="LA43" s="72">
        <f>Month!LA43+KZ43</f>
        <v>356734.16466666665</v>
      </c>
      <c r="LB43" s="72">
        <f>Month!LB43</f>
        <v>23922.3</v>
      </c>
      <c r="LC43" s="72">
        <f>Month!LC43+LB43</f>
        <v>46953.3</v>
      </c>
      <c r="LD43" s="72">
        <f>Month!LD43+LC43</f>
        <v>76310.127000000008</v>
      </c>
      <c r="LE43" s="72">
        <f>Month!LE43+LD43</f>
        <v>100819.26700000001</v>
      </c>
      <c r="LF43" s="72">
        <f>Month!LF43+LE43</f>
        <v>127782.549</v>
      </c>
      <c r="LG43" s="72">
        <f>Month!LG43+LF43</f>
        <v>151947.549</v>
      </c>
      <c r="LH43" s="72">
        <f>Month!LH43+LG43</f>
        <v>175707.16700000002</v>
      </c>
      <c r="LI43" s="72">
        <f>Month!LI43+LH43</f>
        <v>199256.55700000003</v>
      </c>
      <c r="LJ43" s="72">
        <f>Month!LJ43+LI43</f>
        <v>222326.95700000002</v>
      </c>
      <c r="LK43" s="72">
        <f>Month!LK43+LJ43</f>
        <v>247281.95700000002</v>
      </c>
      <c r="LL43" s="72">
        <f>Month!LL43+LK43</f>
        <v>273088.43100000004</v>
      </c>
      <c r="LM43" s="72">
        <f>Month!LM43+LL43</f>
        <v>299629.91700000002</v>
      </c>
      <c r="LN43" s="72">
        <f>Month!LN43</f>
        <v>20474.499</v>
      </c>
      <c r="LO43" s="72">
        <f>LN43+Month!LO43</f>
        <v>41225.774000000005</v>
      </c>
      <c r="LP43" s="72">
        <f>LO43+Month!LP43</f>
        <v>64651.928000000007</v>
      </c>
      <c r="LQ43" s="72">
        <f>LP43+Month!LQ43</f>
        <v>87140.153000000006</v>
      </c>
      <c r="LR43" s="72">
        <f>LQ43+Month!LR43</f>
        <v>112317.15300000001</v>
      </c>
      <c r="LS43" s="72">
        <f>LR43+Month!LS43</f>
        <v>135955.15299999999</v>
      </c>
      <c r="LT43" s="72">
        <f>LS43+Month!LT43</f>
        <v>160506.36199999999</v>
      </c>
      <c r="LU43" s="72">
        <f>LT43+Month!LU43</f>
        <v>184359.59399999998</v>
      </c>
      <c r="LV43" s="72">
        <f>LU43+Month!LV43</f>
        <v>208599.59399999998</v>
      </c>
      <c r="LW43" s="72">
        <f>LV43+Month!LW43</f>
        <v>234721.72999999998</v>
      </c>
      <c r="LX43" s="72">
        <f>LW43+Month!LX43</f>
        <v>260574.36299999998</v>
      </c>
      <c r="LY43" s="72">
        <f>LX43+Month!LY43</f>
        <v>278810.36300000001</v>
      </c>
      <c r="LZ43" s="72">
        <f>Month!LZ43</f>
        <v>18147</v>
      </c>
      <c r="MA43" s="72">
        <f>LZ43+Month!MA43</f>
        <v>37930</v>
      </c>
      <c r="MB43" s="72">
        <f>MA43+Month!MB43</f>
        <v>60509.063999999998</v>
      </c>
      <c r="MC43" s="72">
        <f>MB43+Month!MC43</f>
        <v>83151.292000000001</v>
      </c>
      <c r="MD43" s="72">
        <f>MC43+Month!MD43</f>
        <v>106351.61900000001</v>
      </c>
      <c r="ME43" s="72">
        <f>MD43+Month!ME43</f>
        <v>128917.61900000001</v>
      </c>
      <c r="MF43" s="72">
        <f>ME43+Month!MF43</f>
        <v>154333.61900000001</v>
      </c>
      <c r="MG43" s="72">
        <f>MF43+Month!MG43</f>
        <v>176889.17500000002</v>
      </c>
      <c r="MH43" s="72">
        <f>MG43+Month!MH43</f>
        <v>200559.17500000002</v>
      </c>
      <c r="MI43" s="72">
        <f>MH43+Month!MI43</f>
        <v>225898.91900000002</v>
      </c>
      <c r="MJ43" s="72">
        <f>MI43+Month!MJ43</f>
        <v>250730.81600000002</v>
      </c>
      <c r="MK43" s="72">
        <f>MJ43+Month!MK43</f>
        <v>271710.35000000003</v>
      </c>
      <c r="ML43" s="72">
        <f>Month!ML43</f>
        <v>20876.166000000001</v>
      </c>
    </row>
    <row r="44" spans="1:350" x14ac:dyDescent="0.35">
      <c r="A44" s="79" t="str">
        <f>Month!$A$44</f>
        <v>Importação (ton)</v>
      </c>
      <c r="B44" s="84">
        <f>IF(LEFT(B$2,2)="1M",SUMIF(Month!$131:$131,Period!B$2,Month!44:44),SUMIF(Month!$131:$131,Period!B$2,Month!44:44)+A44)</f>
        <v>0</v>
      </c>
      <c r="C44" s="84">
        <f>IF(LEFT(C$2,2)="1M",SUMIF(Month!$131:$131,Period!C$2,Month!44:44),SUMIF(Month!$131:$131,Period!C$2,Month!44:44)+B44)</f>
        <v>0</v>
      </c>
      <c r="D44" s="84">
        <f>IF(LEFT(D$2,2)="1M",SUMIF(Month!$131:$131,Period!D$2,Month!44:44),SUMIF(Month!$131:$131,Period!D$2,Month!44:44)+C44)</f>
        <v>0</v>
      </c>
      <c r="E44" s="84">
        <f>IF(LEFT(E$2,2)="1M",SUMIF(Month!$131:$131,Period!E$2,Month!44:44),SUMIF(Month!$131:$131,Period!E$2,Month!44:44)+D44)</f>
        <v>0</v>
      </c>
      <c r="F44" s="84">
        <f>IF(LEFT(F$2,2)="1M",SUMIF(Month!$131:$131,Period!F$2,Month!44:44),SUMIF(Month!$131:$131,Period!F$2,Month!44:44)+E44)</f>
        <v>0</v>
      </c>
      <c r="G44" s="84">
        <f>IF(LEFT(G$2,2)="1M",SUMIF(Month!$131:$131,Period!G$2,Month!44:44),SUMIF(Month!$131:$131,Period!G$2,Month!44:44)+F44)</f>
        <v>0</v>
      </c>
      <c r="H44" s="84">
        <f>IF(LEFT(H$2,2)="1M",SUMIF(Month!$131:$131,Period!H$2,Month!44:44),SUMIF(Month!$131:$131,Period!H$2,Month!44:44)+G44)</f>
        <v>0</v>
      </c>
      <c r="I44" s="84">
        <f>IF(LEFT(I$2,2)="1M",SUMIF(Month!$131:$131,Period!I$2,Month!44:44),SUMIF(Month!$131:$131,Period!I$2,Month!44:44)+H44)</f>
        <v>0</v>
      </c>
      <c r="J44" s="84">
        <f>IF(LEFT(J$2,2)="1M",SUMIF(Month!$131:$131,Period!J$2,Month!44:44),SUMIF(Month!$131:$131,Period!J$2,Month!44:44)+I44)</f>
        <v>0</v>
      </c>
      <c r="K44" s="84">
        <f>IF(LEFT(K$2,2)="1M",SUMIF(Month!$131:$131,Period!K$2,Month!44:44),SUMIF(Month!$131:$131,Period!K$2,Month!44:44)+J44)</f>
        <v>0</v>
      </c>
      <c r="L44" s="84">
        <f>IF(LEFT(L$2,2)="1M",SUMIF(Month!$131:$131,Period!L$2,Month!44:44),SUMIF(Month!$131:$131,Period!L$2,Month!44:44)+K44)</f>
        <v>0</v>
      </c>
      <c r="M44" s="84">
        <f>IF(LEFT(M$2,2)="1M",SUMIF(Month!$131:$131,Period!M$2,Month!44:44),SUMIF(Month!$131:$131,Period!M$2,Month!44:44)+L44)</f>
        <v>0</v>
      </c>
      <c r="N44" s="84">
        <f>IF(LEFT(N$2,2)="1M",SUMIF(Month!$131:$131,Period!N$2,Month!44:44),SUMIF(Month!$131:$131,Period!N$2,Month!44:44)+M44)</f>
        <v>0</v>
      </c>
      <c r="O44" s="84">
        <f>IF(LEFT(O$2,2)="1M",SUMIF(Month!$131:$131,Period!O$2,Month!44:44),SUMIF(Month!$131:$131,Period!O$2,Month!44:44)+N44)</f>
        <v>0</v>
      </c>
      <c r="P44" s="84">
        <f>IF(LEFT(P$2,2)="1M",SUMIF(Month!$131:$131,Period!P$2,Month!44:44),SUMIF(Month!$131:$131,Period!P$2,Month!44:44)+O44)</f>
        <v>0</v>
      </c>
      <c r="Q44" s="84">
        <f>IF(LEFT(Q$2,2)="1M",SUMIF(Month!$131:$131,Period!Q$2,Month!44:44),SUMIF(Month!$131:$131,Period!Q$2,Month!44:44)+P44)</f>
        <v>0</v>
      </c>
      <c r="R44" s="84">
        <f>IF(LEFT(R$2,2)="1M",SUMIF(Month!$131:$131,Period!R$2,Month!44:44),SUMIF(Month!$131:$131,Period!R$2,Month!44:44)+Q44)</f>
        <v>0</v>
      </c>
      <c r="S44" s="84">
        <f>IF(LEFT(S$2,2)="1M",SUMIF(Month!$131:$131,Period!S$2,Month!44:44),SUMIF(Month!$131:$131,Period!S$2,Month!44:44)+R44)</f>
        <v>0</v>
      </c>
      <c r="T44" s="84">
        <f>IF(LEFT(T$2,2)="1M",SUMIF(Month!$131:$131,Period!T$2,Month!44:44),SUMIF(Month!$131:$131,Period!T$2,Month!44:44)+S44)</f>
        <v>0</v>
      </c>
      <c r="U44" s="84">
        <f>IF(LEFT(U$2,2)="1M",SUMIF(Month!$131:$131,Period!U$2,Month!44:44),SUMIF(Month!$131:$131,Period!U$2,Month!44:44)+T44)</f>
        <v>0</v>
      </c>
      <c r="V44" s="84">
        <f>IF(LEFT(V$2,2)="1M",SUMIF(Month!$131:$131,Period!V$2,Month!44:44),SUMIF(Month!$131:$131,Period!V$2,Month!44:44)+U44)</f>
        <v>0</v>
      </c>
      <c r="W44" s="84">
        <f>IF(LEFT(W$2,2)="1M",SUMIF(Month!$131:$131,Period!W$2,Month!44:44),SUMIF(Month!$131:$131,Period!W$2,Month!44:44)+V44)</f>
        <v>0</v>
      </c>
      <c r="X44" s="84">
        <f>IF(LEFT(X$2,2)="1M",SUMIF(Month!$131:$131,Period!X$2,Month!44:44),SUMIF(Month!$131:$131,Period!X$2,Month!44:44)+W44)</f>
        <v>0</v>
      </c>
      <c r="Y44" s="84">
        <f>IF(LEFT(Y$2,2)="1M",SUMIF(Month!$131:$131,Period!Y$2,Month!44:44),SUMIF(Month!$131:$131,Period!Y$2,Month!44:44)+X44)</f>
        <v>0</v>
      </c>
      <c r="Z44" s="84">
        <f>IF(LEFT(Z$2,2)="1M",SUMIF(Month!$131:$131,Period!Z$2,Month!44:44),SUMIF(Month!$131:$131,Period!Z$2,Month!44:44)+Y44)</f>
        <v>0</v>
      </c>
      <c r="AA44" s="84">
        <f>IF(LEFT(AA$2,2)="1M",SUMIF(Month!$131:$131,Period!AA$2,Month!44:44),SUMIF(Month!$131:$131,Period!AA$2,Month!44:44)+Z44)</f>
        <v>0</v>
      </c>
      <c r="AB44" s="84">
        <f>IF(LEFT(AB$2,2)="1M",SUMIF(Month!$131:$131,Period!AB$2,Month!44:44),SUMIF(Month!$131:$131,Period!AB$2,Month!44:44)+AA44)</f>
        <v>0</v>
      </c>
      <c r="AC44" s="84">
        <f>IF(LEFT(AC$2,2)="1M",SUMIF(Month!$131:$131,Period!AC$2,Month!44:44),SUMIF(Month!$131:$131,Period!AC$2,Month!44:44)+AB44)</f>
        <v>0</v>
      </c>
      <c r="AD44" s="84">
        <f>IF(LEFT(AD$2,2)="1M",SUMIF(Month!$131:$131,Period!AD$2,Month!44:44),SUMIF(Month!$131:$131,Period!AD$2,Month!44:44)+AC44)</f>
        <v>0</v>
      </c>
      <c r="AE44" s="84">
        <f>IF(LEFT(AE$2,2)="1M",SUMIF(Month!$131:$131,Period!AE$2,Month!44:44),SUMIF(Month!$131:$131,Period!AE$2,Month!44:44)+AD44)</f>
        <v>0</v>
      </c>
      <c r="AF44" s="84">
        <f>IF(LEFT(AF$2,2)="1M",SUMIF(Month!$131:$131,Period!AF$2,Month!44:44),SUMIF(Month!$131:$131,Period!AF$2,Month!44:44)+AE44)</f>
        <v>0</v>
      </c>
      <c r="AG44" s="84">
        <f>IF(LEFT(AG$2,2)="1M",SUMIF(Month!$131:$131,Period!AG$2,Month!44:44),SUMIF(Month!$131:$131,Period!AG$2,Month!44:44)+AF44)</f>
        <v>0</v>
      </c>
      <c r="AH44" s="84">
        <f>IF(LEFT(AH$2,2)="1M",SUMIF(Month!$131:$131,Period!AH$2,Month!44:44),SUMIF(Month!$131:$131,Period!AH$2,Month!44:44)+AG44)</f>
        <v>0</v>
      </c>
      <c r="AI44" s="84">
        <f>IF(LEFT(AI$2,2)="1M",SUMIF(Month!$131:$131,Period!AI$2,Month!44:44),SUMIF(Month!$131:$131,Period!AI$2,Month!44:44)+AH44)</f>
        <v>0</v>
      </c>
      <c r="AJ44" s="84">
        <f>IF(LEFT(AJ$2,2)="1M",SUMIF(Month!$131:$131,Period!AJ$2,Month!44:44),SUMIF(Month!$131:$131,Period!AJ$2,Month!44:44)+AI44)</f>
        <v>0</v>
      </c>
      <c r="AK44" s="84">
        <f>IF(LEFT(AK$2,2)="1M",SUMIF(Month!$131:$131,Period!AK$2,Month!44:44),SUMIF(Month!$131:$131,Period!AK$2,Month!44:44)+AJ44)</f>
        <v>0</v>
      </c>
      <c r="AL44" s="84">
        <f>IF(LEFT(AL$2,2)="1M",SUMIF(Month!$131:$131,Period!AL$2,Month!44:44),SUMIF(Month!$131:$131,Period!AL$2,Month!44:44)+AK44)</f>
        <v>0</v>
      </c>
      <c r="AM44" s="84">
        <f>IF(LEFT(AM$2,2)="1M",SUMIF(Month!$131:$131,Period!AM$2,Month!44:44),SUMIF(Month!$131:$131,Period!AM$2,Month!44:44)+AL44)</f>
        <v>0</v>
      </c>
      <c r="AN44" s="84">
        <f>IF(LEFT(AN$2,2)="1M",SUMIF(Month!$131:$131,Period!AN$2,Month!44:44),SUMIF(Month!$131:$131,Period!AN$2,Month!44:44)+AM44)</f>
        <v>0</v>
      </c>
      <c r="AO44" s="84">
        <f>IF(LEFT(AO$2,2)="1M",SUMIF(Month!$131:$131,Period!AO$2,Month!44:44),SUMIF(Month!$131:$131,Period!AO$2,Month!44:44)+AN44)</f>
        <v>0</v>
      </c>
      <c r="AP44" s="84">
        <f>IF(LEFT(AP$2,2)="1M",SUMIF(Month!$131:$131,Period!AP$2,Month!44:44),SUMIF(Month!$131:$131,Period!AP$2,Month!44:44)+AO44)</f>
        <v>0</v>
      </c>
      <c r="AQ44" s="84">
        <f>IF(LEFT(AQ$2,2)="1M",SUMIF(Month!$131:$131,Period!AQ$2,Month!44:44),SUMIF(Month!$131:$131,Period!AQ$2,Month!44:44)+AP44)</f>
        <v>0</v>
      </c>
      <c r="AR44" s="84">
        <f>IF(LEFT(AR$2,2)="1M",SUMIF(Month!$131:$131,Period!AR$2,Month!44:44),SUMIF(Month!$131:$131,Period!AR$2,Month!44:44)+AQ44)</f>
        <v>0</v>
      </c>
      <c r="AS44" s="84">
        <f>IF(LEFT(AS$2,2)="1M",SUMIF(Month!$131:$131,Period!AS$2,Month!44:44),SUMIF(Month!$131:$131,Period!AS$2,Month!44:44)+AR44)</f>
        <v>0</v>
      </c>
      <c r="AT44" s="84">
        <f>IF(LEFT(AT$2,2)="1M",SUMIF(Month!$131:$131,Period!AT$2,Month!44:44),SUMIF(Month!$131:$131,Period!AT$2,Month!44:44)+AS44)</f>
        <v>0</v>
      </c>
      <c r="AU44" s="84">
        <f>IF(LEFT(AU$2,2)="1M",SUMIF(Month!$131:$131,Period!AU$2,Month!44:44),SUMIF(Month!$131:$131,Period!AU$2,Month!44:44)+AT44)</f>
        <v>0</v>
      </c>
      <c r="AV44" s="84">
        <f>IF(LEFT(AV$2,2)="1M",SUMIF(Month!$131:$131,Period!AV$2,Month!44:44),SUMIF(Month!$131:$131,Period!AV$2,Month!44:44)+AU44)</f>
        <v>0</v>
      </c>
      <c r="AW44" s="84">
        <f>IF(LEFT(AW$2,2)="1M",SUMIF(Month!$131:$131,Period!AW$2,Month!44:44),SUMIF(Month!$131:$131,Period!AW$2,Month!44:44)+AV44)</f>
        <v>0</v>
      </c>
      <c r="AX44" s="84">
        <f>IF(LEFT(AX$2,2)="1M",SUMIF(Month!$131:$131,Period!AX$2,Month!44:44),SUMIF(Month!$131:$131,Period!AX$2,Month!44:44)+AW44)</f>
        <v>0</v>
      </c>
      <c r="AY44" s="84">
        <f>IF(LEFT(AY$2,2)="1M",SUMIF(Month!$131:$131,Period!AY$2,Month!44:44),SUMIF(Month!$131:$131,Period!AY$2,Month!44:44)+AX44)</f>
        <v>0</v>
      </c>
      <c r="AZ44" s="84">
        <f>IF(LEFT(AZ$2,2)="1M",SUMIF(Month!$131:$131,Period!AZ$2,Month!44:44),SUMIF(Month!$131:$131,Period!AZ$2,Month!44:44)+AY44)</f>
        <v>0</v>
      </c>
      <c r="BA44" s="84">
        <f>IF(LEFT(BA$2,2)="1M",SUMIF(Month!$131:$131,Period!BA$2,Month!44:44),SUMIF(Month!$131:$131,Period!BA$2,Month!44:44)+AZ44)</f>
        <v>0</v>
      </c>
      <c r="BB44" s="84">
        <f>IF(LEFT(BB$2,2)="1M",SUMIF(Month!$131:$131,Period!BB$2,Month!44:44),SUMIF(Month!$131:$131,Period!BB$2,Month!44:44)+BA44)</f>
        <v>0</v>
      </c>
      <c r="BC44" s="84">
        <f>IF(LEFT(BC$2,2)="1M",SUMIF(Month!$131:$131,Period!BC$2,Month!44:44),SUMIF(Month!$131:$131,Period!BC$2,Month!44:44)+BB44)</f>
        <v>0</v>
      </c>
      <c r="BD44" s="84">
        <f>IF(LEFT(BD$2,2)="1M",SUMIF(Month!$131:$131,Period!BD$2,Month!44:44),SUMIF(Month!$131:$131,Period!BD$2,Month!44:44)+BC44)</f>
        <v>0</v>
      </c>
      <c r="BE44" s="84">
        <f>IF(LEFT(BE$2,2)="1M",SUMIF(Month!$131:$131,Period!BE$2,Month!44:44),SUMIF(Month!$131:$131,Period!BE$2,Month!44:44)+BD44)</f>
        <v>0</v>
      </c>
      <c r="BF44" s="84">
        <f>IF(LEFT(BF$2,2)="1M",SUMIF(Month!$131:$131,Period!BF$2,Month!44:44),SUMIF(Month!$131:$131,Period!BF$2,Month!44:44)+BE44)</f>
        <v>0</v>
      </c>
      <c r="BG44" s="84">
        <f>IF(LEFT(BG$2,2)="1M",SUMIF(Month!$131:$131,Period!BG$2,Month!44:44),SUMIF(Month!$131:$131,Period!BG$2,Month!44:44)+BF44)</f>
        <v>0</v>
      </c>
      <c r="BH44" s="84">
        <f>IF(LEFT(BH$2,2)="1M",SUMIF(Month!$131:$131,Period!BH$2,Month!44:44),SUMIF(Month!$131:$131,Period!BH$2,Month!44:44)+BG44)</f>
        <v>0</v>
      </c>
      <c r="BI44" s="84">
        <f>IF(LEFT(BI$2,2)="1M",SUMIF(Month!$131:$131,Period!BI$2,Month!44:44),SUMIF(Month!$131:$131,Period!BI$2,Month!44:44)+BH44)</f>
        <v>0</v>
      </c>
      <c r="BJ44" s="84">
        <f>IF(LEFT(BJ$2,2)="1M",SUMIF(Month!$131:$131,Period!BJ$2,Month!44:44),SUMIF(Month!$131:$131,Period!BJ$2,Month!44:44)+BI44)</f>
        <v>0</v>
      </c>
      <c r="BK44" s="84">
        <f>IF(LEFT(BK$2,2)="1M",SUMIF(Month!$131:$131,Period!BK$2,Month!44:44),SUMIF(Month!$131:$131,Period!BK$2,Month!44:44)+BJ44)</f>
        <v>0</v>
      </c>
      <c r="BL44" s="84">
        <f>IF(LEFT(BL$2,2)="1M",SUMIF(Month!$131:$131,Period!BL$2,Month!44:44),SUMIF(Month!$131:$131,Period!BL$2,Month!44:44)+BK44)</f>
        <v>0</v>
      </c>
      <c r="BM44" s="84">
        <f>IF(LEFT(BM$2,2)="1M",SUMIF(Month!$131:$131,Period!BM$2,Month!44:44),SUMIF(Month!$131:$131,Period!BM$2,Month!44:44)+BL44)</f>
        <v>0</v>
      </c>
      <c r="BN44" s="84">
        <f>IF(LEFT(BN$2,2)="1M",SUMIF(Month!$131:$131,Period!BN$2,Month!44:44),SUMIF(Month!$131:$131,Period!BN$2,Month!44:44)+BM44)</f>
        <v>0</v>
      </c>
      <c r="BO44" s="84">
        <f>IF(LEFT(BO$2,2)="1M",SUMIF(Month!$131:$131,Period!BO$2,Month!44:44),SUMIF(Month!$131:$131,Period!BO$2,Month!44:44)+BN44)</f>
        <v>0</v>
      </c>
      <c r="BP44" s="84">
        <f>IF(LEFT(BP$2,2)="1M",SUMIF(Month!$131:$131,Period!BP$2,Month!44:44),SUMIF(Month!$131:$131,Period!BP$2,Month!44:44)+BO44)</f>
        <v>0</v>
      </c>
      <c r="BQ44" s="84">
        <f>IF(LEFT(BQ$2,2)="1M",SUMIF(Month!$131:$131,Period!BQ$2,Month!44:44),SUMIF(Month!$131:$131,Period!BQ$2,Month!44:44)+BP44)</f>
        <v>0</v>
      </c>
      <c r="BR44" s="84">
        <f>IF(LEFT(BR$2,2)="1M",SUMIF(Month!$131:$131,Period!BR$2,Month!44:44),SUMIF(Month!$131:$131,Period!BR$2,Month!44:44)+BQ44)</f>
        <v>0</v>
      </c>
      <c r="BS44" s="84">
        <f>IF(LEFT(BS$2,2)="1M",SUMIF(Month!$131:$131,Period!BS$2,Month!44:44),SUMIF(Month!$131:$131,Period!BS$2,Month!44:44)+BR44)</f>
        <v>0</v>
      </c>
      <c r="BT44" s="84">
        <f>IF(LEFT(BT$2,2)="1M",SUMIF(Month!$131:$131,Period!BT$2,Month!44:44),SUMIF(Month!$131:$131,Period!BT$2,Month!44:44)+BS44)</f>
        <v>0</v>
      </c>
      <c r="BU44" s="84">
        <f>IF(LEFT(BU$2,2)="1M",SUMIF(Month!$131:$131,Period!BU$2,Month!44:44),SUMIF(Month!$131:$131,Period!BU$2,Month!44:44)+BT44)</f>
        <v>0</v>
      </c>
      <c r="BV44" s="84">
        <f>IF(LEFT(BV$2,2)="1M",SUMIF(Month!$131:$131,Period!BV$2,Month!44:44),SUMIF(Month!$131:$131,Period!BV$2,Month!44:44)+BU44)</f>
        <v>0</v>
      </c>
      <c r="BW44" s="84">
        <f>IF(LEFT(BW$2,2)="1M",SUMIF(Month!$131:$131,Period!BW$2,Month!44:44),SUMIF(Month!$131:$131,Period!BW$2,Month!44:44)+BV44)</f>
        <v>0</v>
      </c>
      <c r="BX44" s="84">
        <f>IF(LEFT(BX$2,2)="1M",SUMIF(Month!$131:$131,Period!BX$2,Month!44:44),SUMIF(Month!$131:$131,Period!BX$2,Month!44:44)+BW44)</f>
        <v>0</v>
      </c>
      <c r="BY44" s="84">
        <f>IF(LEFT(BY$2,2)="1M",SUMIF(Month!$131:$131,Period!BY$2,Month!44:44),SUMIF(Month!$131:$131,Period!BY$2,Month!44:44)+BX44)</f>
        <v>0</v>
      </c>
      <c r="BZ44" s="84">
        <f>IF(LEFT(BZ$2,2)="1M",SUMIF(Month!$131:$131,Period!BZ$2,Month!44:44),SUMIF(Month!$131:$131,Period!BZ$2,Month!44:44)+BY44)</f>
        <v>0</v>
      </c>
      <c r="CA44" s="84">
        <f>IF(LEFT(CA$2,2)="1M",SUMIF(Month!$131:$131,Period!CA$2,Month!44:44),SUMIF(Month!$131:$131,Period!CA$2,Month!44:44)+BZ44)</f>
        <v>0</v>
      </c>
      <c r="CB44" s="84">
        <f>IF(LEFT(CB$2,2)="1M",SUMIF(Month!$131:$131,Period!CB$2,Month!44:44),SUMIF(Month!$131:$131,Period!CB$2,Month!44:44)+CA44)</f>
        <v>0</v>
      </c>
      <c r="CC44" s="84">
        <f>IF(LEFT(CC$2,2)="1M",SUMIF(Month!$131:$131,Period!CC$2,Month!44:44),SUMIF(Month!$131:$131,Period!CC$2,Month!44:44)+CB44)</f>
        <v>0</v>
      </c>
      <c r="CD44" s="84">
        <f>IF(LEFT(CD$2,2)="1M",SUMIF(Month!$131:$131,Period!CD$2,Month!44:44),SUMIF(Month!$131:$131,Period!CD$2,Month!44:44)+CC44)</f>
        <v>0</v>
      </c>
      <c r="CE44" s="84">
        <f>IF(LEFT(CE$2,2)="1M",SUMIF(Month!$131:$131,Period!CE$2,Month!44:44),SUMIF(Month!$131:$131,Period!CE$2,Month!44:44)+CD44)</f>
        <v>0</v>
      </c>
      <c r="CF44" s="84">
        <f>IF(LEFT(CF$2,2)="1M",SUMIF(Month!$131:$131,Period!CF$2,Month!44:44),SUMIF(Month!$131:$131,Period!CF$2,Month!44:44)+CE44)</f>
        <v>0</v>
      </c>
      <c r="CG44" s="84">
        <f>IF(LEFT(CG$2,2)="1M",SUMIF(Month!$131:$131,Period!CG$2,Month!44:44),SUMIF(Month!$131:$131,Period!CG$2,Month!44:44)+CF44)</f>
        <v>0</v>
      </c>
      <c r="CH44" s="84">
        <f>IF(LEFT(CH$2,2)="1M",SUMIF(Month!$131:$131,Period!CH$2,Month!44:44),SUMIF(Month!$131:$131,Period!CH$2,Month!44:44)+CG44)</f>
        <v>0</v>
      </c>
      <c r="CI44" s="84">
        <f>IF(LEFT(CI$2,2)="1M",SUMIF(Month!$131:$131,Period!CI$2,Month!44:44),SUMIF(Month!$131:$131,Period!CI$2,Month!44:44)+CH44)</f>
        <v>0</v>
      </c>
      <c r="CJ44" s="84">
        <f>IF(LEFT(CJ$2,2)="1M",SUMIF(Month!$131:$131,Period!CJ$2,Month!44:44),SUMIF(Month!$131:$131,Period!CJ$2,Month!44:44)+CI44)</f>
        <v>0</v>
      </c>
      <c r="CK44" s="84">
        <f>IF(LEFT(CK$2,2)="1M",SUMIF(Month!$131:$131,Period!CK$2,Month!44:44),SUMIF(Month!$131:$131,Period!CK$2,Month!44:44)+CJ44)</f>
        <v>0</v>
      </c>
      <c r="CL44" s="84">
        <f>IF(LEFT(CL$2,2)="1M",SUMIF(Month!$131:$131,Period!CL$2,Month!44:44),SUMIF(Month!$131:$131,Period!CL$2,Month!44:44)+CK44)</f>
        <v>0</v>
      </c>
      <c r="CM44" s="84">
        <f>IF(LEFT(CM$2,2)="1M",SUMIF(Month!$131:$131,Period!CM$2,Month!44:44),SUMIF(Month!$131:$131,Period!CM$2,Month!44:44)+CL44)</f>
        <v>0</v>
      </c>
      <c r="CN44" s="84">
        <f>IF(LEFT(CN$2,2)="1M",SUMIF(Month!$131:$131,Period!CN$2,Month!44:44),SUMIF(Month!$131:$131,Period!CN$2,Month!44:44)+CM44)</f>
        <v>0</v>
      </c>
      <c r="CO44" s="84">
        <f>IF(LEFT(CO$2,2)="1M",SUMIF(Month!$131:$131,Period!CO$2,Month!44:44),SUMIF(Month!$131:$131,Period!CO$2,Month!44:44)+CN44)</f>
        <v>0</v>
      </c>
      <c r="CP44" s="84">
        <f>IF(LEFT(CP$2,2)="1M",SUMIF(Month!$131:$131,Period!CP$2,Month!44:44),SUMIF(Month!$131:$131,Period!CP$2,Month!44:44)+CO44)</f>
        <v>0</v>
      </c>
      <c r="CQ44" s="84">
        <f>IF(LEFT(CQ$2,2)="1M",SUMIF(Month!$131:$131,Period!CQ$2,Month!44:44),SUMIF(Month!$131:$131,Period!CQ$2,Month!44:44)+CP44)</f>
        <v>0</v>
      </c>
      <c r="CR44" s="84">
        <f>IF(LEFT(CR$2,2)="1M",SUMIF(Month!$131:$131,Period!CR$2,Month!44:44),SUMIF(Month!$131:$131,Period!CR$2,Month!44:44)+CQ44)</f>
        <v>0</v>
      </c>
      <c r="CS44" s="84">
        <f>IF(LEFT(CS$2,2)="1M",SUMIF(Month!$131:$131,Period!CS$2,Month!44:44),SUMIF(Month!$131:$131,Period!CS$2,Month!44:44)+CR44)</f>
        <v>0</v>
      </c>
      <c r="CT44" s="84">
        <f>IF(LEFT(CT$2,2)="1M",SUMIF(Month!$131:$131,Period!CT$2,Month!44:44),SUMIF(Month!$131:$131,Period!CT$2,Month!44:44)+CS44)</f>
        <v>0</v>
      </c>
      <c r="CU44" s="84">
        <f>IF(LEFT(CU$2,2)="1M",SUMIF(Month!$131:$131,Period!CU$2,Month!44:44),SUMIF(Month!$131:$131,Period!CU$2,Month!44:44)+CT44)</f>
        <v>0</v>
      </c>
      <c r="CV44" s="84">
        <f>IF(LEFT(CV$2,2)="1M",SUMIF(Month!$131:$131,Period!CV$2,Month!44:44),SUMIF(Month!$131:$131,Period!CV$2,Month!44:44)+CU44)</f>
        <v>0</v>
      </c>
      <c r="CW44" s="84">
        <f>IF(LEFT(CW$2,2)="1M",SUMIF(Month!$131:$131,Period!CW$2,Month!44:44),SUMIF(Month!$131:$131,Period!CW$2,Month!44:44)+CV44)</f>
        <v>0</v>
      </c>
      <c r="CX44" s="84">
        <f>IF(LEFT(CX$2,2)="1M",SUMIF(Month!$131:$131,Period!CX$2,Month!44:44),SUMIF(Month!$131:$131,Period!CX$2,Month!44:44)+CW44)</f>
        <v>0</v>
      </c>
      <c r="CY44" s="84">
        <f>IF(LEFT(CY$2,2)="1M",SUMIF(Month!$131:$131,Period!CY$2,Month!44:44),SUMIF(Month!$131:$131,Period!CY$2,Month!44:44)+CX44)</f>
        <v>0</v>
      </c>
      <c r="CZ44" s="84">
        <f>IF(LEFT(CZ$2,2)="1M",SUMIF(Month!$131:$131,Period!CZ$2,Month!44:44),SUMIF(Month!$131:$131,Period!CZ$2,Month!44:44)+CY44)</f>
        <v>0</v>
      </c>
      <c r="DA44" s="84">
        <f>IF(LEFT(DA$2,2)="1M",SUMIF(Month!$131:$131,Period!DA$2,Month!44:44),SUMIF(Month!$131:$131,Period!DA$2,Month!44:44)+CZ44)</f>
        <v>0</v>
      </c>
      <c r="DB44" s="84">
        <f>IF(LEFT(DB$2,2)="1M",SUMIF(Month!$131:$131,Period!DB$2,Month!44:44),SUMIF(Month!$131:$131,Period!DB$2,Month!44:44)+DA44)</f>
        <v>0</v>
      </c>
      <c r="DC44" s="84">
        <f>IF(LEFT(DC$2,2)="1M",SUMIF(Month!$131:$131,Period!DC$2,Month!44:44),SUMIF(Month!$131:$131,Period!DC$2,Month!44:44)+DB44)</f>
        <v>0</v>
      </c>
      <c r="DD44" s="84">
        <f>IF(LEFT(DD$2,2)="1M",SUMIF(Month!$131:$131,Period!DD$2,Month!44:44),SUMIF(Month!$131:$131,Period!DD$2,Month!44:44)+DC44)</f>
        <v>0</v>
      </c>
      <c r="DE44" s="84">
        <f>IF(LEFT(DE$2,2)="1M",SUMIF(Month!$131:$131,Period!DE$2,Month!44:44),SUMIF(Month!$131:$131,Period!DE$2,Month!44:44)+DD44)</f>
        <v>0</v>
      </c>
      <c r="DF44" s="84">
        <f>IF(LEFT(DF$2,2)="1M",SUMIF(Month!$131:$131,Period!DF$2,Month!44:44),SUMIF(Month!$131:$131,Period!DF$2,Month!44:44)+DE44)</f>
        <v>0</v>
      </c>
      <c r="DG44" s="84">
        <f>IF(LEFT(DG$2,2)="1M",SUMIF(Month!$131:$131,Period!DG$2,Month!44:44),SUMIF(Month!$131:$131,Period!DG$2,Month!44:44)+DF44)</f>
        <v>0</v>
      </c>
      <c r="DH44" s="84">
        <f>IF(LEFT(DH$2,2)="1M",SUMIF(Month!$131:$131,Period!DH$2,Month!44:44),SUMIF(Month!$131:$131,Period!DH$2,Month!44:44)+DG44)</f>
        <v>0</v>
      </c>
      <c r="DI44" s="84">
        <f>IF(LEFT(DI$2,2)="1M",SUMIF(Month!$131:$131,Period!DI$2,Month!44:44),SUMIF(Month!$131:$131,Period!DI$2,Month!44:44)+DH44)</f>
        <v>0</v>
      </c>
      <c r="DJ44" s="84">
        <f>IF(LEFT(DJ$2,2)="1M",SUMIF(Month!$131:$131,Period!DJ$2,Month!44:44),SUMIF(Month!$131:$131,Period!DJ$2,Month!44:44)+DI44)</f>
        <v>0</v>
      </c>
      <c r="DK44" s="84">
        <f>IF(LEFT(DK$2,2)="1M",SUMIF(Month!$131:$131,Period!DK$2,Month!44:44),SUMIF(Month!$131:$131,Period!DK$2,Month!44:44)+DJ44)</f>
        <v>0</v>
      </c>
      <c r="DL44" s="84">
        <f>IF(LEFT(DL$2,2)="1M",SUMIF(Month!$131:$131,Period!DL$2,Month!44:44),SUMIF(Month!$131:$131,Period!DL$2,Month!44:44)+DK44)</f>
        <v>0</v>
      </c>
      <c r="DM44" s="84">
        <f>IF(LEFT(DM$2,2)="1M",SUMIF(Month!$131:$131,Period!DM$2,Month!44:44),SUMIF(Month!$131:$131,Period!DM$2,Month!44:44)+DL44)</f>
        <v>0</v>
      </c>
      <c r="DN44" s="84">
        <f>IF(LEFT(DN$2,2)="1M",SUMIF(Month!$131:$131,Period!DN$2,Month!44:44),SUMIF(Month!$131:$131,Period!DN$2,Month!44:44)+DM44)</f>
        <v>0</v>
      </c>
      <c r="DO44" s="84">
        <f>IF(LEFT(DO$2,2)="1M",SUMIF(Month!$131:$131,Period!DO$2,Month!44:44),SUMIF(Month!$131:$131,Period!DO$2,Month!44:44)+DN44)</f>
        <v>0</v>
      </c>
      <c r="DP44" s="84">
        <f>IF(LEFT(DP$2,2)="1M",SUMIF(Month!$131:$131,Period!DP$2,Month!44:44),SUMIF(Month!$131:$131,Period!DP$2,Month!44:44)+DO44)</f>
        <v>0</v>
      </c>
      <c r="DQ44" s="84">
        <f>IF(LEFT(DQ$2,2)="1M",SUMIF(Month!$131:$131,Period!DQ$2,Month!44:44),SUMIF(Month!$131:$131,Period!DQ$2,Month!44:44)+DP44)</f>
        <v>0</v>
      </c>
      <c r="DR44" s="84">
        <f>IF(LEFT(DR$2,2)="1M",SUMIF(Month!$131:$131,Period!DR$2,Month!44:44),SUMIF(Month!$131:$131,Period!DR$2,Month!44:44)+DQ44)</f>
        <v>0</v>
      </c>
      <c r="DS44" s="84">
        <f>IF(LEFT(DS$2,2)="1M",SUMIF(Month!$131:$131,Period!DS$2,Month!44:44),SUMIF(Month!$131:$131,Period!DS$2,Month!44:44)+DR44)</f>
        <v>0</v>
      </c>
      <c r="DT44" s="84">
        <f>IF(LEFT(DT$2,2)="1M",SUMIF(Month!$131:$131,Period!DT$2,Month!44:44),SUMIF(Month!$131:$131,Period!DT$2,Month!44:44)+DS44)</f>
        <v>0</v>
      </c>
      <c r="DU44" s="84">
        <f>IF(LEFT(DU$2,2)="1M",SUMIF(Month!$131:$131,Period!DU$2,Month!44:44),SUMIF(Month!$131:$131,Period!DU$2,Month!44:44)+DT44)</f>
        <v>0</v>
      </c>
      <c r="DV44" s="84">
        <f>IF(LEFT(DV$2,2)="1M",SUMIF(Month!$131:$131,Period!DV$2,Month!44:44),SUMIF(Month!$131:$131,Period!DV$2,Month!44:44)+DU44)</f>
        <v>0</v>
      </c>
      <c r="DW44" s="84">
        <f>IF(LEFT(DW$2,2)="1M",SUMIF(Month!$131:$131,Period!DW$2,Month!44:44),SUMIF(Month!$131:$131,Period!DW$2,Month!44:44)+DV44)</f>
        <v>0</v>
      </c>
      <c r="DX44" s="84">
        <f>IF(LEFT(DX$2,2)="1M",SUMIF(Month!$131:$131,Period!DX$2,Month!44:44),SUMIF(Month!$131:$131,Period!DX$2,Month!44:44)+DW44)</f>
        <v>0</v>
      </c>
      <c r="DY44" s="84">
        <f>IF(LEFT(DY$2,2)="1M",SUMIF(Month!$131:$131,Period!DY$2,Month!44:44),SUMIF(Month!$131:$131,Period!DY$2,Month!44:44)+DX44)</f>
        <v>0</v>
      </c>
      <c r="DZ44" s="84">
        <f>IF(LEFT(DZ$2,2)="1M",SUMIF(Month!$131:$131,Period!DZ$2,Month!44:44),SUMIF(Month!$131:$131,Period!DZ$2,Month!44:44)+DY44)</f>
        <v>0</v>
      </c>
      <c r="EA44" s="84">
        <f>IF(LEFT(EA$2,2)="1M",SUMIF(Month!$131:$131,Period!EA$2,Month!44:44),SUMIF(Month!$131:$131,Period!EA$2,Month!44:44)+DZ44)</f>
        <v>0</v>
      </c>
      <c r="EB44" s="84">
        <f>IF(LEFT(EB$2,2)="1M",SUMIF(Month!$131:$131,Period!EB$2,Month!44:44),SUMIF(Month!$131:$131,Period!EB$2,Month!44:44)+EA44)</f>
        <v>0</v>
      </c>
      <c r="EC44" s="84">
        <f>IF(LEFT(EC$2,2)="1M",SUMIF(Month!$131:$131,Period!EC$2,Month!44:44),SUMIF(Month!$131:$131,Period!EC$2,Month!44:44)+EB44)</f>
        <v>0</v>
      </c>
      <c r="ED44" s="84">
        <f>IF(LEFT(ED$2,2)="1M",SUMIF(Month!$131:$131,Period!ED$2,Month!44:44),SUMIF(Month!$131:$131,Period!ED$2,Month!44:44)+EC44)</f>
        <v>0</v>
      </c>
      <c r="EE44" s="84">
        <f>IF(LEFT(EE$2,2)="1M",SUMIF(Month!$131:$131,Period!EE$2,Month!44:44),SUMIF(Month!$131:$131,Period!EE$2,Month!44:44)+ED44)</f>
        <v>0</v>
      </c>
      <c r="EF44" s="84">
        <f>IF(LEFT(EF$2,2)="1M",SUMIF(Month!$131:$131,Period!EF$2,Month!44:44),SUMIF(Month!$131:$131,Period!EF$2,Month!44:44)+EE44)</f>
        <v>0</v>
      </c>
      <c r="EG44" s="84">
        <f>IF(LEFT(EG$2,2)="1M",SUMIF(Month!$131:$131,Period!EG$2,Month!44:44),SUMIF(Month!$131:$131,Period!EG$2,Month!44:44)+EF44)</f>
        <v>0</v>
      </c>
      <c r="EH44" s="84">
        <f>IF(LEFT(EH$2,2)="1M",SUMIF(Month!$131:$131,Period!EH$2,Month!44:44),SUMIF(Month!$131:$131,Period!EH$2,Month!44:44)+EG44)</f>
        <v>0</v>
      </c>
      <c r="EI44" s="84">
        <f>IF(LEFT(EI$2,2)="1M",SUMIF(Month!$131:$131,Period!EI$2,Month!44:44),SUMIF(Month!$131:$131,Period!EI$2,Month!44:44)+EH44)</f>
        <v>0</v>
      </c>
      <c r="EJ44" s="84">
        <f>IF(LEFT(EJ$2,2)="1M",SUMIF(Month!$131:$131,Period!EJ$2,Month!44:44),SUMIF(Month!$131:$131,Period!EJ$2,Month!44:44)+EI44)</f>
        <v>0</v>
      </c>
      <c r="EK44" s="84">
        <f>IF(LEFT(EK$2,2)="1M",SUMIF(Month!$131:$131,Period!EK$2,Month!44:44),SUMIF(Month!$131:$131,Period!EK$2,Month!44:44)+EJ44)</f>
        <v>0</v>
      </c>
      <c r="EL44" s="84">
        <f>IF(LEFT(EL$2,2)="1M",SUMIF(Month!$131:$131,Period!EL$2,Month!44:44),SUMIF(Month!$131:$131,Period!EL$2,Month!44:44)+EK44)</f>
        <v>0</v>
      </c>
      <c r="EM44" s="84">
        <f>IF(LEFT(EM$2,2)="1M",SUMIF(Month!$131:$131,Period!EM$2,Month!44:44),SUMIF(Month!$131:$131,Period!EM$2,Month!44:44)+EL44)</f>
        <v>0</v>
      </c>
      <c r="EN44" s="84">
        <f>IF(LEFT(EN$2,2)="1M",SUMIF(Month!$131:$131,Period!EN$2,Month!44:44),SUMIF(Month!$131:$131,Period!EN$2,Month!44:44)+EM44)</f>
        <v>0</v>
      </c>
      <c r="EO44" s="84">
        <f>IF(LEFT(EO$2,2)="1M",SUMIF(Month!$131:$131,Period!EO$2,Month!44:44),SUMIF(Month!$131:$131,Period!EO$2,Month!44:44)+EN44)</f>
        <v>0</v>
      </c>
      <c r="EP44" s="84">
        <f>IF(LEFT(EP$2,2)="1M",SUMIF(Month!$131:$131,Period!EP$2,Month!44:44),SUMIF(Month!$131:$131,Period!EP$2,Month!44:44)+EO44)</f>
        <v>0</v>
      </c>
      <c r="EQ44" s="84">
        <f>IF(LEFT(EQ$2,2)="1M",SUMIF(Month!$131:$131,Period!EQ$2,Month!44:44),SUMIF(Month!$131:$131,Period!EQ$2,Month!44:44)+EP44)</f>
        <v>0</v>
      </c>
      <c r="ER44" s="84">
        <f>IF(LEFT(ER$2,2)="1M",SUMIF(Month!$131:$131,Period!ER$2,Month!44:44),SUMIF(Month!$131:$131,Period!ER$2,Month!44:44)+EQ44)</f>
        <v>0</v>
      </c>
      <c r="ES44" s="84">
        <f>IF(LEFT(ES$2,2)="1M",SUMIF(Month!$131:$131,Period!ES$2,Month!44:44),SUMIF(Month!$131:$131,Period!ES$2,Month!44:44)+ER44)</f>
        <v>0</v>
      </c>
      <c r="ET44" s="84">
        <f>IF(LEFT(ET$2,2)="1M",SUMIF(Month!$131:$131,Period!ET$2,Month!44:44),SUMIF(Month!$131:$131,Period!ET$2,Month!44:44)+ES44)</f>
        <v>0</v>
      </c>
      <c r="EU44" s="84">
        <f>IF(LEFT(EU$2,2)="1M",SUMIF(Month!$131:$131,Period!EU$2,Month!44:44),SUMIF(Month!$131:$131,Period!EU$2,Month!44:44)+ET44)</f>
        <v>0</v>
      </c>
      <c r="EV44" s="84">
        <f>IF(LEFT(EV$2,2)="1M",SUMIF(Month!$131:$131,Period!EV$2,Month!44:44),SUMIF(Month!$131:$131,Period!EV$2,Month!44:44)+EU44)</f>
        <v>0</v>
      </c>
      <c r="EW44" s="84">
        <f>IF(LEFT(EW$2,2)="1M",SUMIF(Month!$131:$131,Period!EW$2,Month!44:44),SUMIF(Month!$131:$131,Period!EW$2,Month!44:44)+EV44)</f>
        <v>0</v>
      </c>
      <c r="EX44" s="84">
        <f>IF(LEFT(EX$2,2)="1M",SUMIF(Month!$131:$131,Period!EX$2,Month!44:44),SUMIF(Month!$131:$131,Period!EX$2,Month!44:44)+EW44)</f>
        <v>0</v>
      </c>
      <c r="EY44" s="84">
        <f>IF(LEFT(EY$2,2)="1M",SUMIF(Month!$131:$131,Period!EY$2,Month!44:44),SUMIF(Month!$131:$131,Period!EY$2,Month!44:44)+EX44)</f>
        <v>0</v>
      </c>
      <c r="EZ44" s="84">
        <f>IF(LEFT(EZ$2,2)="1M",SUMIF(Month!$131:$131,Period!EZ$2,Month!44:44),SUMIF(Month!$131:$131,Period!EZ$2,Month!44:44)+EY44)</f>
        <v>0</v>
      </c>
      <c r="FA44" s="84">
        <f>IF(LEFT(FA$2,2)="1M",SUMIF(Month!$131:$131,Period!FA$2,Month!44:44),SUMIF(Month!$131:$131,Period!FA$2,Month!44:44)+EZ44)</f>
        <v>0</v>
      </c>
      <c r="FB44" s="84">
        <f>IF(LEFT(FB$2,2)="1M",SUMIF(Month!$131:$131,Period!FB$2,Month!44:44),SUMIF(Month!$131:$131,Period!FB$2,Month!44:44)+FA44)</f>
        <v>0</v>
      </c>
      <c r="FC44" s="84">
        <f>IF(LEFT(FC$2,2)="1M",SUMIF(Month!$131:$131,Period!FC$2,Month!44:44),SUMIF(Month!$131:$131,Period!FC$2,Month!44:44)+FB44)</f>
        <v>0</v>
      </c>
      <c r="FD44" s="84">
        <f>IF(LEFT(FD$2,2)="1M",SUMIF(Month!$131:$131,Period!FD$2,Month!44:44),SUMIF(Month!$131:$131,Period!FD$2,Month!44:44)+FC44)</f>
        <v>0</v>
      </c>
      <c r="FE44" s="84">
        <f>IF(LEFT(FE$2,2)="1M",SUMIF(Month!$131:$131,Period!FE$2,Month!44:44),SUMIF(Month!$131:$131,Period!FE$2,Month!44:44)+FD44)</f>
        <v>0</v>
      </c>
      <c r="FF44" s="84">
        <f>IF(LEFT(FF$2,2)="1M",SUMIF(Month!$131:$131,Period!FF$2,Month!44:44),SUMIF(Month!$131:$131,Period!FF$2,Month!44:44)+FE44)</f>
        <v>0</v>
      </c>
      <c r="FG44" s="84">
        <f>IF(LEFT(FG$2,2)="1M",SUMIF(Month!$131:$131,Period!FG$2,Month!44:44),SUMIF(Month!$131:$131,Period!FG$2,Month!44:44)+FF44)</f>
        <v>0</v>
      </c>
      <c r="FH44" s="84">
        <f>IF(LEFT(FH$2,2)="1M",SUMIF(Month!$131:$131,Period!FH$2,Month!44:44),SUMIF(Month!$131:$131,Period!FH$2,Month!44:44)+FG44)</f>
        <v>0</v>
      </c>
      <c r="FI44" s="84">
        <f>IF(LEFT(FI$2,2)="1M",SUMIF(Month!$131:$131,Period!FI$2,Month!44:44),SUMIF(Month!$131:$131,Period!FI$2,Month!44:44)+FH44)</f>
        <v>0</v>
      </c>
      <c r="FJ44" s="84">
        <f>IF(LEFT(FJ$2,2)="1M",SUMIF(Month!$131:$131,Period!FJ$2,Month!44:44),SUMIF(Month!$131:$131,Period!FJ$2,Month!44:44)+FI44)</f>
        <v>0</v>
      </c>
      <c r="FK44" s="84">
        <f>IF(LEFT(FK$2,2)="1M",SUMIF(Month!$131:$131,Period!FK$2,Month!44:44),SUMIF(Month!$131:$131,Period!FK$2,Month!44:44)+FJ44)</f>
        <v>0</v>
      </c>
      <c r="FL44" s="84">
        <f>IF(LEFT(FL$2,2)="1M",SUMIF(Month!$131:$131,Period!FL$2,Month!44:44),SUMIF(Month!$131:$131,Period!FL$2,Month!44:44)+FK44)</f>
        <v>0</v>
      </c>
      <c r="FM44" s="84">
        <f>IF(LEFT(FM$2,2)="1M",SUMIF(Month!$131:$131,Period!FM$2,Month!44:44),SUMIF(Month!$131:$131,Period!FM$2,Month!44:44)+FL44)</f>
        <v>0</v>
      </c>
      <c r="FN44" s="84">
        <f>IF(LEFT(FN$2,2)="1M",SUMIF(Month!$131:$131,Period!FN$2,Month!44:44),SUMIF(Month!$131:$131,Period!FN$2,Month!44:44)+FM44)</f>
        <v>12773.968000000001</v>
      </c>
      <c r="FO44" s="84">
        <f>IF(LEFT(FO$2,2)="1M",SUMIF(Month!$131:$131,Period!FO$2,Month!44:44),SUMIF(Month!$131:$131,Period!FO$2,Month!44:44)+FN44)</f>
        <v>27434.221000000001</v>
      </c>
      <c r="FP44" s="84">
        <f>IF(LEFT(FP$2,2)="1M",SUMIF(Month!$131:$131,Period!FP$2,Month!44:44),SUMIF(Month!$131:$131,Period!FP$2,Month!44:44)+FO44)</f>
        <v>43261.574000000001</v>
      </c>
      <c r="FQ44" s="84">
        <f>IF(LEFT(FQ$2,2)="1M",SUMIF(Month!$131:$131,Period!FQ$2,Month!44:44),SUMIF(Month!$131:$131,Period!FQ$2,Month!44:44)+FP44)</f>
        <v>58132.25</v>
      </c>
      <c r="FR44" s="84">
        <f>IF(LEFT(FR$2,2)="1M",SUMIF(Month!$131:$131,Period!FR$2,Month!44:44),SUMIF(Month!$131:$131,Period!FR$2,Month!44:44)+FQ44)</f>
        <v>73850.494999999995</v>
      </c>
      <c r="FS44" s="84">
        <f>IF(LEFT(FS$2,2)="1M",SUMIF(Month!$131:$131,Period!FS$2,Month!44:44),SUMIF(Month!$131:$131,Period!FS$2,Month!44:44)+FR44)</f>
        <v>89324.664999999994</v>
      </c>
      <c r="FT44" s="84">
        <f>IF(LEFT(FT$2,2)="1M",SUMIF(Month!$131:$131,Period!FT$2,Month!44:44),SUMIF(Month!$131:$131,Period!FT$2,Month!44:44)+FS44)</f>
        <v>105128.97099999999</v>
      </c>
      <c r="FU44" s="84">
        <f>IF(LEFT(FU$2,2)="1M",SUMIF(Month!$131:$131,Period!FU$2,Month!44:44),SUMIF(Month!$131:$131,Period!FU$2,Month!44:44)+FT44)</f>
        <v>120628.65099999998</v>
      </c>
      <c r="FV44" s="84">
        <f>IF(LEFT(FV$2,2)="1M",SUMIF(Month!$131:$131,Period!FV$2,Month!44:44),SUMIF(Month!$131:$131,Period!FV$2,Month!44:44)+FU44)</f>
        <v>135449.70099999997</v>
      </c>
      <c r="FW44" s="84">
        <f>IF(LEFT(FW$2,2)="1M",SUMIF(Month!$131:$131,Period!FW$2,Month!44:44),SUMIF(Month!$131:$131,Period!FW$2,Month!44:44)+FV44)</f>
        <v>150585.72399999996</v>
      </c>
      <c r="FX44" s="84">
        <f>IF(LEFT(FX$2,2)="1M",SUMIF(Month!$131:$131,Period!FX$2,Month!44:44),SUMIF(Month!$131:$131,Period!FX$2,Month!44:44)+FW44)</f>
        <v>168113.42599999995</v>
      </c>
      <c r="FY44" s="84">
        <f>IF(LEFT(FY$2,2)="1M",SUMIF(Month!$131:$131,Period!FY$2,Month!44:44),SUMIF(Month!$131:$131,Period!FY$2,Month!44:44)+FX44)</f>
        <v>183164.14799999996</v>
      </c>
      <c r="FZ44" s="84">
        <f>IF(LEFT(FZ$2,2)="1M",SUMIF(Month!$131:$131,Period!FZ$2,Month!44:44),SUMIF(Month!$131:$131,Period!FZ$2,Month!44:44)+FY44)</f>
        <v>12710</v>
      </c>
      <c r="GA44" s="84">
        <f>IF(LEFT(GA$2,2)="1M",SUMIF(Month!$131:$131,Period!GA$2,Month!44:44),SUMIF(Month!$131:$131,Period!GA$2,Month!44:44)+FZ44)</f>
        <v>24460</v>
      </c>
      <c r="GB44" s="84">
        <f>IF(LEFT(GB$2,2)="1M",SUMIF(Month!$131:$131,Period!GB$2,Month!44:44),SUMIF(Month!$131:$131,Period!GB$2,Month!44:44)+GA44)</f>
        <v>38617</v>
      </c>
      <c r="GC44" s="84">
        <f>IF(LEFT(GC$2,2)="1M",SUMIF(Month!$131:$131,Period!GC$2,Month!44:44),SUMIF(Month!$131:$131,Period!GC$2,Month!44:44)+GB44)</f>
        <v>51754</v>
      </c>
      <c r="GD44" s="84">
        <f>IF(LEFT(GD$2,2)="1M",SUMIF(Month!$131:$131,Period!GD$2,Month!44:44),SUMIF(Month!$131:$131,Period!GD$2,Month!44:44)+GC44)</f>
        <v>65529</v>
      </c>
      <c r="GE44" s="84">
        <f>IF(LEFT(GE$2,2)="1M",SUMIF(Month!$131:$131,Period!GE$2,Month!44:44),SUMIF(Month!$131:$131,Period!GE$2,Month!44:44)+GD44)</f>
        <v>79255</v>
      </c>
      <c r="GF44" s="84">
        <f>IF(LEFT(GF$2,2)="1M",SUMIF(Month!$131:$131,Period!GF$2,Month!44:44),SUMIF(Month!$131:$131,Period!GF$2,Month!44:44)+GE44)</f>
        <v>93476</v>
      </c>
      <c r="GG44" s="84">
        <f>IF(LEFT(GG$2,2)="1M",SUMIF(Month!$131:$131,Period!GG$2,Month!44:44),SUMIF(Month!$131:$131,Period!GG$2,Month!44:44)+GF44)</f>
        <v>106881.619481</v>
      </c>
      <c r="GH44" s="84">
        <f>IF(LEFT(GH$2,2)="1M",SUMIF(Month!$131:$131,Period!GH$2,Month!44:44),SUMIF(Month!$131:$131,Period!GH$2,Month!44:44)+GG44)</f>
        <v>121044.74015900001</v>
      </c>
      <c r="GI44" s="84">
        <f>IF(LEFT(GI$2,2)="1M",SUMIF(Month!$131:$131,Period!GI$2,Month!44:44),SUMIF(Month!$131:$131,Period!GI$2,Month!44:44)+GH44)</f>
        <v>134865.50907</v>
      </c>
      <c r="GJ44" s="84">
        <f>IF(LEFT(GJ$2,2)="1M",SUMIF(Month!$131:$131,Period!GJ$2,Month!44:44),SUMIF(Month!$131:$131,Period!GJ$2,Month!44:44)+GI44)</f>
        <v>149859.30130399999</v>
      </c>
      <c r="GK44" s="84">
        <f>IF(LEFT(GK$2,2)="1M",SUMIF(Month!$131:$131,Period!GK$2,Month!44:44),SUMIF(Month!$131:$131,Period!GK$2,Month!44:44)+GJ44)</f>
        <v>163221.28399599998</v>
      </c>
      <c r="GL44" s="84">
        <f>IF(LEFT(GL$2,2)="1M",SUMIF(Month!$131:$131,Period!GL$2,Month!44:44),SUMIF(Month!$131:$131,Period!GL$2,Month!44:44)+GK44)</f>
        <v>11641.017388</v>
      </c>
      <c r="GM44" s="84">
        <f>IF(LEFT(GM$2,2)="1M",SUMIF(Month!$131:$131,Period!GM$2,Month!44:44),SUMIF(Month!$131:$131,Period!GM$2,Month!44:44)+GL44)</f>
        <v>23195.589204</v>
      </c>
      <c r="GN44" s="84">
        <f>IF(LEFT(GN$2,2)="1M",SUMIF(Month!$131:$131,Period!GN$2,Month!44:44),SUMIF(Month!$131:$131,Period!GN$2,Month!44:44)+GM44)</f>
        <v>39138.283382000001</v>
      </c>
      <c r="GO44" s="84">
        <f>IF(LEFT(GO$2,2)="1M",SUMIF(Month!$131:$131,Period!GO$2,Month!44:44),SUMIF(Month!$131:$131,Period!GO$2,Month!44:44)+GN44)</f>
        <v>54480.083173000006</v>
      </c>
      <c r="GP44" s="84">
        <f>IF(LEFT(GP$2,2)="1M",SUMIF(Month!$131:$131,Period!GP$2,Month!44:44),SUMIF(Month!$131:$131,Period!GP$2,Month!44:44)+GO44)</f>
        <v>69267.083173000006</v>
      </c>
      <c r="GQ44" s="84">
        <f>IF(LEFT(GQ$2,2)="1M",SUMIF(Month!$131:$131,Period!GQ$2,Month!44:44),SUMIF(Month!$131:$131,Period!GQ$2,Month!44:44)+GP44)</f>
        <v>83221.719305000006</v>
      </c>
      <c r="GR44" s="84">
        <f>IF(LEFT(GR$2,2)="1M",SUMIF(Month!$131:$131,Period!GR$2,Month!44:44),SUMIF(Month!$131:$131,Period!GR$2,Month!44:44)+GQ44)</f>
        <v>96890.719305000006</v>
      </c>
      <c r="GS44" s="84">
        <f>IF(LEFT(GS$2,2)="1M",SUMIF(Month!$131:$131,Period!GS$2,Month!44:44),SUMIF(Month!$131:$131,Period!GS$2,Month!44:44)+GR44)</f>
        <v>109854.71930500001</v>
      </c>
      <c r="GT44" s="84">
        <f>IF(LEFT(GT$2,2)="1M",SUMIF(Month!$131:$131,Period!GT$2,Month!44:44),SUMIF(Month!$131:$131,Period!GT$2,Month!44:44)+GS44)</f>
        <v>122782.71930500001</v>
      </c>
      <c r="GU44" s="84">
        <f>IF(LEFT(GU$2,2)="1M",SUMIF(Month!$131:$131,Period!GU$2,Month!44:44),SUMIF(Month!$131:$131,Period!GU$2,Month!44:44)+GT44)</f>
        <v>137036.71930500001</v>
      </c>
      <c r="GV44" s="84">
        <f>IF(LEFT(GV$2,2)="1M",SUMIF(Month!$131:$131,Period!GV$2,Month!44:44),SUMIF(Month!$131:$131,Period!GV$2,Month!44:44)+GU44)</f>
        <v>151709.01887500001</v>
      </c>
      <c r="GW44" s="84">
        <f>IF(LEFT(GW$2,2)="1M",SUMIF(Month!$131:$131,Period!GW$2,Month!44:44),SUMIF(Month!$131:$131,Period!GW$2,Month!44:44)+GV44)</f>
        <v>163016.01887500001</v>
      </c>
      <c r="GX44" s="84">
        <f>IF(LEFT(GX$2,2)="1M",SUMIF(Month!$131:$131,Period!GX$2,Month!44:44),SUMIF(Month!$131:$131,Period!GX$2,Month!44:44)+GW44)</f>
        <v>11519</v>
      </c>
      <c r="GY44" s="84">
        <f>IF(LEFT(GY$2,2)="1M",SUMIF(Month!$131:$131,Period!GY$2,Month!44:44),SUMIF(Month!$131:$131,Period!GY$2,Month!44:44)+GX44)</f>
        <v>23160</v>
      </c>
      <c r="GZ44" s="84">
        <f>IF(LEFT(GZ$2,2)="1M",SUMIF(Month!$131:$131,Period!GZ$2,Month!44:44),SUMIF(Month!$131:$131,Period!GZ$2,Month!44:44)+GY44)</f>
        <v>36828</v>
      </c>
      <c r="HA44" s="84">
        <f>IF(LEFT(HA$2,2)="1M",SUMIF(Month!$131:$131,Period!HA$2,Month!44:44),SUMIF(Month!$131:$131,Period!HA$2,Month!44:44)+GZ44)</f>
        <v>49436</v>
      </c>
      <c r="HB44" s="84">
        <f>IF(LEFT(HB$2,2)="1M",SUMIF(Month!$131:$131,Period!HB$2,Month!44:44),SUMIF(Month!$131:$131,Period!HB$2,Month!44:44)+HA44)</f>
        <v>63212</v>
      </c>
      <c r="HC44" s="84">
        <f>IF(LEFT(HC$2,2)="1M",SUMIF(Month!$131:$131,Period!HC$2,Month!44:44),SUMIF(Month!$131:$131,Period!HC$2,Month!44:44)+HB44)</f>
        <v>75686</v>
      </c>
      <c r="HD44" s="84">
        <f>IF(LEFT(HD$2,2)="1M",SUMIF(Month!$131:$131,Period!HD$2,Month!44:44),SUMIF(Month!$131:$131,Period!HD$2,Month!44:44)+HC44)</f>
        <v>88676</v>
      </c>
      <c r="HE44" s="84">
        <f>IF(LEFT(HE$2,2)="1M",SUMIF(Month!$131:$131,Period!HE$2,Month!44:44),SUMIF(Month!$131:$131,Period!HE$2,Month!44:44)+HD44)</f>
        <v>101882</v>
      </c>
      <c r="HF44" s="84">
        <f>IF(LEFT(HF$2,2)="1M",SUMIF(Month!$131:$131,Period!HF$2,Month!44:44),SUMIF(Month!$131:$131,Period!HF$2,Month!44:44)+HE44)</f>
        <v>115511</v>
      </c>
      <c r="HG44" s="84">
        <f>IF(LEFT(HG$2,2)="1M",SUMIF(Month!$131:$131,Period!HG$2,Month!44:44),SUMIF(Month!$131:$131,Period!HG$2,Month!44:44)+HF44)</f>
        <v>129917</v>
      </c>
      <c r="HH44" s="84">
        <f>IF(LEFT(HH$2,2)="1M",SUMIF(Month!$131:$131,Period!HH$2,Month!44:44),SUMIF(Month!$131:$131,Period!HH$2,Month!44:44)+HG44)</f>
        <v>144950</v>
      </c>
      <c r="HI44" s="84">
        <f>IF(LEFT(HI$2,2)="1M",SUMIF(Month!$131:$131,Period!HI$2,Month!44:44),SUMIF(Month!$131:$131,Period!HI$2,Month!44:44)+HH44)</f>
        <v>155739</v>
      </c>
      <c r="HJ44" s="84">
        <f>IF(LEFT(HJ$2,2)="1M",SUMIF(Month!$131:$131,Period!HJ$2,Month!44:44),SUMIF(Month!$131:$131,Period!HJ$2,Month!44:44)+HI44)</f>
        <v>9571</v>
      </c>
      <c r="HK44" s="84">
        <f>IF(LEFT(HK$2,2)="1M",SUMIF(Month!$131:$131,Period!HK$2,Month!44:44),SUMIF(Month!$131:$131,Period!HK$2,Month!44:44)+HJ44)</f>
        <v>20041</v>
      </c>
      <c r="HL44" s="84">
        <f>IF(LEFT(HL$2,2)="1M",SUMIF(Month!$131:$131,Period!HL$2,Month!44:44),SUMIF(Month!$131:$131,Period!HL$2,Month!44:44)+HK44)</f>
        <v>31952</v>
      </c>
      <c r="HM44" s="84">
        <f>IF(LEFT(HM$2,2)="1M",SUMIF(Month!$131:$131,Period!HM$2,Month!44:44),SUMIF(Month!$131:$131,Period!HM$2,Month!44:44)+HL44)</f>
        <v>42819</v>
      </c>
      <c r="HN44" s="84">
        <f>IF(LEFT(HN$2,2)="1M",SUMIF(Month!$131:$131,Period!HN$2,Month!44:44),SUMIF(Month!$131:$131,Period!HN$2,Month!44:44)+HM44)</f>
        <v>52951</v>
      </c>
      <c r="HO44" s="84">
        <f>IF(LEFT(HO$2,2)="1M",SUMIF(Month!$131:$131,Period!HO$2,Month!44:44),SUMIF(Month!$131:$131,Period!HO$2,Month!44:44)+HN44)</f>
        <v>63310</v>
      </c>
      <c r="HP44" s="84">
        <f>IF(LEFT(HP$2,2)="1M",SUMIF(Month!$131:$131,Period!HP$2,Month!44:44),SUMIF(Month!$131:$131,Period!HP$2,Month!44:44)+HO44)</f>
        <v>73069</v>
      </c>
      <c r="HQ44" s="84">
        <f>IF(LEFT(HQ$2,2)="1M",SUMIF(Month!$131:$131,Period!HQ$2,Month!44:44),SUMIF(Month!$131:$131,Period!HQ$2,Month!44:44)+HP44)</f>
        <v>82973</v>
      </c>
      <c r="HR44" s="84">
        <f>IF(LEFT(HR$2,2)="1M",SUMIF(Month!$131:$131,Period!HR$2,Month!44:44),SUMIF(Month!$131:$131,Period!HR$2,Month!44:44)+HQ44)</f>
        <v>93009.2</v>
      </c>
      <c r="HS44" s="84">
        <f>IF(LEFT(HS$2,2)="1M",SUMIF(Month!$131:$131,Period!HS$2,Month!44:44),SUMIF(Month!$131:$131,Period!HS$2,Month!44:44)+HR44)</f>
        <v>104014.9</v>
      </c>
      <c r="HT44" s="84">
        <f>IF(LEFT(HT$2,2)="1M",SUMIF(Month!$131:$131,Period!HT$2,Month!44:44),SUMIF(Month!$131:$131,Period!HT$2,Month!44:44)+HS44)</f>
        <v>115924.9</v>
      </c>
      <c r="HU44" s="84">
        <f>IF(LEFT(HU$2,2)="1M",SUMIF(Month!$131:$131,Period!HU$2,Month!44:44),SUMIF(Month!$131:$131,Period!HU$2,Month!44:44)+HT44)</f>
        <v>124041.9</v>
      </c>
      <c r="HV44" s="84">
        <f>IF(LEFT(HV$2,2)="1M",SUMIF(Month!$131:$131,Period!HV$2,Month!44:44),SUMIF(Month!$131:$131,Period!HV$2,Month!44:44)+HU44)</f>
        <v>7011</v>
      </c>
      <c r="HW44" s="84">
        <f>IF(LEFT(HW$2,2)="1M",SUMIF(Month!$131:$131,Period!HW$2,Month!44:44),SUMIF(Month!$131:$131,Period!HW$2,Month!44:44)+HV44)</f>
        <v>14280</v>
      </c>
      <c r="HX44" s="84">
        <f>IF(LEFT(HX$2,2)="1M",SUMIF(Month!$131:$131,Period!HX$2,Month!44:44),SUMIF(Month!$131:$131,Period!HX$2,Month!44:44)+HW44)</f>
        <v>23161</v>
      </c>
      <c r="HY44" s="84">
        <f>IF(LEFT(HY$2,2)="1M",SUMIF(Month!$131:$131,Period!HY$2,Month!44:44),SUMIF(Month!$131:$131,Period!HY$2,Month!44:44)+HX44)</f>
        <v>31404</v>
      </c>
      <c r="HZ44" s="84">
        <f>IF(LEFT(HZ$2,2)="1M",SUMIF(Month!$131:$131,Period!HZ$2,Month!44:44),SUMIF(Month!$131:$131,Period!HZ$2,Month!44:44)+HY44)</f>
        <v>39938</v>
      </c>
      <c r="IA44" s="84">
        <f>IF(LEFT(IA$2,2)="1M",SUMIF(Month!$131:$131,Period!IA$2,Month!44:44),SUMIF(Month!$131:$131,Period!IA$2,Month!44:44)+HZ44)</f>
        <v>48155</v>
      </c>
      <c r="IB44" s="84">
        <f>IF(LEFT(IB$2,2)="1M",SUMIF(Month!$131:$131,Period!IB$2,Month!44:44),SUMIF(Month!$131:$131,Period!IB$2,Month!44:44)+IA44)</f>
        <v>56143</v>
      </c>
      <c r="IC44" s="84">
        <f>IF(LEFT(IC$2,2)="1M",SUMIF(Month!$131:$131,Period!IC$2,Month!44:44),SUMIF(Month!$131:$131,Period!IC$2,Month!44:44)+IB44)</f>
        <v>65368</v>
      </c>
      <c r="ID44" s="84">
        <f>IF(LEFT(ID$2,2)="1M",SUMIF(Month!$131:$131,Period!ID$2,Month!44:44),SUMIF(Month!$131:$131,Period!ID$2,Month!44:44)+IC44)</f>
        <v>73878</v>
      </c>
      <c r="IE44" s="84">
        <f>IF(LEFT(IE$2,2)="1M",SUMIF(Month!$131:$131,Period!IE$2,Month!44:44),SUMIF(Month!$131:$131,Period!IE$2,Month!44:44)+ID44)</f>
        <v>83290</v>
      </c>
      <c r="IF44" s="84">
        <f>IF(LEFT(IF$2,2)="1M",SUMIF(Month!$131:$131,Period!IF$2,Month!44:44),SUMIF(Month!$131:$131,Period!IF$2,Month!44:44)+IE44)</f>
        <v>93962</v>
      </c>
      <c r="IG44" s="84">
        <f>IF(LEFT(IG$2,2)="1M",SUMIF(Month!$131:$131,Period!IG$2,Month!44:44),SUMIF(Month!$131:$131,Period!IG$2,Month!44:44)+IF44)</f>
        <v>103391</v>
      </c>
      <c r="IH44" s="84">
        <f>Month!IH44</f>
        <v>9358</v>
      </c>
      <c r="II44" s="84">
        <f>IH44+Month!II44</f>
        <v>18331</v>
      </c>
      <c r="IJ44" s="84">
        <f>II44+Month!IJ44</f>
        <v>28068</v>
      </c>
      <c r="IK44" s="84">
        <f>IJ44+Month!IK44</f>
        <v>37230</v>
      </c>
      <c r="IL44" s="84">
        <f>IK44+Month!IL44</f>
        <v>47043</v>
      </c>
      <c r="IM44" s="84">
        <f>IL44+Month!IM44</f>
        <v>57192</v>
      </c>
      <c r="IN44" s="84">
        <f>IM44+Month!IN44</f>
        <v>67482</v>
      </c>
      <c r="IO44" s="84">
        <f>IN44+Month!IO44</f>
        <v>79601</v>
      </c>
      <c r="IP44" s="84">
        <f>IO44+Month!IP44</f>
        <v>90917</v>
      </c>
      <c r="IQ44" s="84">
        <f>IP44+Month!IQ44</f>
        <v>104478</v>
      </c>
      <c r="IR44" s="84">
        <f>IQ44+Month!IR44</f>
        <v>118724</v>
      </c>
      <c r="IS44" s="84">
        <f>IR44+Month!IS44</f>
        <v>130285</v>
      </c>
      <c r="IT44" s="84">
        <f>Month!IT44</f>
        <v>10775</v>
      </c>
      <c r="IU44" s="84">
        <f>IT44+Month!IU44</f>
        <v>21579</v>
      </c>
      <c r="IV44" s="84">
        <f>IU44+Month!IV44</f>
        <v>33253</v>
      </c>
      <c r="IW44" s="84">
        <f>IV44+Month!IW44</f>
        <v>44894</v>
      </c>
      <c r="IX44" s="84">
        <f>IW44+Month!IX44</f>
        <v>56539</v>
      </c>
      <c r="IY44" s="84">
        <f>IX44+Month!IY44</f>
        <v>67283</v>
      </c>
      <c r="IZ44" s="84">
        <f>IY44+Month!IZ44</f>
        <v>78189</v>
      </c>
      <c r="JA44" s="84">
        <f>IZ44+Month!JA44</f>
        <v>89926</v>
      </c>
      <c r="JB44" s="84">
        <f>JA44+Month!JB44</f>
        <v>101512</v>
      </c>
      <c r="JC44" s="84">
        <f>JB44+Month!JC44</f>
        <v>114198</v>
      </c>
      <c r="JD44" s="84">
        <f>JC44+Month!JD44</f>
        <v>125814</v>
      </c>
      <c r="JE44" s="84">
        <f>JD44+Month!JE44</f>
        <v>136242</v>
      </c>
      <c r="JF44" s="84">
        <f>Month!JF44</f>
        <v>10043</v>
      </c>
      <c r="JG44" s="84">
        <f>Month!JG44+JF44</f>
        <v>19787</v>
      </c>
      <c r="JH44" s="84">
        <f>Month!JH44+JG44</f>
        <v>29742</v>
      </c>
      <c r="JI44" s="84">
        <f>Month!JI44+JH44</f>
        <v>40094</v>
      </c>
      <c r="JJ44" s="84">
        <f>Month!JJ44+JI44</f>
        <v>50144</v>
      </c>
      <c r="JK44" s="84">
        <f>Month!JK44+JJ44</f>
        <v>58849</v>
      </c>
      <c r="JL44" s="84">
        <f>Month!JL44+JK44</f>
        <v>68073</v>
      </c>
      <c r="JM44" s="84">
        <f>Month!JM44+JL44</f>
        <v>77380</v>
      </c>
      <c r="JN44" s="84">
        <f>Month!JN44+JM44</f>
        <v>86887</v>
      </c>
      <c r="JO44" s="84">
        <f>Month!JO44+JN44</f>
        <v>96730</v>
      </c>
      <c r="JP44" s="84">
        <f>Month!JP44+JO44</f>
        <v>108797</v>
      </c>
      <c r="JQ44" s="84">
        <f>Month!JQ44+JP44</f>
        <v>117605</v>
      </c>
      <c r="JR44" s="84">
        <f>Month!JR44</f>
        <v>8034</v>
      </c>
      <c r="JS44" s="84">
        <f>Month!JS44+JR44</f>
        <v>16201</v>
      </c>
      <c r="JT44" s="84">
        <f>Month!JT44+JS44</f>
        <v>25295</v>
      </c>
      <c r="JU44" s="84">
        <f>Month!JU44+JT44</f>
        <v>35335</v>
      </c>
      <c r="JV44" s="84">
        <f>Month!JV44+JU44</f>
        <v>44382</v>
      </c>
      <c r="JW44" s="84">
        <f>Month!JW44+JV44</f>
        <v>53145</v>
      </c>
      <c r="JX44" s="84">
        <f>Month!JX44+JW44</f>
        <v>62173</v>
      </c>
      <c r="JY44" s="84">
        <f>Month!JY44+JX44</f>
        <v>71969</v>
      </c>
      <c r="JZ44" s="84">
        <f>Month!JZ44+JY44</f>
        <v>82359</v>
      </c>
      <c r="KA44" s="84">
        <f>Month!KA44+JZ44</f>
        <v>94937</v>
      </c>
      <c r="KB44" s="84">
        <f>Month!KB44+KA44</f>
        <v>107705</v>
      </c>
      <c r="KC44" s="84">
        <f>Month!KC44+KB44</f>
        <v>120485</v>
      </c>
      <c r="KD44" s="84">
        <f>Month!KD44</f>
        <v>10989</v>
      </c>
      <c r="KE44" s="84">
        <f>Month!KE44+KD44</f>
        <v>21979</v>
      </c>
      <c r="KF44" s="84">
        <f>Month!KF44+KE44</f>
        <v>35143</v>
      </c>
      <c r="KG44" s="84">
        <f>Month!KG44+KF44</f>
        <v>47143</v>
      </c>
      <c r="KH44" s="84">
        <f>Month!KH44+KG44</f>
        <v>59506</v>
      </c>
      <c r="KI44" s="84">
        <f>Month!KI44+KH44</f>
        <v>70980</v>
      </c>
      <c r="KJ44" s="84">
        <f>Month!KJ44+KI44</f>
        <v>83620</v>
      </c>
      <c r="KK44" s="84">
        <f>Month!KK44+KJ44</f>
        <v>96804</v>
      </c>
      <c r="KL44" s="84">
        <f>Month!KL44+KK44</f>
        <v>110199</v>
      </c>
      <c r="KM44" s="84">
        <f>Month!KM44+KL44</f>
        <v>125755</v>
      </c>
      <c r="KN44" s="84">
        <f>Month!KN44+KM44</f>
        <v>140546</v>
      </c>
      <c r="KO44" s="84">
        <f>Month!KO44+KN44</f>
        <v>153404</v>
      </c>
      <c r="KP44" s="84">
        <f>Month!KP44</f>
        <v>10998</v>
      </c>
      <c r="KQ44" s="84">
        <f>Month!KQ44+KP44</f>
        <v>23757</v>
      </c>
      <c r="KR44" s="84">
        <f>Month!KR44+KQ44</f>
        <v>37190</v>
      </c>
      <c r="KS44" s="84">
        <f>Month!KS44+KR44</f>
        <v>48900</v>
      </c>
      <c r="KT44" s="84">
        <f>Month!KT44+KS44</f>
        <v>61694</v>
      </c>
      <c r="KU44" s="84">
        <f>Month!KU44+KT44</f>
        <v>75106</v>
      </c>
      <c r="KV44" s="84">
        <f>Month!KV44+KU44</f>
        <v>88632</v>
      </c>
      <c r="KW44" s="84">
        <f>Month!KW44+KV44</f>
        <v>103256</v>
      </c>
      <c r="KX44" s="84">
        <f>Month!KX44+KW44</f>
        <v>116507</v>
      </c>
      <c r="KY44" s="84">
        <f>Month!KY44+KX44</f>
        <v>129388</v>
      </c>
      <c r="KZ44" s="84">
        <f>Month!KZ44+KY44</f>
        <v>141348</v>
      </c>
      <c r="LA44" s="84">
        <f>Month!LA44+KZ44</f>
        <v>150851</v>
      </c>
      <c r="LB44" s="84">
        <f>Month!LB44</f>
        <v>9456</v>
      </c>
      <c r="LC44" s="84">
        <f>Month!LC44+LB44</f>
        <v>18197</v>
      </c>
      <c r="LD44" s="84">
        <f>Month!LD44+LC44</f>
        <v>29331</v>
      </c>
      <c r="LE44" s="84">
        <f>Month!LE44+LD44</f>
        <v>38626</v>
      </c>
      <c r="LF44" s="84">
        <f>Month!LF44+LE44</f>
        <v>47859</v>
      </c>
      <c r="LG44" s="84">
        <f>Month!LG44+LF44</f>
        <v>57035</v>
      </c>
      <c r="LH44" s="84">
        <f>Month!LH44+LG44</f>
        <v>66695</v>
      </c>
      <c r="LI44" s="84">
        <f>Month!LI44+LH44</f>
        <v>75405</v>
      </c>
      <c r="LJ44" s="84">
        <f>Month!LJ44+LI44</f>
        <v>84150</v>
      </c>
      <c r="LK44" s="84">
        <f>Month!LK44+LJ44</f>
        <v>93774</v>
      </c>
      <c r="LL44" s="84">
        <f>Month!LL44+LK44</f>
        <v>103171</v>
      </c>
      <c r="LM44" s="84">
        <f>Month!LM44+LL44</f>
        <v>115005</v>
      </c>
      <c r="LN44" s="84">
        <f>Month!LN44</f>
        <v>8924</v>
      </c>
      <c r="LO44" s="84">
        <f>LN44+Month!LO44</f>
        <v>17476</v>
      </c>
      <c r="LP44" s="84">
        <f>LO44+Month!LP44</f>
        <v>26496</v>
      </c>
      <c r="LQ44" s="84">
        <f>LP44+Month!LQ44</f>
        <v>35753</v>
      </c>
      <c r="LR44" s="84">
        <f>LQ44+Month!LR44</f>
        <v>45416</v>
      </c>
      <c r="LS44" s="84">
        <f>LR44+Month!LS44</f>
        <v>54779</v>
      </c>
      <c r="LT44" s="84">
        <f>LS44+Month!LT44</f>
        <v>64440</v>
      </c>
      <c r="LU44" s="84">
        <f>LT44+Month!LU44</f>
        <v>74411</v>
      </c>
      <c r="LV44" s="84">
        <f>LU44+Month!LV44</f>
        <v>83626</v>
      </c>
      <c r="LW44" s="84">
        <f>LV44+Month!LW44</f>
        <v>94500</v>
      </c>
      <c r="LX44" s="84">
        <f>LW44+Month!LX44</f>
        <v>105686</v>
      </c>
      <c r="LY44" s="84">
        <f>LX44+Month!LY44</f>
        <v>115738</v>
      </c>
      <c r="LZ44" s="84">
        <f>Month!LZ44</f>
        <v>7403</v>
      </c>
      <c r="MA44" s="84">
        <f>LZ44+Month!MA44</f>
        <v>15023</v>
      </c>
      <c r="MB44" s="84">
        <f>MA44+Month!MB44</f>
        <v>22899</v>
      </c>
      <c r="MC44" s="84">
        <f>MB44+Month!MC44</f>
        <v>30925</v>
      </c>
      <c r="MD44" s="84">
        <f>MC44+Month!MD44</f>
        <v>39048</v>
      </c>
      <c r="ME44" s="84">
        <f>MD44+Month!ME44</f>
        <v>47648</v>
      </c>
      <c r="MF44" s="84">
        <f>ME44+Month!MF44</f>
        <v>57022</v>
      </c>
      <c r="MG44" s="84">
        <f>MF44+Month!MG44</f>
        <v>65216</v>
      </c>
      <c r="MH44" s="84">
        <f>MG44+Month!MH44</f>
        <v>73697</v>
      </c>
      <c r="MI44" s="84">
        <f>MH44+Month!MI44</f>
        <v>82693</v>
      </c>
      <c r="MJ44" s="84">
        <f>MI44+Month!MJ44</f>
        <v>91571</v>
      </c>
      <c r="MK44" s="84">
        <f>MJ44+Month!MK44</f>
        <v>98877</v>
      </c>
      <c r="ML44" s="84">
        <f>Month!ML44</f>
        <v>6458</v>
      </c>
    </row>
    <row r="45" spans="1:350" x14ac:dyDescent="0.35">
      <c r="A45" s="79" t="str">
        <f>Month!$A$45</f>
        <v>Exportação (ton)</v>
      </c>
      <c r="B45" s="84">
        <f>IF(LEFT(B$2,2)="1M",SUMIF(Month!$131:$131,Period!B$2,Month!45:45),SUMIF(Month!$131:$131,Period!B$2,Month!45:45)+A45)</f>
        <v>0</v>
      </c>
      <c r="C45" s="84">
        <f>IF(LEFT(C$2,2)="1M",SUMIF(Month!$131:$131,Period!C$2,Month!45:45),SUMIF(Month!$131:$131,Period!C$2,Month!45:45)+B45)</f>
        <v>0</v>
      </c>
      <c r="D45" s="84">
        <f>IF(LEFT(D$2,2)="1M",SUMIF(Month!$131:$131,Period!D$2,Month!45:45),SUMIF(Month!$131:$131,Period!D$2,Month!45:45)+C45)</f>
        <v>0</v>
      </c>
      <c r="E45" s="84">
        <f>IF(LEFT(E$2,2)="1M",SUMIF(Month!$131:$131,Period!E$2,Month!45:45),SUMIF(Month!$131:$131,Period!E$2,Month!45:45)+D45)</f>
        <v>0</v>
      </c>
      <c r="F45" s="84">
        <f>IF(LEFT(F$2,2)="1M",SUMIF(Month!$131:$131,Period!F$2,Month!45:45),SUMIF(Month!$131:$131,Period!F$2,Month!45:45)+E45)</f>
        <v>0</v>
      </c>
      <c r="G45" s="84">
        <f>IF(LEFT(G$2,2)="1M",SUMIF(Month!$131:$131,Period!G$2,Month!45:45),SUMIF(Month!$131:$131,Period!G$2,Month!45:45)+F45)</f>
        <v>0</v>
      </c>
      <c r="H45" s="84">
        <f>IF(LEFT(H$2,2)="1M",SUMIF(Month!$131:$131,Period!H$2,Month!45:45),SUMIF(Month!$131:$131,Period!H$2,Month!45:45)+G45)</f>
        <v>0</v>
      </c>
      <c r="I45" s="84">
        <f>IF(LEFT(I$2,2)="1M",SUMIF(Month!$131:$131,Period!I$2,Month!45:45),SUMIF(Month!$131:$131,Period!I$2,Month!45:45)+H45)</f>
        <v>0</v>
      </c>
      <c r="J45" s="84">
        <f>IF(LEFT(J$2,2)="1M",SUMIF(Month!$131:$131,Period!J$2,Month!45:45),SUMIF(Month!$131:$131,Period!J$2,Month!45:45)+I45)</f>
        <v>0</v>
      </c>
      <c r="K45" s="84">
        <f>IF(LEFT(K$2,2)="1M",SUMIF(Month!$131:$131,Period!K$2,Month!45:45),SUMIF(Month!$131:$131,Period!K$2,Month!45:45)+J45)</f>
        <v>0</v>
      </c>
      <c r="L45" s="84">
        <f>IF(LEFT(L$2,2)="1M",SUMIF(Month!$131:$131,Period!L$2,Month!45:45),SUMIF(Month!$131:$131,Period!L$2,Month!45:45)+K45)</f>
        <v>0</v>
      </c>
      <c r="M45" s="84">
        <f>IF(LEFT(M$2,2)="1M",SUMIF(Month!$131:$131,Period!M$2,Month!45:45),SUMIF(Month!$131:$131,Period!M$2,Month!45:45)+L45)</f>
        <v>0</v>
      </c>
      <c r="N45" s="84">
        <f>IF(LEFT(N$2,2)="1M",SUMIF(Month!$131:$131,Period!N$2,Month!45:45),SUMIF(Month!$131:$131,Period!N$2,Month!45:45)+M45)</f>
        <v>0</v>
      </c>
      <c r="O45" s="84">
        <f>IF(LEFT(O$2,2)="1M",SUMIF(Month!$131:$131,Period!O$2,Month!45:45),SUMIF(Month!$131:$131,Period!O$2,Month!45:45)+N45)</f>
        <v>0</v>
      </c>
      <c r="P45" s="84">
        <f>IF(LEFT(P$2,2)="1M",SUMIF(Month!$131:$131,Period!P$2,Month!45:45),SUMIF(Month!$131:$131,Period!P$2,Month!45:45)+O45)</f>
        <v>0</v>
      </c>
      <c r="Q45" s="84">
        <f>IF(LEFT(Q$2,2)="1M",SUMIF(Month!$131:$131,Period!Q$2,Month!45:45),SUMIF(Month!$131:$131,Period!Q$2,Month!45:45)+P45)</f>
        <v>0</v>
      </c>
      <c r="R45" s="84">
        <f>IF(LEFT(R$2,2)="1M",SUMIF(Month!$131:$131,Period!R$2,Month!45:45),SUMIF(Month!$131:$131,Period!R$2,Month!45:45)+Q45)</f>
        <v>0</v>
      </c>
      <c r="S45" s="84">
        <f>IF(LEFT(S$2,2)="1M",SUMIF(Month!$131:$131,Period!S$2,Month!45:45),SUMIF(Month!$131:$131,Period!S$2,Month!45:45)+R45)</f>
        <v>0</v>
      </c>
      <c r="T45" s="84">
        <f>IF(LEFT(T$2,2)="1M",SUMIF(Month!$131:$131,Period!T$2,Month!45:45),SUMIF(Month!$131:$131,Period!T$2,Month!45:45)+S45)</f>
        <v>0</v>
      </c>
      <c r="U45" s="84">
        <f>IF(LEFT(U$2,2)="1M",SUMIF(Month!$131:$131,Period!U$2,Month!45:45),SUMIF(Month!$131:$131,Period!U$2,Month!45:45)+T45)</f>
        <v>0</v>
      </c>
      <c r="V45" s="84">
        <f>IF(LEFT(V$2,2)="1M",SUMIF(Month!$131:$131,Period!V$2,Month!45:45),SUMIF(Month!$131:$131,Period!V$2,Month!45:45)+U45)</f>
        <v>0</v>
      </c>
      <c r="W45" s="84">
        <f>IF(LEFT(W$2,2)="1M",SUMIF(Month!$131:$131,Period!W$2,Month!45:45),SUMIF(Month!$131:$131,Period!W$2,Month!45:45)+V45)</f>
        <v>0</v>
      </c>
      <c r="X45" s="84">
        <f>IF(LEFT(X$2,2)="1M",SUMIF(Month!$131:$131,Period!X$2,Month!45:45),SUMIF(Month!$131:$131,Period!X$2,Month!45:45)+W45)</f>
        <v>0</v>
      </c>
      <c r="Y45" s="84">
        <f>IF(LEFT(Y$2,2)="1M",SUMIF(Month!$131:$131,Period!Y$2,Month!45:45),SUMIF(Month!$131:$131,Period!Y$2,Month!45:45)+X45)</f>
        <v>0</v>
      </c>
      <c r="Z45" s="84">
        <f>IF(LEFT(Z$2,2)="1M",SUMIF(Month!$131:$131,Period!Z$2,Month!45:45),SUMIF(Month!$131:$131,Period!Z$2,Month!45:45)+Y45)</f>
        <v>0</v>
      </c>
      <c r="AA45" s="84">
        <f>IF(LEFT(AA$2,2)="1M",SUMIF(Month!$131:$131,Period!AA$2,Month!45:45),SUMIF(Month!$131:$131,Period!AA$2,Month!45:45)+Z45)</f>
        <v>0</v>
      </c>
      <c r="AB45" s="84">
        <f>IF(LEFT(AB$2,2)="1M",SUMIF(Month!$131:$131,Period!AB$2,Month!45:45),SUMIF(Month!$131:$131,Period!AB$2,Month!45:45)+AA45)</f>
        <v>0</v>
      </c>
      <c r="AC45" s="84">
        <f>IF(LEFT(AC$2,2)="1M",SUMIF(Month!$131:$131,Period!AC$2,Month!45:45),SUMIF(Month!$131:$131,Period!AC$2,Month!45:45)+AB45)</f>
        <v>0</v>
      </c>
      <c r="AD45" s="84">
        <f>IF(LEFT(AD$2,2)="1M",SUMIF(Month!$131:$131,Period!AD$2,Month!45:45),SUMIF(Month!$131:$131,Period!AD$2,Month!45:45)+AC45)</f>
        <v>0</v>
      </c>
      <c r="AE45" s="84">
        <f>IF(LEFT(AE$2,2)="1M",SUMIF(Month!$131:$131,Period!AE$2,Month!45:45),SUMIF(Month!$131:$131,Period!AE$2,Month!45:45)+AD45)</f>
        <v>0</v>
      </c>
      <c r="AF45" s="84">
        <f>IF(LEFT(AF$2,2)="1M",SUMIF(Month!$131:$131,Period!AF$2,Month!45:45),SUMIF(Month!$131:$131,Period!AF$2,Month!45:45)+AE45)</f>
        <v>0</v>
      </c>
      <c r="AG45" s="84">
        <f>IF(LEFT(AG$2,2)="1M",SUMIF(Month!$131:$131,Period!AG$2,Month!45:45),SUMIF(Month!$131:$131,Period!AG$2,Month!45:45)+AF45)</f>
        <v>0</v>
      </c>
      <c r="AH45" s="84">
        <f>IF(LEFT(AH$2,2)="1M",SUMIF(Month!$131:$131,Period!AH$2,Month!45:45),SUMIF(Month!$131:$131,Period!AH$2,Month!45:45)+AG45)</f>
        <v>0</v>
      </c>
      <c r="AI45" s="84">
        <f>IF(LEFT(AI$2,2)="1M",SUMIF(Month!$131:$131,Period!AI$2,Month!45:45),SUMIF(Month!$131:$131,Period!AI$2,Month!45:45)+AH45)</f>
        <v>0</v>
      </c>
      <c r="AJ45" s="84">
        <f>IF(LEFT(AJ$2,2)="1M",SUMIF(Month!$131:$131,Period!AJ$2,Month!45:45),SUMIF(Month!$131:$131,Period!AJ$2,Month!45:45)+AI45)</f>
        <v>0</v>
      </c>
      <c r="AK45" s="84">
        <f>IF(LEFT(AK$2,2)="1M",SUMIF(Month!$131:$131,Period!AK$2,Month!45:45),SUMIF(Month!$131:$131,Period!AK$2,Month!45:45)+AJ45)</f>
        <v>0</v>
      </c>
      <c r="AL45" s="84">
        <f>IF(LEFT(AL$2,2)="1M",SUMIF(Month!$131:$131,Period!AL$2,Month!45:45),SUMIF(Month!$131:$131,Period!AL$2,Month!45:45)+AK45)</f>
        <v>0</v>
      </c>
      <c r="AM45" s="84">
        <f>IF(LEFT(AM$2,2)="1M",SUMIF(Month!$131:$131,Period!AM$2,Month!45:45),SUMIF(Month!$131:$131,Period!AM$2,Month!45:45)+AL45)</f>
        <v>0</v>
      </c>
      <c r="AN45" s="84">
        <f>IF(LEFT(AN$2,2)="1M",SUMIF(Month!$131:$131,Period!AN$2,Month!45:45),SUMIF(Month!$131:$131,Period!AN$2,Month!45:45)+AM45)</f>
        <v>0</v>
      </c>
      <c r="AO45" s="84">
        <f>IF(LEFT(AO$2,2)="1M",SUMIF(Month!$131:$131,Period!AO$2,Month!45:45),SUMIF(Month!$131:$131,Period!AO$2,Month!45:45)+AN45)</f>
        <v>0</v>
      </c>
      <c r="AP45" s="84">
        <f>IF(LEFT(AP$2,2)="1M",SUMIF(Month!$131:$131,Period!AP$2,Month!45:45),SUMIF(Month!$131:$131,Period!AP$2,Month!45:45)+AO45)</f>
        <v>0</v>
      </c>
      <c r="AQ45" s="84">
        <f>IF(LEFT(AQ$2,2)="1M",SUMIF(Month!$131:$131,Period!AQ$2,Month!45:45),SUMIF(Month!$131:$131,Period!AQ$2,Month!45:45)+AP45)</f>
        <v>0</v>
      </c>
      <c r="AR45" s="84">
        <f>IF(LEFT(AR$2,2)="1M",SUMIF(Month!$131:$131,Period!AR$2,Month!45:45),SUMIF(Month!$131:$131,Period!AR$2,Month!45:45)+AQ45)</f>
        <v>0</v>
      </c>
      <c r="AS45" s="84">
        <f>IF(LEFT(AS$2,2)="1M",SUMIF(Month!$131:$131,Period!AS$2,Month!45:45),SUMIF(Month!$131:$131,Period!AS$2,Month!45:45)+AR45)</f>
        <v>0</v>
      </c>
      <c r="AT45" s="84">
        <f>IF(LEFT(AT$2,2)="1M",SUMIF(Month!$131:$131,Period!AT$2,Month!45:45),SUMIF(Month!$131:$131,Period!AT$2,Month!45:45)+AS45)</f>
        <v>0</v>
      </c>
      <c r="AU45" s="84">
        <f>IF(LEFT(AU$2,2)="1M",SUMIF(Month!$131:$131,Period!AU$2,Month!45:45),SUMIF(Month!$131:$131,Period!AU$2,Month!45:45)+AT45)</f>
        <v>0</v>
      </c>
      <c r="AV45" s="84">
        <f>IF(LEFT(AV$2,2)="1M",SUMIF(Month!$131:$131,Period!AV$2,Month!45:45),SUMIF(Month!$131:$131,Period!AV$2,Month!45:45)+AU45)</f>
        <v>0</v>
      </c>
      <c r="AW45" s="84">
        <f>IF(LEFT(AW$2,2)="1M",SUMIF(Month!$131:$131,Period!AW$2,Month!45:45),SUMIF(Month!$131:$131,Period!AW$2,Month!45:45)+AV45)</f>
        <v>0</v>
      </c>
      <c r="AX45" s="84">
        <f>IF(LEFT(AX$2,2)="1M",SUMIF(Month!$131:$131,Period!AX$2,Month!45:45),SUMIF(Month!$131:$131,Period!AX$2,Month!45:45)+AW45)</f>
        <v>0</v>
      </c>
      <c r="AY45" s="84">
        <f>IF(LEFT(AY$2,2)="1M",SUMIF(Month!$131:$131,Period!AY$2,Month!45:45),SUMIF(Month!$131:$131,Period!AY$2,Month!45:45)+AX45)</f>
        <v>0</v>
      </c>
      <c r="AZ45" s="84">
        <f>IF(LEFT(AZ$2,2)="1M",SUMIF(Month!$131:$131,Period!AZ$2,Month!45:45),SUMIF(Month!$131:$131,Period!AZ$2,Month!45:45)+AY45)</f>
        <v>0</v>
      </c>
      <c r="BA45" s="84">
        <f>IF(LEFT(BA$2,2)="1M",SUMIF(Month!$131:$131,Period!BA$2,Month!45:45),SUMIF(Month!$131:$131,Period!BA$2,Month!45:45)+AZ45)</f>
        <v>0</v>
      </c>
      <c r="BB45" s="84">
        <f>IF(LEFT(BB$2,2)="1M",SUMIF(Month!$131:$131,Period!BB$2,Month!45:45),SUMIF(Month!$131:$131,Period!BB$2,Month!45:45)+BA45)</f>
        <v>0</v>
      </c>
      <c r="BC45" s="84">
        <f>IF(LEFT(BC$2,2)="1M",SUMIF(Month!$131:$131,Period!BC$2,Month!45:45),SUMIF(Month!$131:$131,Period!BC$2,Month!45:45)+BB45)</f>
        <v>0</v>
      </c>
      <c r="BD45" s="84">
        <f>IF(LEFT(BD$2,2)="1M",SUMIF(Month!$131:$131,Period!BD$2,Month!45:45),SUMIF(Month!$131:$131,Period!BD$2,Month!45:45)+BC45)</f>
        <v>0</v>
      </c>
      <c r="BE45" s="84">
        <f>IF(LEFT(BE$2,2)="1M",SUMIF(Month!$131:$131,Period!BE$2,Month!45:45),SUMIF(Month!$131:$131,Period!BE$2,Month!45:45)+BD45)</f>
        <v>0</v>
      </c>
      <c r="BF45" s="84">
        <f>IF(LEFT(BF$2,2)="1M",SUMIF(Month!$131:$131,Period!BF$2,Month!45:45),SUMIF(Month!$131:$131,Period!BF$2,Month!45:45)+BE45)</f>
        <v>0</v>
      </c>
      <c r="BG45" s="84">
        <f>IF(LEFT(BG$2,2)="1M",SUMIF(Month!$131:$131,Period!BG$2,Month!45:45),SUMIF(Month!$131:$131,Period!BG$2,Month!45:45)+BF45)</f>
        <v>0</v>
      </c>
      <c r="BH45" s="84">
        <f>IF(LEFT(BH$2,2)="1M",SUMIF(Month!$131:$131,Period!BH$2,Month!45:45),SUMIF(Month!$131:$131,Period!BH$2,Month!45:45)+BG45)</f>
        <v>0</v>
      </c>
      <c r="BI45" s="84">
        <f>IF(LEFT(BI$2,2)="1M",SUMIF(Month!$131:$131,Period!BI$2,Month!45:45),SUMIF(Month!$131:$131,Period!BI$2,Month!45:45)+BH45)</f>
        <v>0</v>
      </c>
      <c r="BJ45" s="84">
        <f>IF(LEFT(BJ$2,2)="1M",SUMIF(Month!$131:$131,Period!BJ$2,Month!45:45),SUMIF(Month!$131:$131,Period!BJ$2,Month!45:45)+BI45)</f>
        <v>0</v>
      </c>
      <c r="BK45" s="84">
        <f>IF(LEFT(BK$2,2)="1M",SUMIF(Month!$131:$131,Period!BK$2,Month!45:45),SUMIF(Month!$131:$131,Period!BK$2,Month!45:45)+BJ45)</f>
        <v>0</v>
      </c>
      <c r="BL45" s="84">
        <f>IF(LEFT(BL$2,2)="1M",SUMIF(Month!$131:$131,Period!BL$2,Month!45:45),SUMIF(Month!$131:$131,Period!BL$2,Month!45:45)+BK45)</f>
        <v>0</v>
      </c>
      <c r="BM45" s="84">
        <f>IF(LEFT(BM$2,2)="1M",SUMIF(Month!$131:$131,Period!BM$2,Month!45:45),SUMIF(Month!$131:$131,Period!BM$2,Month!45:45)+BL45)</f>
        <v>0</v>
      </c>
      <c r="BN45" s="84">
        <f>IF(LEFT(BN$2,2)="1M",SUMIF(Month!$131:$131,Period!BN$2,Month!45:45),SUMIF(Month!$131:$131,Period!BN$2,Month!45:45)+BM45)</f>
        <v>0</v>
      </c>
      <c r="BO45" s="84">
        <f>IF(LEFT(BO$2,2)="1M",SUMIF(Month!$131:$131,Period!BO$2,Month!45:45),SUMIF(Month!$131:$131,Period!BO$2,Month!45:45)+BN45)</f>
        <v>0</v>
      </c>
      <c r="BP45" s="84">
        <f>IF(LEFT(BP$2,2)="1M",SUMIF(Month!$131:$131,Period!BP$2,Month!45:45),SUMIF(Month!$131:$131,Period!BP$2,Month!45:45)+BO45)</f>
        <v>0</v>
      </c>
      <c r="BQ45" s="84">
        <f>IF(LEFT(BQ$2,2)="1M",SUMIF(Month!$131:$131,Period!BQ$2,Month!45:45),SUMIF(Month!$131:$131,Period!BQ$2,Month!45:45)+BP45)</f>
        <v>0</v>
      </c>
      <c r="BR45" s="84">
        <f>IF(LEFT(BR$2,2)="1M",SUMIF(Month!$131:$131,Period!BR$2,Month!45:45),SUMIF(Month!$131:$131,Period!BR$2,Month!45:45)+BQ45)</f>
        <v>0</v>
      </c>
      <c r="BS45" s="84">
        <f>IF(LEFT(BS$2,2)="1M",SUMIF(Month!$131:$131,Period!BS$2,Month!45:45),SUMIF(Month!$131:$131,Period!BS$2,Month!45:45)+BR45)</f>
        <v>0</v>
      </c>
      <c r="BT45" s="84">
        <f>IF(LEFT(BT$2,2)="1M",SUMIF(Month!$131:$131,Period!BT$2,Month!45:45),SUMIF(Month!$131:$131,Period!BT$2,Month!45:45)+BS45)</f>
        <v>0</v>
      </c>
      <c r="BU45" s="84">
        <f>IF(LEFT(BU$2,2)="1M",SUMIF(Month!$131:$131,Period!BU$2,Month!45:45),SUMIF(Month!$131:$131,Period!BU$2,Month!45:45)+BT45)</f>
        <v>0</v>
      </c>
      <c r="BV45" s="84">
        <f>IF(LEFT(BV$2,2)="1M",SUMIF(Month!$131:$131,Period!BV$2,Month!45:45),SUMIF(Month!$131:$131,Period!BV$2,Month!45:45)+BU45)</f>
        <v>0</v>
      </c>
      <c r="BW45" s="84">
        <f>IF(LEFT(BW$2,2)="1M",SUMIF(Month!$131:$131,Period!BW$2,Month!45:45),SUMIF(Month!$131:$131,Period!BW$2,Month!45:45)+BV45)</f>
        <v>0</v>
      </c>
      <c r="BX45" s="84">
        <f>IF(LEFT(BX$2,2)="1M",SUMIF(Month!$131:$131,Period!BX$2,Month!45:45),SUMIF(Month!$131:$131,Period!BX$2,Month!45:45)+BW45)</f>
        <v>0</v>
      </c>
      <c r="BY45" s="84">
        <f>IF(LEFT(BY$2,2)="1M",SUMIF(Month!$131:$131,Period!BY$2,Month!45:45),SUMIF(Month!$131:$131,Period!BY$2,Month!45:45)+BX45)</f>
        <v>0</v>
      </c>
      <c r="BZ45" s="84">
        <f>IF(LEFT(BZ$2,2)="1M",SUMIF(Month!$131:$131,Period!BZ$2,Month!45:45),SUMIF(Month!$131:$131,Period!BZ$2,Month!45:45)+BY45)</f>
        <v>0</v>
      </c>
      <c r="CA45" s="84">
        <f>IF(LEFT(CA$2,2)="1M",SUMIF(Month!$131:$131,Period!CA$2,Month!45:45),SUMIF(Month!$131:$131,Period!CA$2,Month!45:45)+BZ45)</f>
        <v>0</v>
      </c>
      <c r="CB45" s="84">
        <f>IF(LEFT(CB$2,2)="1M",SUMIF(Month!$131:$131,Period!CB$2,Month!45:45),SUMIF(Month!$131:$131,Period!CB$2,Month!45:45)+CA45)</f>
        <v>0</v>
      </c>
      <c r="CC45" s="84">
        <f>IF(LEFT(CC$2,2)="1M",SUMIF(Month!$131:$131,Period!CC$2,Month!45:45),SUMIF(Month!$131:$131,Period!CC$2,Month!45:45)+CB45)</f>
        <v>0</v>
      </c>
      <c r="CD45" s="84">
        <f>IF(LEFT(CD$2,2)="1M",SUMIF(Month!$131:$131,Period!CD$2,Month!45:45),SUMIF(Month!$131:$131,Period!CD$2,Month!45:45)+CC45)</f>
        <v>0</v>
      </c>
      <c r="CE45" s="84">
        <f>IF(LEFT(CE$2,2)="1M",SUMIF(Month!$131:$131,Period!CE$2,Month!45:45),SUMIF(Month!$131:$131,Period!CE$2,Month!45:45)+CD45)</f>
        <v>0</v>
      </c>
      <c r="CF45" s="84">
        <f>IF(LEFT(CF$2,2)="1M",SUMIF(Month!$131:$131,Period!CF$2,Month!45:45),SUMIF(Month!$131:$131,Period!CF$2,Month!45:45)+CE45)</f>
        <v>0</v>
      </c>
      <c r="CG45" s="84">
        <f>IF(LEFT(CG$2,2)="1M",SUMIF(Month!$131:$131,Period!CG$2,Month!45:45),SUMIF(Month!$131:$131,Period!CG$2,Month!45:45)+CF45)</f>
        <v>0</v>
      </c>
      <c r="CH45" s="84">
        <f>IF(LEFT(CH$2,2)="1M",SUMIF(Month!$131:$131,Period!CH$2,Month!45:45),SUMIF(Month!$131:$131,Period!CH$2,Month!45:45)+CG45)</f>
        <v>0</v>
      </c>
      <c r="CI45" s="84">
        <f>IF(LEFT(CI$2,2)="1M",SUMIF(Month!$131:$131,Period!CI$2,Month!45:45),SUMIF(Month!$131:$131,Period!CI$2,Month!45:45)+CH45)</f>
        <v>0</v>
      </c>
      <c r="CJ45" s="84">
        <f>IF(LEFT(CJ$2,2)="1M",SUMIF(Month!$131:$131,Period!CJ$2,Month!45:45),SUMIF(Month!$131:$131,Period!CJ$2,Month!45:45)+CI45)</f>
        <v>0</v>
      </c>
      <c r="CK45" s="84">
        <f>IF(LEFT(CK$2,2)="1M",SUMIF(Month!$131:$131,Period!CK$2,Month!45:45),SUMIF(Month!$131:$131,Period!CK$2,Month!45:45)+CJ45)</f>
        <v>0</v>
      </c>
      <c r="CL45" s="84">
        <f>IF(LEFT(CL$2,2)="1M",SUMIF(Month!$131:$131,Period!CL$2,Month!45:45),SUMIF(Month!$131:$131,Period!CL$2,Month!45:45)+CK45)</f>
        <v>0</v>
      </c>
      <c r="CM45" s="84">
        <f>IF(LEFT(CM$2,2)="1M",SUMIF(Month!$131:$131,Period!CM$2,Month!45:45),SUMIF(Month!$131:$131,Period!CM$2,Month!45:45)+CL45)</f>
        <v>0</v>
      </c>
      <c r="CN45" s="84">
        <f>IF(LEFT(CN$2,2)="1M",SUMIF(Month!$131:$131,Period!CN$2,Month!45:45),SUMIF(Month!$131:$131,Period!CN$2,Month!45:45)+CM45)</f>
        <v>0</v>
      </c>
      <c r="CO45" s="84">
        <f>IF(LEFT(CO$2,2)="1M",SUMIF(Month!$131:$131,Period!CO$2,Month!45:45),SUMIF(Month!$131:$131,Period!CO$2,Month!45:45)+CN45)</f>
        <v>0</v>
      </c>
      <c r="CP45" s="84">
        <f>IF(LEFT(CP$2,2)="1M",SUMIF(Month!$131:$131,Period!CP$2,Month!45:45),SUMIF(Month!$131:$131,Period!CP$2,Month!45:45)+CO45)</f>
        <v>0</v>
      </c>
      <c r="CQ45" s="84">
        <f>IF(LEFT(CQ$2,2)="1M",SUMIF(Month!$131:$131,Period!CQ$2,Month!45:45),SUMIF(Month!$131:$131,Period!CQ$2,Month!45:45)+CP45)</f>
        <v>0</v>
      </c>
      <c r="CR45" s="84">
        <f>IF(LEFT(CR$2,2)="1M",SUMIF(Month!$131:$131,Period!CR$2,Month!45:45),SUMIF(Month!$131:$131,Period!CR$2,Month!45:45)+CQ45)</f>
        <v>0</v>
      </c>
      <c r="CS45" s="84">
        <f>IF(LEFT(CS$2,2)="1M",SUMIF(Month!$131:$131,Period!CS$2,Month!45:45),SUMIF(Month!$131:$131,Period!CS$2,Month!45:45)+CR45)</f>
        <v>0</v>
      </c>
      <c r="CT45" s="84">
        <f>IF(LEFT(CT$2,2)="1M",SUMIF(Month!$131:$131,Period!CT$2,Month!45:45),SUMIF(Month!$131:$131,Period!CT$2,Month!45:45)+CS45)</f>
        <v>0</v>
      </c>
      <c r="CU45" s="84">
        <f>IF(LEFT(CU$2,2)="1M",SUMIF(Month!$131:$131,Period!CU$2,Month!45:45),SUMIF(Month!$131:$131,Period!CU$2,Month!45:45)+CT45)</f>
        <v>0</v>
      </c>
      <c r="CV45" s="84">
        <f>IF(LEFT(CV$2,2)="1M",SUMIF(Month!$131:$131,Period!CV$2,Month!45:45),SUMIF(Month!$131:$131,Period!CV$2,Month!45:45)+CU45)</f>
        <v>0</v>
      </c>
      <c r="CW45" s="84">
        <f>IF(LEFT(CW$2,2)="1M",SUMIF(Month!$131:$131,Period!CW$2,Month!45:45),SUMIF(Month!$131:$131,Period!CW$2,Month!45:45)+CV45)</f>
        <v>0</v>
      </c>
      <c r="CX45" s="84">
        <f>IF(LEFT(CX$2,2)="1M",SUMIF(Month!$131:$131,Period!CX$2,Month!45:45),SUMIF(Month!$131:$131,Period!CX$2,Month!45:45)+CW45)</f>
        <v>0</v>
      </c>
      <c r="CY45" s="84">
        <f>IF(LEFT(CY$2,2)="1M",SUMIF(Month!$131:$131,Period!CY$2,Month!45:45),SUMIF(Month!$131:$131,Period!CY$2,Month!45:45)+CX45)</f>
        <v>0</v>
      </c>
      <c r="CZ45" s="84">
        <f>IF(LEFT(CZ$2,2)="1M",SUMIF(Month!$131:$131,Period!CZ$2,Month!45:45),SUMIF(Month!$131:$131,Period!CZ$2,Month!45:45)+CY45)</f>
        <v>0</v>
      </c>
      <c r="DA45" s="84">
        <f>IF(LEFT(DA$2,2)="1M",SUMIF(Month!$131:$131,Period!DA$2,Month!45:45),SUMIF(Month!$131:$131,Period!DA$2,Month!45:45)+CZ45)</f>
        <v>0</v>
      </c>
      <c r="DB45" s="84">
        <f>IF(LEFT(DB$2,2)="1M",SUMIF(Month!$131:$131,Period!DB$2,Month!45:45),SUMIF(Month!$131:$131,Period!DB$2,Month!45:45)+DA45)</f>
        <v>0</v>
      </c>
      <c r="DC45" s="84">
        <f>IF(LEFT(DC$2,2)="1M",SUMIF(Month!$131:$131,Period!DC$2,Month!45:45),SUMIF(Month!$131:$131,Period!DC$2,Month!45:45)+DB45)</f>
        <v>0</v>
      </c>
      <c r="DD45" s="84">
        <f>IF(LEFT(DD$2,2)="1M",SUMIF(Month!$131:$131,Period!DD$2,Month!45:45),SUMIF(Month!$131:$131,Period!DD$2,Month!45:45)+DC45)</f>
        <v>0</v>
      </c>
      <c r="DE45" s="84">
        <f>IF(LEFT(DE$2,2)="1M",SUMIF(Month!$131:$131,Period!DE$2,Month!45:45),SUMIF(Month!$131:$131,Period!DE$2,Month!45:45)+DD45)</f>
        <v>0</v>
      </c>
      <c r="DF45" s="84">
        <f>IF(LEFT(DF$2,2)="1M",SUMIF(Month!$131:$131,Period!DF$2,Month!45:45),SUMIF(Month!$131:$131,Period!DF$2,Month!45:45)+DE45)</f>
        <v>0</v>
      </c>
      <c r="DG45" s="84">
        <f>IF(LEFT(DG$2,2)="1M",SUMIF(Month!$131:$131,Period!DG$2,Month!45:45),SUMIF(Month!$131:$131,Period!DG$2,Month!45:45)+DF45)</f>
        <v>0</v>
      </c>
      <c r="DH45" s="84">
        <f>IF(LEFT(DH$2,2)="1M",SUMIF(Month!$131:$131,Period!DH$2,Month!45:45),SUMIF(Month!$131:$131,Period!DH$2,Month!45:45)+DG45)</f>
        <v>0</v>
      </c>
      <c r="DI45" s="84">
        <f>IF(LEFT(DI$2,2)="1M",SUMIF(Month!$131:$131,Period!DI$2,Month!45:45),SUMIF(Month!$131:$131,Period!DI$2,Month!45:45)+DH45)</f>
        <v>0</v>
      </c>
      <c r="DJ45" s="84">
        <f>IF(LEFT(DJ$2,2)="1M",SUMIF(Month!$131:$131,Period!DJ$2,Month!45:45),SUMIF(Month!$131:$131,Period!DJ$2,Month!45:45)+DI45)</f>
        <v>0</v>
      </c>
      <c r="DK45" s="84">
        <f>IF(LEFT(DK$2,2)="1M",SUMIF(Month!$131:$131,Period!DK$2,Month!45:45),SUMIF(Month!$131:$131,Period!DK$2,Month!45:45)+DJ45)</f>
        <v>0</v>
      </c>
      <c r="DL45" s="84">
        <f>IF(LEFT(DL$2,2)="1M",SUMIF(Month!$131:$131,Period!DL$2,Month!45:45),SUMIF(Month!$131:$131,Period!DL$2,Month!45:45)+DK45)</f>
        <v>0</v>
      </c>
      <c r="DM45" s="84">
        <f>IF(LEFT(DM$2,2)="1M",SUMIF(Month!$131:$131,Period!DM$2,Month!45:45),SUMIF(Month!$131:$131,Period!DM$2,Month!45:45)+DL45)</f>
        <v>0</v>
      </c>
      <c r="DN45" s="84">
        <f>IF(LEFT(DN$2,2)="1M",SUMIF(Month!$131:$131,Period!DN$2,Month!45:45),SUMIF(Month!$131:$131,Period!DN$2,Month!45:45)+DM45)</f>
        <v>0</v>
      </c>
      <c r="DO45" s="84">
        <f>IF(LEFT(DO$2,2)="1M",SUMIF(Month!$131:$131,Period!DO$2,Month!45:45),SUMIF(Month!$131:$131,Period!DO$2,Month!45:45)+DN45)</f>
        <v>0</v>
      </c>
      <c r="DP45" s="84">
        <f>IF(LEFT(DP$2,2)="1M",SUMIF(Month!$131:$131,Period!DP$2,Month!45:45),SUMIF(Month!$131:$131,Period!DP$2,Month!45:45)+DO45)</f>
        <v>0</v>
      </c>
      <c r="DQ45" s="84">
        <f>IF(LEFT(DQ$2,2)="1M",SUMIF(Month!$131:$131,Period!DQ$2,Month!45:45),SUMIF(Month!$131:$131,Period!DQ$2,Month!45:45)+DP45)</f>
        <v>0</v>
      </c>
      <c r="DR45" s="84">
        <f>IF(LEFT(DR$2,2)="1M",SUMIF(Month!$131:$131,Period!DR$2,Month!45:45),SUMIF(Month!$131:$131,Period!DR$2,Month!45:45)+DQ45)</f>
        <v>0</v>
      </c>
      <c r="DS45" s="84">
        <f>IF(LEFT(DS$2,2)="1M",SUMIF(Month!$131:$131,Period!DS$2,Month!45:45),SUMIF(Month!$131:$131,Period!DS$2,Month!45:45)+DR45)</f>
        <v>0</v>
      </c>
      <c r="DT45" s="84">
        <f>IF(LEFT(DT$2,2)="1M",SUMIF(Month!$131:$131,Period!DT$2,Month!45:45),SUMIF(Month!$131:$131,Period!DT$2,Month!45:45)+DS45)</f>
        <v>0</v>
      </c>
      <c r="DU45" s="84">
        <f>IF(LEFT(DU$2,2)="1M",SUMIF(Month!$131:$131,Period!DU$2,Month!45:45),SUMIF(Month!$131:$131,Period!DU$2,Month!45:45)+DT45)</f>
        <v>0</v>
      </c>
      <c r="DV45" s="84">
        <f>IF(LEFT(DV$2,2)="1M",SUMIF(Month!$131:$131,Period!DV$2,Month!45:45),SUMIF(Month!$131:$131,Period!DV$2,Month!45:45)+DU45)</f>
        <v>0</v>
      </c>
      <c r="DW45" s="84">
        <f>IF(LEFT(DW$2,2)="1M",SUMIF(Month!$131:$131,Period!DW$2,Month!45:45),SUMIF(Month!$131:$131,Period!DW$2,Month!45:45)+DV45)</f>
        <v>0</v>
      </c>
      <c r="DX45" s="84">
        <f>IF(LEFT(DX$2,2)="1M",SUMIF(Month!$131:$131,Period!DX$2,Month!45:45),SUMIF(Month!$131:$131,Period!DX$2,Month!45:45)+DW45)</f>
        <v>0</v>
      </c>
      <c r="DY45" s="84">
        <f>IF(LEFT(DY$2,2)="1M",SUMIF(Month!$131:$131,Period!DY$2,Month!45:45),SUMIF(Month!$131:$131,Period!DY$2,Month!45:45)+DX45)</f>
        <v>0</v>
      </c>
      <c r="DZ45" s="84">
        <f>IF(LEFT(DZ$2,2)="1M",SUMIF(Month!$131:$131,Period!DZ$2,Month!45:45),SUMIF(Month!$131:$131,Period!DZ$2,Month!45:45)+DY45)</f>
        <v>0</v>
      </c>
      <c r="EA45" s="84">
        <f>IF(LEFT(EA$2,2)="1M",SUMIF(Month!$131:$131,Period!EA$2,Month!45:45),SUMIF(Month!$131:$131,Period!EA$2,Month!45:45)+DZ45)</f>
        <v>0</v>
      </c>
      <c r="EB45" s="84">
        <f>IF(LEFT(EB$2,2)="1M",SUMIF(Month!$131:$131,Period!EB$2,Month!45:45),SUMIF(Month!$131:$131,Period!EB$2,Month!45:45)+EA45)</f>
        <v>0</v>
      </c>
      <c r="EC45" s="84">
        <f>IF(LEFT(EC$2,2)="1M",SUMIF(Month!$131:$131,Period!EC$2,Month!45:45),SUMIF(Month!$131:$131,Period!EC$2,Month!45:45)+EB45)</f>
        <v>0</v>
      </c>
      <c r="ED45" s="84">
        <f>IF(LEFT(ED$2,2)="1M",SUMIF(Month!$131:$131,Period!ED$2,Month!45:45),SUMIF(Month!$131:$131,Period!ED$2,Month!45:45)+EC45)</f>
        <v>0</v>
      </c>
      <c r="EE45" s="84">
        <f>IF(LEFT(EE$2,2)="1M",SUMIF(Month!$131:$131,Period!EE$2,Month!45:45),SUMIF(Month!$131:$131,Period!EE$2,Month!45:45)+ED45)</f>
        <v>0</v>
      </c>
      <c r="EF45" s="84">
        <f>IF(LEFT(EF$2,2)="1M",SUMIF(Month!$131:$131,Period!EF$2,Month!45:45),SUMIF(Month!$131:$131,Period!EF$2,Month!45:45)+EE45)</f>
        <v>0</v>
      </c>
      <c r="EG45" s="84">
        <f>IF(LEFT(EG$2,2)="1M",SUMIF(Month!$131:$131,Period!EG$2,Month!45:45),SUMIF(Month!$131:$131,Period!EG$2,Month!45:45)+EF45)</f>
        <v>0</v>
      </c>
      <c r="EH45" s="84">
        <f>IF(LEFT(EH$2,2)="1M",SUMIF(Month!$131:$131,Period!EH$2,Month!45:45),SUMIF(Month!$131:$131,Period!EH$2,Month!45:45)+EG45)</f>
        <v>0</v>
      </c>
      <c r="EI45" s="84">
        <f>IF(LEFT(EI$2,2)="1M",SUMIF(Month!$131:$131,Period!EI$2,Month!45:45),SUMIF(Month!$131:$131,Period!EI$2,Month!45:45)+EH45)</f>
        <v>0</v>
      </c>
      <c r="EJ45" s="84">
        <f>IF(LEFT(EJ$2,2)="1M",SUMIF(Month!$131:$131,Period!EJ$2,Month!45:45),SUMIF(Month!$131:$131,Period!EJ$2,Month!45:45)+EI45)</f>
        <v>0</v>
      </c>
      <c r="EK45" s="84">
        <f>IF(LEFT(EK$2,2)="1M",SUMIF(Month!$131:$131,Period!EK$2,Month!45:45),SUMIF(Month!$131:$131,Period!EK$2,Month!45:45)+EJ45)</f>
        <v>0</v>
      </c>
      <c r="EL45" s="84">
        <f>IF(LEFT(EL$2,2)="1M",SUMIF(Month!$131:$131,Period!EL$2,Month!45:45),SUMIF(Month!$131:$131,Period!EL$2,Month!45:45)+EK45)</f>
        <v>0</v>
      </c>
      <c r="EM45" s="84">
        <f>IF(LEFT(EM$2,2)="1M",SUMIF(Month!$131:$131,Period!EM$2,Month!45:45),SUMIF(Month!$131:$131,Period!EM$2,Month!45:45)+EL45)</f>
        <v>0</v>
      </c>
      <c r="EN45" s="84">
        <f>IF(LEFT(EN$2,2)="1M",SUMIF(Month!$131:$131,Period!EN$2,Month!45:45),SUMIF(Month!$131:$131,Period!EN$2,Month!45:45)+EM45)</f>
        <v>0</v>
      </c>
      <c r="EO45" s="84">
        <f>IF(LEFT(EO$2,2)="1M",SUMIF(Month!$131:$131,Period!EO$2,Month!45:45),SUMIF(Month!$131:$131,Period!EO$2,Month!45:45)+EN45)</f>
        <v>0</v>
      </c>
      <c r="EP45" s="84">
        <f>IF(LEFT(EP$2,2)="1M",SUMIF(Month!$131:$131,Period!EP$2,Month!45:45),SUMIF(Month!$131:$131,Period!EP$2,Month!45:45)+EO45)</f>
        <v>0</v>
      </c>
      <c r="EQ45" s="84">
        <f>IF(LEFT(EQ$2,2)="1M",SUMIF(Month!$131:$131,Period!EQ$2,Month!45:45),SUMIF(Month!$131:$131,Period!EQ$2,Month!45:45)+EP45)</f>
        <v>0</v>
      </c>
      <c r="ER45" s="84">
        <f>IF(LEFT(ER$2,2)="1M",SUMIF(Month!$131:$131,Period!ER$2,Month!45:45),SUMIF(Month!$131:$131,Period!ER$2,Month!45:45)+EQ45)</f>
        <v>0</v>
      </c>
      <c r="ES45" s="84">
        <f>IF(LEFT(ES$2,2)="1M",SUMIF(Month!$131:$131,Period!ES$2,Month!45:45),SUMIF(Month!$131:$131,Period!ES$2,Month!45:45)+ER45)</f>
        <v>0</v>
      </c>
      <c r="ET45" s="84">
        <f>IF(LEFT(ET$2,2)="1M",SUMIF(Month!$131:$131,Period!ET$2,Month!45:45),SUMIF(Month!$131:$131,Period!ET$2,Month!45:45)+ES45)</f>
        <v>0</v>
      </c>
      <c r="EU45" s="84">
        <f>IF(LEFT(EU$2,2)="1M",SUMIF(Month!$131:$131,Period!EU$2,Month!45:45),SUMIF(Month!$131:$131,Period!EU$2,Month!45:45)+ET45)</f>
        <v>0</v>
      </c>
      <c r="EV45" s="84">
        <f>IF(LEFT(EV$2,2)="1M",SUMIF(Month!$131:$131,Period!EV$2,Month!45:45),SUMIF(Month!$131:$131,Period!EV$2,Month!45:45)+EU45)</f>
        <v>0</v>
      </c>
      <c r="EW45" s="84">
        <f>IF(LEFT(EW$2,2)="1M",SUMIF(Month!$131:$131,Period!EW$2,Month!45:45),SUMIF(Month!$131:$131,Period!EW$2,Month!45:45)+EV45)</f>
        <v>0</v>
      </c>
      <c r="EX45" s="84">
        <f>IF(LEFT(EX$2,2)="1M",SUMIF(Month!$131:$131,Period!EX$2,Month!45:45),SUMIF(Month!$131:$131,Period!EX$2,Month!45:45)+EW45)</f>
        <v>0</v>
      </c>
      <c r="EY45" s="84">
        <f>IF(LEFT(EY$2,2)="1M",SUMIF(Month!$131:$131,Period!EY$2,Month!45:45),SUMIF(Month!$131:$131,Period!EY$2,Month!45:45)+EX45)</f>
        <v>0</v>
      </c>
      <c r="EZ45" s="84">
        <f>IF(LEFT(EZ$2,2)="1M",SUMIF(Month!$131:$131,Period!EZ$2,Month!45:45),SUMIF(Month!$131:$131,Period!EZ$2,Month!45:45)+EY45)</f>
        <v>0</v>
      </c>
      <c r="FA45" s="84">
        <f>IF(LEFT(FA$2,2)="1M",SUMIF(Month!$131:$131,Period!FA$2,Month!45:45),SUMIF(Month!$131:$131,Period!FA$2,Month!45:45)+EZ45)</f>
        <v>0</v>
      </c>
      <c r="FB45" s="84">
        <f>IF(LEFT(FB$2,2)="1M",SUMIF(Month!$131:$131,Period!FB$2,Month!45:45),SUMIF(Month!$131:$131,Period!FB$2,Month!45:45)+FA45)</f>
        <v>0</v>
      </c>
      <c r="FC45" s="84">
        <f>IF(LEFT(FC$2,2)="1M",SUMIF(Month!$131:$131,Period!FC$2,Month!45:45),SUMIF(Month!$131:$131,Period!FC$2,Month!45:45)+FB45)</f>
        <v>0</v>
      </c>
      <c r="FD45" s="84">
        <f>IF(LEFT(FD$2,2)="1M",SUMIF(Month!$131:$131,Period!FD$2,Month!45:45),SUMIF(Month!$131:$131,Period!FD$2,Month!45:45)+FC45)</f>
        <v>0</v>
      </c>
      <c r="FE45" s="84">
        <f>IF(LEFT(FE$2,2)="1M",SUMIF(Month!$131:$131,Period!FE$2,Month!45:45),SUMIF(Month!$131:$131,Period!FE$2,Month!45:45)+FD45)</f>
        <v>0</v>
      </c>
      <c r="FF45" s="84">
        <f>IF(LEFT(FF$2,2)="1M",SUMIF(Month!$131:$131,Period!FF$2,Month!45:45),SUMIF(Month!$131:$131,Period!FF$2,Month!45:45)+FE45)</f>
        <v>0</v>
      </c>
      <c r="FG45" s="84">
        <f>IF(LEFT(FG$2,2)="1M",SUMIF(Month!$131:$131,Period!FG$2,Month!45:45),SUMIF(Month!$131:$131,Period!FG$2,Month!45:45)+FF45)</f>
        <v>0</v>
      </c>
      <c r="FH45" s="84">
        <f>IF(LEFT(FH$2,2)="1M",SUMIF(Month!$131:$131,Period!FH$2,Month!45:45),SUMIF(Month!$131:$131,Period!FH$2,Month!45:45)+FG45)</f>
        <v>0</v>
      </c>
      <c r="FI45" s="84">
        <f>IF(LEFT(FI$2,2)="1M",SUMIF(Month!$131:$131,Period!FI$2,Month!45:45),SUMIF(Month!$131:$131,Period!FI$2,Month!45:45)+FH45)</f>
        <v>0</v>
      </c>
      <c r="FJ45" s="84">
        <f>IF(LEFT(FJ$2,2)="1M",SUMIF(Month!$131:$131,Period!FJ$2,Month!45:45),SUMIF(Month!$131:$131,Period!FJ$2,Month!45:45)+FI45)</f>
        <v>0</v>
      </c>
      <c r="FK45" s="84">
        <f>IF(LEFT(FK$2,2)="1M",SUMIF(Month!$131:$131,Period!FK$2,Month!45:45),SUMIF(Month!$131:$131,Period!FK$2,Month!45:45)+FJ45)</f>
        <v>0</v>
      </c>
      <c r="FL45" s="84">
        <f>IF(LEFT(FL$2,2)="1M",SUMIF(Month!$131:$131,Period!FL$2,Month!45:45),SUMIF(Month!$131:$131,Period!FL$2,Month!45:45)+FK45)</f>
        <v>0</v>
      </c>
      <c r="FM45" s="84">
        <f>IF(LEFT(FM$2,2)="1M",SUMIF(Month!$131:$131,Period!FM$2,Month!45:45),SUMIF(Month!$131:$131,Period!FM$2,Month!45:45)+FL45)</f>
        <v>0</v>
      </c>
      <c r="FN45" s="84">
        <f>IF(LEFT(FN$2,2)="1M",SUMIF(Month!$131:$131,Period!FN$2,Month!45:45),SUMIF(Month!$131:$131,Period!FN$2,Month!45:45)+FM45)</f>
        <v>7838.2759999999998</v>
      </c>
      <c r="FO45" s="84">
        <f>IF(LEFT(FO$2,2)="1M",SUMIF(Month!$131:$131,Period!FO$2,Month!45:45),SUMIF(Month!$131:$131,Period!FO$2,Month!45:45)+FN45)</f>
        <v>16354.76</v>
      </c>
      <c r="FP45" s="84">
        <f>IF(LEFT(FP$2,2)="1M",SUMIF(Month!$131:$131,Period!FP$2,Month!45:45),SUMIF(Month!$131:$131,Period!FP$2,Month!45:45)+FO45)</f>
        <v>26363.940000000002</v>
      </c>
      <c r="FQ45" s="84">
        <f>IF(LEFT(FQ$2,2)="1M",SUMIF(Month!$131:$131,Period!FQ$2,Month!45:45),SUMIF(Month!$131:$131,Period!FQ$2,Month!45:45)+FP45)</f>
        <v>35360.854000000007</v>
      </c>
      <c r="FR45" s="84">
        <f>IF(LEFT(FR$2,2)="1M",SUMIF(Month!$131:$131,Period!FR$2,Month!45:45),SUMIF(Month!$131:$131,Period!FR$2,Month!45:45)+FQ45)</f>
        <v>44631.499000000011</v>
      </c>
      <c r="FS45" s="84">
        <f>IF(LEFT(FS$2,2)="1M",SUMIF(Month!$131:$131,Period!FS$2,Month!45:45),SUMIF(Month!$131:$131,Period!FS$2,Month!45:45)+FR45)</f>
        <v>53156.015000000014</v>
      </c>
      <c r="FT45" s="84">
        <f>IF(LEFT(FT$2,2)="1M",SUMIF(Month!$131:$131,Period!FT$2,Month!45:45),SUMIF(Month!$131:$131,Period!FT$2,Month!45:45)+FS45)</f>
        <v>61408.727000000014</v>
      </c>
      <c r="FU45" s="84">
        <f>IF(LEFT(FU$2,2)="1M",SUMIF(Month!$131:$131,Period!FU$2,Month!45:45),SUMIF(Month!$131:$131,Period!FU$2,Month!45:45)+FT45)</f>
        <v>70798.17200000002</v>
      </c>
      <c r="FV45" s="84">
        <f>IF(LEFT(FV$2,2)="1M",SUMIF(Month!$131:$131,Period!FV$2,Month!45:45),SUMIF(Month!$131:$131,Period!FV$2,Month!45:45)+FU45)</f>
        <v>80513.198000000019</v>
      </c>
      <c r="FW45" s="84">
        <f>IF(LEFT(FW$2,2)="1M",SUMIF(Month!$131:$131,Period!FW$2,Month!45:45),SUMIF(Month!$131:$131,Period!FW$2,Month!45:45)+FV45)</f>
        <v>90409.686000000016</v>
      </c>
      <c r="FX45" s="84">
        <f>IF(LEFT(FX$2,2)="1M",SUMIF(Month!$131:$131,Period!FX$2,Month!45:45),SUMIF(Month!$131:$131,Period!FX$2,Month!45:45)+FW45)</f>
        <v>100787.75300000001</v>
      </c>
      <c r="FY45" s="84">
        <f>IF(LEFT(FY$2,2)="1M",SUMIF(Month!$131:$131,Period!FY$2,Month!45:45),SUMIF(Month!$131:$131,Period!FY$2,Month!45:45)+FX45)</f>
        <v>109228.88200000001</v>
      </c>
      <c r="FZ45" s="84">
        <f>IF(LEFT(FZ$2,2)="1M",SUMIF(Month!$131:$131,Period!FZ$2,Month!45:45),SUMIF(Month!$131:$131,Period!FZ$2,Month!45:45)+FY45)</f>
        <v>6300</v>
      </c>
      <c r="GA45" s="84">
        <f>IF(LEFT(GA$2,2)="1M",SUMIF(Month!$131:$131,Period!GA$2,Month!45:45),SUMIF(Month!$131:$131,Period!GA$2,Month!45:45)+FZ45)</f>
        <v>13235</v>
      </c>
      <c r="GB45" s="84">
        <f>IF(LEFT(GB$2,2)="1M",SUMIF(Month!$131:$131,Period!GB$2,Month!45:45),SUMIF(Month!$131:$131,Period!GB$2,Month!45:45)+GA45)</f>
        <v>21794</v>
      </c>
      <c r="GC45" s="84">
        <f>IF(LEFT(GC$2,2)="1M",SUMIF(Month!$131:$131,Period!GC$2,Month!45:45),SUMIF(Month!$131:$131,Period!GC$2,Month!45:45)+GB45)</f>
        <v>29521</v>
      </c>
      <c r="GD45" s="84">
        <f>IF(LEFT(GD$2,2)="1M",SUMIF(Month!$131:$131,Period!GD$2,Month!45:45),SUMIF(Month!$131:$131,Period!GD$2,Month!45:45)+GC45)</f>
        <v>38280</v>
      </c>
      <c r="GE45" s="84">
        <f>IF(LEFT(GE$2,2)="1M",SUMIF(Month!$131:$131,Period!GE$2,Month!45:45),SUMIF(Month!$131:$131,Period!GE$2,Month!45:45)+GD45)</f>
        <v>46059</v>
      </c>
      <c r="GF45" s="84">
        <f>IF(LEFT(GF$2,2)="1M",SUMIF(Month!$131:$131,Period!GF$2,Month!45:45),SUMIF(Month!$131:$131,Period!GF$2,Month!45:45)+GE45)</f>
        <v>52933</v>
      </c>
      <c r="GG45" s="84">
        <f>IF(LEFT(GG$2,2)="1M",SUMIF(Month!$131:$131,Period!GG$2,Month!45:45),SUMIF(Month!$131:$131,Period!GG$2,Month!45:45)+GF45)</f>
        <v>60120.706561999999</v>
      </c>
      <c r="GH45" s="84">
        <f>IF(LEFT(GH$2,2)="1M",SUMIF(Month!$131:$131,Period!GH$2,Month!45:45),SUMIF(Month!$131:$131,Period!GH$2,Month!45:45)+GG45)</f>
        <v>66377.674517000007</v>
      </c>
      <c r="GI45" s="84">
        <f>IF(LEFT(GI$2,2)="1M",SUMIF(Month!$131:$131,Period!GI$2,Month!45:45),SUMIF(Month!$131:$131,Period!GI$2,Month!45:45)+GH45)</f>
        <v>72686.254094000004</v>
      </c>
      <c r="GJ45" s="84">
        <f>IF(LEFT(GJ$2,2)="1M",SUMIF(Month!$131:$131,Period!GJ$2,Month!45:45),SUMIF(Month!$131:$131,Period!GJ$2,Month!45:45)+GI45)</f>
        <v>79478.410387000011</v>
      </c>
      <c r="GK45" s="84">
        <f>IF(LEFT(GK$2,2)="1M",SUMIF(Month!$131:$131,Period!GK$2,Month!45:45),SUMIF(Month!$131:$131,Period!GK$2,Month!45:45)+GJ45)</f>
        <v>84832.782501000009</v>
      </c>
      <c r="GL45" s="84">
        <f>IF(LEFT(GL$2,2)="1M",SUMIF(Month!$131:$131,Period!GL$2,Month!45:45),SUMIF(Month!$131:$131,Period!GL$2,Month!45:45)+GK45)</f>
        <v>5139.5594680000004</v>
      </c>
      <c r="GM45" s="84">
        <f>IF(LEFT(GM$2,2)="1M",SUMIF(Month!$131:$131,Period!GM$2,Month!45:45),SUMIF(Month!$131:$131,Period!GM$2,Month!45:45)+GL45)</f>
        <v>9973.3057350000017</v>
      </c>
      <c r="GN45" s="84">
        <f>IF(LEFT(GN$2,2)="1M",SUMIF(Month!$131:$131,Period!GN$2,Month!45:45),SUMIF(Month!$131:$131,Period!GN$2,Month!45:45)+GM45)</f>
        <v>15870.726255000001</v>
      </c>
      <c r="GO45" s="84">
        <f>IF(LEFT(GO$2,2)="1M",SUMIF(Month!$131:$131,Period!GO$2,Month!45:45),SUMIF(Month!$131:$131,Period!GO$2,Month!45:45)+GN45)</f>
        <v>22703.603462999999</v>
      </c>
      <c r="GP45" s="84">
        <f>IF(LEFT(GP$2,2)="1M",SUMIF(Month!$131:$131,Period!GP$2,Month!45:45),SUMIF(Month!$131:$131,Period!GP$2,Month!45:45)+GO45)</f>
        <v>29478.603462999999</v>
      </c>
      <c r="GQ45" s="84">
        <f>IF(LEFT(GQ$2,2)="1M",SUMIF(Month!$131:$131,Period!GQ$2,Month!45:45),SUMIF(Month!$131:$131,Period!GQ$2,Month!45:45)+GP45)</f>
        <v>35348.763769999998</v>
      </c>
      <c r="GR45" s="84">
        <f>IF(LEFT(GR$2,2)="1M",SUMIF(Month!$131:$131,Period!GR$2,Month!45:45),SUMIF(Month!$131:$131,Period!GR$2,Month!45:45)+GQ45)</f>
        <v>41508.763769999998</v>
      </c>
      <c r="GS45" s="84">
        <f>IF(LEFT(GS$2,2)="1M",SUMIF(Month!$131:$131,Period!GS$2,Month!45:45),SUMIF(Month!$131:$131,Period!GS$2,Month!45:45)+GR45)</f>
        <v>47856.270534999996</v>
      </c>
      <c r="GT45" s="84">
        <f>IF(LEFT(GT$2,2)="1M",SUMIF(Month!$131:$131,Period!GT$2,Month!45:45),SUMIF(Month!$131:$131,Period!GT$2,Month!45:45)+GS45)</f>
        <v>53987.270534999996</v>
      </c>
      <c r="GU45" s="84">
        <f>IF(LEFT(GU$2,2)="1M",SUMIF(Month!$131:$131,Period!GU$2,Month!45:45),SUMIF(Month!$131:$131,Period!GU$2,Month!45:45)+GT45)</f>
        <v>60232.270534999996</v>
      </c>
      <c r="GV45" s="84">
        <f>IF(LEFT(GV$2,2)="1M",SUMIF(Month!$131:$131,Period!GV$2,Month!45:45),SUMIF(Month!$131:$131,Period!GV$2,Month!45:45)+GU45)</f>
        <v>66480.73586999999</v>
      </c>
      <c r="GW45" s="84">
        <f>IF(LEFT(GW$2,2)="1M",SUMIF(Month!$131:$131,Period!GW$2,Month!45:45),SUMIF(Month!$131:$131,Period!GW$2,Month!45:45)+GV45)</f>
        <v>71527.73586999999</v>
      </c>
      <c r="GX45" s="84">
        <f>IF(LEFT(GX$2,2)="1M",SUMIF(Month!$131:$131,Period!GX$2,Month!45:45),SUMIF(Month!$131:$131,Period!GX$2,Month!45:45)+GW45)</f>
        <v>3924</v>
      </c>
      <c r="GY45" s="84">
        <f>IF(LEFT(GY$2,2)="1M",SUMIF(Month!$131:$131,Period!GY$2,Month!45:45),SUMIF(Month!$131:$131,Period!GY$2,Month!45:45)+GX45)</f>
        <v>8428</v>
      </c>
      <c r="GZ45" s="84">
        <f>IF(LEFT(GZ$2,2)="1M",SUMIF(Month!$131:$131,Period!GZ$2,Month!45:45),SUMIF(Month!$131:$131,Period!GZ$2,Month!45:45)+GY45)</f>
        <v>14431</v>
      </c>
      <c r="HA45" s="84">
        <f>IF(LEFT(HA$2,2)="1M",SUMIF(Month!$131:$131,Period!HA$2,Month!45:45),SUMIF(Month!$131:$131,Period!HA$2,Month!45:45)+GZ45)</f>
        <v>19542</v>
      </c>
      <c r="HB45" s="84">
        <f>IF(LEFT(HB$2,2)="1M",SUMIF(Month!$131:$131,Period!HB$2,Month!45:45),SUMIF(Month!$131:$131,Period!HB$2,Month!45:45)+HA45)</f>
        <v>25940</v>
      </c>
      <c r="HC45" s="84">
        <f>IF(LEFT(HC$2,2)="1M",SUMIF(Month!$131:$131,Period!HC$2,Month!45:45),SUMIF(Month!$131:$131,Period!HC$2,Month!45:45)+HB45)</f>
        <v>30995</v>
      </c>
      <c r="HD45" s="84">
        <f>IF(LEFT(HD$2,2)="1M",SUMIF(Month!$131:$131,Period!HD$2,Month!45:45),SUMIF(Month!$131:$131,Period!HD$2,Month!45:45)+HC45)</f>
        <v>36335</v>
      </c>
      <c r="HE45" s="84">
        <f>IF(LEFT(HE$2,2)="1M",SUMIF(Month!$131:$131,Period!HE$2,Month!45:45),SUMIF(Month!$131:$131,Period!HE$2,Month!45:45)+HD45)</f>
        <v>41448</v>
      </c>
      <c r="HF45" s="84">
        <f>IF(LEFT(HF$2,2)="1M",SUMIF(Month!$131:$131,Period!HF$2,Month!45:45),SUMIF(Month!$131:$131,Period!HF$2,Month!45:45)+HE45)</f>
        <v>46306</v>
      </c>
      <c r="HG45" s="84">
        <f>IF(LEFT(HG$2,2)="1M",SUMIF(Month!$131:$131,Period!HG$2,Month!45:45),SUMIF(Month!$131:$131,Period!HG$2,Month!45:45)+HF45)</f>
        <v>51521</v>
      </c>
      <c r="HH45" s="84">
        <f>IF(LEFT(HH$2,2)="1M",SUMIF(Month!$131:$131,Period!HH$2,Month!45:45),SUMIF(Month!$131:$131,Period!HH$2,Month!45:45)+HG45)</f>
        <v>56716</v>
      </c>
      <c r="HI45" s="84">
        <f>IF(LEFT(HI$2,2)="1M",SUMIF(Month!$131:$131,Period!HI$2,Month!45:45),SUMIF(Month!$131:$131,Period!HI$2,Month!45:45)+HH45)</f>
        <v>61469</v>
      </c>
      <c r="HJ45" s="84">
        <f>IF(LEFT(HJ$2,2)="1M",SUMIF(Month!$131:$131,Period!HJ$2,Month!45:45),SUMIF(Month!$131:$131,Period!HJ$2,Month!45:45)+HI45)</f>
        <v>4112</v>
      </c>
      <c r="HK45" s="84">
        <f>IF(LEFT(HK$2,2)="1M",SUMIF(Month!$131:$131,Period!HK$2,Month!45:45),SUMIF(Month!$131:$131,Period!HK$2,Month!45:45)+HJ45)</f>
        <v>7943</v>
      </c>
      <c r="HL45" s="84">
        <f>IF(LEFT(HL$2,2)="1M",SUMIF(Month!$131:$131,Period!HL$2,Month!45:45),SUMIF(Month!$131:$131,Period!HL$2,Month!45:45)+HK45)</f>
        <v>13073</v>
      </c>
      <c r="HM45" s="84">
        <f>IF(LEFT(HM$2,2)="1M",SUMIF(Month!$131:$131,Period!HM$2,Month!45:45),SUMIF(Month!$131:$131,Period!HM$2,Month!45:45)+HL45)</f>
        <v>17322</v>
      </c>
      <c r="HN45" s="84">
        <f>IF(LEFT(HN$2,2)="1M",SUMIF(Month!$131:$131,Period!HN$2,Month!45:45),SUMIF(Month!$131:$131,Period!HN$2,Month!45:45)+HM45)</f>
        <v>21883</v>
      </c>
      <c r="HO45" s="84">
        <f>IF(LEFT(HO$2,2)="1M",SUMIF(Month!$131:$131,Period!HO$2,Month!45:45),SUMIF(Month!$131:$131,Period!HO$2,Month!45:45)+HN45)</f>
        <v>27072</v>
      </c>
      <c r="HP45" s="84">
        <f>IF(LEFT(HP$2,2)="1M",SUMIF(Month!$131:$131,Period!HP$2,Month!45:45),SUMIF(Month!$131:$131,Period!HP$2,Month!45:45)+HO45)</f>
        <v>31981</v>
      </c>
      <c r="HQ45" s="84">
        <f>IF(LEFT(HQ$2,2)="1M",SUMIF(Month!$131:$131,Period!HQ$2,Month!45:45),SUMIF(Month!$131:$131,Period!HQ$2,Month!45:45)+HP45)</f>
        <v>35735</v>
      </c>
      <c r="HR45" s="84">
        <f>IF(LEFT(HR$2,2)="1M",SUMIF(Month!$131:$131,Period!HR$2,Month!45:45),SUMIF(Month!$131:$131,Period!HR$2,Month!45:45)+HQ45)</f>
        <v>40141.409700000004</v>
      </c>
      <c r="HS45" s="84">
        <f>IF(LEFT(HS$2,2)="1M",SUMIF(Month!$131:$131,Period!HS$2,Month!45:45),SUMIF(Month!$131:$131,Period!HS$2,Month!45:45)+HR45)</f>
        <v>44066.363500000007</v>
      </c>
      <c r="HT45" s="84">
        <f>IF(LEFT(HT$2,2)="1M",SUMIF(Month!$131:$131,Period!HT$2,Month!45:45),SUMIF(Month!$131:$131,Period!HT$2,Month!45:45)+HS45)</f>
        <v>48581.363500000007</v>
      </c>
      <c r="HU45" s="84">
        <f>IF(LEFT(HU$2,2)="1M",SUMIF(Month!$131:$131,Period!HU$2,Month!45:45),SUMIF(Month!$131:$131,Period!HU$2,Month!45:45)+HT45)</f>
        <v>52227.363500000007</v>
      </c>
      <c r="HV45" s="84">
        <f>IF(LEFT(HV$2,2)="1M",SUMIF(Month!$131:$131,Period!HV$2,Month!45:45),SUMIF(Month!$131:$131,Period!HV$2,Month!45:45)+HU45)</f>
        <v>2829</v>
      </c>
      <c r="HW45" s="84">
        <f>IF(LEFT(HW$2,2)="1M",SUMIF(Month!$131:$131,Period!HW$2,Month!45:45),SUMIF(Month!$131:$131,Period!HW$2,Month!45:45)+HV45)</f>
        <v>6373</v>
      </c>
      <c r="HX45" s="84">
        <f>IF(LEFT(HX$2,2)="1M",SUMIF(Month!$131:$131,Period!HX$2,Month!45:45),SUMIF(Month!$131:$131,Period!HX$2,Month!45:45)+HW45)</f>
        <v>11186</v>
      </c>
      <c r="HY45" s="84">
        <f>IF(LEFT(HY$2,2)="1M",SUMIF(Month!$131:$131,Period!HY$2,Month!45:45),SUMIF(Month!$131:$131,Period!HY$2,Month!45:45)+HX45)</f>
        <v>15814</v>
      </c>
      <c r="HZ45" s="84">
        <f>IF(LEFT(HZ$2,2)="1M",SUMIF(Month!$131:$131,Period!HZ$2,Month!45:45),SUMIF(Month!$131:$131,Period!HZ$2,Month!45:45)+HY45)</f>
        <v>20653</v>
      </c>
      <c r="IA45" s="84">
        <f>IF(LEFT(IA$2,2)="1M",SUMIF(Month!$131:$131,Period!IA$2,Month!45:45),SUMIF(Month!$131:$131,Period!IA$2,Month!45:45)+HZ45)</f>
        <v>26142</v>
      </c>
      <c r="IB45" s="84">
        <f>IF(LEFT(IB$2,2)="1M",SUMIF(Month!$131:$131,Period!IB$2,Month!45:45),SUMIF(Month!$131:$131,Period!IB$2,Month!45:45)+IA45)</f>
        <v>30729</v>
      </c>
      <c r="IC45" s="84">
        <f>IF(LEFT(IC$2,2)="1M",SUMIF(Month!$131:$131,Period!IC$2,Month!45:45),SUMIF(Month!$131:$131,Period!IC$2,Month!45:45)+IB45)</f>
        <v>35656</v>
      </c>
      <c r="ID45" s="84">
        <f>IF(LEFT(ID$2,2)="1M",SUMIF(Month!$131:$131,Period!ID$2,Month!45:45),SUMIF(Month!$131:$131,Period!ID$2,Month!45:45)+IC45)</f>
        <v>40794</v>
      </c>
      <c r="IE45" s="84">
        <f>IF(LEFT(IE$2,2)="1M",SUMIF(Month!$131:$131,Period!IE$2,Month!45:45),SUMIF(Month!$131:$131,Period!IE$2,Month!45:45)+ID45)</f>
        <v>45791</v>
      </c>
      <c r="IF45" s="84">
        <f>IF(LEFT(IF$2,2)="1M",SUMIF(Month!$131:$131,Period!IF$2,Month!45:45),SUMIF(Month!$131:$131,Period!IF$2,Month!45:45)+IE45)</f>
        <v>52389</v>
      </c>
      <c r="IG45" s="84">
        <f>IF(LEFT(IG$2,2)="1M",SUMIF(Month!$131:$131,Period!IG$2,Month!45:45),SUMIF(Month!$131:$131,Period!IG$2,Month!45:45)+IF45)</f>
        <v>58570</v>
      </c>
      <c r="IH45" s="84">
        <f>Month!IH45</f>
        <v>4412</v>
      </c>
      <c r="II45" s="84">
        <f>IH45+Month!II45</f>
        <v>8450</v>
      </c>
      <c r="IJ45" s="84">
        <f>II45+Month!IJ45</f>
        <v>14193</v>
      </c>
      <c r="IK45" s="84">
        <f>IJ45+Month!IK45</f>
        <v>18861</v>
      </c>
      <c r="IL45" s="84">
        <f>IK45+Month!IL45</f>
        <v>23939</v>
      </c>
      <c r="IM45" s="84">
        <f>IL45+Month!IM45</f>
        <v>29774</v>
      </c>
      <c r="IN45" s="84">
        <f>IM45+Month!IN45</f>
        <v>35186</v>
      </c>
      <c r="IO45" s="84">
        <f>IN45+Month!IO45</f>
        <v>40471</v>
      </c>
      <c r="IP45" s="84">
        <f>IO45+Month!IP45</f>
        <v>45635</v>
      </c>
      <c r="IQ45" s="84">
        <f>IP45+Month!IQ45</f>
        <v>52037</v>
      </c>
      <c r="IR45" s="84">
        <f>IQ45+Month!IR45</f>
        <v>58454</v>
      </c>
      <c r="IS45" s="84">
        <f>IR45+Month!IS45</f>
        <v>65112</v>
      </c>
      <c r="IT45" s="84">
        <f>Month!IT45</f>
        <v>4965</v>
      </c>
      <c r="IU45" s="84">
        <f>IT45+Month!IU45</f>
        <v>10448</v>
      </c>
      <c r="IV45" s="84">
        <f>IU45+Month!IV45</f>
        <v>18479</v>
      </c>
      <c r="IW45" s="84">
        <f>IV45+Month!IW45</f>
        <v>26221</v>
      </c>
      <c r="IX45" s="84">
        <f>IW45+Month!IX45</f>
        <v>31921</v>
      </c>
      <c r="IY45" s="84">
        <f>IX45+Month!IY45</f>
        <v>42259</v>
      </c>
      <c r="IZ45" s="84">
        <f>IY45+Month!IZ45</f>
        <v>50494</v>
      </c>
      <c r="JA45" s="84">
        <f>IZ45+Month!JA45</f>
        <v>58809</v>
      </c>
      <c r="JB45" s="84">
        <f>JA45+Month!JB45</f>
        <v>64782</v>
      </c>
      <c r="JC45" s="84">
        <f>JB45+Month!JC45</f>
        <v>71980</v>
      </c>
      <c r="JD45" s="84">
        <f>JC45+Month!JD45</f>
        <v>78753</v>
      </c>
      <c r="JE45" s="84">
        <f>JD45+Month!JE45</f>
        <v>84159</v>
      </c>
      <c r="JF45" s="84">
        <f>Month!JF45</f>
        <v>4603</v>
      </c>
      <c r="JG45" s="84">
        <f>Month!JG45+JF45</f>
        <v>9617</v>
      </c>
      <c r="JH45" s="84">
        <f>Month!JH45+JG45</f>
        <v>15739</v>
      </c>
      <c r="JI45" s="84">
        <f>Month!JI45+JH45</f>
        <v>21107</v>
      </c>
      <c r="JJ45" s="84">
        <f>Month!JJ45+JI45</f>
        <v>27263</v>
      </c>
      <c r="JK45" s="84">
        <f>Month!JK45+JJ45</f>
        <v>32565</v>
      </c>
      <c r="JL45" s="84">
        <f>Month!JL45+JK45</f>
        <v>37179</v>
      </c>
      <c r="JM45" s="84">
        <f>Month!JM45+JL45</f>
        <v>42302</v>
      </c>
      <c r="JN45" s="84">
        <f>Month!JN45+JM45</f>
        <v>47197</v>
      </c>
      <c r="JO45" s="84">
        <f>Month!JO45+JN45</f>
        <v>52648</v>
      </c>
      <c r="JP45" s="84">
        <f>Month!JP45+JO45</f>
        <v>57812</v>
      </c>
      <c r="JQ45" s="84">
        <f>Month!JQ45+JP45</f>
        <v>62543</v>
      </c>
      <c r="JR45" s="84">
        <f>Month!JR45</f>
        <v>3556</v>
      </c>
      <c r="JS45" s="84">
        <f>Month!JS45+JR45</f>
        <v>8279</v>
      </c>
      <c r="JT45" s="84">
        <f>Month!JT45+JS45</f>
        <v>14277</v>
      </c>
      <c r="JU45" s="84">
        <f>Month!JU45+JT45</f>
        <v>22030</v>
      </c>
      <c r="JV45" s="84">
        <f>Month!JV45+JU45</f>
        <v>29555</v>
      </c>
      <c r="JW45" s="84">
        <f>Month!JW45+JV45</f>
        <v>36534</v>
      </c>
      <c r="JX45" s="84">
        <f>Month!JX45+JW45</f>
        <v>43391</v>
      </c>
      <c r="JY45" s="84">
        <f>Month!JY45+JX45</f>
        <v>49848</v>
      </c>
      <c r="JZ45" s="84">
        <f>Month!JZ45+JY45</f>
        <v>56178</v>
      </c>
      <c r="KA45" s="84">
        <f>Month!KA45+JZ45</f>
        <v>63605</v>
      </c>
      <c r="KB45" s="84">
        <f>Month!KB45+KA45</f>
        <v>70453</v>
      </c>
      <c r="KC45" s="84">
        <f>Month!KC45+KB45</f>
        <v>77156</v>
      </c>
      <c r="KD45" s="84">
        <f>Month!KD45</f>
        <v>5829</v>
      </c>
      <c r="KE45" s="84">
        <f>Month!KE45+KD45</f>
        <v>12332</v>
      </c>
      <c r="KF45" s="84">
        <f>Month!KF45+KE45</f>
        <v>21364</v>
      </c>
      <c r="KG45" s="84">
        <f>Month!KG45+KF45</f>
        <v>29614</v>
      </c>
      <c r="KH45" s="84">
        <f>Month!KH45+KG45</f>
        <v>38929</v>
      </c>
      <c r="KI45" s="84">
        <f>Month!KI45+KH45</f>
        <v>49024</v>
      </c>
      <c r="KJ45" s="84">
        <f>Month!KJ45+KI45</f>
        <v>59236</v>
      </c>
      <c r="KK45" s="84">
        <f>Month!KK45+KJ45</f>
        <v>70128</v>
      </c>
      <c r="KL45" s="84">
        <f>Month!KL45+KK45</f>
        <v>81157</v>
      </c>
      <c r="KM45" s="84">
        <f>Month!KM45+KL45</f>
        <v>91552</v>
      </c>
      <c r="KN45" s="84">
        <f>Month!KN45+KM45</f>
        <v>101974</v>
      </c>
      <c r="KO45" s="84">
        <f>Month!KO45+KN45</f>
        <v>111808</v>
      </c>
      <c r="KP45" s="84">
        <f>Month!KP45</f>
        <v>7126</v>
      </c>
      <c r="KQ45" s="84">
        <f>Month!KQ45+KP45</f>
        <v>16121</v>
      </c>
      <c r="KR45" s="84">
        <f>Month!KR45+KQ45</f>
        <v>26622</v>
      </c>
      <c r="KS45" s="84">
        <f>Month!KS45+KR45</f>
        <v>36158</v>
      </c>
      <c r="KT45" s="84">
        <f>Month!KT45+KS45</f>
        <v>46873</v>
      </c>
      <c r="KU45" s="84">
        <f>Month!KU45+KT45</f>
        <v>56735</v>
      </c>
      <c r="KV45" s="84">
        <f>Month!KV45+KU45</f>
        <v>66699</v>
      </c>
      <c r="KW45" s="84">
        <f>Month!KW45+KV45</f>
        <v>76638</v>
      </c>
      <c r="KX45" s="84">
        <f>Month!KX45+KW45</f>
        <v>86699</v>
      </c>
      <c r="KY45" s="84">
        <f>Month!KY45+KX45</f>
        <v>96682</v>
      </c>
      <c r="KZ45" s="84">
        <f>Month!KZ45+KY45</f>
        <v>104593</v>
      </c>
      <c r="LA45" s="84">
        <f>Month!LA45+KZ45</f>
        <v>112189</v>
      </c>
      <c r="LB45" s="84">
        <f>Month!LB45</f>
        <v>6074</v>
      </c>
      <c r="LC45" s="84">
        <f>Month!LC45+LB45</f>
        <v>13144</v>
      </c>
      <c r="LD45" s="84">
        <f>Month!LD45+LC45</f>
        <v>23204</v>
      </c>
      <c r="LE45" s="84">
        <f>Month!LE45+LD45</f>
        <v>30689</v>
      </c>
      <c r="LF45" s="84">
        <f>Month!LF45+LE45</f>
        <v>40069</v>
      </c>
      <c r="LG45" s="84">
        <f>Month!LG45+LF45</f>
        <v>47547</v>
      </c>
      <c r="LH45" s="84">
        <f>Month!LH45+LG45</f>
        <v>53871</v>
      </c>
      <c r="LI45" s="84">
        <f>Month!LI45+LH45</f>
        <v>60715</v>
      </c>
      <c r="LJ45" s="84">
        <f>Month!LJ45+LI45</f>
        <v>67436</v>
      </c>
      <c r="LK45" s="84">
        <f>Month!LK45+LJ45</f>
        <v>74473</v>
      </c>
      <c r="LL45" s="84">
        <f>Month!LL45+LK45</f>
        <v>82269</v>
      </c>
      <c r="LM45" s="84">
        <f>Month!LM45+LL45</f>
        <v>88426</v>
      </c>
      <c r="LN45" s="84">
        <f>Month!LN45</f>
        <v>5038</v>
      </c>
      <c r="LO45" s="84">
        <f>LN45+Month!LO45</f>
        <v>10903</v>
      </c>
      <c r="LP45" s="84">
        <f>LO45+Month!LP45</f>
        <v>18644.003000000001</v>
      </c>
      <c r="LQ45" s="84">
        <f>LP45+Month!LQ45</f>
        <v>25951.003000000001</v>
      </c>
      <c r="LR45" s="84">
        <f>LQ45+Month!LR45</f>
        <v>34179.002999999997</v>
      </c>
      <c r="LS45" s="84">
        <f>LR45+Month!LS45</f>
        <v>41659.002999999997</v>
      </c>
      <c r="LT45" s="84">
        <f>LS45+Month!LT45</f>
        <v>49598.002999999997</v>
      </c>
      <c r="LU45" s="84">
        <f>LT45+Month!LU45</f>
        <v>57890.002999999997</v>
      </c>
      <c r="LV45" s="84">
        <f>LU45+Month!LV45</f>
        <v>66852.002999999997</v>
      </c>
      <c r="LW45" s="84">
        <f>LV45+Month!LW45</f>
        <v>76764.002999999997</v>
      </c>
      <c r="LX45" s="84">
        <f>LW45+Month!LX45</f>
        <v>85851.002999999997</v>
      </c>
      <c r="LY45" s="84">
        <f>LX45+Month!LY45</f>
        <v>93320.002999999997</v>
      </c>
      <c r="LZ45" s="84">
        <f>Month!LZ45</f>
        <v>5636</v>
      </c>
      <c r="MA45" s="84">
        <f>LZ45+Month!MA45</f>
        <v>12289</v>
      </c>
      <c r="MB45" s="84">
        <f>MA45+Month!MB45</f>
        <v>19616</v>
      </c>
      <c r="MC45" s="84">
        <f>MB45+Month!MC45</f>
        <v>27608</v>
      </c>
      <c r="MD45" s="84">
        <f>MC45+Month!MD45</f>
        <v>35676</v>
      </c>
      <c r="ME45" s="84">
        <f>MD45+Month!ME45</f>
        <v>42437</v>
      </c>
      <c r="MF45" s="84">
        <f>ME45+Month!MF45</f>
        <v>50379</v>
      </c>
      <c r="MG45" s="84">
        <f>MF45+Month!MG45</f>
        <v>57140</v>
      </c>
      <c r="MH45" s="84">
        <f>MG45+Month!MH45</f>
        <v>64393</v>
      </c>
      <c r="MI45" s="84">
        <f>MH45+Month!MI45</f>
        <v>72288</v>
      </c>
      <c r="MJ45" s="84">
        <f>MI45+Month!MJ45</f>
        <v>79208</v>
      </c>
      <c r="MK45" s="84">
        <f>MJ45+Month!MK45</f>
        <v>85770</v>
      </c>
      <c r="ML45" s="84">
        <f>Month!ML45</f>
        <v>7219</v>
      </c>
    </row>
    <row r="46" spans="1:350" x14ac:dyDescent="0.35">
      <c r="A46" s="81" t="str">
        <f>Month!$A$46</f>
        <v>Outros (ton)</v>
      </c>
      <c r="B46" s="86">
        <f>IF(LEFT(B$2,2)="1M",SUMIF(Month!$131:$131,Period!B$2,Month!46:46),SUMIF(Month!$131:$131,Period!B$2,Month!46:46)+A46)</f>
        <v>0</v>
      </c>
      <c r="C46" s="86">
        <f>IF(LEFT(C$2,2)="1M",SUMIF(Month!$131:$131,Period!C$2,Month!46:46),SUMIF(Month!$131:$131,Period!C$2,Month!46:46)+B46)</f>
        <v>0</v>
      </c>
      <c r="D46" s="86">
        <f>IF(LEFT(D$2,2)="1M",SUMIF(Month!$131:$131,Period!D$2,Month!46:46),SUMIF(Month!$131:$131,Period!D$2,Month!46:46)+C46)</f>
        <v>0</v>
      </c>
      <c r="E46" s="86">
        <f>IF(LEFT(E$2,2)="1M",SUMIF(Month!$131:$131,Period!E$2,Month!46:46),SUMIF(Month!$131:$131,Period!E$2,Month!46:46)+D46)</f>
        <v>0</v>
      </c>
      <c r="F46" s="86">
        <f>IF(LEFT(F$2,2)="1M",SUMIF(Month!$131:$131,Period!F$2,Month!46:46),SUMIF(Month!$131:$131,Period!F$2,Month!46:46)+E46)</f>
        <v>0</v>
      </c>
      <c r="G46" s="86">
        <f>IF(LEFT(G$2,2)="1M",SUMIF(Month!$131:$131,Period!G$2,Month!46:46),SUMIF(Month!$131:$131,Period!G$2,Month!46:46)+F46)</f>
        <v>0</v>
      </c>
      <c r="H46" s="86">
        <f>IF(LEFT(H$2,2)="1M",SUMIF(Month!$131:$131,Period!H$2,Month!46:46),SUMIF(Month!$131:$131,Period!H$2,Month!46:46)+G46)</f>
        <v>0</v>
      </c>
      <c r="I46" s="86">
        <f>IF(LEFT(I$2,2)="1M",SUMIF(Month!$131:$131,Period!I$2,Month!46:46),SUMIF(Month!$131:$131,Period!I$2,Month!46:46)+H46)</f>
        <v>0</v>
      </c>
      <c r="J46" s="86">
        <f>IF(LEFT(J$2,2)="1M",SUMIF(Month!$131:$131,Period!J$2,Month!46:46),SUMIF(Month!$131:$131,Period!J$2,Month!46:46)+I46)</f>
        <v>0</v>
      </c>
      <c r="K46" s="86">
        <f>IF(LEFT(K$2,2)="1M",SUMIF(Month!$131:$131,Period!K$2,Month!46:46),SUMIF(Month!$131:$131,Period!K$2,Month!46:46)+J46)</f>
        <v>0</v>
      </c>
      <c r="L46" s="86">
        <f>IF(LEFT(L$2,2)="1M",SUMIF(Month!$131:$131,Period!L$2,Month!46:46),SUMIF(Month!$131:$131,Period!L$2,Month!46:46)+K46)</f>
        <v>0</v>
      </c>
      <c r="M46" s="86">
        <f>IF(LEFT(M$2,2)="1M",SUMIF(Month!$131:$131,Period!M$2,Month!46:46),SUMIF(Month!$131:$131,Period!M$2,Month!46:46)+L46)</f>
        <v>0</v>
      </c>
      <c r="N46" s="86">
        <f>IF(LEFT(N$2,2)="1M",SUMIF(Month!$131:$131,Period!N$2,Month!46:46),SUMIF(Month!$131:$131,Period!N$2,Month!46:46)+M46)</f>
        <v>0</v>
      </c>
      <c r="O46" s="86">
        <f>IF(LEFT(O$2,2)="1M",SUMIF(Month!$131:$131,Period!O$2,Month!46:46),SUMIF(Month!$131:$131,Period!O$2,Month!46:46)+N46)</f>
        <v>0</v>
      </c>
      <c r="P46" s="86">
        <f>IF(LEFT(P$2,2)="1M",SUMIF(Month!$131:$131,Period!P$2,Month!46:46),SUMIF(Month!$131:$131,Period!P$2,Month!46:46)+O46)</f>
        <v>0</v>
      </c>
      <c r="Q46" s="86">
        <f>IF(LEFT(Q$2,2)="1M",SUMIF(Month!$131:$131,Period!Q$2,Month!46:46),SUMIF(Month!$131:$131,Period!Q$2,Month!46:46)+P46)</f>
        <v>0</v>
      </c>
      <c r="R46" s="86">
        <f>IF(LEFT(R$2,2)="1M",SUMIF(Month!$131:$131,Period!R$2,Month!46:46),SUMIF(Month!$131:$131,Period!R$2,Month!46:46)+Q46)</f>
        <v>0</v>
      </c>
      <c r="S46" s="86">
        <f>IF(LEFT(S$2,2)="1M",SUMIF(Month!$131:$131,Period!S$2,Month!46:46),SUMIF(Month!$131:$131,Period!S$2,Month!46:46)+R46)</f>
        <v>0</v>
      </c>
      <c r="T46" s="86">
        <f>IF(LEFT(T$2,2)="1M",SUMIF(Month!$131:$131,Period!T$2,Month!46:46),SUMIF(Month!$131:$131,Period!T$2,Month!46:46)+S46)</f>
        <v>0</v>
      </c>
      <c r="U46" s="86">
        <f>IF(LEFT(U$2,2)="1M",SUMIF(Month!$131:$131,Period!U$2,Month!46:46),SUMIF(Month!$131:$131,Period!U$2,Month!46:46)+T46)</f>
        <v>0</v>
      </c>
      <c r="V46" s="86">
        <f>IF(LEFT(V$2,2)="1M",SUMIF(Month!$131:$131,Period!V$2,Month!46:46),SUMIF(Month!$131:$131,Period!V$2,Month!46:46)+U46)</f>
        <v>0</v>
      </c>
      <c r="W46" s="86">
        <f>IF(LEFT(W$2,2)="1M",SUMIF(Month!$131:$131,Period!W$2,Month!46:46),SUMIF(Month!$131:$131,Period!W$2,Month!46:46)+V46)</f>
        <v>0</v>
      </c>
      <c r="X46" s="86">
        <f>IF(LEFT(X$2,2)="1M",SUMIF(Month!$131:$131,Period!X$2,Month!46:46),SUMIF(Month!$131:$131,Period!X$2,Month!46:46)+W46)</f>
        <v>0</v>
      </c>
      <c r="Y46" s="86">
        <f>IF(LEFT(Y$2,2)="1M",SUMIF(Month!$131:$131,Period!Y$2,Month!46:46),SUMIF(Month!$131:$131,Period!Y$2,Month!46:46)+X46)</f>
        <v>0</v>
      </c>
      <c r="Z46" s="86">
        <f>IF(LEFT(Z$2,2)="1M",SUMIF(Month!$131:$131,Period!Z$2,Month!46:46),SUMIF(Month!$131:$131,Period!Z$2,Month!46:46)+Y46)</f>
        <v>0</v>
      </c>
      <c r="AA46" s="86">
        <f>IF(LEFT(AA$2,2)="1M",SUMIF(Month!$131:$131,Period!AA$2,Month!46:46),SUMIF(Month!$131:$131,Period!AA$2,Month!46:46)+Z46)</f>
        <v>0</v>
      </c>
      <c r="AB46" s="86">
        <f>IF(LEFT(AB$2,2)="1M",SUMIF(Month!$131:$131,Period!AB$2,Month!46:46),SUMIF(Month!$131:$131,Period!AB$2,Month!46:46)+AA46)</f>
        <v>0</v>
      </c>
      <c r="AC46" s="86">
        <f>IF(LEFT(AC$2,2)="1M",SUMIF(Month!$131:$131,Period!AC$2,Month!46:46),SUMIF(Month!$131:$131,Period!AC$2,Month!46:46)+AB46)</f>
        <v>0</v>
      </c>
      <c r="AD46" s="86">
        <f>IF(LEFT(AD$2,2)="1M",SUMIF(Month!$131:$131,Period!AD$2,Month!46:46),SUMIF(Month!$131:$131,Period!AD$2,Month!46:46)+AC46)</f>
        <v>0</v>
      </c>
      <c r="AE46" s="86">
        <f>IF(LEFT(AE$2,2)="1M",SUMIF(Month!$131:$131,Period!AE$2,Month!46:46),SUMIF(Month!$131:$131,Period!AE$2,Month!46:46)+AD46)</f>
        <v>0</v>
      </c>
      <c r="AF46" s="86">
        <f>IF(LEFT(AF$2,2)="1M",SUMIF(Month!$131:$131,Period!AF$2,Month!46:46),SUMIF(Month!$131:$131,Period!AF$2,Month!46:46)+AE46)</f>
        <v>0</v>
      </c>
      <c r="AG46" s="86">
        <f>IF(LEFT(AG$2,2)="1M",SUMIF(Month!$131:$131,Period!AG$2,Month!46:46),SUMIF(Month!$131:$131,Period!AG$2,Month!46:46)+AF46)</f>
        <v>0</v>
      </c>
      <c r="AH46" s="86">
        <f>IF(LEFT(AH$2,2)="1M",SUMIF(Month!$131:$131,Period!AH$2,Month!46:46),SUMIF(Month!$131:$131,Period!AH$2,Month!46:46)+AG46)</f>
        <v>0</v>
      </c>
      <c r="AI46" s="86">
        <f>IF(LEFT(AI$2,2)="1M",SUMIF(Month!$131:$131,Period!AI$2,Month!46:46),SUMIF(Month!$131:$131,Period!AI$2,Month!46:46)+AH46)</f>
        <v>0</v>
      </c>
      <c r="AJ46" s="86">
        <f>IF(LEFT(AJ$2,2)="1M",SUMIF(Month!$131:$131,Period!AJ$2,Month!46:46),SUMIF(Month!$131:$131,Period!AJ$2,Month!46:46)+AI46)</f>
        <v>0</v>
      </c>
      <c r="AK46" s="86">
        <f>IF(LEFT(AK$2,2)="1M",SUMIF(Month!$131:$131,Period!AK$2,Month!46:46),SUMIF(Month!$131:$131,Period!AK$2,Month!46:46)+AJ46)</f>
        <v>0</v>
      </c>
      <c r="AL46" s="86">
        <f>IF(LEFT(AL$2,2)="1M",SUMIF(Month!$131:$131,Period!AL$2,Month!46:46),SUMIF(Month!$131:$131,Period!AL$2,Month!46:46)+AK46)</f>
        <v>0</v>
      </c>
      <c r="AM46" s="86">
        <f>IF(LEFT(AM$2,2)="1M",SUMIF(Month!$131:$131,Period!AM$2,Month!46:46),SUMIF(Month!$131:$131,Period!AM$2,Month!46:46)+AL46)</f>
        <v>0</v>
      </c>
      <c r="AN46" s="86">
        <f>IF(LEFT(AN$2,2)="1M",SUMIF(Month!$131:$131,Period!AN$2,Month!46:46),SUMIF(Month!$131:$131,Period!AN$2,Month!46:46)+AM46)</f>
        <v>0</v>
      </c>
      <c r="AO46" s="86">
        <f>IF(LEFT(AO$2,2)="1M",SUMIF(Month!$131:$131,Period!AO$2,Month!46:46),SUMIF(Month!$131:$131,Period!AO$2,Month!46:46)+AN46)</f>
        <v>0</v>
      </c>
      <c r="AP46" s="86">
        <f>IF(LEFT(AP$2,2)="1M",SUMIF(Month!$131:$131,Period!AP$2,Month!46:46),SUMIF(Month!$131:$131,Period!AP$2,Month!46:46)+AO46)</f>
        <v>0</v>
      </c>
      <c r="AQ46" s="86">
        <f>IF(LEFT(AQ$2,2)="1M",SUMIF(Month!$131:$131,Period!AQ$2,Month!46:46),SUMIF(Month!$131:$131,Period!AQ$2,Month!46:46)+AP46)</f>
        <v>0</v>
      </c>
      <c r="AR46" s="86">
        <f>IF(LEFT(AR$2,2)="1M",SUMIF(Month!$131:$131,Period!AR$2,Month!46:46),SUMIF(Month!$131:$131,Period!AR$2,Month!46:46)+AQ46)</f>
        <v>0</v>
      </c>
      <c r="AS46" s="86">
        <f>IF(LEFT(AS$2,2)="1M",SUMIF(Month!$131:$131,Period!AS$2,Month!46:46),SUMIF(Month!$131:$131,Period!AS$2,Month!46:46)+AR46)</f>
        <v>0</v>
      </c>
      <c r="AT46" s="86">
        <f>IF(LEFT(AT$2,2)="1M",SUMIF(Month!$131:$131,Period!AT$2,Month!46:46),SUMIF(Month!$131:$131,Period!AT$2,Month!46:46)+AS46)</f>
        <v>0</v>
      </c>
      <c r="AU46" s="86">
        <f>IF(LEFT(AU$2,2)="1M",SUMIF(Month!$131:$131,Period!AU$2,Month!46:46),SUMIF(Month!$131:$131,Period!AU$2,Month!46:46)+AT46)</f>
        <v>0</v>
      </c>
      <c r="AV46" s="86">
        <f>IF(LEFT(AV$2,2)="1M",SUMIF(Month!$131:$131,Period!AV$2,Month!46:46),SUMIF(Month!$131:$131,Period!AV$2,Month!46:46)+AU46)</f>
        <v>0</v>
      </c>
      <c r="AW46" s="86">
        <f>IF(LEFT(AW$2,2)="1M",SUMIF(Month!$131:$131,Period!AW$2,Month!46:46),SUMIF(Month!$131:$131,Period!AW$2,Month!46:46)+AV46)</f>
        <v>0</v>
      </c>
      <c r="AX46" s="86">
        <f>IF(LEFT(AX$2,2)="1M",SUMIF(Month!$131:$131,Period!AX$2,Month!46:46),SUMIF(Month!$131:$131,Period!AX$2,Month!46:46)+AW46)</f>
        <v>0</v>
      </c>
      <c r="AY46" s="86">
        <f>IF(LEFT(AY$2,2)="1M",SUMIF(Month!$131:$131,Period!AY$2,Month!46:46),SUMIF(Month!$131:$131,Period!AY$2,Month!46:46)+AX46)</f>
        <v>0</v>
      </c>
      <c r="AZ46" s="86">
        <f>IF(LEFT(AZ$2,2)="1M",SUMIF(Month!$131:$131,Period!AZ$2,Month!46:46),SUMIF(Month!$131:$131,Period!AZ$2,Month!46:46)+AY46)</f>
        <v>0</v>
      </c>
      <c r="BA46" s="86">
        <f>IF(LEFT(BA$2,2)="1M",SUMIF(Month!$131:$131,Period!BA$2,Month!46:46),SUMIF(Month!$131:$131,Period!BA$2,Month!46:46)+AZ46)</f>
        <v>0</v>
      </c>
      <c r="BB46" s="86">
        <f>IF(LEFT(BB$2,2)="1M",SUMIF(Month!$131:$131,Period!BB$2,Month!46:46),SUMIF(Month!$131:$131,Period!BB$2,Month!46:46)+BA46)</f>
        <v>0</v>
      </c>
      <c r="BC46" s="86">
        <f>IF(LEFT(BC$2,2)="1M",SUMIF(Month!$131:$131,Period!BC$2,Month!46:46),SUMIF(Month!$131:$131,Period!BC$2,Month!46:46)+BB46)</f>
        <v>0</v>
      </c>
      <c r="BD46" s="86">
        <f>IF(LEFT(BD$2,2)="1M",SUMIF(Month!$131:$131,Period!BD$2,Month!46:46),SUMIF(Month!$131:$131,Period!BD$2,Month!46:46)+BC46)</f>
        <v>0</v>
      </c>
      <c r="BE46" s="86">
        <f>IF(LEFT(BE$2,2)="1M",SUMIF(Month!$131:$131,Period!BE$2,Month!46:46),SUMIF(Month!$131:$131,Period!BE$2,Month!46:46)+BD46)</f>
        <v>0</v>
      </c>
      <c r="BF46" s="86">
        <f>IF(LEFT(BF$2,2)="1M",SUMIF(Month!$131:$131,Period!BF$2,Month!46:46),SUMIF(Month!$131:$131,Period!BF$2,Month!46:46)+BE46)</f>
        <v>0</v>
      </c>
      <c r="BG46" s="86">
        <f>IF(LEFT(BG$2,2)="1M",SUMIF(Month!$131:$131,Period!BG$2,Month!46:46),SUMIF(Month!$131:$131,Period!BG$2,Month!46:46)+BF46)</f>
        <v>0</v>
      </c>
      <c r="BH46" s="86">
        <f>IF(LEFT(BH$2,2)="1M",SUMIF(Month!$131:$131,Period!BH$2,Month!46:46),SUMIF(Month!$131:$131,Period!BH$2,Month!46:46)+BG46)</f>
        <v>0</v>
      </c>
      <c r="BI46" s="86">
        <f>IF(LEFT(BI$2,2)="1M",SUMIF(Month!$131:$131,Period!BI$2,Month!46:46),SUMIF(Month!$131:$131,Period!BI$2,Month!46:46)+BH46)</f>
        <v>0</v>
      </c>
      <c r="BJ46" s="86">
        <f>IF(LEFT(BJ$2,2)="1M",SUMIF(Month!$131:$131,Period!BJ$2,Month!46:46),SUMIF(Month!$131:$131,Period!BJ$2,Month!46:46)+BI46)</f>
        <v>0</v>
      </c>
      <c r="BK46" s="86">
        <f>IF(LEFT(BK$2,2)="1M",SUMIF(Month!$131:$131,Period!BK$2,Month!46:46),SUMIF(Month!$131:$131,Period!BK$2,Month!46:46)+BJ46)</f>
        <v>0</v>
      </c>
      <c r="BL46" s="86">
        <f>IF(LEFT(BL$2,2)="1M",SUMIF(Month!$131:$131,Period!BL$2,Month!46:46),SUMIF(Month!$131:$131,Period!BL$2,Month!46:46)+BK46)</f>
        <v>0</v>
      </c>
      <c r="BM46" s="86">
        <f>IF(LEFT(BM$2,2)="1M",SUMIF(Month!$131:$131,Period!BM$2,Month!46:46),SUMIF(Month!$131:$131,Period!BM$2,Month!46:46)+BL46)</f>
        <v>0</v>
      </c>
      <c r="BN46" s="86">
        <f>IF(LEFT(BN$2,2)="1M",SUMIF(Month!$131:$131,Period!BN$2,Month!46:46),SUMIF(Month!$131:$131,Period!BN$2,Month!46:46)+BM46)</f>
        <v>0</v>
      </c>
      <c r="BO46" s="86">
        <f>IF(LEFT(BO$2,2)="1M",SUMIF(Month!$131:$131,Period!BO$2,Month!46:46),SUMIF(Month!$131:$131,Period!BO$2,Month!46:46)+BN46)</f>
        <v>0</v>
      </c>
      <c r="BP46" s="86">
        <f>IF(LEFT(BP$2,2)="1M",SUMIF(Month!$131:$131,Period!BP$2,Month!46:46),SUMIF(Month!$131:$131,Period!BP$2,Month!46:46)+BO46)</f>
        <v>0</v>
      </c>
      <c r="BQ46" s="86">
        <f>IF(LEFT(BQ$2,2)="1M",SUMIF(Month!$131:$131,Period!BQ$2,Month!46:46),SUMIF(Month!$131:$131,Period!BQ$2,Month!46:46)+BP46)</f>
        <v>0</v>
      </c>
      <c r="BR46" s="86">
        <f>IF(LEFT(BR$2,2)="1M",SUMIF(Month!$131:$131,Period!BR$2,Month!46:46),SUMIF(Month!$131:$131,Period!BR$2,Month!46:46)+BQ46)</f>
        <v>0</v>
      </c>
      <c r="BS46" s="86">
        <f>IF(LEFT(BS$2,2)="1M",SUMIF(Month!$131:$131,Period!BS$2,Month!46:46),SUMIF(Month!$131:$131,Period!BS$2,Month!46:46)+BR46)</f>
        <v>0</v>
      </c>
      <c r="BT46" s="86">
        <f>IF(LEFT(BT$2,2)="1M",SUMIF(Month!$131:$131,Period!BT$2,Month!46:46),SUMIF(Month!$131:$131,Period!BT$2,Month!46:46)+BS46)</f>
        <v>0</v>
      </c>
      <c r="BU46" s="86">
        <f>IF(LEFT(BU$2,2)="1M",SUMIF(Month!$131:$131,Period!BU$2,Month!46:46),SUMIF(Month!$131:$131,Period!BU$2,Month!46:46)+BT46)</f>
        <v>0</v>
      </c>
      <c r="BV46" s="86">
        <f>IF(LEFT(BV$2,2)="1M",SUMIF(Month!$131:$131,Period!BV$2,Month!46:46),SUMIF(Month!$131:$131,Period!BV$2,Month!46:46)+BU46)</f>
        <v>0</v>
      </c>
      <c r="BW46" s="86">
        <f>IF(LEFT(BW$2,2)="1M",SUMIF(Month!$131:$131,Period!BW$2,Month!46:46),SUMIF(Month!$131:$131,Period!BW$2,Month!46:46)+BV46)</f>
        <v>0</v>
      </c>
      <c r="BX46" s="86">
        <f>IF(LEFT(BX$2,2)="1M",SUMIF(Month!$131:$131,Period!BX$2,Month!46:46),SUMIF(Month!$131:$131,Period!BX$2,Month!46:46)+BW46)</f>
        <v>0</v>
      </c>
      <c r="BY46" s="86">
        <f>IF(LEFT(BY$2,2)="1M",SUMIF(Month!$131:$131,Period!BY$2,Month!46:46),SUMIF(Month!$131:$131,Period!BY$2,Month!46:46)+BX46)</f>
        <v>0</v>
      </c>
      <c r="BZ46" s="86">
        <f>IF(LEFT(BZ$2,2)="1M",SUMIF(Month!$131:$131,Period!BZ$2,Month!46:46),SUMIF(Month!$131:$131,Period!BZ$2,Month!46:46)+BY46)</f>
        <v>0</v>
      </c>
      <c r="CA46" s="86">
        <f>IF(LEFT(CA$2,2)="1M",SUMIF(Month!$131:$131,Period!CA$2,Month!46:46),SUMIF(Month!$131:$131,Period!CA$2,Month!46:46)+BZ46)</f>
        <v>0</v>
      </c>
      <c r="CB46" s="86">
        <f>IF(LEFT(CB$2,2)="1M",SUMIF(Month!$131:$131,Period!CB$2,Month!46:46),SUMIF(Month!$131:$131,Period!CB$2,Month!46:46)+CA46)</f>
        <v>0</v>
      </c>
      <c r="CC46" s="86">
        <f>IF(LEFT(CC$2,2)="1M",SUMIF(Month!$131:$131,Period!CC$2,Month!46:46),SUMIF(Month!$131:$131,Period!CC$2,Month!46:46)+CB46)</f>
        <v>0</v>
      </c>
      <c r="CD46" s="86">
        <f>IF(LEFT(CD$2,2)="1M",SUMIF(Month!$131:$131,Period!CD$2,Month!46:46),SUMIF(Month!$131:$131,Period!CD$2,Month!46:46)+CC46)</f>
        <v>0</v>
      </c>
      <c r="CE46" s="86">
        <f>IF(LEFT(CE$2,2)="1M",SUMIF(Month!$131:$131,Period!CE$2,Month!46:46),SUMIF(Month!$131:$131,Period!CE$2,Month!46:46)+CD46)</f>
        <v>0</v>
      </c>
      <c r="CF46" s="86">
        <f>IF(LEFT(CF$2,2)="1M",SUMIF(Month!$131:$131,Period!CF$2,Month!46:46),SUMIF(Month!$131:$131,Period!CF$2,Month!46:46)+CE46)</f>
        <v>0</v>
      </c>
      <c r="CG46" s="86">
        <f>IF(LEFT(CG$2,2)="1M",SUMIF(Month!$131:$131,Period!CG$2,Month!46:46),SUMIF(Month!$131:$131,Period!CG$2,Month!46:46)+CF46)</f>
        <v>0</v>
      </c>
      <c r="CH46" s="86">
        <f>IF(LEFT(CH$2,2)="1M",SUMIF(Month!$131:$131,Period!CH$2,Month!46:46),SUMIF(Month!$131:$131,Period!CH$2,Month!46:46)+CG46)</f>
        <v>0</v>
      </c>
      <c r="CI46" s="86">
        <f>IF(LEFT(CI$2,2)="1M",SUMIF(Month!$131:$131,Period!CI$2,Month!46:46),SUMIF(Month!$131:$131,Period!CI$2,Month!46:46)+CH46)</f>
        <v>0</v>
      </c>
      <c r="CJ46" s="86">
        <f>IF(LEFT(CJ$2,2)="1M",SUMIF(Month!$131:$131,Period!CJ$2,Month!46:46),SUMIF(Month!$131:$131,Period!CJ$2,Month!46:46)+CI46)</f>
        <v>0</v>
      </c>
      <c r="CK46" s="86">
        <f>IF(LEFT(CK$2,2)="1M",SUMIF(Month!$131:$131,Period!CK$2,Month!46:46),SUMIF(Month!$131:$131,Period!CK$2,Month!46:46)+CJ46)</f>
        <v>0</v>
      </c>
      <c r="CL46" s="86">
        <f>IF(LEFT(CL$2,2)="1M",SUMIF(Month!$131:$131,Period!CL$2,Month!46:46),SUMIF(Month!$131:$131,Period!CL$2,Month!46:46)+CK46)</f>
        <v>0</v>
      </c>
      <c r="CM46" s="86">
        <f>IF(LEFT(CM$2,2)="1M",SUMIF(Month!$131:$131,Period!CM$2,Month!46:46),SUMIF(Month!$131:$131,Period!CM$2,Month!46:46)+CL46)</f>
        <v>0</v>
      </c>
      <c r="CN46" s="86">
        <f>IF(LEFT(CN$2,2)="1M",SUMIF(Month!$131:$131,Period!CN$2,Month!46:46),SUMIF(Month!$131:$131,Period!CN$2,Month!46:46)+CM46)</f>
        <v>0</v>
      </c>
      <c r="CO46" s="86">
        <f>IF(LEFT(CO$2,2)="1M",SUMIF(Month!$131:$131,Period!CO$2,Month!46:46),SUMIF(Month!$131:$131,Period!CO$2,Month!46:46)+CN46)</f>
        <v>0</v>
      </c>
      <c r="CP46" s="86">
        <f>IF(LEFT(CP$2,2)="1M",SUMIF(Month!$131:$131,Period!CP$2,Month!46:46),SUMIF(Month!$131:$131,Period!CP$2,Month!46:46)+CO46)</f>
        <v>0</v>
      </c>
      <c r="CQ46" s="86">
        <f>IF(LEFT(CQ$2,2)="1M",SUMIF(Month!$131:$131,Period!CQ$2,Month!46:46),SUMIF(Month!$131:$131,Period!CQ$2,Month!46:46)+CP46)</f>
        <v>0</v>
      </c>
      <c r="CR46" s="86">
        <f>IF(LEFT(CR$2,2)="1M",SUMIF(Month!$131:$131,Period!CR$2,Month!46:46),SUMIF(Month!$131:$131,Period!CR$2,Month!46:46)+CQ46)</f>
        <v>0</v>
      </c>
      <c r="CS46" s="86">
        <f>IF(LEFT(CS$2,2)="1M",SUMIF(Month!$131:$131,Period!CS$2,Month!46:46),SUMIF(Month!$131:$131,Period!CS$2,Month!46:46)+CR46)</f>
        <v>0</v>
      </c>
      <c r="CT46" s="86">
        <f>IF(LEFT(CT$2,2)="1M",SUMIF(Month!$131:$131,Period!CT$2,Month!46:46),SUMIF(Month!$131:$131,Period!CT$2,Month!46:46)+CS46)</f>
        <v>0</v>
      </c>
      <c r="CU46" s="86">
        <f>IF(LEFT(CU$2,2)="1M",SUMIF(Month!$131:$131,Period!CU$2,Month!46:46),SUMIF(Month!$131:$131,Period!CU$2,Month!46:46)+CT46)</f>
        <v>0</v>
      </c>
      <c r="CV46" s="86">
        <f>IF(LEFT(CV$2,2)="1M",SUMIF(Month!$131:$131,Period!CV$2,Month!46:46),SUMIF(Month!$131:$131,Period!CV$2,Month!46:46)+CU46)</f>
        <v>0</v>
      </c>
      <c r="CW46" s="86">
        <f>IF(LEFT(CW$2,2)="1M",SUMIF(Month!$131:$131,Period!CW$2,Month!46:46),SUMIF(Month!$131:$131,Period!CW$2,Month!46:46)+CV46)</f>
        <v>0</v>
      </c>
      <c r="CX46" s="86">
        <f>IF(LEFT(CX$2,2)="1M",SUMIF(Month!$131:$131,Period!CX$2,Month!46:46),SUMIF(Month!$131:$131,Period!CX$2,Month!46:46)+CW46)</f>
        <v>0</v>
      </c>
      <c r="CY46" s="86">
        <f>IF(LEFT(CY$2,2)="1M",SUMIF(Month!$131:$131,Period!CY$2,Month!46:46),SUMIF(Month!$131:$131,Period!CY$2,Month!46:46)+CX46)</f>
        <v>0</v>
      </c>
      <c r="CZ46" s="86">
        <f>IF(LEFT(CZ$2,2)="1M",SUMIF(Month!$131:$131,Period!CZ$2,Month!46:46),SUMIF(Month!$131:$131,Period!CZ$2,Month!46:46)+CY46)</f>
        <v>0</v>
      </c>
      <c r="DA46" s="86">
        <f>IF(LEFT(DA$2,2)="1M",SUMIF(Month!$131:$131,Period!DA$2,Month!46:46),SUMIF(Month!$131:$131,Period!DA$2,Month!46:46)+CZ46)</f>
        <v>0</v>
      </c>
      <c r="DB46" s="86">
        <f>IF(LEFT(DB$2,2)="1M",SUMIF(Month!$131:$131,Period!DB$2,Month!46:46),SUMIF(Month!$131:$131,Period!DB$2,Month!46:46)+DA46)</f>
        <v>0</v>
      </c>
      <c r="DC46" s="86">
        <f>IF(LEFT(DC$2,2)="1M",SUMIF(Month!$131:$131,Period!DC$2,Month!46:46),SUMIF(Month!$131:$131,Period!DC$2,Month!46:46)+DB46)</f>
        <v>0</v>
      </c>
      <c r="DD46" s="86">
        <f>IF(LEFT(DD$2,2)="1M",SUMIF(Month!$131:$131,Period!DD$2,Month!46:46),SUMIF(Month!$131:$131,Period!DD$2,Month!46:46)+DC46)</f>
        <v>0</v>
      </c>
      <c r="DE46" s="86">
        <f>IF(LEFT(DE$2,2)="1M",SUMIF(Month!$131:$131,Period!DE$2,Month!46:46),SUMIF(Month!$131:$131,Period!DE$2,Month!46:46)+DD46)</f>
        <v>0</v>
      </c>
      <c r="DF46" s="86">
        <f>IF(LEFT(DF$2,2)="1M",SUMIF(Month!$131:$131,Period!DF$2,Month!46:46),SUMIF(Month!$131:$131,Period!DF$2,Month!46:46)+DE46)</f>
        <v>0</v>
      </c>
      <c r="DG46" s="86">
        <f>IF(LEFT(DG$2,2)="1M",SUMIF(Month!$131:$131,Period!DG$2,Month!46:46),SUMIF(Month!$131:$131,Period!DG$2,Month!46:46)+DF46)</f>
        <v>0</v>
      </c>
      <c r="DH46" s="86">
        <f>IF(LEFT(DH$2,2)="1M",SUMIF(Month!$131:$131,Period!DH$2,Month!46:46),SUMIF(Month!$131:$131,Period!DH$2,Month!46:46)+DG46)</f>
        <v>0</v>
      </c>
      <c r="DI46" s="86">
        <f>IF(LEFT(DI$2,2)="1M",SUMIF(Month!$131:$131,Period!DI$2,Month!46:46),SUMIF(Month!$131:$131,Period!DI$2,Month!46:46)+DH46)</f>
        <v>0</v>
      </c>
      <c r="DJ46" s="86">
        <f>IF(LEFT(DJ$2,2)="1M",SUMIF(Month!$131:$131,Period!DJ$2,Month!46:46),SUMIF(Month!$131:$131,Period!DJ$2,Month!46:46)+DI46)</f>
        <v>0</v>
      </c>
      <c r="DK46" s="86">
        <f>IF(LEFT(DK$2,2)="1M",SUMIF(Month!$131:$131,Period!DK$2,Month!46:46),SUMIF(Month!$131:$131,Period!DK$2,Month!46:46)+DJ46)</f>
        <v>0</v>
      </c>
      <c r="DL46" s="86">
        <f>IF(LEFT(DL$2,2)="1M",SUMIF(Month!$131:$131,Period!DL$2,Month!46:46),SUMIF(Month!$131:$131,Period!DL$2,Month!46:46)+DK46)</f>
        <v>0</v>
      </c>
      <c r="DM46" s="86">
        <f>IF(LEFT(DM$2,2)="1M",SUMIF(Month!$131:$131,Period!DM$2,Month!46:46),SUMIF(Month!$131:$131,Period!DM$2,Month!46:46)+DL46)</f>
        <v>0</v>
      </c>
      <c r="DN46" s="86">
        <f>IF(LEFT(DN$2,2)="1M",SUMIF(Month!$131:$131,Period!DN$2,Month!46:46),SUMIF(Month!$131:$131,Period!DN$2,Month!46:46)+DM46)</f>
        <v>0</v>
      </c>
      <c r="DO46" s="86">
        <f>IF(LEFT(DO$2,2)="1M",SUMIF(Month!$131:$131,Period!DO$2,Month!46:46),SUMIF(Month!$131:$131,Period!DO$2,Month!46:46)+DN46)</f>
        <v>0</v>
      </c>
      <c r="DP46" s="86">
        <f>IF(LEFT(DP$2,2)="1M",SUMIF(Month!$131:$131,Period!DP$2,Month!46:46),SUMIF(Month!$131:$131,Period!DP$2,Month!46:46)+DO46)</f>
        <v>0</v>
      </c>
      <c r="DQ46" s="86">
        <f>IF(LEFT(DQ$2,2)="1M",SUMIF(Month!$131:$131,Period!DQ$2,Month!46:46),SUMIF(Month!$131:$131,Period!DQ$2,Month!46:46)+DP46)</f>
        <v>0</v>
      </c>
      <c r="DR46" s="86">
        <f>IF(LEFT(DR$2,2)="1M",SUMIF(Month!$131:$131,Period!DR$2,Month!46:46),SUMIF(Month!$131:$131,Period!DR$2,Month!46:46)+DQ46)</f>
        <v>0</v>
      </c>
      <c r="DS46" s="86">
        <f>IF(LEFT(DS$2,2)="1M",SUMIF(Month!$131:$131,Period!DS$2,Month!46:46),SUMIF(Month!$131:$131,Period!DS$2,Month!46:46)+DR46)</f>
        <v>0</v>
      </c>
      <c r="DT46" s="86">
        <f>IF(LEFT(DT$2,2)="1M",SUMIF(Month!$131:$131,Period!DT$2,Month!46:46),SUMIF(Month!$131:$131,Period!DT$2,Month!46:46)+DS46)</f>
        <v>0</v>
      </c>
      <c r="DU46" s="86">
        <f>IF(LEFT(DU$2,2)="1M",SUMIF(Month!$131:$131,Period!DU$2,Month!46:46),SUMIF(Month!$131:$131,Period!DU$2,Month!46:46)+DT46)</f>
        <v>0</v>
      </c>
      <c r="DV46" s="86">
        <f>IF(LEFT(DV$2,2)="1M",SUMIF(Month!$131:$131,Period!DV$2,Month!46:46),SUMIF(Month!$131:$131,Period!DV$2,Month!46:46)+DU46)</f>
        <v>0</v>
      </c>
      <c r="DW46" s="86">
        <f>IF(LEFT(DW$2,2)="1M",SUMIF(Month!$131:$131,Period!DW$2,Month!46:46),SUMIF(Month!$131:$131,Period!DW$2,Month!46:46)+DV46)</f>
        <v>0</v>
      </c>
      <c r="DX46" s="86">
        <f>IF(LEFT(DX$2,2)="1M",SUMIF(Month!$131:$131,Period!DX$2,Month!46:46),SUMIF(Month!$131:$131,Period!DX$2,Month!46:46)+DW46)</f>
        <v>0</v>
      </c>
      <c r="DY46" s="86">
        <f>IF(LEFT(DY$2,2)="1M",SUMIF(Month!$131:$131,Period!DY$2,Month!46:46),SUMIF(Month!$131:$131,Period!DY$2,Month!46:46)+DX46)</f>
        <v>0</v>
      </c>
      <c r="DZ46" s="86">
        <f>IF(LEFT(DZ$2,2)="1M",SUMIF(Month!$131:$131,Period!DZ$2,Month!46:46),SUMIF(Month!$131:$131,Period!DZ$2,Month!46:46)+DY46)</f>
        <v>0</v>
      </c>
      <c r="EA46" s="86">
        <f>IF(LEFT(EA$2,2)="1M",SUMIF(Month!$131:$131,Period!EA$2,Month!46:46),SUMIF(Month!$131:$131,Period!EA$2,Month!46:46)+DZ46)</f>
        <v>0</v>
      </c>
      <c r="EB46" s="86">
        <f>IF(LEFT(EB$2,2)="1M",SUMIF(Month!$131:$131,Period!EB$2,Month!46:46),SUMIF(Month!$131:$131,Period!EB$2,Month!46:46)+EA46)</f>
        <v>0</v>
      </c>
      <c r="EC46" s="86">
        <f>IF(LEFT(EC$2,2)="1M",SUMIF(Month!$131:$131,Period!EC$2,Month!46:46),SUMIF(Month!$131:$131,Period!EC$2,Month!46:46)+EB46)</f>
        <v>0</v>
      </c>
      <c r="ED46" s="86">
        <f>IF(LEFT(ED$2,2)="1M",SUMIF(Month!$131:$131,Period!ED$2,Month!46:46),SUMIF(Month!$131:$131,Period!ED$2,Month!46:46)+EC46)</f>
        <v>0</v>
      </c>
      <c r="EE46" s="86">
        <f>IF(LEFT(EE$2,2)="1M",SUMIF(Month!$131:$131,Period!EE$2,Month!46:46),SUMIF(Month!$131:$131,Period!EE$2,Month!46:46)+ED46)</f>
        <v>0</v>
      </c>
      <c r="EF46" s="86">
        <f>IF(LEFT(EF$2,2)="1M",SUMIF(Month!$131:$131,Period!EF$2,Month!46:46),SUMIF(Month!$131:$131,Period!EF$2,Month!46:46)+EE46)</f>
        <v>0</v>
      </c>
      <c r="EG46" s="86">
        <f>IF(LEFT(EG$2,2)="1M",SUMIF(Month!$131:$131,Period!EG$2,Month!46:46),SUMIF(Month!$131:$131,Period!EG$2,Month!46:46)+EF46)</f>
        <v>0</v>
      </c>
      <c r="EH46" s="86">
        <f>IF(LEFT(EH$2,2)="1M",SUMIF(Month!$131:$131,Period!EH$2,Month!46:46),SUMIF(Month!$131:$131,Period!EH$2,Month!46:46)+EG46)</f>
        <v>0</v>
      </c>
      <c r="EI46" s="86">
        <f>IF(LEFT(EI$2,2)="1M",SUMIF(Month!$131:$131,Period!EI$2,Month!46:46),SUMIF(Month!$131:$131,Period!EI$2,Month!46:46)+EH46)</f>
        <v>0</v>
      </c>
      <c r="EJ46" s="86">
        <f>IF(LEFT(EJ$2,2)="1M",SUMIF(Month!$131:$131,Period!EJ$2,Month!46:46),SUMIF(Month!$131:$131,Period!EJ$2,Month!46:46)+EI46)</f>
        <v>0</v>
      </c>
      <c r="EK46" s="86">
        <f>IF(LEFT(EK$2,2)="1M",SUMIF(Month!$131:$131,Period!EK$2,Month!46:46),SUMIF(Month!$131:$131,Period!EK$2,Month!46:46)+EJ46)</f>
        <v>0</v>
      </c>
      <c r="EL46" s="86">
        <f>IF(LEFT(EL$2,2)="1M",SUMIF(Month!$131:$131,Period!EL$2,Month!46:46),SUMIF(Month!$131:$131,Period!EL$2,Month!46:46)+EK46)</f>
        <v>0</v>
      </c>
      <c r="EM46" s="86">
        <f>IF(LEFT(EM$2,2)="1M",SUMIF(Month!$131:$131,Period!EM$2,Month!46:46),SUMIF(Month!$131:$131,Period!EM$2,Month!46:46)+EL46)</f>
        <v>0</v>
      </c>
      <c r="EN46" s="86">
        <f>IF(LEFT(EN$2,2)="1M",SUMIF(Month!$131:$131,Period!EN$2,Month!46:46),SUMIF(Month!$131:$131,Period!EN$2,Month!46:46)+EM46)</f>
        <v>0</v>
      </c>
      <c r="EO46" s="86">
        <f>IF(LEFT(EO$2,2)="1M",SUMIF(Month!$131:$131,Period!EO$2,Month!46:46),SUMIF(Month!$131:$131,Period!EO$2,Month!46:46)+EN46)</f>
        <v>0</v>
      </c>
      <c r="EP46" s="86">
        <f>IF(LEFT(EP$2,2)="1M",SUMIF(Month!$131:$131,Period!EP$2,Month!46:46),SUMIF(Month!$131:$131,Period!EP$2,Month!46:46)+EO46)</f>
        <v>0</v>
      </c>
      <c r="EQ46" s="86">
        <f>IF(LEFT(EQ$2,2)="1M",SUMIF(Month!$131:$131,Period!EQ$2,Month!46:46),SUMIF(Month!$131:$131,Period!EQ$2,Month!46:46)+EP46)</f>
        <v>0</v>
      </c>
      <c r="ER46" s="86">
        <f>IF(LEFT(ER$2,2)="1M",SUMIF(Month!$131:$131,Period!ER$2,Month!46:46),SUMIF(Month!$131:$131,Period!ER$2,Month!46:46)+EQ46)</f>
        <v>0</v>
      </c>
      <c r="ES46" s="86">
        <f>IF(LEFT(ES$2,2)="1M",SUMIF(Month!$131:$131,Period!ES$2,Month!46:46),SUMIF(Month!$131:$131,Period!ES$2,Month!46:46)+ER46)</f>
        <v>0</v>
      </c>
      <c r="ET46" s="86">
        <f>IF(LEFT(ET$2,2)="1M",SUMIF(Month!$131:$131,Period!ET$2,Month!46:46),SUMIF(Month!$131:$131,Period!ET$2,Month!46:46)+ES46)</f>
        <v>0</v>
      </c>
      <c r="EU46" s="86">
        <f>IF(LEFT(EU$2,2)="1M",SUMIF(Month!$131:$131,Period!EU$2,Month!46:46),SUMIF(Month!$131:$131,Period!EU$2,Month!46:46)+ET46)</f>
        <v>0</v>
      </c>
      <c r="EV46" s="86">
        <f>IF(LEFT(EV$2,2)="1M",SUMIF(Month!$131:$131,Period!EV$2,Month!46:46),SUMIF(Month!$131:$131,Period!EV$2,Month!46:46)+EU46)</f>
        <v>0</v>
      </c>
      <c r="EW46" s="86">
        <f>IF(LEFT(EW$2,2)="1M",SUMIF(Month!$131:$131,Period!EW$2,Month!46:46),SUMIF(Month!$131:$131,Period!EW$2,Month!46:46)+EV46)</f>
        <v>0</v>
      </c>
      <c r="EX46" s="86">
        <f>IF(LEFT(EX$2,2)="1M",SUMIF(Month!$131:$131,Period!EX$2,Month!46:46),SUMIF(Month!$131:$131,Period!EX$2,Month!46:46)+EW46)</f>
        <v>0</v>
      </c>
      <c r="EY46" s="86">
        <f>IF(LEFT(EY$2,2)="1M",SUMIF(Month!$131:$131,Period!EY$2,Month!46:46),SUMIF(Month!$131:$131,Period!EY$2,Month!46:46)+EX46)</f>
        <v>0</v>
      </c>
      <c r="EZ46" s="86">
        <f>IF(LEFT(EZ$2,2)="1M",SUMIF(Month!$131:$131,Period!EZ$2,Month!46:46),SUMIF(Month!$131:$131,Period!EZ$2,Month!46:46)+EY46)</f>
        <v>0</v>
      </c>
      <c r="FA46" s="86">
        <f>IF(LEFT(FA$2,2)="1M",SUMIF(Month!$131:$131,Period!FA$2,Month!46:46),SUMIF(Month!$131:$131,Period!FA$2,Month!46:46)+EZ46)</f>
        <v>0</v>
      </c>
      <c r="FB46" s="86">
        <f>IF(LEFT(FB$2,2)="1M",SUMIF(Month!$131:$131,Period!FB$2,Month!46:46),SUMIF(Month!$131:$131,Period!FB$2,Month!46:46)+FA46)</f>
        <v>0</v>
      </c>
      <c r="FC46" s="86">
        <f>IF(LEFT(FC$2,2)="1M",SUMIF(Month!$131:$131,Period!FC$2,Month!46:46),SUMIF(Month!$131:$131,Period!FC$2,Month!46:46)+FB46)</f>
        <v>0</v>
      </c>
      <c r="FD46" s="86">
        <f>IF(LEFT(FD$2,2)="1M",SUMIF(Month!$131:$131,Period!FD$2,Month!46:46),SUMIF(Month!$131:$131,Period!FD$2,Month!46:46)+FC46)</f>
        <v>0</v>
      </c>
      <c r="FE46" s="86">
        <f>IF(LEFT(FE$2,2)="1M",SUMIF(Month!$131:$131,Period!FE$2,Month!46:46),SUMIF(Month!$131:$131,Period!FE$2,Month!46:46)+FD46)</f>
        <v>0</v>
      </c>
      <c r="FF46" s="86">
        <f>IF(LEFT(FF$2,2)="1M",SUMIF(Month!$131:$131,Period!FF$2,Month!46:46),SUMIF(Month!$131:$131,Period!FF$2,Month!46:46)+FE46)</f>
        <v>0</v>
      </c>
      <c r="FG46" s="86">
        <f>IF(LEFT(FG$2,2)="1M",SUMIF(Month!$131:$131,Period!FG$2,Month!46:46),SUMIF(Month!$131:$131,Period!FG$2,Month!46:46)+FF46)</f>
        <v>0</v>
      </c>
      <c r="FH46" s="86">
        <f>IF(LEFT(FH$2,2)="1M",SUMIF(Month!$131:$131,Period!FH$2,Month!46:46),SUMIF(Month!$131:$131,Period!FH$2,Month!46:46)+FG46)</f>
        <v>0</v>
      </c>
      <c r="FI46" s="86">
        <f>IF(LEFT(FI$2,2)="1M",SUMIF(Month!$131:$131,Period!FI$2,Month!46:46),SUMIF(Month!$131:$131,Period!FI$2,Month!46:46)+FH46)</f>
        <v>0</v>
      </c>
      <c r="FJ46" s="86">
        <f>IF(LEFT(FJ$2,2)="1M",SUMIF(Month!$131:$131,Period!FJ$2,Month!46:46),SUMIF(Month!$131:$131,Period!FJ$2,Month!46:46)+FI46)</f>
        <v>0</v>
      </c>
      <c r="FK46" s="86">
        <f>IF(LEFT(FK$2,2)="1M",SUMIF(Month!$131:$131,Period!FK$2,Month!46:46),SUMIF(Month!$131:$131,Period!FK$2,Month!46:46)+FJ46)</f>
        <v>0</v>
      </c>
      <c r="FL46" s="86">
        <f>IF(LEFT(FL$2,2)="1M",SUMIF(Month!$131:$131,Period!FL$2,Month!46:46),SUMIF(Month!$131:$131,Period!FL$2,Month!46:46)+FK46)</f>
        <v>0</v>
      </c>
      <c r="FM46" s="86">
        <f>IF(LEFT(FM$2,2)="1M",SUMIF(Month!$131:$131,Period!FM$2,Month!46:46),SUMIF(Month!$131:$131,Period!FM$2,Month!46:46)+FL46)</f>
        <v>0</v>
      </c>
      <c r="FN46" s="86">
        <f>IF(LEFT(FN$2,2)="1M",SUMIF(Month!$131:$131,Period!FN$2,Month!46:46),SUMIF(Month!$131:$131,Period!FN$2,Month!46:46)+FM46)</f>
        <v>492</v>
      </c>
      <c r="FO46" s="86">
        <f>IF(LEFT(FO$2,2)="1M",SUMIF(Month!$131:$131,Period!FO$2,Month!46:46),SUMIF(Month!$131:$131,Period!FO$2,Month!46:46)+FN46)</f>
        <v>1301</v>
      </c>
      <c r="FP46" s="86">
        <f>IF(LEFT(FP$2,2)="1M",SUMIF(Month!$131:$131,Period!FP$2,Month!46:46),SUMIF(Month!$131:$131,Period!FP$2,Month!46:46)+FO46)</f>
        <v>1934</v>
      </c>
      <c r="FQ46" s="86">
        <f>IF(LEFT(FQ$2,2)="1M",SUMIF(Month!$131:$131,Period!FQ$2,Month!46:46),SUMIF(Month!$131:$131,Period!FQ$2,Month!46:46)+FP46)</f>
        <v>2703</v>
      </c>
      <c r="FR46" s="86">
        <f>IF(LEFT(FR$2,2)="1M",SUMIF(Month!$131:$131,Period!FR$2,Month!46:46),SUMIF(Month!$131:$131,Period!FR$2,Month!46:46)+FQ46)</f>
        <v>3347</v>
      </c>
      <c r="FS46" s="86">
        <f>IF(LEFT(FS$2,2)="1M",SUMIF(Month!$131:$131,Period!FS$2,Month!46:46),SUMIF(Month!$131:$131,Period!FS$2,Month!46:46)+FR46)</f>
        <v>3827</v>
      </c>
      <c r="FT46" s="86">
        <f>IF(LEFT(FT$2,2)="1M",SUMIF(Month!$131:$131,Period!FT$2,Month!46:46),SUMIF(Month!$131:$131,Period!FT$2,Month!46:46)+FS46)</f>
        <v>4329</v>
      </c>
      <c r="FU46" s="86">
        <f>IF(LEFT(FU$2,2)="1M",SUMIF(Month!$131:$131,Period!FU$2,Month!46:46),SUMIF(Month!$131:$131,Period!FU$2,Month!46:46)+FT46)</f>
        <v>4931</v>
      </c>
      <c r="FV46" s="86">
        <f>IF(LEFT(FV$2,2)="1M",SUMIF(Month!$131:$131,Period!FV$2,Month!46:46),SUMIF(Month!$131:$131,Period!FV$2,Month!46:46)+FU46)</f>
        <v>5440</v>
      </c>
      <c r="FW46" s="86">
        <f>IF(LEFT(FW$2,2)="1M",SUMIF(Month!$131:$131,Period!FW$2,Month!46:46),SUMIF(Month!$131:$131,Period!FW$2,Month!46:46)+FV46)</f>
        <v>6033</v>
      </c>
      <c r="FX46" s="86">
        <f>IF(LEFT(FX$2,2)="1M",SUMIF(Month!$131:$131,Period!FX$2,Month!46:46),SUMIF(Month!$131:$131,Period!FX$2,Month!46:46)+FW46)</f>
        <v>6631</v>
      </c>
      <c r="FY46" s="86">
        <f>IF(LEFT(FY$2,2)="1M",SUMIF(Month!$131:$131,Period!FY$2,Month!46:46),SUMIF(Month!$131:$131,Period!FY$2,Month!46:46)+FX46)</f>
        <v>7326</v>
      </c>
      <c r="FZ46" s="86">
        <f>IF(LEFT(FZ$2,2)="1M",SUMIF(Month!$131:$131,Period!FZ$2,Month!46:46),SUMIF(Month!$131:$131,Period!FZ$2,Month!46:46)+FY46)</f>
        <v>601.58500000000004</v>
      </c>
      <c r="GA46" s="86">
        <f>IF(LEFT(GA$2,2)="1M",SUMIF(Month!$131:$131,Period!GA$2,Month!46:46),SUMIF(Month!$131:$131,Period!GA$2,Month!46:46)+FZ46)</f>
        <v>1450.3732300000001</v>
      </c>
      <c r="GB46" s="86">
        <f>IF(LEFT(GB$2,2)="1M",SUMIF(Month!$131:$131,Period!GB$2,Month!46:46),SUMIF(Month!$131:$131,Period!GB$2,Month!46:46)+GA46)</f>
        <v>2171.8942299999999</v>
      </c>
      <c r="GC46" s="86">
        <f>IF(LEFT(GC$2,2)="1M",SUMIF(Month!$131:$131,Period!GC$2,Month!46:46),SUMIF(Month!$131:$131,Period!GC$2,Month!46:46)+GB46)</f>
        <v>2683.8262299999997</v>
      </c>
      <c r="GD46" s="86">
        <f>IF(LEFT(GD$2,2)="1M",SUMIF(Month!$131:$131,Period!GD$2,Month!46:46),SUMIF(Month!$131:$131,Period!GD$2,Month!46:46)+GC46)</f>
        <v>3263.7542299999996</v>
      </c>
      <c r="GE46" s="86">
        <f>IF(LEFT(GE$2,2)="1M",SUMIF(Month!$131:$131,Period!GE$2,Month!46:46),SUMIF(Month!$131:$131,Period!GE$2,Month!46:46)+GD46)</f>
        <v>4017.0158399999996</v>
      </c>
      <c r="GF46" s="86">
        <f>IF(LEFT(GF$2,2)="1M",SUMIF(Month!$131:$131,Period!GF$2,Month!46:46),SUMIF(Month!$131:$131,Period!GF$2,Month!46:46)+GE46)</f>
        <v>4604.01584</v>
      </c>
      <c r="GG46" s="86">
        <f>IF(LEFT(GG$2,2)="1M",SUMIF(Month!$131:$131,Period!GG$2,Month!46:46),SUMIF(Month!$131:$131,Period!GG$2,Month!46:46)+GF46)</f>
        <v>5197.7039500000001</v>
      </c>
      <c r="GH46" s="86">
        <f>IF(LEFT(GH$2,2)="1M",SUMIF(Month!$131:$131,Period!GH$2,Month!46:46),SUMIF(Month!$131:$131,Period!GH$2,Month!46:46)+GG46)</f>
        <v>6004.7039500000001</v>
      </c>
      <c r="GI46" s="86">
        <f>IF(LEFT(GI$2,2)="1M",SUMIF(Month!$131:$131,Period!GI$2,Month!46:46),SUMIF(Month!$131:$131,Period!GI$2,Month!46:46)+GH46)</f>
        <v>7115.7039500000001</v>
      </c>
      <c r="GJ46" s="86">
        <f>IF(LEFT(GJ$2,2)="1M",SUMIF(Month!$131:$131,Period!GJ$2,Month!46:46),SUMIF(Month!$131:$131,Period!GJ$2,Month!46:46)+GI46)</f>
        <v>8088.7039500000001</v>
      </c>
      <c r="GK46" s="86">
        <f>IF(LEFT(GK$2,2)="1M",SUMIF(Month!$131:$131,Period!GK$2,Month!46:46),SUMIF(Month!$131:$131,Period!GK$2,Month!46:46)+GJ46)</f>
        <v>8863.7039499999992</v>
      </c>
      <c r="GL46" s="86">
        <f>IF(LEFT(GL$2,2)="1M",SUMIF(Month!$131:$131,Period!GL$2,Month!46:46),SUMIF(Month!$131:$131,Period!GL$2,Month!46:46)+GK46)</f>
        <v>692</v>
      </c>
      <c r="GM46" s="86">
        <f>IF(LEFT(GM$2,2)="1M",SUMIF(Month!$131:$131,Period!GM$2,Month!46:46),SUMIF(Month!$131:$131,Period!GM$2,Month!46:46)+GL46)</f>
        <v>1158</v>
      </c>
      <c r="GN46" s="86">
        <f>IF(LEFT(GN$2,2)="1M",SUMIF(Month!$131:$131,Period!GN$2,Month!46:46),SUMIF(Month!$131:$131,Period!GN$2,Month!46:46)+GM46)</f>
        <v>1987</v>
      </c>
      <c r="GO46" s="86">
        <f>IF(LEFT(GO$2,2)="1M",SUMIF(Month!$131:$131,Period!GO$2,Month!46:46),SUMIF(Month!$131:$131,Period!GO$2,Month!46:46)+GN46)</f>
        <v>2534</v>
      </c>
      <c r="GP46" s="86">
        <f>IF(LEFT(GP$2,2)="1M",SUMIF(Month!$131:$131,Period!GP$2,Month!46:46),SUMIF(Month!$131:$131,Period!GP$2,Month!46:46)+GO46)</f>
        <v>3106</v>
      </c>
      <c r="GQ46" s="86">
        <f>IF(LEFT(GQ$2,2)="1M",SUMIF(Month!$131:$131,Period!GQ$2,Month!46:46),SUMIF(Month!$131:$131,Period!GQ$2,Month!46:46)+GP46)</f>
        <v>3633</v>
      </c>
      <c r="GR46" s="86">
        <f>IF(LEFT(GR$2,2)="1M",SUMIF(Month!$131:$131,Period!GR$2,Month!46:46),SUMIF(Month!$131:$131,Period!GR$2,Month!46:46)+GQ46)</f>
        <v>4207</v>
      </c>
      <c r="GS46" s="86">
        <f>IF(LEFT(GS$2,2)="1M",SUMIF(Month!$131:$131,Period!GS$2,Month!46:46),SUMIF(Month!$131:$131,Period!GS$2,Month!46:46)+GR46)</f>
        <v>4727</v>
      </c>
      <c r="GT46" s="86">
        <f>IF(LEFT(GT$2,2)="1M",SUMIF(Month!$131:$131,Period!GT$2,Month!46:46),SUMIF(Month!$131:$131,Period!GT$2,Month!46:46)+GS46)</f>
        <v>5204</v>
      </c>
      <c r="GU46" s="86">
        <f>IF(LEFT(GU$2,2)="1M",SUMIF(Month!$131:$131,Period!GU$2,Month!46:46),SUMIF(Month!$131:$131,Period!GU$2,Month!46:46)+GT46)</f>
        <v>5787</v>
      </c>
      <c r="GV46" s="86">
        <f>IF(LEFT(GV$2,2)="1M",SUMIF(Month!$131:$131,Period!GV$2,Month!46:46),SUMIF(Month!$131:$131,Period!GV$2,Month!46:46)+GU46)</f>
        <v>6283</v>
      </c>
      <c r="GW46" s="86">
        <f>IF(LEFT(GW$2,2)="1M",SUMIF(Month!$131:$131,Period!GW$2,Month!46:46),SUMIF(Month!$131:$131,Period!GW$2,Month!46:46)+GV46)</f>
        <v>6742</v>
      </c>
      <c r="GX46" s="86">
        <f>IF(LEFT(GX$2,2)="1M",SUMIF(Month!$131:$131,Period!GX$2,Month!46:46),SUMIF(Month!$131:$131,Period!GX$2,Month!46:46)+GW46)</f>
        <v>514</v>
      </c>
      <c r="GY46" s="86">
        <f>IF(LEFT(GY$2,2)="1M",SUMIF(Month!$131:$131,Period!GY$2,Month!46:46),SUMIF(Month!$131:$131,Period!GY$2,Month!46:46)+GX46)</f>
        <v>926</v>
      </c>
      <c r="GZ46" s="86">
        <f>IF(LEFT(GZ$2,2)="1M",SUMIF(Month!$131:$131,Period!GZ$2,Month!46:46),SUMIF(Month!$131:$131,Period!GZ$2,Month!46:46)+GY46)</f>
        <v>1424</v>
      </c>
      <c r="HA46" s="86">
        <f>IF(LEFT(HA$2,2)="1M",SUMIF(Month!$131:$131,Period!HA$2,Month!46:46),SUMIF(Month!$131:$131,Period!HA$2,Month!46:46)+GZ46)</f>
        <v>1901</v>
      </c>
      <c r="HB46" s="86">
        <f>IF(LEFT(HB$2,2)="1M",SUMIF(Month!$131:$131,Period!HB$2,Month!46:46),SUMIF(Month!$131:$131,Period!HB$2,Month!46:46)+HA46)</f>
        <v>2461</v>
      </c>
      <c r="HC46" s="86">
        <f>IF(LEFT(HC$2,2)="1M",SUMIF(Month!$131:$131,Period!HC$2,Month!46:46),SUMIF(Month!$131:$131,Period!HC$2,Month!46:46)+HB46)</f>
        <v>2938</v>
      </c>
      <c r="HD46" s="86">
        <f>IF(LEFT(HD$2,2)="1M",SUMIF(Month!$131:$131,Period!HD$2,Month!46:46),SUMIF(Month!$131:$131,Period!HD$2,Month!46:46)+HC46)</f>
        <v>3451</v>
      </c>
      <c r="HE46" s="86">
        <f>IF(LEFT(HE$2,2)="1M",SUMIF(Month!$131:$131,Period!HE$2,Month!46:46),SUMIF(Month!$131:$131,Period!HE$2,Month!46:46)+HD46)</f>
        <v>3935</v>
      </c>
      <c r="HF46" s="86">
        <f>IF(LEFT(HF$2,2)="1M",SUMIF(Month!$131:$131,Period!HF$2,Month!46:46),SUMIF(Month!$131:$131,Period!HF$2,Month!46:46)+HE46)</f>
        <v>4414</v>
      </c>
      <c r="HG46" s="86">
        <f>IF(LEFT(HG$2,2)="1M",SUMIF(Month!$131:$131,Period!HG$2,Month!46:46),SUMIF(Month!$131:$131,Period!HG$2,Month!46:46)+HF46)</f>
        <v>4946</v>
      </c>
      <c r="HH46" s="86">
        <f>IF(LEFT(HH$2,2)="1M",SUMIF(Month!$131:$131,Period!HH$2,Month!46:46),SUMIF(Month!$131:$131,Period!HH$2,Month!46:46)+HG46)</f>
        <v>5490</v>
      </c>
      <c r="HI46" s="86">
        <f>IF(LEFT(HI$2,2)="1M",SUMIF(Month!$131:$131,Period!HI$2,Month!46:46),SUMIF(Month!$131:$131,Period!HI$2,Month!46:46)+HH46)</f>
        <v>6072</v>
      </c>
      <c r="HJ46" s="86">
        <f>IF(LEFT(HJ$2,2)="1M",SUMIF(Month!$131:$131,Period!HJ$2,Month!46:46),SUMIF(Month!$131:$131,Period!HJ$2,Month!46:46)+HI46)</f>
        <v>550</v>
      </c>
      <c r="HK46" s="86">
        <f>IF(LEFT(HK$2,2)="1M",SUMIF(Month!$131:$131,Period!HK$2,Month!46:46),SUMIF(Month!$131:$131,Period!HK$2,Month!46:46)+HJ46)</f>
        <v>1085</v>
      </c>
      <c r="HL46" s="86">
        <f>IF(LEFT(HL$2,2)="1M",SUMIF(Month!$131:$131,Period!HL$2,Month!46:46),SUMIF(Month!$131:$131,Period!HL$2,Month!46:46)+HK46)</f>
        <v>1641</v>
      </c>
      <c r="HM46" s="86">
        <f>IF(LEFT(HM$2,2)="1M",SUMIF(Month!$131:$131,Period!HM$2,Month!46:46),SUMIF(Month!$131:$131,Period!HM$2,Month!46:46)+HL46)</f>
        <v>2144</v>
      </c>
      <c r="HN46" s="86">
        <f>IF(LEFT(HN$2,2)="1M",SUMIF(Month!$131:$131,Period!HN$2,Month!46:46),SUMIF(Month!$131:$131,Period!HN$2,Month!46:46)+HM46)</f>
        <v>2658</v>
      </c>
      <c r="HO46" s="86">
        <f>IF(LEFT(HO$2,2)="1M",SUMIF(Month!$131:$131,Period!HO$2,Month!46:46),SUMIF(Month!$131:$131,Period!HO$2,Month!46:46)+HN46)</f>
        <v>3172</v>
      </c>
      <c r="HP46" s="86">
        <f>IF(LEFT(HP$2,2)="1M",SUMIF(Month!$131:$131,Period!HP$2,Month!46:46),SUMIF(Month!$131:$131,Period!HP$2,Month!46:46)+HO46)</f>
        <v>3701</v>
      </c>
      <c r="HQ46" s="86">
        <f>IF(LEFT(HQ$2,2)="1M",SUMIF(Month!$131:$131,Period!HQ$2,Month!46:46),SUMIF(Month!$131:$131,Period!HQ$2,Month!46:46)+HP46)</f>
        <v>4190</v>
      </c>
      <c r="HR46" s="86">
        <f>IF(LEFT(HR$2,2)="1M",SUMIF(Month!$131:$131,Period!HR$2,Month!46:46),SUMIF(Month!$131:$131,Period!HR$2,Month!46:46)+HQ46)</f>
        <v>4645.7960199999998</v>
      </c>
      <c r="HS46" s="86">
        <f>IF(LEFT(HS$2,2)="1M",SUMIF(Month!$131:$131,Period!HS$2,Month!46:46),SUMIF(Month!$131:$131,Period!HS$2,Month!46:46)+HR46)</f>
        <v>5063.7275599999994</v>
      </c>
      <c r="HT46" s="86">
        <f>IF(LEFT(HT$2,2)="1M",SUMIF(Month!$131:$131,Period!HT$2,Month!46:46),SUMIF(Month!$131:$131,Period!HT$2,Month!46:46)+HS46)</f>
        <v>5487.5468399999991</v>
      </c>
      <c r="HU46" s="86">
        <f>IF(LEFT(HU$2,2)="1M",SUMIF(Month!$131:$131,Period!HU$2,Month!46:46),SUMIF(Month!$131:$131,Period!HU$2,Month!46:46)+HT46)</f>
        <v>5902.5468399999991</v>
      </c>
      <c r="HV46" s="86">
        <f>IF(LEFT(HV$2,2)="1M",SUMIF(Month!$131:$131,Period!HV$2,Month!46:46),SUMIF(Month!$131:$131,Period!HV$2,Month!46:46)+HU46)</f>
        <v>373</v>
      </c>
      <c r="HW46" s="86">
        <f>IF(LEFT(HW$2,2)="1M",SUMIF(Month!$131:$131,Period!HW$2,Month!46:46),SUMIF(Month!$131:$131,Period!HW$2,Month!46:46)+HV46)</f>
        <v>747</v>
      </c>
      <c r="HX46" s="86">
        <f>IF(LEFT(HX$2,2)="1M",SUMIF(Month!$131:$131,Period!HX$2,Month!46:46),SUMIF(Month!$131:$131,Period!HX$2,Month!46:46)+HW46)</f>
        <v>1235</v>
      </c>
      <c r="HY46" s="86">
        <f>IF(LEFT(HY$2,2)="1M",SUMIF(Month!$131:$131,Period!HY$2,Month!46:46),SUMIF(Month!$131:$131,Period!HY$2,Month!46:46)+HX46)</f>
        <v>1775</v>
      </c>
      <c r="HZ46" s="86">
        <f>IF(LEFT(HZ$2,2)="1M",SUMIF(Month!$131:$131,Period!HZ$2,Month!46:46),SUMIF(Month!$131:$131,Period!HZ$2,Month!46:46)+HY46)</f>
        <v>2326</v>
      </c>
      <c r="IA46" s="86">
        <f>IF(LEFT(IA$2,2)="1M",SUMIF(Month!$131:$131,Period!IA$2,Month!46:46),SUMIF(Month!$131:$131,Period!IA$2,Month!46:46)+HZ46)</f>
        <v>2909.9179555286346</v>
      </c>
      <c r="IB46" s="86">
        <f>IF(LEFT(IB$2,2)="1M",SUMIF(Month!$131:$131,Period!IB$2,Month!46:46),SUMIF(Month!$131:$131,Period!IB$2,Month!46:46)+IA46)</f>
        <v>3616.9827757802832</v>
      </c>
      <c r="IC46" s="86">
        <f>IF(LEFT(IC$2,2)="1M",SUMIF(Month!$131:$131,Period!IC$2,Month!46:46),SUMIF(Month!$131:$131,Period!IC$2,Month!46:46)+IB46)</f>
        <v>4457.6142652095095</v>
      </c>
      <c r="ID46" s="86">
        <f>IF(LEFT(ID$2,2)="1M",SUMIF(Month!$131:$131,Period!ID$2,Month!46:46),SUMIF(Month!$131:$131,Period!ID$2,Month!46:46)+IC46)</f>
        <v>5355.9268363168176</v>
      </c>
      <c r="IE46" s="86">
        <f>IF(LEFT(IE$2,2)="1M",SUMIF(Month!$131:$131,Period!IE$2,Month!46:46),SUMIF(Month!$131:$131,Period!IE$2,Month!46:46)+ID46)</f>
        <v>6088.0498363168172</v>
      </c>
      <c r="IF46" s="86">
        <f>IF(LEFT(IF$2,2)="1M",SUMIF(Month!$131:$131,Period!IF$2,Month!46:46),SUMIF(Month!$131:$131,Period!IF$2,Month!46:46)+IE46)</f>
        <v>6816.0498363168172</v>
      </c>
      <c r="IG46" s="86">
        <f>IF(LEFT(IG$2,2)="1M",SUMIF(Month!$131:$131,Period!IG$2,Month!46:46),SUMIF(Month!$131:$131,Period!IG$2,Month!46:46)+IF46)</f>
        <v>7451.9948363168169</v>
      </c>
      <c r="IH46" s="86">
        <f>Month!IH46</f>
        <v>528.29700000000003</v>
      </c>
      <c r="II46" s="86">
        <f>IH46+Month!II46</f>
        <v>1000.596</v>
      </c>
      <c r="IJ46" s="86">
        <f>II46+Month!IJ46</f>
        <v>1608.193</v>
      </c>
      <c r="IK46" s="86">
        <f>IJ46+Month!IK46</f>
        <v>2168.433</v>
      </c>
      <c r="IL46" s="86">
        <f>IK46+Month!IL46</f>
        <v>2798.1320000000001</v>
      </c>
      <c r="IM46" s="86">
        <f>IL46+Month!IM46</f>
        <v>3597.2</v>
      </c>
      <c r="IN46" s="86">
        <f>IM46+Month!IN46</f>
        <v>4391.75</v>
      </c>
      <c r="IO46" s="86">
        <f>IN46+Month!IO46</f>
        <v>5233.75</v>
      </c>
      <c r="IP46" s="86">
        <f>IO46+Month!IP46</f>
        <v>6032.0209999999997</v>
      </c>
      <c r="IQ46" s="86">
        <f>IP46+Month!IQ46</f>
        <v>6922.9139999999998</v>
      </c>
      <c r="IR46" s="86">
        <f>IQ46+Month!IR46</f>
        <v>7903.5460000000003</v>
      </c>
      <c r="IS46" s="86">
        <f>IR46+Month!IS46</f>
        <v>8913.9520000000011</v>
      </c>
      <c r="IT46" s="86">
        <f>Month!IT46</f>
        <v>757.30200000000002</v>
      </c>
      <c r="IU46" s="86">
        <f>IT46+Month!IU46</f>
        <v>1453.248</v>
      </c>
      <c r="IV46" s="86">
        <f>IU46+Month!IV46</f>
        <v>2342.6610000000001</v>
      </c>
      <c r="IW46" s="86">
        <f>IV46+Month!IW46</f>
        <v>3174.1490000000003</v>
      </c>
      <c r="IX46" s="86">
        <f>IW46+Month!IX46</f>
        <v>3989.2810000000004</v>
      </c>
      <c r="IY46" s="86">
        <f>IX46+Month!IY46</f>
        <v>4757.0050000000001</v>
      </c>
      <c r="IZ46" s="86">
        <f>IY46+Month!IZ46</f>
        <v>5419.1370000000006</v>
      </c>
      <c r="JA46" s="86">
        <f>IZ46+Month!JA46</f>
        <v>8301.5850000000009</v>
      </c>
      <c r="JB46" s="86">
        <f>JA46+Month!JB46</f>
        <v>10907.604000000001</v>
      </c>
      <c r="JC46" s="86">
        <f>JB46+Month!JC46</f>
        <v>13600.875000000002</v>
      </c>
      <c r="JD46" s="86">
        <f>JC46+Month!JD46</f>
        <v>17387.147000000001</v>
      </c>
      <c r="JE46" s="86">
        <f>JD46+Month!JE46</f>
        <v>20924.755000000001</v>
      </c>
      <c r="JF46" s="86">
        <f>Month!JF46</f>
        <v>2838.1579999999999</v>
      </c>
      <c r="JG46" s="86">
        <f>Month!JG46+JF46</f>
        <v>6372.2089999999998</v>
      </c>
      <c r="JH46" s="86">
        <f>Month!JH46+JG46</f>
        <v>9979.5879999999997</v>
      </c>
      <c r="JI46" s="86">
        <f>Month!JI46+JH46</f>
        <v>13568.441999999999</v>
      </c>
      <c r="JJ46" s="86">
        <f>Month!JJ46+JI46</f>
        <v>17633.441999999999</v>
      </c>
      <c r="JK46" s="86">
        <f>Month!JK46+JJ46</f>
        <v>21043.441999999999</v>
      </c>
      <c r="JL46" s="86">
        <f>Month!JL46+JK46</f>
        <v>24159.674999999999</v>
      </c>
      <c r="JM46" s="86">
        <f>Month!JM46+JL46</f>
        <v>27354.845999999998</v>
      </c>
      <c r="JN46" s="86">
        <f>Month!JN46+JM46</f>
        <v>30357.557999999997</v>
      </c>
      <c r="JO46" s="86">
        <f>Month!JO46+JN46</f>
        <v>34121.557999999997</v>
      </c>
      <c r="JP46" s="86">
        <f>Month!JP46+JO46</f>
        <v>37967.032999999996</v>
      </c>
      <c r="JQ46" s="86">
        <f>Month!JQ46+JP46</f>
        <v>41397.780999999995</v>
      </c>
      <c r="JR46" s="86">
        <f>Month!JR46</f>
        <v>3518</v>
      </c>
      <c r="JS46" s="86">
        <f>Month!JS46+JR46</f>
        <v>6907.4380000000001</v>
      </c>
      <c r="JT46" s="86">
        <f>Month!JT46+JS46</f>
        <v>10187.643</v>
      </c>
      <c r="JU46" s="86">
        <f>Month!JU46+JT46</f>
        <v>11659.3</v>
      </c>
      <c r="JV46" s="86">
        <f>Month!JV46+JU46</f>
        <v>15400.912999999999</v>
      </c>
      <c r="JW46" s="86">
        <f>Month!JW46+JV46</f>
        <v>21823.331999999999</v>
      </c>
      <c r="JX46" s="86">
        <f>Month!JX46+JW46</f>
        <v>26183.324000000001</v>
      </c>
      <c r="JY46" s="86">
        <f>Month!JY46+JX46</f>
        <v>32594.14</v>
      </c>
      <c r="JZ46" s="86">
        <f>Month!JZ46+JY46</f>
        <v>39770.489000000001</v>
      </c>
      <c r="KA46" s="86">
        <f>Month!KA46+JZ46</f>
        <v>47651.381000000001</v>
      </c>
      <c r="KB46" s="86">
        <f>Month!KB46+KA46</f>
        <v>55632.694000000003</v>
      </c>
      <c r="KC46" s="86">
        <f>Month!KC46+KB46</f>
        <v>64573.429000000004</v>
      </c>
      <c r="KD46" s="86">
        <f>Month!KD46</f>
        <v>6743.64</v>
      </c>
      <c r="KE46" s="86">
        <f>Month!KE46+KD46</f>
        <v>14272.64</v>
      </c>
      <c r="KF46" s="86">
        <f>Month!KF46+KE46</f>
        <v>23032.639999999999</v>
      </c>
      <c r="KG46" s="86">
        <f>Month!KG46+KF46</f>
        <v>31275.019</v>
      </c>
      <c r="KH46" s="86">
        <f>Month!KH46+KG46</f>
        <v>40266.521999999997</v>
      </c>
      <c r="KI46" s="86">
        <f>Month!KI46+KH46</f>
        <v>48919.727999999996</v>
      </c>
      <c r="KJ46" s="86">
        <f>Month!KJ46+KI46</f>
        <v>57222.727999999996</v>
      </c>
      <c r="KK46" s="86">
        <f>Month!KK46+KJ46</f>
        <v>65511.727999999996</v>
      </c>
      <c r="KL46" s="86">
        <f>Month!KL46+KK46</f>
        <v>73861.300999999992</v>
      </c>
      <c r="KM46" s="86">
        <f>Month!KM46+KL46</f>
        <v>82195.300999999992</v>
      </c>
      <c r="KN46" s="86">
        <f>Month!KN46+KM46</f>
        <v>90583.372999999992</v>
      </c>
      <c r="KO46" s="86">
        <f>Month!KO46+KN46</f>
        <v>99153.276999999987</v>
      </c>
      <c r="KP46" s="86">
        <f>Month!KP46</f>
        <v>8156.5986666666658</v>
      </c>
      <c r="KQ46" s="86">
        <f>Month!KQ46+KP46</f>
        <v>15433.884666666665</v>
      </c>
      <c r="KR46" s="86">
        <f>Month!KR46+KQ46</f>
        <v>23769.679666666663</v>
      </c>
      <c r="KS46" s="86">
        <f>Month!KS46+KR46</f>
        <v>30951.767666666663</v>
      </c>
      <c r="KT46" s="86">
        <f>Month!KT46+KS46</f>
        <v>39404.484666666664</v>
      </c>
      <c r="KU46" s="86">
        <f>Month!KU46+KT46</f>
        <v>47446.484666666664</v>
      </c>
      <c r="KV46" s="86">
        <f>Month!KV46+KU46</f>
        <v>54776.842666666664</v>
      </c>
      <c r="KW46" s="86">
        <f>Month!KW46+KV46</f>
        <v>62344.793666666665</v>
      </c>
      <c r="KX46" s="86">
        <f>Month!KX46+KW46</f>
        <v>69508.793666666665</v>
      </c>
      <c r="KY46" s="86">
        <f>Month!KY46+KX46</f>
        <v>77475.885666666669</v>
      </c>
      <c r="KZ46" s="86">
        <f>Month!KZ46+KY46</f>
        <v>85332.377666666667</v>
      </c>
      <c r="LA46" s="86">
        <f>Month!LA46+KZ46</f>
        <v>93694.164666666664</v>
      </c>
      <c r="LB46" s="86">
        <f>Month!LB46</f>
        <v>8392.2999999999993</v>
      </c>
      <c r="LC46" s="86">
        <f>Month!LC46+LB46</f>
        <v>15612.3</v>
      </c>
      <c r="LD46" s="86">
        <f>Month!LD46+LC46</f>
        <v>23775.127</v>
      </c>
      <c r="LE46" s="86">
        <f>Month!LE46+LD46</f>
        <v>31504.267</v>
      </c>
      <c r="LF46" s="86">
        <f>Month!LF46+LE46</f>
        <v>39854.548999999999</v>
      </c>
      <c r="LG46" s="86">
        <f>Month!LG46+LF46</f>
        <v>47365.548999999999</v>
      </c>
      <c r="LH46" s="86">
        <f>Month!LH46+LG46</f>
        <v>55141.167000000001</v>
      </c>
      <c r="LI46" s="86">
        <f>Month!LI46+LH46</f>
        <v>63136.557000000001</v>
      </c>
      <c r="LJ46" s="86">
        <f>Month!LJ46+LI46</f>
        <v>70740.956999999995</v>
      </c>
      <c r="LK46" s="86">
        <f>Month!LK46+LJ46</f>
        <v>79034.956999999995</v>
      </c>
      <c r="LL46" s="86">
        <f>Month!LL46+LK46</f>
        <v>87648.430999999997</v>
      </c>
      <c r="LM46" s="86">
        <f>Month!LM46+LL46</f>
        <v>96198.917000000001</v>
      </c>
      <c r="LN46" s="86">
        <f>Month!LN46</f>
        <v>6512.4989999999998</v>
      </c>
      <c r="LO46" s="86">
        <f>LN46+Month!LO46</f>
        <v>12846.773999999999</v>
      </c>
      <c r="LP46" s="86">
        <f>LO46+Month!LP46</f>
        <v>19511.924999999999</v>
      </c>
      <c r="LQ46" s="86">
        <f>LP46+Month!LQ46</f>
        <v>25436.15</v>
      </c>
      <c r="LR46" s="86">
        <f>LQ46+Month!LR46</f>
        <v>32722.15</v>
      </c>
      <c r="LS46" s="86">
        <f>LR46+Month!LS46</f>
        <v>39517.15</v>
      </c>
      <c r="LT46" s="86">
        <f>LS46+Month!LT46</f>
        <v>46468.359000000004</v>
      </c>
      <c r="LU46" s="86">
        <f>LT46+Month!LU46</f>
        <v>52058.591</v>
      </c>
      <c r="LV46" s="86">
        <f>LU46+Month!LV46</f>
        <v>58121.591</v>
      </c>
      <c r="LW46" s="86">
        <f>LV46+Month!LW46</f>
        <v>63457.726999999999</v>
      </c>
      <c r="LX46" s="86">
        <f>LW46+Month!LX46</f>
        <v>69037.36</v>
      </c>
      <c r="LY46" s="86">
        <f>LX46+Month!LY46</f>
        <v>69752.36</v>
      </c>
      <c r="LZ46" s="86">
        <f>Month!LZ46</f>
        <v>5108</v>
      </c>
      <c r="MA46" s="86">
        <f>LZ46+Month!MA46</f>
        <v>10618</v>
      </c>
      <c r="MB46" s="86">
        <f>MA46+Month!MB46</f>
        <v>17994.063999999998</v>
      </c>
      <c r="MC46" s="86">
        <f>MB46+Month!MC46</f>
        <v>24618.291999999998</v>
      </c>
      <c r="MD46" s="86">
        <f>MC46+Month!MD46</f>
        <v>31627.618999999999</v>
      </c>
      <c r="ME46" s="86">
        <f>MD46+Month!ME46</f>
        <v>38832.618999999999</v>
      </c>
      <c r="MF46" s="86">
        <f>ME46+Month!MF46</f>
        <v>46932.618999999999</v>
      </c>
      <c r="MG46" s="86">
        <f>MF46+Month!MG46</f>
        <v>54533.174999999996</v>
      </c>
      <c r="MH46" s="86">
        <f>MG46+Month!MH46</f>
        <v>62469.174999999996</v>
      </c>
      <c r="MI46" s="86">
        <f>MH46+Month!MI46</f>
        <v>70917.918999999994</v>
      </c>
      <c r="MJ46" s="86">
        <f>MI46+Month!MJ46</f>
        <v>79951.815999999992</v>
      </c>
      <c r="MK46" s="86">
        <f>MJ46+Month!MK46</f>
        <v>87063.349999999991</v>
      </c>
      <c r="ML46" s="86">
        <f>Month!ML46</f>
        <v>7199.1660000000002</v>
      </c>
    </row>
    <row r="48" spans="1:350" x14ac:dyDescent="0.35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21"/>
      <c r="HZ48" s="21"/>
      <c r="IA48" s="21"/>
      <c r="IB48" s="21"/>
      <c r="IC48" s="21"/>
      <c r="ID48" s="21"/>
      <c r="IE48" s="21"/>
      <c r="IF48" s="21"/>
      <c r="IG48" s="21"/>
      <c r="IH48" s="21"/>
      <c r="II48" s="21"/>
      <c r="IJ48" s="21"/>
      <c r="IK48" s="21"/>
      <c r="IL48" s="21"/>
      <c r="IM48" s="21"/>
      <c r="IN48" s="21"/>
      <c r="IO48" s="21"/>
      <c r="IP48" s="21"/>
      <c r="IQ48" s="21"/>
      <c r="IR48" s="21"/>
      <c r="IS48" s="21"/>
      <c r="IT48" s="21"/>
      <c r="IU48" s="21"/>
      <c r="IV48" s="21"/>
      <c r="IW48" s="21"/>
      <c r="IX48" s="21"/>
      <c r="IY48" s="21"/>
      <c r="IZ48" s="21"/>
      <c r="JA48" s="21"/>
      <c r="JB48" s="21"/>
      <c r="JC48" s="21"/>
      <c r="JD48" s="21"/>
      <c r="JE48" s="21"/>
      <c r="JF48" s="21"/>
      <c r="JG48" s="21"/>
      <c r="JH48" s="21"/>
      <c r="JI48" s="21"/>
      <c r="JJ48" s="21"/>
      <c r="JK48" s="21"/>
      <c r="JL48" s="21"/>
      <c r="JM48" s="21"/>
      <c r="JN48" s="21"/>
      <c r="JO48" s="21"/>
      <c r="JP48" s="21"/>
      <c r="JQ48" s="21"/>
      <c r="JR48" s="21"/>
      <c r="JS48" s="21"/>
      <c r="JT48" s="21"/>
      <c r="JU48" s="21"/>
      <c r="JV48" s="21"/>
      <c r="JW48" s="21"/>
      <c r="JX48" s="21"/>
      <c r="JY48" s="21"/>
      <c r="JZ48" s="21"/>
      <c r="KA48" s="21"/>
      <c r="KB48" s="21"/>
    </row>
    <row r="49" spans="1:350" s="2" customFormat="1" x14ac:dyDescent="0.35">
      <c r="A49" s="1" t="str">
        <f>Month!$A$89</f>
        <v>Variação YoY</v>
      </c>
      <c r="B49" s="15" t="str">
        <f>B$2</f>
        <v>1M97</v>
      </c>
      <c r="C49" s="15" t="str">
        <f>C$2</f>
        <v>2M97</v>
      </c>
      <c r="D49" s="15" t="str">
        <f t="shared" ref="D49:BO49" si="0">D$2</f>
        <v>3M97</v>
      </c>
      <c r="E49" s="15" t="str">
        <f t="shared" si="0"/>
        <v>4M97</v>
      </c>
      <c r="F49" s="15" t="str">
        <f t="shared" si="0"/>
        <v>5M97</v>
      </c>
      <c r="G49" s="15" t="str">
        <f t="shared" si="0"/>
        <v>6M97</v>
      </c>
      <c r="H49" s="15" t="str">
        <f t="shared" si="0"/>
        <v>7M97</v>
      </c>
      <c r="I49" s="15" t="str">
        <f t="shared" si="0"/>
        <v>8M97</v>
      </c>
      <c r="J49" s="15" t="str">
        <f t="shared" si="0"/>
        <v>9M97</v>
      </c>
      <c r="K49" s="15" t="str">
        <f t="shared" si="0"/>
        <v>10M97</v>
      </c>
      <c r="L49" s="15" t="str">
        <f t="shared" si="0"/>
        <v>11M97</v>
      </c>
      <c r="M49" s="15" t="str">
        <f t="shared" si="0"/>
        <v>12M97</v>
      </c>
      <c r="N49" s="15" t="str">
        <f t="shared" si="0"/>
        <v>1M98</v>
      </c>
      <c r="O49" s="15" t="str">
        <f t="shared" si="0"/>
        <v>2M98</v>
      </c>
      <c r="P49" s="15" t="str">
        <f t="shared" si="0"/>
        <v>3M98</v>
      </c>
      <c r="Q49" s="15" t="str">
        <f t="shared" si="0"/>
        <v>4M98</v>
      </c>
      <c r="R49" s="15" t="str">
        <f t="shared" si="0"/>
        <v>5M98</v>
      </c>
      <c r="S49" s="15" t="str">
        <f t="shared" si="0"/>
        <v>6M98</v>
      </c>
      <c r="T49" s="15" t="str">
        <f t="shared" si="0"/>
        <v>7M98</v>
      </c>
      <c r="U49" s="15" t="str">
        <f t="shared" si="0"/>
        <v>8M98</v>
      </c>
      <c r="V49" s="15" t="str">
        <f t="shared" si="0"/>
        <v>9M98</v>
      </c>
      <c r="W49" s="15" t="str">
        <f t="shared" si="0"/>
        <v>10M98</v>
      </c>
      <c r="X49" s="15" t="str">
        <f t="shared" si="0"/>
        <v>11M98</v>
      </c>
      <c r="Y49" s="15" t="str">
        <f t="shared" si="0"/>
        <v>12M98</v>
      </c>
      <c r="Z49" s="15" t="str">
        <f t="shared" si="0"/>
        <v>1M99</v>
      </c>
      <c r="AA49" s="15" t="str">
        <f t="shared" si="0"/>
        <v>2M99</v>
      </c>
      <c r="AB49" s="15" t="str">
        <f t="shared" si="0"/>
        <v>3M99</v>
      </c>
      <c r="AC49" s="15" t="str">
        <f t="shared" si="0"/>
        <v>4M99</v>
      </c>
      <c r="AD49" s="15" t="str">
        <f t="shared" si="0"/>
        <v>5M99</v>
      </c>
      <c r="AE49" s="15" t="str">
        <f t="shared" si="0"/>
        <v>6M99</v>
      </c>
      <c r="AF49" s="15" t="str">
        <f t="shared" si="0"/>
        <v>7M99</v>
      </c>
      <c r="AG49" s="15" t="str">
        <f t="shared" si="0"/>
        <v>8M99</v>
      </c>
      <c r="AH49" s="15" t="str">
        <f t="shared" si="0"/>
        <v>9M99</v>
      </c>
      <c r="AI49" s="15" t="str">
        <f t="shared" si="0"/>
        <v>10M99</v>
      </c>
      <c r="AJ49" s="15" t="str">
        <f t="shared" si="0"/>
        <v>11M99</v>
      </c>
      <c r="AK49" s="15" t="str">
        <f t="shared" si="0"/>
        <v>12M99</v>
      </c>
      <c r="AL49" s="15" t="str">
        <f t="shared" si="0"/>
        <v>1M00</v>
      </c>
      <c r="AM49" s="15" t="str">
        <f t="shared" si="0"/>
        <v>2M00</v>
      </c>
      <c r="AN49" s="15" t="str">
        <f t="shared" si="0"/>
        <v>3M00</v>
      </c>
      <c r="AO49" s="15" t="str">
        <f t="shared" si="0"/>
        <v>4M00</v>
      </c>
      <c r="AP49" s="15" t="str">
        <f t="shared" si="0"/>
        <v>5M00</v>
      </c>
      <c r="AQ49" s="15" t="str">
        <f t="shared" si="0"/>
        <v>6M00</v>
      </c>
      <c r="AR49" s="15" t="str">
        <f t="shared" si="0"/>
        <v>7M00</v>
      </c>
      <c r="AS49" s="15" t="str">
        <f t="shared" si="0"/>
        <v>8M00</v>
      </c>
      <c r="AT49" s="15" t="str">
        <f t="shared" si="0"/>
        <v>9M00</v>
      </c>
      <c r="AU49" s="15" t="str">
        <f t="shared" si="0"/>
        <v>10M00</v>
      </c>
      <c r="AV49" s="15" t="str">
        <f t="shared" si="0"/>
        <v>11M00</v>
      </c>
      <c r="AW49" s="15" t="str">
        <f t="shared" si="0"/>
        <v>12M00</v>
      </c>
      <c r="AX49" s="15" t="str">
        <f t="shared" si="0"/>
        <v>1M01</v>
      </c>
      <c r="AY49" s="15" t="str">
        <f t="shared" si="0"/>
        <v>2M01</v>
      </c>
      <c r="AZ49" s="15" t="str">
        <f t="shared" si="0"/>
        <v>3M01</v>
      </c>
      <c r="BA49" s="15" t="str">
        <f t="shared" si="0"/>
        <v>4M01</v>
      </c>
      <c r="BB49" s="15" t="str">
        <f t="shared" si="0"/>
        <v>5M01</v>
      </c>
      <c r="BC49" s="15" t="str">
        <f t="shared" si="0"/>
        <v>6M01</v>
      </c>
      <c r="BD49" s="15" t="str">
        <f t="shared" si="0"/>
        <v>7M01</v>
      </c>
      <c r="BE49" s="15" t="str">
        <f t="shared" si="0"/>
        <v>8M01</v>
      </c>
      <c r="BF49" s="15" t="str">
        <f t="shared" si="0"/>
        <v>9M01</v>
      </c>
      <c r="BG49" s="15" t="str">
        <f t="shared" si="0"/>
        <v>10M01</v>
      </c>
      <c r="BH49" s="15" t="str">
        <f t="shared" si="0"/>
        <v>11M01</v>
      </c>
      <c r="BI49" s="15" t="str">
        <f t="shared" si="0"/>
        <v>12M01</v>
      </c>
      <c r="BJ49" s="15" t="str">
        <f t="shared" si="0"/>
        <v>1M02</v>
      </c>
      <c r="BK49" s="15" t="str">
        <f t="shared" si="0"/>
        <v>2M02</v>
      </c>
      <c r="BL49" s="15" t="str">
        <f t="shared" si="0"/>
        <v>3M02</v>
      </c>
      <c r="BM49" s="15" t="str">
        <f t="shared" si="0"/>
        <v>4M02</v>
      </c>
      <c r="BN49" s="15" t="str">
        <f t="shared" si="0"/>
        <v>5M02</v>
      </c>
      <c r="BO49" s="15" t="str">
        <f t="shared" si="0"/>
        <v>6M02</v>
      </c>
      <c r="BP49" s="15" t="str">
        <f t="shared" ref="BP49:EA49" si="1">BP$2</f>
        <v>7M02</v>
      </c>
      <c r="BQ49" s="15" t="str">
        <f t="shared" si="1"/>
        <v>8M02</v>
      </c>
      <c r="BR49" s="15" t="str">
        <f t="shared" si="1"/>
        <v>9M02</v>
      </c>
      <c r="BS49" s="15" t="str">
        <f t="shared" si="1"/>
        <v>10M02</v>
      </c>
      <c r="BT49" s="15" t="str">
        <f t="shared" si="1"/>
        <v>11M02</v>
      </c>
      <c r="BU49" s="15" t="str">
        <f t="shared" si="1"/>
        <v>12M02</v>
      </c>
      <c r="BV49" s="15" t="str">
        <f t="shared" si="1"/>
        <v>1M03</v>
      </c>
      <c r="BW49" s="15" t="str">
        <f t="shared" si="1"/>
        <v>2M03</v>
      </c>
      <c r="BX49" s="15" t="str">
        <f t="shared" si="1"/>
        <v>3M03</v>
      </c>
      <c r="BY49" s="15" t="str">
        <f t="shared" si="1"/>
        <v>4M03</v>
      </c>
      <c r="BZ49" s="15" t="str">
        <f t="shared" si="1"/>
        <v>5M03</v>
      </c>
      <c r="CA49" s="15" t="str">
        <f t="shared" si="1"/>
        <v>6M03</v>
      </c>
      <c r="CB49" s="15" t="str">
        <f t="shared" si="1"/>
        <v>7M03</v>
      </c>
      <c r="CC49" s="15" t="str">
        <f t="shared" si="1"/>
        <v>8M03</v>
      </c>
      <c r="CD49" s="15" t="str">
        <f t="shared" si="1"/>
        <v>9M03</v>
      </c>
      <c r="CE49" s="15" t="str">
        <f t="shared" si="1"/>
        <v>10M03</v>
      </c>
      <c r="CF49" s="15" t="str">
        <f t="shared" si="1"/>
        <v>11M03</v>
      </c>
      <c r="CG49" s="15" t="str">
        <f t="shared" si="1"/>
        <v>12M03</v>
      </c>
      <c r="CH49" s="15" t="str">
        <f t="shared" si="1"/>
        <v>1M04</v>
      </c>
      <c r="CI49" s="15" t="str">
        <f t="shared" si="1"/>
        <v>2M04</v>
      </c>
      <c r="CJ49" s="15" t="str">
        <f t="shared" si="1"/>
        <v>3M04</v>
      </c>
      <c r="CK49" s="15" t="str">
        <f t="shared" si="1"/>
        <v>4M04</v>
      </c>
      <c r="CL49" s="15" t="str">
        <f t="shared" si="1"/>
        <v>5M04</v>
      </c>
      <c r="CM49" s="15" t="str">
        <f t="shared" si="1"/>
        <v>6M04</v>
      </c>
      <c r="CN49" s="15" t="str">
        <f t="shared" si="1"/>
        <v>7M04</v>
      </c>
      <c r="CO49" s="15" t="str">
        <f t="shared" si="1"/>
        <v>8M04</v>
      </c>
      <c r="CP49" s="15" t="str">
        <f t="shared" si="1"/>
        <v>9M04</v>
      </c>
      <c r="CQ49" s="15" t="str">
        <f t="shared" si="1"/>
        <v>10M04</v>
      </c>
      <c r="CR49" s="15" t="str">
        <f t="shared" si="1"/>
        <v>11M04</v>
      </c>
      <c r="CS49" s="15" t="str">
        <f t="shared" si="1"/>
        <v>12M04</v>
      </c>
      <c r="CT49" s="15" t="str">
        <f t="shared" si="1"/>
        <v>1M05</v>
      </c>
      <c r="CU49" s="15" t="str">
        <f t="shared" si="1"/>
        <v>2M05</v>
      </c>
      <c r="CV49" s="15" t="str">
        <f t="shared" si="1"/>
        <v>3M05</v>
      </c>
      <c r="CW49" s="15" t="str">
        <f t="shared" si="1"/>
        <v>4M05</v>
      </c>
      <c r="CX49" s="15" t="str">
        <f t="shared" si="1"/>
        <v>5M05</v>
      </c>
      <c r="CY49" s="15" t="str">
        <f t="shared" si="1"/>
        <v>6M05</v>
      </c>
      <c r="CZ49" s="15" t="str">
        <f t="shared" si="1"/>
        <v>7M05</v>
      </c>
      <c r="DA49" s="15" t="str">
        <f t="shared" si="1"/>
        <v>8M05</v>
      </c>
      <c r="DB49" s="15" t="str">
        <f t="shared" si="1"/>
        <v>9M05</v>
      </c>
      <c r="DC49" s="15" t="str">
        <f t="shared" si="1"/>
        <v>10M05</v>
      </c>
      <c r="DD49" s="15" t="str">
        <f t="shared" si="1"/>
        <v>11M05</v>
      </c>
      <c r="DE49" s="15" t="str">
        <f t="shared" si="1"/>
        <v>12M05</v>
      </c>
      <c r="DF49" s="15" t="str">
        <f t="shared" si="1"/>
        <v>1M06</v>
      </c>
      <c r="DG49" s="15" t="str">
        <f t="shared" si="1"/>
        <v>2M06</v>
      </c>
      <c r="DH49" s="15" t="str">
        <f t="shared" si="1"/>
        <v>3M06</v>
      </c>
      <c r="DI49" s="15" t="str">
        <f t="shared" si="1"/>
        <v>4M06</v>
      </c>
      <c r="DJ49" s="15" t="str">
        <f t="shared" si="1"/>
        <v>5M06</v>
      </c>
      <c r="DK49" s="15" t="str">
        <f t="shared" si="1"/>
        <v>6M06</v>
      </c>
      <c r="DL49" s="15" t="str">
        <f t="shared" si="1"/>
        <v>7M06</v>
      </c>
      <c r="DM49" s="15" t="str">
        <f t="shared" si="1"/>
        <v>8M06</v>
      </c>
      <c r="DN49" s="15" t="str">
        <f t="shared" si="1"/>
        <v>9M06</v>
      </c>
      <c r="DO49" s="15" t="str">
        <f t="shared" si="1"/>
        <v>10M06</v>
      </c>
      <c r="DP49" s="15" t="str">
        <f t="shared" si="1"/>
        <v>11M06</v>
      </c>
      <c r="DQ49" s="15" t="str">
        <f t="shared" si="1"/>
        <v>12M06</v>
      </c>
      <c r="DR49" s="15" t="str">
        <f t="shared" si="1"/>
        <v>1M07</v>
      </c>
      <c r="DS49" s="15" t="str">
        <f t="shared" si="1"/>
        <v>2M07</v>
      </c>
      <c r="DT49" s="15" t="str">
        <f t="shared" si="1"/>
        <v>3M07</v>
      </c>
      <c r="DU49" s="15" t="str">
        <f t="shared" si="1"/>
        <v>4M07</v>
      </c>
      <c r="DV49" s="15" t="str">
        <f t="shared" si="1"/>
        <v>5M07</v>
      </c>
      <c r="DW49" s="15" t="str">
        <f t="shared" si="1"/>
        <v>6M07</v>
      </c>
      <c r="DX49" s="15" t="str">
        <f t="shared" si="1"/>
        <v>7M07</v>
      </c>
      <c r="DY49" s="15" t="str">
        <f t="shared" si="1"/>
        <v>8M07</v>
      </c>
      <c r="DZ49" s="15" t="str">
        <f t="shared" si="1"/>
        <v>9M07</v>
      </c>
      <c r="EA49" s="15" t="str">
        <f t="shared" si="1"/>
        <v>10M07</v>
      </c>
      <c r="EB49" s="15" t="str">
        <f t="shared" ref="EB49:GM49" si="2">EB$2</f>
        <v>11M07</v>
      </c>
      <c r="EC49" s="15" t="str">
        <f t="shared" si="2"/>
        <v>12M07</v>
      </c>
      <c r="ED49" s="15" t="str">
        <f t="shared" si="2"/>
        <v>1M08</v>
      </c>
      <c r="EE49" s="15" t="str">
        <f t="shared" si="2"/>
        <v>2M08</v>
      </c>
      <c r="EF49" s="15" t="str">
        <f t="shared" si="2"/>
        <v>3M08</v>
      </c>
      <c r="EG49" s="15" t="str">
        <f t="shared" si="2"/>
        <v>4M08</v>
      </c>
      <c r="EH49" s="15" t="str">
        <f t="shared" si="2"/>
        <v>5M08</v>
      </c>
      <c r="EI49" s="15" t="str">
        <f t="shared" si="2"/>
        <v>6M08</v>
      </c>
      <c r="EJ49" s="15" t="str">
        <f t="shared" si="2"/>
        <v>7M08</v>
      </c>
      <c r="EK49" s="15" t="str">
        <f t="shared" si="2"/>
        <v>8M08</v>
      </c>
      <c r="EL49" s="15" t="str">
        <f t="shared" si="2"/>
        <v>9M08</v>
      </c>
      <c r="EM49" s="15" t="str">
        <f t="shared" si="2"/>
        <v>10M08</v>
      </c>
      <c r="EN49" s="15" t="str">
        <f t="shared" si="2"/>
        <v>11M08</v>
      </c>
      <c r="EO49" s="15" t="str">
        <f t="shared" si="2"/>
        <v>12M08</v>
      </c>
      <c r="EP49" s="15" t="str">
        <f t="shared" si="2"/>
        <v>1M09</v>
      </c>
      <c r="EQ49" s="15" t="str">
        <f t="shared" si="2"/>
        <v>2M09</v>
      </c>
      <c r="ER49" s="15" t="str">
        <f t="shared" si="2"/>
        <v>3M09</v>
      </c>
      <c r="ES49" s="15" t="str">
        <f t="shared" si="2"/>
        <v>4M09</v>
      </c>
      <c r="ET49" s="15" t="str">
        <f t="shared" si="2"/>
        <v>5M09</v>
      </c>
      <c r="EU49" s="15" t="str">
        <f t="shared" si="2"/>
        <v>6M09</v>
      </c>
      <c r="EV49" s="15" t="str">
        <f t="shared" si="2"/>
        <v>7M09</v>
      </c>
      <c r="EW49" s="15" t="str">
        <f t="shared" si="2"/>
        <v>8M09</v>
      </c>
      <c r="EX49" s="15" t="str">
        <f t="shared" si="2"/>
        <v>9M09</v>
      </c>
      <c r="EY49" s="15" t="str">
        <f t="shared" si="2"/>
        <v>10M09</v>
      </c>
      <c r="EZ49" s="15" t="str">
        <f t="shared" si="2"/>
        <v>11M09</v>
      </c>
      <c r="FA49" s="15" t="str">
        <f t="shared" si="2"/>
        <v>12M09</v>
      </c>
      <c r="FB49" s="15" t="str">
        <f t="shared" si="2"/>
        <v>1M10</v>
      </c>
      <c r="FC49" s="15" t="str">
        <f t="shared" si="2"/>
        <v>2M10</v>
      </c>
      <c r="FD49" s="15" t="str">
        <f t="shared" si="2"/>
        <v>3M10</v>
      </c>
      <c r="FE49" s="15" t="str">
        <f t="shared" si="2"/>
        <v>4M10</v>
      </c>
      <c r="FF49" s="15" t="str">
        <f t="shared" si="2"/>
        <v>5M10</v>
      </c>
      <c r="FG49" s="15" t="str">
        <f t="shared" si="2"/>
        <v>6M10</v>
      </c>
      <c r="FH49" s="15" t="str">
        <f t="shared" si="2"/>
        <v>7M10</v>
      </c>
      <c r="FI49" s="15" t="str">
        <f t="shared" si="2"/>
        <v>8M10</v>
      </c>
      <c r="FJ49" s="15" t="str">
        <f t="shared" si="2"/>
        <v>9M10</v>
      </c>
      <c r="FK49" s="15" t="str">
        <f t="shared" si="2"/>
        <v>10M10</v>
      </c>
      <c r="FL49" s="15" t="str">
        <f t="shared" si="2"/>
        <v>11M10</v>
      </c>
      <c r="FM49" s="15" t="str">
        <f t="shared" si="2"/>
        <v>12M10</v>
      </c>
      <c r="FN49" s="15" t="str">
        <f t="shared" si="2"/>
        <v>1M11</v>
      </c>
      <c r="FO49" s="15" t="str">
        <f t="shared" si="2"/>
        <v>2M11</v>
      </c>
      <c r="FP49" s="15" t="str">
        <f t="shared" si="2"/>
        <v>3M11</v>
      </c>
      <c r="FQ49" s="15" t="str">
        <f t="shared" si="2"/>
        <v>4M11</v>
      </c>
      <c r="FR49" s="15" t="str">
        <f t="shared" si="2"/>
        <v>5M11</v>
      </c>
      <c r="FS49" s="15" t="str">
        <f t="shared" si="2"/>
        <v>6M11</v>
      </c>
      <c r="FT49" s="15" t="str">
        <f t="shared" si="2"/>
        <v>7M11</v>
      </c>
      <c r="FU49" s="15" t="str">
        <f t="shared" si="2"/>
        <v>8M11</v>
      </c>
      <c r="FV49" s="15" t="str">
        <f t="shared" si="2"/>
        <v>9M11</v>
      </c>
      <c r="FW49" s="15" t="str">
        <f t="shared" si="2"/>
        <v>10M11</v>
      </c>
      <c r="FX49" s="15" t="str">
        <f t="shared" si="2"/>
        <v>11M11</v>
      </c>
      <c r="FY49" s="15" t="str">
        <f t="shared" si="2"/>
        <v>12M11</v>
      </c>
      <c r="FZ49" s="15" t="str">
        <f t="shared" si="2"/>
        <v>1M12</v>
      </c>
      <c r="GA49" s="15" t="str">
        <f t="shared" si="2"/>
        <v>2M12</v>
      </c>
      <c r="GB49" s="15" t="str">
        <f t="shared" si="2"/>
        <v>3M12</v>
      </c>
      <c r="GC49" s="15" t="str">
        <f t="shared" si="2"/>
        <v>4M12</v>
      </c>
      <c r="GD49" s="15" t="str">
        <f t="shared" si="2"/>
        <v>5M12</v>
      </c>
      <c r="GE49" s="15" t="str">
        <f t="shared" si="2"/>
        <v>6M12</v>
      </c>
      <c r="GF49" s="15" t="str">
        <f t="shared" si="2"/>
        <v>7M12</v>
      </c>
      <c r="GG49" s="15" t="str">
        <f t="shared" si="2"/>
        <v>8M12</v>
      </c>
      <c r="GH49" s="15" t="str">
        <f t="shared" si="2"/>
        <v>9M12</v>
      </c>
      <c r="GI49" s="15" t="str">
        <f t="shared" si="2"/>
        <v>10M12</v>
      </c>
      <c r="GJ49" s="15" t="str">
        <f t="shared" si="2"/>
        <v>11M12</v>
      </c>
      <c r="GK49" s="15" t="str">
        <f t="shared" si="2"/>
        <v>12M12</v>
      </c>
      <c r="GL49" s="15" t="str">
        <f t="shared" si="2"/>
        <v>1M13</v>
      </c>
      <c r="GM49" s="15" t="str">
        <f t="shared" si="2"/>
        <v>2M13</v>
      </c>
      <c r="GN49" s="15" t="str">
        <f t="shared" ref="GN49:IY49" si="3">GN$2</f>
        <v>3M13</v>
      </c>
      <c r="GO49" s="15" t="str">
        <f t="shared" si="3"/>
        <v>4M13</v>
      </c>
      <c r="GP49" s="15" t="str">
        <f t="shared" si="3"/>
        <v>5M13</v>
      </c>
      <c r="GQ49" s="15" t="str">
        <f t="shared" si="3"/>
        <v>6M13</v>
      </c>
      <c r="GR49" s="15" t="str">
        <f t="shared" si="3"/>
        <v>7M13</v>
      </c>
      <c r="GS49" s="15" t="str">
        <f t="shared" si="3"/>
        <v>8M13</v>
      </c>
      <c r="GT49" s="15" t="str">
        <f t="shared" si="3"/>
        <v>9M13</v>
      </c>
      <c r="GU49" s="15" t="str">
        <f t="shared" si="3"/>
        <v>10M13</v>
      </c>
      <c r="GV49" s="15" t="str">
        <f t="shared" si="3"/>
        <v>11M13</v>
      </c>
      <c r="GW49" s="15" t="str">
        <f t="shared" si="3"/>
        <v>12M13</v>
      </c>
      <c r="GX49" s="15" t="str">
        <f t="shared" si="3"/>
        <v>1M14</v>
      </c>
      <c r="GY49" s="15" t="str">
        <f t="shared" si="3"/>
        <v>2M14</v>
      </c>
      <c r="GZ49" s="15" t="str">
        <f t="shared" si="3"/>
        <v>3M14</v>
      </c>
      <c r="HA49" s="15" t="str">
        <f t="shared" si="3"/>
        <v>4M14</v>
      </c>
      <c r="HB49" s="15" t="str">
        <f t="shared" si="3"/>
        <v>5M14</v>
      </c>
      <c r="HC49" s="15" t="str">
        <f t="shared" si="3"/>
        <v>6M14</v>
      </c>
      <c r="HD49" s="15" t="str">
        <f t="shared" si="3"/>
        <v>7M14</v>
      </c>
      <c r="HE49" s="15" t="str">
        <f t="shared" si="3"/>
        <v>8M14</v>
      </c>
      <c r="HF49" s="15" t="str">
        <f t="shared" si="3"/>
        <v>9M14</v>
      </c>
      <c r="HG49" s="15" t="str">
        <f t="shared" si="3"/>
        <v>10M14</v>
      </c>
      <c r="HH49" s="15" t="str">
        <f t="shared" si="3"/>
        <v>11M14</v>
      </c>
      <c r="HI49" s="15" t="str">
        <f t="shared" si="3"/>
        <v>12M14</v>
      </c>
      <c r="HJ49" s="15" t="str">
        <f t="shared" si="3"/>
        <v>1M15</v>
      </c>
      <c r="HK49" s="15" t="str">
        <f t="shared" si="3"/>
        <v>2M15</v>
      </c>
      <c r="HL49" s="15" t="str">
        <f t="shared" si="3"/>
        <v>3M15</v>
      </c>
      <c r="HM49" s="15" t="str">
        <f t="shared" si="3"/>
        <v>4M15</v>
      </c>
      <c r="HN49" s="15" t="str">
        <f t="shared" si="3"/>
        <v>5M15</v>
      </c>
      <c r="HO49" s="15" t="str">
        <f t="shared" si="3"/>
        <v>6M15</v>
      </c>
      <c r="HP49" s="15" t="str">
        <f t="shared" si="3"/>
        <v>7M15</v>
      </c>
      <c r="HQ49" s="15" t="str">
        <f t="shared" si="3"/>
        <v>8M15</v>
      </c>
      <c r="HR49" s="15" t="str">
        <f t="shared" si="3"/>
        <v>9M15</v>
      </c>
      <c r="HS49" s="15" t="str">
        <f t="shared" si="3"/>
        <v>10M15</v>
      </c>
      <c r="HT49" s="15" t="str">
        <f t="shared" si="3"/>
        <v>11M15</v>
      </c>
      <c r="HU49" s="15" t="str">
        <f t="shared" si="3"/>
        <v>12M15</v>
      </c>
      <c r="HV49" s="15" t="str">
        <f t="shared" si="3"/>
        <v>1M16</v>
      </c>
      <c r="HW49" s="15" t="str">
        <f t="shared" si="3"/>
        <v>2M16</v>
      </c>
      <c r="HX49" s="15" t="str">
        <f t="shared" si="3"/>
        <v>3M16</v>
      </c>
      <c r="HY49" s="15" t="str">
        <f t="shared" si="3"/>
        <v>4M16</v>
      </c>
      <c r="HZ49" s="15" t="str">
        <f t="shared" si="3"/>
        <v>5M16</v>
      </c>
      <c r="IA49" s="15" t="str">
        <f t="shared" si="3"/>
        <v>6M16</v>
      </c>
      <c r="IB49" s="15" t="str">
        <f t="shared" si="3"/>
        <v>7M16</v>
      </c>
      <c r="IC49" s="15" t="str">
        <f t="shared" si="3"/>
        <v>8M16</v>
      </c>
      <c r="ID49" s="15" t="str">
        <f t="shared" si="3"/>
        <v>9M16</v>
      </c>
      <c r="IE49" s="15" t="str">
        <f t="shared" si="3"/>
        <v>10M16</v>
      </c>
      <c r="IF49" s="15" t="str">
        <f t="shared" si="3"/>
        <v>11M16</v>
      </c>
      <c r="IG49" s="15" t="str">
        <f t="shared" si="3"/>
        <v>12M16</v>
      </c>
      <c r="IH49" s="15" t="str">
        <f t="shared" si="3"/>
        <v>1M17</v>
      </c>
      <c r="II49" s="15" t="str">
        <f t="shared" si="3"/>
        <v>2M17</v>
      </c>
      <c r="IJ49" s="15" t="str">
        <f t="shared" si="3"/>
        <v>3M17</v>
      </c>
      <c r="IK49" s="15" t="str">
        <f t="shared" si="3"/>
        <v>4M17</v>
      </c>
      <c r="IL49" s="15" t="str">
        <f t="shared" si="3"/>
        <v>5M17</v>
      </c>
      <c r="IM49" s="15" t="str">
        <f t="shared" si="3"/>
        <v>6M17</v>
      </c>
      <c r="IN49" s="15" t="str">
        <f t="shared" si="3"/>
        <v>7M17</v>
      </c>
      <c r="IO49" s="15" t="str">
        <f t="shared" si="3"/>
        <v>8M17</v>
      </c>
      <c r="IP49" s="15" t="str">
        <f t="shared" si="3"/>
        <v>9M17</v>
      </c>
      <c r="IQ49" s="15" t="str">
        <f t="shared" si="3"/>
        <v>10M17</v>
      </c>
      <c r="IR49" s="15" t="str">
        <f t="shared" si="3"/>
        <v>11M17</v>
      </c>
      <c r="IS49" s="15" t="str">
        <f t="shared" si="3"/>
        <v>12M17</v>
      </c>
      <c r="IT49" s="15" t="str">
        <f t="shared" si="3"/>
        <v>1M18</v>
      </c>
      <c r="IU49" s="15" t="str">
        <f t="shared" si="3"/>
        <v>2M18</v>
      </c>
      <c r="IV49" s="15" t="str">
        <f t="shared" si="3"/>
        <v>3M18</v>
      </c>
      <c r="IW49" s="15" t="str">
        <f t="shared" si="3"/>
        <v>4M18</v>
      </c>
      <c r="IX49" s="15" t="str">
        <f t="shared" si="3"/>
        <v>5M18</v>
      </c>
      <c r="IY49" s="15" t="str">
        <f t="shared" si="3"/>
        <v>6M18</v>
      </c>
      <c r="IZ49" s="15" t="str">
        <f t="shared" ref="IZ49:MD49" si="4">IZ$2</f>
        <v>7M18</v>
      </c>
      <c r="JA49" s="15" t="str">
        <f t="shared" si="4"/>
        <v>8M18</v>
      </c>
      <c r="JB49" s="15" t="str">
        <f t="shared" si="4"/>
        <v>9M18</v>
      </c>
      <c r="JC49" s="15" t="str">
        <f t="shared" si="4"/>
        <v>10M18</v>
      </c>
      <c r="JD49" s="15" t="str">
        <f t="shared" si="4"/>
        <v>11M18</v>
      </c>
      <c r="JE49" s="15" t="str">
        <f t="shared" si="4"/>
        <v>12M18</v>
      </c>
      <c r="JF49" s="15" t="str">
        <f t="shared" si="4"/>
        <v>1M19</v>
      </c>
      <c r="JG49" s="15" t="str">
        <f t="shared" si="4"/>
        <v>2M19</v>
      </c>
      <c r="JH49" s="15" t="str">
        <f t="shared" si="4"/>
        <v>3M19</v>
      </c>
      <c r="JI49" s="15" t="str">
        <f t="shared" si="4"/>
        <v>4M19</v>
      </c>
      <c r="JJ49" s="15" t="str">
        <f t="shared" si="4"/>
        <v>5M19</v>
      </c>
      <c r="JK49" s="15" t="str">
        <f t="shared" si="4"/>
        <v>6M19</v>
      </c>
      <c r="JL49" s="15" t="str">
        <f t="shared" si="4"/>
        <v>7M19</v>
      </c>
      <c r="JM49" s="15" t="str">
        <f t="shared" si="4"/>
        <v>8M19</v>
      </c>
      <c r="JN49" s="15" t="str">
        <f t="shared" si="4"/>
        <v>9M19</v>
      </c>
      <c r="JO49" s="15" t="str">
        <f t="shared" si="4"/>
        <v>10M19</v>
      </c>
      <c r="JP49" s="15" t="str">
        <f t="shared" si="4"/>
        <v>11M19</v>
      </c>
      <c r="JQ49" s="15" t="str">
        <f t="shared" si="4"/>
        <v>12M19</v>
      </c>
      <c r="JR49" s="15" t="str">
        <f t="shared" si="4"/>
        <v>1M20</v>
      </c>
      <c r="JS49" s="15" t="str">
        <f t="shared" si="4"/>
        <v>2M20</v>
      </c>
      <c r="JT49" s="15" t="str">
        <f t="shared" si="4"/>
        <v>3M20</v>
      </c>
      <c r="JU49" s="15" t="str">
        <f t="shared" si="4"/>
        <v>4M20</v>
      </c>
      <c r="JV49" s="15" t="str">
        <f t="shared" si="4"/>
        <v>5M20</v>
      </c>
      <c r="JW49" s="15" t="str">
        <f t="shared" si="4"/>
        <v>6M20</v>
      </c>
      <c r="JX49" s="15" t="str">
        <f t="shared" si="4"/>
        <v>7M20</v>
      </c>
      <c r="JY49" s="15" t="str">
        <f t="shared" si="4"/>
        <v>8M20</v>
      </c>
      <c r="JZ49" s="15" t="str">
        <f t="shared" si="4"/>
        <v>9M20</v>
      </c>
      <c r="KA49" s="15" t="str">
        <f t="shared" si="4"/>
        <v>10M20</v>
      </c>
      <c r="KB49" s="15" t="str">
        <f t="shared" si="4"/>
        <v>11M20</v>
      </c>
      <c r="KC49" s="15" t="str">
        <f t="shared" si="4"/>
        <v>12M20</v>
      </c>
      <c r="KD49" s="15" t="str">
        <f t="shared" si="4"/>
        <v>1M21</v>
      </c>
      <c r="KE49" s="15" t="str">
        <f t="shared" si="4"/>
        <v>2M21</v>
      </c>
      <c r="KF49" s="15" t="str">
        <f t="shared" si="4"/>
        <v>3M21</v>
      </c>
      <c r="KG49" s="15" t="str">
        <f t="shared" si="4"/>
        <v>4M21</v>
      </c>
      <c r="KH49" s="15" t="str">
        <f t="shared" si="4"/>
        <v>5M21</v>
      </c>
      <c r="KI49" s="15" t="str">
        <f t="shared" si="4"/>
        <v>6M21</v>
      </c>
      <c r="KJ49" s="15" t="str">
        <f t="shared" si="4"/>
        <v>7M21</v>
      </c>
      <c r="KK49" s="15" t="str">
        <f t="shared" si="4"/>
        <v>8M21</v>
      </c>
      <c r="KL49" s="15" t="str">
        <f t="shared" si="4"/>
        <v>9M21</v>
      </c>
      <c r="KM49" s="15" t="str">
        <f t="shared" si="4"/>
        <v>10M21</v>
      </c>
      <c r="KN49" s="15" t="str">
        <f t="shared" si="4"/>
        <v>11M21</v>
      </c>
      <c r="KO49" s="15" t="str">
        <f t="shared" si="4"/>
        <v>12M21</v>
      </c>
      <c r="KP49" s="15" t="str">
        <f t="shared" si="4"/>
        <v>1M22</v>
      </c>
      <c r="KQ49" s="15" t="str">
        <f t="shared" si="4"/>
        <v>2M22</v>
      </c>
      <c r="KR49" s="15" t="str">
        <f t="shared" si="4"/>
        <v>3M22</v>
      </c>
      <c r="KS49" s="15" t="str">
        <f t="shared" si="4"/>
        <v>4M22</v>
      </c>
      <c r="KT49" s="15" t="str">
        <f t="shared" si="4"/>
        <v>5M22</v>
      </c>
      <c r="KU49" s="15" t="str">
        <f t="shared" si="4"/>
        <v>6M22</v>
      </c>
      <c r="KV49" s="15" t="str">
        <f t="shared" si="4"/>
        <v>7M22</v>
      </c>
      <c r="KW49" s="15" t="str">
        <f t="shared" si="4"/>
        <v>8M22</v>
      </c>
      <c r="KX49" s="15" t="str">
        <f t="shared" si="4"/>
        <v>9M22</v>
      </c>
      <c r="KY49" s="15" t="str">
        <f t="shared" si="4"/>
        <v>10M22</v>
      </c>
      <c r="KZ49" s="15" t="str">
        <f t="shared" si="4"/>
        <v>11M22</v>
      </c>
      <c r="LA49" s="15" t="str">
        <f t="shared" si="4"/>
        <v>12M22</v>
      </c>
      <c r="LB49" s="15" t="str">
        <f t="shared" si="4"/>
        <v>1M23</v>
      </c>
      <c r="LC49" s="15" t="str">
        <f t="shared" si="4"/>
        <v>2M23</v>
      </c>
      <c r="LD49" s="15" t="str">
        <f t="shared" si="4"/>
        <v>3M23</v>
      </c>
      <c r="LE49" s="15" t="str">
        <f t="shared" si="4"/>
        <v>4M23</v>
      </c>
      <c r="LF49" s="15" t="str">
        <f t="shared" si="4"/>
        <v>5M23</v>
      </c>
      <c r="LG49" s="15" t="str">
        <f t="shared" si="4"/>
        <v>6M23</v>
      </c>
      <c r="LH49" s="15" t="str">
        <f t="shared" si="4"/>
        <v>7M23</v>
      </c>
      <c r="LI49" s="15" t="str">
        <f t="shared" si="4"/>
        <v>8M23</v>
      </c>
      <c r="LJ49" s="15" t="str">
        <f t="shared" si="4"/>
        <v>9M23</v>
      </c>
      <c r="LK49" s="15" t="str">
        <f t="shared" si="4"/>
        <v>10M23</v>
      </c>
      <c r="LL49" s="15" t="str">
        <f t="shared" si="4"/>
        <v>11M23</v>
      </c>
      <c r="LM49" s="15" t="str">
        <f t="shared" si="4"/>
        <v>12M23</v>
      </c>
      <c r="LN49" s="15" t="str">
        <f t="shared" si="4"/>
        <v>1M24</v>
      </c>
      <c r="LO49" s="15" t="str">
        <f t="shared" si="4"/>
        <v>2M24</v>
      </c>
      <c r="LP49" s="15" t="str">
        <f t="shared" si="4"/>
        <v>3M24</v>
      </c>
      <c r="LQ49" s="15" t="str">
        <f t="shared" si="4"/>
        <v>4M24</v>
      </c>
      <c r="LR49" s="15" t="str">
        <f t="shared" si="4"/>
        <v>5M24</v>
      </c>
      <c r="LS49" s="15" t="str">
        <f t="shared" si="4"/>
        <v>6M24</v>
      </c>
      <c r="LT49" s="15" t="str">
        <f t="shared" si="4"/>
        <v>7M24</v>
      </c>
      <c r="LU49" s="15" t="str">
        <f t="shared" si="4"/>
        <v>8M24</v>
      </c>
      <c r="LV49" s="15" t="str">
        <f t="shared" si="4"/>
        <v>9M24</v>
      </c>
      <c r="LW49" s="15" t="str">
        <f t="shared" si="4"/>
        <v>10M24</v>
      </c>
      <c r="LX49" s="15" t="str">
        <f t="shared" si="4"/>
        <v>11M24</v>
      </c>
      <c r="LY49" s="15" t="str">
        <f t="shared" si="4"/>
        <v>12M24</v>
      </c>
      <c r="LZ49" s="15" t="str">
        <f t="shared" si="4"/>
        <v>1M25</v>
      </c>
      <c r="MA49" s="15" t="str">
        <f t="shared" si="4"/>
        <v>2M25</v>
      </c>
      <c r="MB49" s="15" t="str">
        <f t="shared" si="4"/>
        <v>3M25</v>
      </c>
      <c r="MC49" s="15" t="str">
        <f t="shared" si="4"/>
        <v>4M25</v>
      </c>
      <c r="MD49" s="15" t="str">
        <f t="shared" si="4"/>
        <v>5M25</v>
      </c>
      <c r="ME49" s="15" t="str">
        <f t="shared" ref="ME49:ML49" si="5">ME$2</f>
        <v>6M25</v>
      </c>
      <c r="MF49" s="15" t="str">
        <f t="shared" si="5"/>
        <v>7M25</v>
      </c>
      <c r="MG49" s="15" t="str">
        <f t="shared" si="5"/>
        <v>8M25</v>
      </c>
      <c r="MH49" s="15" t="str">
        <f t="shared" si="5"/>
        <v>9M25</v>
      </c>
      <c r="MI49" s="15" t="str">
        <f t="shared" si="5"/>
        <v>10M25</v>
      </c>
      <c r="MJ49" s="15" t="str">
        <f t="shared" si="5"/>
        <v>11M25</v>
      </c>
      <c r="MK49" s="15" t="str">
        <f t="shared" si="5"/>
        <v>12M25</v>
      </c>
      <c r="ML49" s="15" t="str">
        <f t="shared" si="5"/>
        <v>3M26</v>
      </c>
    </row>
    <row r="50" spans="1:350" s="188" customFormat="1" ht="29" x14ac:dyDescent="0.35">
      <c r="A50" s="203" t="s">
        <v>625</v>
      </c>
      <c r="B50" s="186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  <c r="AZ50" s="186"/>
      <c r="BA50" s="186"/>
      <c r="BB50" s="186"/>
      <c r="BC50" s="186"/>
      <c r="BD50" s="186"/>
      <c r="BE50" s="186"/>
      <c r="BF50" s="186"/>
      <c r="BG50" s="186"/>
      <c r="BH50" s="186"/>
      <c r="BI50" s="186"/>
      <c r="BJ50" s="186"/>
      <c r="BK50" s="186"/>
      <c r="BL50" s="186"/>
      <c r="BM50" s="186"/>
      <c r="BN50" s="186"/>
      <c r="BO50" s="186"/>
      <c r="BP50" s="186"/>
      <c r="BQ50" s="186"/>
      <c r="BR50" s="186"/>
      <c r="BS50" s="186"/>
      <c r="BT50" s="186"/>
      <c r="BU50" s="186"/>
      <c r="BV50" s="186"/>
      <c r="BW50" s="186"/>
      <c r="BX50" s="186"/>
      <c r="BY50" s="186"/>
      <c r="BZ50" s="186"/>
      <c r="CA50" s="186"/>
      <c r="CB50" s="186"/>
      <c r="CC50" s="186"/>
      <c r="CD50" s="186"/>
      <c r="CE50" s="186"/>
      <c r="CF50" s="186"/>
      <c r="CG50" s="186"/>
      <c r="CH50" s="186"/>
      <c r="CI50" s="186"/>
      <c r="CJ50" s="186"/>
      <c r="CK50" s="186"/>
      <c r="CL50" s="186"/>
      <c r="CM50" s="186"/>
      <c r="CN50" s="186"/>
      <c r="CO50" s="186"/>
      <c r="CP50" s="186"/>
      <c r="CQ50" s="186"/>
      <c r="CR50" s="186"/>
      <c r="CS50" s="186"/>
      <c r="CT50" s="186"/>
      <c r="CU50" s="186"/>
      <c r="CV50" s="186"/>
      <c r="CW50" s="186"/>
      <c r="CX50" s="186"/>
      <c r="CY50" s="186"/>
      <c r="CZ50" s="186"/>
      <c r="DA50" s="186"/>
      <c r="DB50" s="186"/>
      <c r="DC50" s="186"/>
      <c r="DD50" s="186"/>
      <c r="DE50" s="186"/>
      <c r="DF50" s="186"/>
      <c r="DG50" s="186"/>
      <c r="DH50" s="186"/>
      <c r="DI50" s="186"/>
      <c r="DJ50" s="186"/>
      <c r="DK50" s="186"/>
      <c r="DL50" s="186"/>
      <c r="DM50" s="186"/>
      <c r="DN50" s="186"/>
      <c r="DO50" s="186"/>
      <c r="DP50" s="186"/>
      <c r="DQ50" s="186"/>
      <c r="DR50" s="186"/>
      <c r="DS50" s="186"/>
      <c r="DT50" s="186"/>
      <c r="DU50" s="186"/>
      <c r="DV50" s="186"/>
      <c r="DW50" s="186"/>
      <c r="DX50" s="186"/>
      <c r="DY50" s="186"/>
      <c r="DZ50" s="186"/>
      <c r="EA50" s="186"/>
      <c r="EB50" s="186"/>
      <c r="EC50" s="186"/>
      <c r="ED50" s="186"/>
      <c r="EE50" s="186"/>
      <c r="EF50" s="186"/>
      <c r="EG50" s="186"/>
      <c r="EH50" s="186"/>
      <c r="EI50" s="186"/>
      <c r="EJ50" s="186"/>
      <c r="EK50" s="186"/>
      <c r="EL50" s="186"/>
      <c r="EM50" s="186"/>
      <c r="EN50" s="186"/>
      <c r="EO50" s="186"/>
      <c r="EP50" s="186"/>
      <c r="EQ50" s="186"/>
      <c r="ER50" s="186"/>
      <c r="ES50" s="186"/>
      <c r="ET50" s="186"/>
      <c r="EU50" s="186"/>
      <c r="EV50" s="186"/>
      <c r="EW50" s="186"/>
      <c r="EX50" s="186"/>
      <c r="EY50" s="186"/>
      <c r="EZ50" s="186"/>
      <c r="FA50" s="186"/>
      <c r="FB50" s="186"/>
      <c r="FC50" s="186"/>
      <c r="FD50" s="186"/>
      <c r="FE50" s="186"/>
      <c r="FF50" s="186"/>
      <c r="FG50" s="186"/>
      <c r="FH50" s="186"/>
      <c r="FI50" s="186"/>
      <c r="FJ50" s="186"/>
      <c r="FK50" s="186"/>
      <c r="FL50" s="186"/>
      <c r="FM50" s="186"/>
      <c r="FN50" s="186"/>
      <c r="FO50" s="186"/>
      <c r="FP50" s="186"/>
      <c r="FQ50" s="186"/>
      <c r="FR50" s="186"/>
      <c r="FS50" s="186"/>
      <c r="FT50" s="186"/>
      <c r="FU50" s="186"/>
      <c r="FV50" s="186"/>
      <c r="FW50" s="186"/>
      <c r="FX50" s="186"/>
      <c r="FY50" s="186"/>
      <c r="FZ50" s="186"/>
      <c r="GA50" s="186"/>
      <c r="GB50" s="186"/>
      <c r="GC50" s="186"/>
      <c r="GD50" s="186"/>
      <c r="GE50" s="186"/>
      <c r="GF50" s="186"/>
      <c r="GG50" s="186"/>
      <c r="GH50" s="186"/>
      <c r="GI50" s="186"/>
      <c r="GJ50" s="186"/>
      <c r="GK50" s="186"/>
      <c r="GL50" s="186"/>
      <c r="GM50" s="186"/>
      <c r="GN50" s="186"/>
      <c r="GO50" s="186"/>
      <c r="GP50" s="186"/>
      <c r="GQ50" s="186"/>
      <c r="GR50" s="186"/>
      <c r="GS50" s="186"/>
      <c r="GT50" s="186"/>
      <c r="GU50" s="186"/>
      <c r="GV50" s="186"/>
      <c r="GW50" s="186"/>
      <c r="GX50" s="186"/>
      <c r="GY50" s="186"/>
      <c r="GZ50" s="186"/>
      <c r="HA50" s="186"/>
      <c r="HB50" s="186"/>
      <c r="HC50" s="186"/>
      <c r="HD50" s="186"/>
      <c r="HE50" s="186"/>
      <c r="HF50" s="186"/>
      <c r="HG50" s="186"/>
      <c r="HH50" s="186"/>
      <c r="HI50" s="186"/>
      <c r="HJ50" s="186"/>
      <c r="HK50" s="186"/>
      <c r="HL50" s="186"/>
      <c r="HM50" s="186"/>
      <c r="HN50" s="186"/>
      <c r="HO50" s="186"/>
      <c r="HP50" s="186"/>
      <c r="HQ50" s="186"/>
      <c r="HR50" s="186"/>
      <c r="HS50" s="186"/>
      <c r="HT50" s="186"/>
      <c r="HU50" s="186"/>
      <c r="HV50" s="186"/>
      <c r="HW50" s="186"/>
      <c r="HX50" s="186"/>
      <c r="HY50" s="186"/>
      <c r="HZ50" s="186"/>
      <c r="IA50" s="186"/>
      <c r="IB50" s="186"/>
      <c r="IC50" s="186"/>
      <c r="ID50" s="186"/>
      <c r="IE50" s="186"/>
      <c r="IF50" s="186"/>
      <c r="IG50" s="186"/>
      <c r="IH50" s="186">
        <f>IH10/HV10-1</f>
        <v>1.6265460375626262E-3</v>
      </c>
      <c r="II50" s="186">
        <f t="shared" ref="II50:JS50" si="6">II10/HW10-1</f>
        <v>-1.7240072412987639E-2</v>
      </c>
      <c r="IJ50" s="186">
        <f t="shared" si="6"/>
        <v>-2.1119409202802641E-2</v>
      </c>
      <c r="IK50" s="186">
        <f t="shared" si="6"/>
        <v>-2.871644954361785E-2</v>
      </c>
      <c r="IL50" s="186">
        <f t="shared" si="6"/>
        <v>-2.1779782623341237E-2</v>
      </c>
      <c r="IM50" s="186">
        <f t="shared" si="6"/>
        <v>-1.7921673018008066E-2</v>
      </c>
      <c r="IN50" s="186">
        <f t="shared" si="6"/>
        <v>-1.5517218490715301E-2</v>
      </c>
      <c r="IO50" s="186">
        <f t="shared" si="6"/>
        <v>-1.1614529714553345E-2</v>
      </c>
      <c r="IP50" s="186">
        <f t="shared" si="6"/>
        <v>-8.8282337183976933E-3</v>
      </c>
      <c r="IQ50" s="186">
        <f t="shared" si="6"/>
        <v>-5.8340467418772635E-3</v>
      </c>
      <c r="IR50" s="186">
        <f t="shared" si="6"/>
        <v>-2.6788396359977984E-3</v>
      </c>
      <c r="IS50" s="186">
        <f t="shared" si="6"/>
        <v>-3.6493114460854903E-3</v>
      </c>
      <c r="IT50" s="186">
        <f t="shared" si="6"/>
        <v>1.6984799003636697E-2</v>
      </c>
      <c r="IU50" s="186">
        <f t="shared" si="6"/>
        <v>-1.6134264270238896E-3</v>
      </c>
      <c r="IV50" s="186">
        <f t="shared" si="6"/>
        <v>-7.0953137076901207E-4</v>
      </c>
      <c r="IW50" s="186">
        <f t="shared" si="6"/>
        <v>9.2678493969784448E-3</v>
      </c>
      <c r="IX50" s="186">
        <f t="shared" si="6"/>
        <v>-3.7667335699747229E-2</v>
      </c>
      <c r="IY50" s="186">
        <f t="shared" si="6"/>
        <v>-2.7135190930289488E-2</v>
      </c>
      <c r="IZ50" s="186">
        <f t="shared" si="6"/>
        <v>-2.2026137265874213E-2</v>
      </c>
      <c r="JA50" s="186">
        <f t="shared" si="6"/>
        <v>-1.7208623689623281E-2</v>
      </c>
      <c r="JB50" s="186">
        <f t="shared" si="6"/>
        <v>-1.4078076295626851E-2</v>
      </c>
      <c r="JC50" s="186">
        <f t="shared" si="6"/>
        <v>-1.3758963386853451E-2</v>
      </c>
      <c r="JD50" s="186">
        <f t="shared" si="6"/>
        <v>-1.548197036378407E-2</v>
      </c>
      <c r="JE50" s="186">
        <f t="shared" si="6"/>
        <v>-1.5336845571527591E-2</v>
      </c>
      <c r="JF50" s="186">
        <f t="shared" si="6"/>
        <v>9.4097583682877239E-3</v>
      </c>
      <c r="JG50" s="186">
        <f t="shared" si="6"/>
        <v>1.9950089363358625E-2</v>
      </c>
      <c r="JH50" s="186">
        <f t="shared" si="6"/>
        <v>3.5897824548196677E-3</v>
      </c>
      <c r="JI50" s="186">
        <f t="shared" si="6"/>
        <v>-9.2459200992067725E-4</v>
      </c>
      <c r="JJ50" s="186">
        <f t="shared" si="6"/>
        <v>4.4301553209780353E-2</v>
      </c>
      <c r="JK50" s="186">
        <f t="shared" si="6"/>
        <v>3.0876111093333547E-2</v>
      </c>
      <c r="JL50" s="186">
        <f t="shared" si="6"/>
        <v>2.8980589193856598E-2</v>
      </c>
      <c r="JM50" s="186">
        <f t="shared" si="6"/>
        <v>2.8136713512892264E-2</v>
      </c>
      <c r="JN50" s="186">
        <f t="shared" si="6"/>
        <v>2.887849731934744E-2</v>
      </c>
      <c r="JO50" s="186">
        <f t="shared" si="6"/>
        <v>3.3160164142015836E-2</v>
      </c>
      <c r="JP50" s="186">
        <f t="shared" si="6"/>
        <v>3.5600625952004972E-2</v>
      </c>
      <c r="JQ50" s="186">
        <f t="shared" si="6"/>
        <v>3.441015777218337E-2</v>
      </c>
      <c r="JR50" s="186">
        <f t="shared" si="6"/>
        <v>4.7345572784085466E-3</v>
      </c>
      <c r="JS50" s="186">
        <f t="shared" si="6"/>
        <v>2.6166489552935213E-2</v>
      </c>
      <c r="JT50" s="186">
        <f t="shared" ref="JT50:JT56" si="7">JT10/JH10-1</f>
        <v>9.4829730261374312E-3</v>
      </c>
      <c r="JU50" s="186">
        <f t="shared" ref="JU50:JU56" si="8">JU10/JI10-1</f>
        <v>-4.1666886678155546E-2</v>
      </c>
      <c r="JV50" s="186">
        <f t="shared" ref="JV50:JV56" si="9">JV10/JJ10-1</f>
        <v>-5.2425376350764941E-2</v>
      </c>
      <c r="JW50" s="186">
        <f t="shared" ref="JW50:LG56" si="10">JW10/JK10-1</f>
        <v>-4.9441980101276206E-2</v>
      </c>
      <c r="JX50" s="186">
        <f t="shared" si="10"/>
        <v>-4.8522699263626068E-2</v>
      </c>
      <c r="JY50" s="186">
        <f t="shared" si="10"/>
        <v>-4.2779996410509002E-2</v>
      </c>
      <c r="JZ50" s="186">
        <f t="shared" si="10"/>
        <v>-3.2713349149180782E-2</v>
      </c>
      <c r="KA50" s="186">
        <f t="shared" si="10"/>
        <v>-2.4286102772365314E-2</v>
      </c>
      <c r="KB50" s="186">
        <f t="shared" si="10"/>
        <v>-1.4768894395580157E-2</v>
      </c>
      <c r="KC50" s="186">
        <f t="shared" si="10"/>
        <v>-7.3002348268256245E-3</v>
      </c>
      <c r="KD50" s="186">
        <f t="shared" si="10"/>
        <v>7.2154887693795855E-2</v>
      </c>
      <c r="KE50" s="186">
        <f t="shared" si="10"/>
        <v>5.1892998748068742E-2</v>
      </c>
      <c r="KF50" s="186">
        <f t="shared" si="10"/>
        <v>5.8151297993720208E-2</v>
      </c>
      <c r="KG50" s="186">
        <f t="shared" si="10"/>
        <v>0.11020926731176206</v>
      </c>
      <c r="KH50" s="186">
        <f t="shared" si="10"/>
        <v>0.13053139361328259</v>
      </c>
      <c r="KI50" s="186">
        <f t="shared" si="10"/>
        <v>0.12850684443185689</v>
      </c>
      <c r="KJ50" s="186">
        <f t="shared" si="10"/>
        <v>0.12317307896104923</v>
      </c>
      <c r="KK50" s="186">
        <f t="shared" si="10"/>
        <v>0.11671559556564182</v>
      </c>
      <c r="KL50" s="186">
        <f t="shared" si="10"/>
        <v>0.10249778711390478</v>
      </c>
      <c r="KM50" s="186">
        <f t="shared" si="10"/>
        <v>8.9527840347355614E-2</v>
      </c>
      <c r="KN50" s="186">
        <f t="shared" si="10"/>
        <v>7.7403947020990849E-2</v>
      </c>
      <c r="KO50" s="186">
        <f t="shared" si="10"/>
        <v>7.1043957629338461E-2</v>
      </c>
      <c r="KP50" s="186">
        <f t="shared" si="10"/>
        <v>-6.0190820419032787E-2</v>
      </c>
      <c r="KQ50" s="186">
        <f t="shared" si="10"/>
        <v>-3.6505745348080043E-2</v>
      </c>
      <c r="KR50" s="186">
        <f t="shared" si="10"/>
        <v>9.3721441490020041E-3</v>
      </c>
      <c r="KS50" s="186">
        <f t="shared" si="10"/>
        <v>1.5019881335670338E-2</v>
      </c>
      <c r="KT50" s="186">
        <f t="shared" si="10"/>
        <v>1.1568934951526E-2</v>
      </c>
      <c r="KU50" s="186">
        <f t="shared" si="10"/>
        <v>1.0615706316711604E-2</v>
      </c>
      <c r="KV50" s="186">
        <f t="shared" si="10"/>
        <v>1.0083223791677254E-2</v>
      </c>
      <c r="KW50" s="186">
        <f t="shared" si="10"/>
        <v>6.1122473578663072E-3</v>
      </c>
      <c r="KX50" s="186">
        <f t="shared" si="10"/>
        <v>5.9228355552893852E-3</v>
      </c>
      <c r="KY50" s="186">
        <f t="shared" si="10"/>
        <v>1.7236562383522447E-3</v>
      </c>
      <c r="KZ50" s="186">
        <f t="shared" si="10"/>
        <v>2.3030897891973545E-4</v>
      </c>
      <c r="LA50" s="186">
        <f t="shared" si="10"/>
        <v>-1.76770829884354E-3</v>
      </c>
      <c r="LB50" s="186">
        <f t="shared" si="10"/>
        <v>5.3182627108444125E-2</v>
      </c>
      <c r="LC50" s="186">
        <f t="shared" si="10"/>
        <v>3.0945693692449927E-2</v>
      </c>
      <c r="LD50" s="186">
        <f t="shared" si="10"/>
        <v>2.001327288085486E-2</v>
      </c>
      <c r="LE50" s="186">
        <f t="shared" si="10"/>
        <v>1.3254091094371034E-2</v>
      </c>
      <c r="LF50" s="186">
        <f t="shared" si="10"/>
        <v>1.2828216201767884E-2</v>
      </c>
      <c r="LG50" s="186">
        <f t="shared" si="10"/>
        <v>1.4027797806109188E-2</v>
      </c>
      <c r="LH50" s="186">
        <f t="shared" ref="LH50:MC52" si="11">LH10/KV10-1</f>
        <v>1.6764616890609041E-2</v>
      </c>
      <c r="LI50" s="186">
        <f t="shared" si="11"/>
        <v>2.0518857580070993E-2</v>
      </c>
      <c r="LJ50" s="186">
        <f t="shared" si="11"/>
        <v>2.1872993564358234E-2</v>
      </c>
      <c r="LK50" s="186">
        <f t="shared" si="11"/>
        <v>2.5196479534058902E-2</v>
      </c>
      <c r="LL50" s="186">
        <f t="shared" si="11"/>
        <v>2.7289262826998506E-2</v>
      </c>
      <c r="LM50" s="186">
        <f t="shared" si="11"/>
        <v>2.6247095028291367E-2</v>
      </c>
      <c r="LN50" s="186">
        <f t="shared" si="11"/>
        <v>3.8159637623052189E-2</v>
      </c>
      <c r="LO50" s="186">
        <f t="shared" si="11"/>
        <v>4.8678068242863359E-2</v>
      </c>
      <c r="LP50" s="186">
        <f t="shared" si="11"/>
        <v>2.8192195563452094E-2</v>
      </c>
      <c r="LQ50" s="186">
        <f t="shared" si="11"/>
        <v>3.2235422942217706E-2</v>
      </c>
      <c r="LR50" s="186">
        <f t="shared" si="11"/>
        <v>2.9052765817699111E-2</v>
      </c>
      <c r="LS50" s="186">
        <f t="shared" si="11"/>
        <v>3.0938529409711535E-2</v>
      </c>
      <c r="LT50" s="186">
        <f t="shared" si="11"/>
        <v>2.9528888611866089E-2</v>
      </c>
      <c r="LU50" s="186">
        <f t="shared" si="11"/>
        <v>2.6025440077803053E-2</v>
      </c>
      <c r="LV50" s="186">
        <f t="shared" si="11"/>
        <v>2.5409162662129114E-2</v>
      </c>
      <c r="LW50" s="186">
        <f t="shared" si="11"/>
        <v>2.5514460694642249E-2</v>
      </c>
      <c r="LX50" s="186">
        <f t="shared" si="11"/>
        <v>2.2538113469898535E-2</v>
      </c>
      <c r="LY50" s="186">
        <f t="shared" si="11"/>
        <v>2.2293854825277126E-2</v>
      </c>
      <c r="LZ50" s="186">
        <f t="shared" si="11"/>
        <v>1.4906787363097918E-2</v>
      </c>
      <c r="MA50" s="186">
        <f t="shared" si="11"/>
        <v>2.1925472660719203E-2</v>
      </c>
      <c r="MB50" s="186">
        <f t="shared" si="11"/>
        <v>3.425470148989973E-3</v>
      </c>
      <c r="MC50" s="186">
        <f t="shared" si="11"/>
        <v>-4.7087442507965815E-2</v>
      </c>
      <c r="MD50" s="186">
        <f t="shared" ref="MD50:MD56" si="12">MD10/LR10-1</f>
        <v>-7.7385299924039974E-2</v>
      </c>
      <c r="ME50" s="186">
        <f t="shared" ref="ME50:ML56" si="13">ME10/LS10-1</f>
        <v>-0.10096608645111105</v>
      </c>
      <c r="MF50" s="186">
        <f t="shared" si="13"/>
        <v>-0.1146200231562523</v>
      </c>
      <c r="MG50" s="186">
        <f t="shared" si="13"/>
        <v>-0.12603468358775471</v>
      </c>
      <c r="MH50" s="186">
        <f t="shared" si="13"/>
        <v>-0.13521578180437643</v>
      </c>
      <c r="MI50" s="186">
        <f t="shared" si="13"/>
        <v>-0.14084204236647124</v>
      </c>
      <c r="MJ50" s="186">
        <f t="shared" si="13"/>
        <v>-0.14505699566546171</v>
      </c>
      <c r="MK50" s="186">
        <f t="shared" si="13"/>
        <v>-0.15032411933541623</v>
      </c>
      <c r="ML50" s="186">
        <f t="shared" si="13"/>
        <v>-0.22780833619505569</v>
      </c>
    </row>
    <row r="51" spans="1:350" s="7" customFormat="1" x14ac:dyDescent="0.35">
      <c r="A51" s="176" t="str">
        <f>Month!$A$11</f>
        <v>Rodovias (veículos equivalentes passantes)</v>
      </c>
      <c r="B51" s="186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>
        <f t="shared" ref="N51:N65" si="14">IF(B11&lt;=0,"",IF(N11&lt;=0,"",(N11/B11-1)))</f>
        <v>1.4149971379507726</v>
      </c>
      <c r="O51" s="186">
        <f t="shared" ref="O51:O65" si="15">IF(C11&lt;=0,"",IF(O11&lt;=0,"",(O11/C11-1)))</f>
        <v>1.2308552263834542</v>
      </c>
      <c r="P51" s="186">
        <f t="shared" ref="P51:P65" si="16">IF(D11&lt;=0,"",IF(P11&lt;=0,"",(P11/D11-1)))</f>
        <v>1.1305078416728902</v>
      </c>
      <c r="Q51" s="186">
        <f t="shared" ref="Q51:Q65" si="17">IF(E11&lt;=0,"",IF(Q11&lt;=0,"",(Q11/E11-1)))</f>
        <v>1.1686199824201582</v>
      </c>
      <c r="R51" s="186">
        <f t="shared" ref="R51:R65" si="18">IF(F11&lt;=0,"",IF(R11&lt;=0,"",(R11/F11-1)))</f>
        <v>1.1145482032794511</v>
      </c>
      <c r="S51" s="186">
        <f t="shared" ref="S51:S65" si="19">IF(G11&lt;=0,"",IF(S11&lt;=0,"",(S11/G11-1)))</f>
        <v>1.1215480357837415</v>
      </c>
      <c r="T51" s="186">
        <f t="shared" ref="T51:T65" si="20">IF(H11&lt;=0,"",IF(T11&lt;=0,"",(T11/H11-1)))</f>
        <v>1.141479894528675</v>
      </c>
      <c r="U51" s="186">
        <f t="shared" ref="U51:U65" si="21">IF(I11&lt;=0,"",IF(U11&lt;=0,"",(U11/I11-1)))</f>
        <v>1.1676396396396398</v>
      </c>
      <c r="V51" s="186">
        <f t="shared" ref="V51:V65" si="22">IF(J11&lt;=0,"",IF(V11&lt;=0,"",(V11/J11-1)))</f>
        <v>1.2024697710316441</v>
      </c>
      <c r="W51" s="186">
        <f t="shared" ref="W51:W65" si="23">IF(K11&lt;=0,"",IF(W11&lt;=0,"",(W11/K11-1)))</f>
        <v>1.2227384844834508</v>
      </c>
      <c r="X51" s="186">
        <f t="shared" ref="X51:X65" si="24">IF(L11&lt;=0,"",IF(X11&lt;=0,"",(X11/L11-1)))</f>
        <v>1.1693348820766629</v>
      </c>
      <c r="Y51" s="186">
        <f t="shared" ref="Y51:Y65" si="25">IF(M11&lt;=0,"",IF(Y11&lt;=0,"",(Y11/M11-1)))</f>
        <v>1.0873562216800279</v>
      </c>
      <c r="Z51" s="186">
        <f t="shared" ref="Z51:Z65" si="26">IF(N11&lt;=0,"",IF(Z11&lt;=0,"",(Z11/N11-1)))</f>
        <v>0.2403413131073715</v>
      </c>
      <c r="AA51" s="186">
        <f t="shared" ref="AA51:AA65" si="27">IF(O11&lt;=0,"",IF(AA11&lt;=0,"",(AA11/O11-1)))</f>
        <v>0.22513154597845153</v>
      </c>
      <c r="AB51" s="186">
        <f t="shared" ref="AB51:AB65" si="28">IF(P11&lt;=0,"",IF(AB11&lt;=0,"",(AB11/P11-1)))</f>
        <v>0.23214442204890018</v>
      </c>
      <c r="AC51" s="186">
        <f t="shared" ref="AC51:AC65" si="29">IF(Q11&lt;=0,"",IF(AC11&lt;=0,"",(AC11/Q11-1)))</f>
        <v>0.22252246166317646</v>
      </c>
      <c r="AD51" s="186">
        <f t="shared" ref="AD51:AD65" si="30">IF(R11&lt;=0,"",IF(AD11&lt;=0,"",(AD11/R11-1)))</f>
        <v>0.22147060441071331</v>
      </c>
      <c r="AE51" s="186">
        <f t="shared" ref="AE51:AE65" si="31">IF(S11&lt;=0,"",IF(AE11&lt;=0,"",(AE11/S11-1)))</f>
        <v>0.19859748831240265</v>
      </c>
      <c r="AF51" s="186">
        <f t="shared" ref="AF51:AF65" si="32">IF(T11&lt;=0,"",IF(AF11&lt;=0,"",(AF11/T11-1)))</f>
        <v>0.16549309323175199</v>
      </c>
      <c r="AG51" s="186">
        <f t="shared" ref="AG51:AG65" si="33">IF(U11&lt;=0,"",IF(AG11&lt;=0,"",(AG11/U11-1)))</f>
        <v>0.14420135656337285</v>
      </c>
      <c r="AH51" s="186">
        <f t="shared" ref="AH51:AH65" si="34">IF(V11&lt;=0,"",IF(AH11&lt;=0,"",(AH11/V11-1)))</f>
        <v>0.12443055717789986</v>
      </c>
      <c r="AI51" s="186">
        <f t="shared" ref="AI51:AI65" si="35">IF(W11&lt;=0,"",IF(AI11&lt;=0,"",(AI11/W11-1)))</f>
        <v>0.10593821776045842</v>
      </c>
      <c r="AJ51" s="186">
        <f t="shared" ref="AJ51:AJ65" si="36">IF(X11&lt;=0,"",IF(AJ11&lt;=0,"",(AJ11/X11-1)))</f>
        <v>9.7008497264579274E-2</v>
      </c>
      <c r="AK51" s="186">
        <f t="shared" ref="AK51:AK65" si="37">IF(Y11&lt;=0,"",IF(AK11&lt;=0,"",(AK11/Y11-1)))</f>
        <v>8.8083658602767789E-2</v>
      </c>
      <c r="AL51" s="186">
        <f t="shared" ref="AL51:AL65" si="38">IF(Z11&lt;=0,"",IF(AL11&lt;=0,"",(AL11/Z11-1)))</f>
        <v>8.4081788648957545E-3</v>
      </c>
      <c r="AM51" s="186">
        <f t="shared" ref="AM51:AM65" si="39">IF(AA11&lt;=0,"",IF(AM11&lt;=0,"",(AM11/AA11-1)))</f>
        <v>1.4418652213927796E-2</v>
      </c>
      <c r="AN51" s="186">
        <f t="shared" ref="AN51:AN65" si="40">IF(AB11&lt;=0,"",IF(AN11&lt;=0,"",(AN11/AB11-1)))</f>
        <v>1.5789473684210575E-2</v>
      </c>
      <c r="AO51" s="186">
        <f t="shared" ref="AO51:AO65" si="41">IF(AC11&lt;=0,"",IF(AO11&lt;=0,"",(AO11/AC11-1)))</f>
        <v>9.8911421782614806E-3</v>
      </c>
      <c r="AP51" s="186">
        <f t="shared" ref="AP51:AP65" si="42">IF(AD11&lt;=0,"",IF(AP11&lt;=0,"",(AP11/AD11-1)))</f>
        <v>-4.5024763619990749E-3</v>
      </c>
      <c r="AQ51" s="186">
        <f t="shared" ref="AQ51:AQ65" si="43">IF(AE11&lt;=0,"",IF(AQ11&lt;=0,"",(AQ11/AE11-1)))</f>
        <v>-8.3362012924935724E-3</v>
      </c>
      <c r="AR51" s="186">
        <f t="shared" ref="AR51:AR65" si="44">IF(AF11&lt;=0,"",IF(AR11&lt;=0,"",(AR11/AF11-1)))</f>
        <v>-8.4186200066028727E-3</v>
      </c>
      <c r="AS51" s="186">
        <f t="shared" ref="AS51:AS65" si="45">IF(AG11&lt;=0,"",IF(AS11&lt;=0,"",(AS11/AG11-1)))</f>
        <v>-1.377386452794005E-2</v>
      </c>
      <c r="AT51" s="186">
        <f t="shared" ref="AT51:AT65" si="46">IF(AH11&lt;=0,"",IF(AT11&lt;=0,"",(AT11/AH11-1)))</f>
        <v>-1.7815868069081975E-2</v>
      </c>
      <c r="AU51" s="186">
        <f t="shared" ref="AU51:AU65" si="47">IF(AI11&lt;=0,"",IF(AU11&lt;=0,"",(AU11/AI11-1)))</f>
        <v>-2.2074952163158579E-2</v>
      </c>
      <c r="AV51" s="186">
        <f t="shared" ref="AV51:AV65" si="48">IF(AJ11&lt;=0,"",IF(AV11&lt;=0,"",(AV11/AJ11-1)))</f>
        <v>-2.3683205296888943E-2</v>
      </c>
      <c r="AW51" s="186">
        <f t="shared" ref="AW51:AW65" si="49">IF(AK11&lt;=0,"",IF(AW11&lt;=0,"",(AW11/AK11-1)))</f>
        <v>-2.6031575514588789E-2</v>
      </c>
      <c r="AX51" s="186">
        <f t="shared" ref="AX51:AX65" si="50">IF(AL11&lt;=0,"",IF(AX11&lt;=0,"",(AX11/AL11-1)))</f>
        <v>-3.0130756111426904E-2</v>
      </c>
      <c r="AY51" s="186">
        <f t="shared" ref="AY51:AY65" si="51">IF(AM11&lt;=0,"",IF(AY11&lt;=0,"",(AY11/AM11-1)))</f>
        <v>-2.4798387096774177E-2</v>
      </c>
      <c r="AZ51" s="186">
        <f t="shared" ref="AZ51:AZ65" si="52">IF(AN11&lt;=0,"",IF(AZ11&lt;=0,"",(AZ11/AN11-1)))</f>
        <v>-3.5709284413947606E-2</v>
      </c>
      <c r="BA51" s="186">
        <f t="shared" ref="BA51:BA65" si="53">IF(AO11&lt;=0,"",IF(BA11&lt;=0,"",(BA11/AO11-1)))</f>
        <v>-3.0203545633617823E-2</v>
      </c>
      <c r="BB51" s="186">
        <f t="shared" ref="BB51:BB65" si="54">IF(AP11&lt;=0,"",IF(BB11&lt;=0,"",(BB11/AP11-1)))</f>
        <v>-2.3925825418362745E-2</v>
      </c>
      <c r="BC51" s="186">
        <f t="shared" ref="BC51:BC65" si="55">IF(AQ11&lt;=0,"",IF(BC11&lt;=0,"",(BC11/AQ11-1)))</f>
        <v>-2.251956966027846E-2</v>
      </c>
      <c r="BD51" s="186">
        <f t="shared" ref="BD51:BD65" si="56">IF(AR11&lt;=0,"",IF(BD11&lt;=0,"",(BD11/AR11-1)))</f>
        <v>-2.1175295488596646E-2</v>
      </c>
      <c r="BE51" s="186">
        <f t="shared" ref="BE51:BE65" si="57">IF(AS11&lt;=0,"",IF(BE11&lt;=0,"",(BE11/AS11-1)))</f>
        <v>-1.7295736468369682E-2</v>
      </c>
      <c r="BF51" s="186">
        <f t="shared" ref="BF51:BF65" si="58">IF(AT11&lt;=0,"",IF(BF11&lt;=0,"",(BF11/AT11-1)))</f>
        <v>-1.6288109151484709E-2</v>
      </c>
      <c r="BG51" s="186">
        <f t="shared" ref="BG51:BG65" si="59">IF(AU11&lt;=0,"",IF(BG11&lt;=0,"",(BG11/AU11-1)))</f>
        <v>-1.4961343896153445E-2</v>
      </c>
      <c r="BH51" s="186">
        <f t="shared" ref="BH51:BH65" si="60">IF(AV11&lt;=0,"",IF(BH11&lt;=0,"",(BH11/AV11-1)))</f>
        <v>-1.3128722340564281E-2</v>
      </c>
      <c r="BI51" s="186">
        <f t="shared" ref="BI51:BI65" si="61">IF(AW11&lt;=0,"",IF(BI11&lt;=0,"",(BI11/AW11-1)))</f>
        <v>-1.8258095012999243E-2</v>
      </c>
      <c r="BJ51" s="186">
        <f t="shared" ref="BJ51:BJ65" si="62">IF(AX11&lt;=0,"",IF(BJ11&lt;=0,"",(BJ11/AX11-1)))</f>
        <v>-6.0179757717858551E-2</v>
      </c>
      <c r="BK51" s="186">
        <f t="shared" ref="BK51:BK65" si="63">IF(AY11&lt;=0,"",IF(BK11&lt;=0,"",(BK11/AY11-1)))</f>
        <v>-6.4192681414099617E-2</v>
      </c>
      <c r="BL51" s="186">
        <f t="shared" ref="BL51:BL65" si="64">IF(AZ11&lt;=0,"",IF(BL11&lt;=0,"",(BL11/AZ11-1)))</f>
        <v>-4.1823990705779801E-2</v>
      </c>
      <c r="BM51" s="186">
        <f t="shared" ref="BM51:BM65" si="65">IF(BA11&lt;=0,"",IF(BM11&lt;=0,"",(BM11/BA11-1)))</f>
        <v>-4.9142405777476861E-2</v>
      </c>
      <c r="BN51" s="186">
        <f t="shared" ref="BN51:BN65" si="66">IF(BB11&lt;=0,"",IF(BN11&lt;=0,"",(BN11/BB11-1)))</f>
        <v>-4.3186135952921534E-2</v>
      </c>
      <c r="BO51" s="186">
        <f t="shared" ref="BO51:BO65" si="67">IF(BC11&lt;=0,"",IF(BO11&lt;=0,"",(BO11/BC11-1)))</f>
        <v>-4.9074914197798747E-2</v>
      </c>
      <c r="BP51" s="186">
        <f t="shared" ref="BP51:BP65" si="68">IF(BD11&lt;=0,"",IF(BP11&lt;=0,"",(BP11/BD11-1)))</f>
        <v>-4.6055988298921768E-2</v>
      </c>
      <c r="BQ51" s="186">
        <f t="shared" ref="BQ51:BQ65" si="69">IF(BE11&lt;=0,"",IF(BQ11&lt;=0,"",(BQ11/BE11-1)))</f>
        <v>-4.3598195010793983E-2</v>
      </c>
      <c r="BR51" s="186">
        <f t="shared" ref="BR51:BR65" si="70">IF(BF11&lt;=0,"",IF(BR11&lt;=0,"",(BR11/BF11-1)))</f>
        <v>-3.90433163992151E-2</v>
      </c>
      <c r="BS51" s="186">
        <f t="shared" ref="BS51:BS65" si="71">IF(BG11&lt;=0,"",IF(BS11&lt;=0,"",(BS11/BG11-1)))</f>
        <v>-3.5972396502022774E-2</v>
      </c>
      <c r="BT51" s="186">
        <f t="shared" ref="BT51:BT65" si="72">IF(BH11&lt;=0,"",IF(BT11&lt;=0,"",(BT11/BH11-1)))</f>
        <v>-2.6098255583454466E-2</v>
      </c>
      <c r="BU51" s="186">
        <f t="shared" ref="BU51:BU65" si="73">IF(BI11&lt;=0,"",IF(BU11&lt;=0,"",(BU11/BI11-1)))</f>
        <v>-1.5524646403851983E-2</v>
      </c>
      <c r="BV51" s="186">
        <f t="shared" ref="BV51:BV65" si="74">IF(BJ11&lt;=0,"",IF(BV11&lt;=0,"",(BV11/BJ11-1)))</f>
        <v>4.2074220374220372E-2</v>
      </c>
      <c r="BW51" s="186">
        <f t="shared" ref="BW51:BW65" si="75">IF(BK11&lt;=0,"",IF(BW11&lt;=0,"",(BW11/BK11-1)))</f>
        <v>4.7587540041975185E-2</v>
      </c>
      <c r="BX51" s="186">
        <f t="shared" ref="BX51:BX65" si="76">IF(BL11&lt;=0,"",IF(BX11&lt;=0,"",(BX11/BL11-1)))</f>
        <v>3.2726470142467656E-2</v>
      </c>
      <c r="BY51" s="186">
        <f t="shared" ref="BY51:BY65" si="77">IF(BM11&lt;=0,"",IF(BY11&lt;=0,"",(BY11/BM11-1)))</f>
        <v>4.8399572776360422E-2</v>
      </c>
      <c r="BZ51" s="186">
        <f t="shared" ref="BZ51:BZ65" si="78">IF(BN11&lt;=0,"",IF(BZ11&lt;=0,"",(BZ11/BN11-1)))</f>
        <v>4.2428204755678323E-2</v>
      </c>
      <c r="CA51" s="186">
        <f t="shared" ref="CA51:CA65" si="79">IF(BO11&lt;=0,"",IF(CA11&lt;=0,"",(CA11/BO11-1)))</f>
        <v>5.0202364654636122E-2</v>
      </c>
      <c r="CB51" s="186">
        <f t="shared" ref="CB51:CB65" si="80">IF(BP11&lt;=0,"",IF(CB11&lt;=0,"",(CB11/BP11-1)))</f>
        <v>5.2927812444286015E-2</v>
      </c>
      <c r="CC51" s="186">
        <f t="shared" ref="CC51:CC65" si="81">IF(BQ11&lt;=0,"",IF(CC11&lt;=0,"",(CC11/BQ11-1)))</f>
        <v>5.3162788424433893E-2</v>
      </c>
      <c r="CD51" s="186">
        <f t="shared" ref="CD51:CD65" si="82">IF(BR11&lt;=0,"",IF(CD11&lt;=0,"",(CD11/BR11-1)))</f>
        <v>5.2779933266055012E-2</v>
      </c>
      <c r="CE51" s="186">
        <f t="shared" ref="CE51:CE65" si="83">IF(BS11&lt;=0,"",IF(CE11&lt;=0,"",(CE11/BS11-1)))</f>
        <v>5.4825829520379177E-2</v>
      </c>
      <c r="CF51" s="186">
        <f t="shared" ref="CF51:CF65" si="84">IF(BT11&lt;=0,"",IF(CF11&lt;=0,"",(CF11/BT11-1)))</f>
        <v>4.4581589013315215E-2</v>
      </c>
      <c r="CG51" s="186">
        <f t="shared" ref="CG51:CG65" si="85">IF(BU11&lt;=0,"",IF(CG11&lt;=0,"",(CG11/BU11-1)))</f>
        <v>4.1359230573941419E-2</v>
      </c>
      <c r="CH51" s="186">
        <f t="shared" ref="CH51:CH65" si="86">IF(BV11&lt;=0,"",IF(CH11&lt;=0,"",(CH11/BV11-1)))</f>
        <v>3.3856391887521431E-2</v>
      </c>
      <c r="CI51" s="186">
        <f t="shared" ref="CI51:CI65" si="87">IF(BW11&lt;=0,"",IF(CI11&lt;=0,"",(CI11/BW11-1)))</f>
        <v>4.5484620632425088E-2</v>
      </c>
      <c r="CJ51" s="186">
        <f t="shared" ref="CJ51:CJ65" si="88">IF(BX11&lt;=0,"",IF(CJ11&lt;=0,"",(CJ11/BX11-1)))</f>
        <v>4.1383024339443963E-2</v>
      </c>
      <c r="CK51" s="186">
        <f t="shared" ref="CK51:CK65" si="89">IF(BY11&lt;=0,"",IF(CK11&lt;=0,"",(CK11/BY11-1)))</f>
        <v>4.1213892742852476E-2</v>
      </c>
      <c r="CL51" s="186">
        <f t="shared" ref="CL51:CL65" si="90">IF(BZ11&lt;=0,"",IF(CL11&lt;=0,"",(CL11/BZ11-1)))</f>
        <v>4.3602770718835115E-2</v>
      </c>
      <c r="CM51" s="186">
        <f t="shared" ref="CM51:CM65" si="91">IF(CA11&lt;=0,"",IF(CM11&lt;=0,"",(CM11/CA11-1)))</f>
        <v>4.2085289870941844E-2</v>
      </c>
      <c r="CN51" s="186">
        <f t="shared" ref="CN51:CN65" si="92">IF(CB11&lt;=0,"",IF(CN11&lt;=0,"",(CN11/CB11-1)))</f>
        <v>4.0000256693672576E-2</v>
      </c>
      <c r="CO51" s="186">
        <f t="shared" ref="CO51:CO65" si="93">IF(CC11&lt;=0,"",IF(CO11&lt;=0,"",(CO11/CC11-1)))</f>
        <v>3.9149652933385237E-2</v>
      </c>
      <c r="CP51" s="186">
        <f t="shared" ref="CP51:CP65" si="94">IF(CD11&lt;=0,"",IF(CP11&lt;=0,"",(CP11/CD11-1)))</f>
        <v>4.1018145817220519E-2</v>
      </c>
      <c r="CQ51" s="186">
        <f t="shared" ref="CQ51:CQ65" si="95">IF(CE11&lt;=0,"",IF(CQ11&lt;=0,"",(CQ11/CE11-1)))</f>
        <v>3.8059455298515843E-2</v>
      </c>
      <c r="CR51" s="186">
        <f t="shared" ref="CR51:CR65" si="96">IF(CF11&lt;=0,"",IF(CR11&lt;=0,"",(CR11/CF11-1)))</f>
        <v>3.5788403808708846E-2</v>
      </c>
      <c r="CS51" s="186">
        <f t="shared" ref="CS51:CS65" si="97">IF(CG11&lt;=0,"",IF(CS11&lt;=0,"",(CS11/CG11-1)))</f>
        <v>3.4976610897067717E-2</v>
      </c>
      <c r="CT51" s="186">
        <f t="shared" ref="CT51:CT65" si="98">IF(CH11&lt;=0,"",IF(CT11&lt;=0,"",(CT11/CH11-1)))</f>
        <v>1.7809554391115201E-2</v>
      </c>
      <c r="CU51" s="186">
        <f t="shared" ref="CU51:CU65" si="99">IF(CI11&lt;=0,"",IF(CU11&lt;=0,"",(CU11/CI11-1)))</f>
        <v>-4.2277609251070158E-3</v>
      </c>
      <c r="CV51" s="186">
        <f t="shared" ref="CV51:CV65" si="100">IF(CJ11&lt;=0,"",IF(CV11&lt;=0,"",(CV11/CJ11-1)))</f>
        <v>1.4073529185350209E-2</v>
      </c>
      <c r="CW51" s="186">
        <f t="shared" ref="CW51:CW65" si="101">IF(CK11&lt;=0,"",IF(CW11&lt;=0,"",(CW11/CK11-1)))</f>
        <v>2.4846613878348744E-3</v>
      </c>
      <c r="CX51" s="186">
        <f t="shared" ref="CX51:CX65" si="102">IF(CL11&lt;=0,"",IF(CX11&lt;=0,"",(CX11/CL11-1)))</f>
        <v>7.8649715669589781E-3</v>
      </c>
      <c r="CY51" s="186">
        <f t="shared" ref="CY51:CY65" si="103">IF(CM11&lt;=0,"",IF(CY11&lt;=0,"",(CY11/CM11-1)))</f>
        <v>1.1255671679740287E-2</v>
      </c>
      <c r="CZ51" s="186">
        <f t="shared" ref="CZ51:CZ65" si="104">IF(CN11&lt;=0,"",IF(CZ11&lt;=0,"",(CZ11/CN11-1)))</f>
        <v>1.2782369442024821E-2</v>
      </c>
      <c r="DA51" s="186">
        <f t="shared" ref="DA51:DA65" si="105">IF(CO11&lt;=0,"",IF(DA11&lt;=0,"",(DA11/CO11-1)))</f>
        <v>1.3423706145341052E-2</v>
      </c>
      <c r="DB51" s="186">
        <f t="shared" ref="DB51:DB65" si="106">IF(CP11&lt;=0,"",IF(DB11&lt;=0,"",(DB11/CP11-1)))</f>
        <v>5.6569485139101872E-3</v>
      </c>
      <c r="DC51" s="186">
        <f t="shared" ref="DC51:DC65" si="107">IF(CQ11&lt;=0,"",IF(DC11&lt;=0,"",(DC11/CQ11-1)))</f>
        <v>3.2378723760055905E-3</v>
      </c>
      <c r="DD51" s="186">
        <f t="shared" ref="DD51:DD65" si="108">IF(CR11&lt;=0,"",IF(DD11&lt;=0,"",(DD11/CR11-1)))</f>
        <v>5.923827942818205E-3</v>
      </c>
      <c r="DE51" s="186">
        <f t="shared" ref="DE51:DE65" si="109">IF(CS11&lt;=0,"",IF(DE11&lt;=0,"",(DE11/CS11-1)))</f>
        <v>6.8276576655783572E-3</v>
      </c>
      <c r="DF51" s="186">
        <f t="shared" ref="DF51:DF65" si="110">IF(CT11&lt;=0,"",IF(DF11&lt;=0,"",(DF11/CT11-1)))</f>
        <v>1.6180799654024858E-2</v>
      </c>
      <c r="DG51" s="186">
        <f t="shared" ref="DG51:DG65" si="111">IF(CU11&lt;=0,"",IF(DG11&lt;=0,"",(DG11/CU11-1)))</f>
        <v>2.6201785357893748E-2</v>
      </c>
      <c r="DH51" s="186">
        <f t="shared" ref="DH51:DH65" si="112">IF(CV11&lt;=0,"",IF(DH11&lt;=0,"",(DH11/CV11-1)))</f>
        <v>1.2997801244403862E-2</v>
      </c>
      <c r="DI51" s="186">
        <f t="shared" ref="DI51:DI65" si="113">IF(CW11&lt;=0,"",IF(DI11&lt;=0,"",(DI11/CW11-1)))</f>
        <v>1.9656411469044066E-2</v>
      </c>
      <c r="DJ51" s="186">
        <f t="shared" ref="DJ51:DJ65" si="114">IF(CX11&lt;=0,"",IF(DJ11&lt;=0,"",(DJ11/CX11-1)))</f>
        <v>1.5194301496488594E-2</v>
      </c>
      <c r="DK51" s="186">
        <f t="shared" ref="DK51:DK65" si="115">IF(CY11&lt;=0,"",IF(DK11&lt;=0,"",(DK11/CY11-1)))</f>
        <v>1.1181183600998068E-2</v>
      </c>
      <c r="DL51" s="186">
        <f t="shared" ref="DL51:DL65" si="116">IF(CZ11&lt;=0,"",IF(DL11&lt;=0,"",(DL11/CZ11-1)))</f>
        <v>1.0094461335939053E-2</v>
      </c>
      <c r="DM51" s="186">
        <f t="shared" ref="DM51:DM65" si="117">IF(DA11&lt;=0,"",IF(DM11&lt;=0,"",(DM11/DA11-1)))</f>
        <v>9.4234233679089119E-3</v>
      </c>
      <c r="DN51" s="186">
        <f t="shared" ref="DN51:DN65" si="118">IF(DB11&lt;=0,"",IF(DN11&lt;=0,"",(DN11/DB11-1)))</f>
        <v>1.4323244031099858E-2</v>
      </c>
      <c r="DO51" s="186">
        <f t="shared" ref="DO51:DO65" si="119">IF(DC11&lt;=0,"",IF(DO11&lt;=0,"",(DO11/DC11-1)))</f>
        <v>1.7115195352303436E-2</v>
      </c>
      <c r="DP51" s="186">
        <f t="shared" ref="DP51:DP65" si="120">IF(DD11&lt;=0,"",IF(DP11&lt;=0,"",(DP11/DD11-1)))</f>
        <v>1.747733155235176E-2</v>
      </c>
      <c r="DQ51" s="186">
        <f t="shared" ref="DQ51:DQ65" si="121">IF(DE11&lt;=0,"",IF(DQ11&lt;=0,"",(DQ11/DE11-1)))</f>
        <v>1.9403933600707468E-2</v>
      </c>
      <c r="DR51" s="186">
        <f t="shared" ref="DR51:DR65" si="122">IF(DF11&lt;=0,"",IF(DR11&lt;=0,"",(DR11/DF11-1)))</f>
        <v>1.7989492719011846E-2</v>
      </c>
      <c r="DS51" s="186">
        <f t="shared" ref="DS51:DS65" si="123">IF(DG11&lt;=0,"",IF(DS11&lt;=0,"",(DS11/DG11-1)))</f>
        <v>2.7691890277252051E-2</v>
      </c>
      <c r="DT51" s="186">
        <f t="shared" ref="DT51:DT65" si="124">IF(DH11&lt;=0,"",IF(DT11&lt;=0,"",(DT11/DH11-1)))</f>
        <v>3.4687605291259693E-2</v>
      </c>
      <c r="DU51" s="186">
        <f t="shared" ref="DU51:DU65" si="125">IF(DI11&lt;=0,"",IF(DU11&lt;=0,"",(DU11/DI11-1)))</f>
        <v>4.448216648485448E-2</v>
      </c>
      <c r="DV51" s="186">
        <f t="shared" ref="DV51:DV65" si="126">IF(DJ11&lt;=0,"",IF(DV11&lt;=0,"",(DV11/DJ11-1)))</f>
        <v>5.0651086953400704E-2</v>
      </c>
      <c r="DW51" s="186">
        <f t="shared" ref="DW51:DW65" si="127">IF(DK11&lt;=0,"",IF(DW11&lt;=0,"",(DW11/DK11-1)))</f>
        <v>5.8261185323990272E-2</v>
      </c>
      <c r="DX51" s="186">
        <f t="shared" ref="DX51:DX65" si="128">IF(DL11&lt;=0,"",IF(DX11&lt;=0,"",(DX11/DL11-1)))</f>
        <v>6.0518972730266185E-2</v>
      </c>
      <c r="DY51" s="186">
        <f t="shared" ref="DY51:DY65" si="129">IF(DM11&lt;=0,"",IF(DY11&lt;=0,"",(DY11/DM11-1)))</f>
        <v>6.4663550527766622E-2</v>
      </c>
      <c r="DZ51" s="186">
        <f t="shared" ref="DZ51:DZ65" si="130">IF(DN11&lt;=0,"",IF(DZ11&lt;=0,"",(DZ11/DN11-1)))</f>
        <v>7.1099959249101508E-2</v>
      </c>
      <c r="EA51" s="186">
        <f t="shared" ref="EA51:EA65" si="131">IF(DO11&lt;=0,"",IF(EA11&lt;=0,"",(EA11/DO11-1)))</f>
        <v>7.7557134526001548E-2</v>
      </c>
      <c r="EB51" s="186">
        <f t="shared" ref="EB51:EB65" si="132">IF(DP11&lt;=0,"",IF(EB11&lt;=0,"",(EB11/DP11-1)))</f>
        <v>8.2554642817559865E-2</v>
      </c>
      <c r="EC51" s="186">
        <f t="shared" ref="EC51:EC65" si="133">IF(DQ11&lt;=0,"",IF(EC11&lt;=0,"",(EC11/DQ11-1)))</f>
        <v>8.1918466216518881E-2</v>
      </c>
      <c r="ED51" s="186">
        <f t="shared" ref="ED51:ED65" si="134">IF(DR11&lt;=0,"",IF(ED11&lt;=0,"",(ED11/DR11-1)))</f>
        <v>0.10141353840418588</v>
      </c>
      <c r="EE51" s="186">
        <f t="shared" ref="EE51:EE65" si="135">IF(DS11&lt;=0,"",IF(EE11&lt;=0,"",(EE11/DS11-1)))</f>
        <v>9.1883494004362021E-2</v>
      </c>
      <c r="EF51" s="186">
        <f t="shared" ref="EF51:EF65" si="136">IF(DT11&lt;=0,"",IF(EF11&lt;=0,"",(EF11/DT11-1)))</f>
        <v>8.9613575169688042E-2</v>
      </c>
      <c r="EG51" s="186">
        <f t="shared" ref="EG51:EG65" si="137">IF(DU11&lt;=0,"",IF(EG11&lt;=0,"",(EG11/DU11-1)))</f>
        <v>8.324914335471667E-2</v>
      </c>
      <c r="EH51" s="186">
        <f t="shared" ref="EH51:EH65" si="138">IF(DV11&lt;=0,"",IF(EH11&lt;=0,"",(EH11/DV11-1)))</f>
        <v>8.857610729736165E-2</v>
      </c>
      <c r="EI51" s="186">
        <f t="shared" ref="EI51:EI65" si="139">IF(DW11&lt;=0,"",IF(EI11&lt;=0,"",(EI11/DW11-1)))</f>
        <v>8.9418600525015046E-2</v>
      </c>
      <c r="EJ51" s="186">
        <f t="shared" ref="EJ51:EJ65" si="140">IF(DX11&lt;=0,"",IF(EJ11&lt;=0,"",(EJ11/DX11-1)))</f>
        <v>9.6572783438673371E-2</v>
      </c>
      <c r="EK51" s="186">
        <f t="shared" ref="EK51:EK65" si="141">IF(DY11&lt;=0,"",IF(EK11&lt;=0,"",(EK11/DY11-1)))</f>
        <v>9.6409076358156431E-2</v>
      </c>
      <c r="EL51" s="186">
        <f t="shared" ref="EL51:EL65" si="142">IF(DZ11&lt;=0,"",IF(EL11&lt;=0,"",(EL11/DZ11-1)))</f>
        <v>9.3399420393680321E-2</v>
      </c>
      <c r="EM51" s="186">
        <f t="shared" ref="EM51:EM65" si="143">IF(EA11&lt;=0,"",IF(EM11&lt;=0,"",(EM11/EA11-1)))</f>
        <v>8.8517107983842047E-2</v>
      </c>
      <c r="EN51" s="186">
        <f t="shared" ref="EN51:EN65" si="144">IF(EB11&lt;=0,"",IF(EN11&lt;=0,"",(EN11/EB11-1)))</f>
        <v>7.8895078117887429E-2</v>
      </c>
      <c r="EO51" s="186">
        <f t="shared" ref="EO51:EO65" si="145">IF(EC11&lt;=0,"",IF(EO11&lt;=0,"",(EO11/EC11-1)))</f>
        <v>7.1807821076850686E-2</v>
      </c>
      <c r="EP51" s="186">
        <f t="shared" ref="EP51:EP65" si="146">IF(ED11&lt;=0,"",IF(EP11&lt;=0,"",(EP11/ED11-1)))</f>
        <v>-2.0333454475746304E-2</v>
      </c>
      <c r="EQ51" s="186">
        <f t="shared" ref="EQ51:EQ65" si="147">IF(EE11&lt;=0,"",IF(EQ11&lt;=0,"",(EQ11/EE11-1)))</f>
        <v>-1.1216729168491701E-2</v>
      </c>
      <c r="ER51" s="186">
        <f t="shared" ref="ER51:ER65" si="148">IF(EF11&lt;=0,"",IF(ER11&lt;=0,"",(ER11/EF11-1)))</f>
        <v>-8.1173938029626136E-3</v>
      </c>
      <c r="ES51" s="186">
        <f t="shared" ref="ES51:ES65" si="149">IF(EG11&lt;=0,"",IF(ES11&lt;=0,"",(ES11/EG11-1)))</f>
        <v>4.7615858354208562E-3</v>
      </c>
      <c r="ET51" s="186">
        <f t="shared" ref="ET51:ET65" si="150">IF(EH11&lt;=0,"",IF(ET11&lt;=0,"",(ET11/EH11-1)))</f>
        <v>3.2437283777910775E-3</v>
      </c>
      <c r="EU51" s="186">
        <f t="shared" ref="EU51:EU65" si="151">IF(EI11&lt;=0,"",IF(EU11&lt;=0,"",(EU11/EI11-1)))</f>
        <v>2.5955912248161184E-3</v>
      </c>
      <c r="EV51" s="186">
        <f t="shared" ref="EV51:EV65" si="152">IF(EJ11&lt;=0,"",IF(EV11&lt;=0,"",(EV11/EJ11-1)))</f>
        <v>-2.4435322341348487E-3</v>
      </c>
      <c r="EW51" s="186">
        <f t="shared" ref="EW51:EW65" si="153">IF(EK11&lt;=0,"",IF(EW11&lt;=0,"",(EW11/EK11-1)))</f>
        <v>-2.3212491797813817E-3</v>
      </c>
      <c r="EX51" s="186">
        <f t="shared" ref="EX51:EX65" si="154">IF(EL11&lt;=0,"",IF(EX11&lt;=0,"",(EX11/EL11-1)))</f>
        <v>-2.4447088647761017E-4</v>
      </c>
      <c r="EY51" s="186">
        <f t="shared" ref="EY51:EY65" si="155">IF(EM11&lt;=0,"",IF(EY11&lt;=0,"",(EY11/EM11-1)))</f>
        <v>5.4876504999019637E-3</v>
      </c>
      <c r="EZ51" s="186">
        <f t="shared" ref="EZ51:EZ65" si="156">IF(EN11&lt;=0,"",IF(EZ11&lt;=0,"",(EZ11/EN11-1)))</f>
        <v>1.0621747771569323E-2</v>
      </c>
      <c r="FA51" s="186">
        <f t="shared" ref="FA51:FA65" si="157">IF(EO11&lt;=0,"",IF(FA11&lt;=0,"",(FA11/EO11-1)))</f>
        <v>1.8101625629977969E-2</v>
      </c>
      <c r="FB51" s="186">
        <f t="shared" ref="FB51:FB65" si="158">IF(EP11&lt;=0,"",IF(FB11&lt;=0,"",(FB11/EP11-1)))</f>
        <v>0.11885607964176215</v>
      </c>
      <c r="FC51" s="186">
        <f t="shared" ref="FC51:FC65" si="159">IF(EQ11&lt;=0,"",IF(FC11&lt;=0,"",(FC11/EQ11-1)))</f>
        <v>0.11059300240122916</v>
      </c>
      <c r="FD51" s="186">
        <f t="shared" ref="FD51:FD65" si="160">IF(ER11&lt;=0,"",IF(FD11&lt;=0,"",(FD11/ER11-1)))</f>
        <v>0.11564715064190034</v>
      </c>
      <c r="FE51" s="186">
        <f t="shared" ref="FE51:FE65" si="161">IF(ES11&lt;=0,"",IF(FE11&lt;=0,"",(FE11/ES11-1)))</f>
        <v>0.10716386333905348</v>
      </c>
      <c r="FF51" s="186">
        <f t="shared" ref="FF51:FF65" si="162">IF(ET11&lt;=0,"",IF(FF11&lt;=0,"",(FF11/ET11-1)))</f>
        <v>0.10716484749523714</v>
      </c>
      <c r="FG51" s="186">
        <f t="shared" ref="FG51:FG65" si="163">IF(EU11&lt;=0,"",IF(FG11&lt;=0,"",(FG11/EU11-1)))</f>
        <v>0.10792658031674751</v>
      </c>
      <c r="FH51" s="186">
        <f t="shared" ref="FH51:FH65" si="164">IF(EV11&lt;=0,"",IF(FH11&lt;=0,"",(FH11/EV11-1)))</f>
        <v>0.10887751866821982</v>
      </c>
      <c r="FI51" s="186">
        <f t="shared" ref="FI51:FI65" si="165">IF(EW11&lt;=0,"",IF(FI11&lt;=0,"",(FI11/EW11-1)))</f>
        <v>0.11205510266816887</v>
      </c>
      <c r="FJ51" s="186">
        <f t="shared" ref="FJ51:FJ65" si="166">IF(EX11&lt;=0,"",IF(FJ11&lt;=0,"",(FJ11/EX11-1)))</f>
        <v>0.11343405391169314</v>
      </c>
      <c r="FK51" s="186">
        <f t="shared" ref="FK51:FK65" si="167">IF(EY11&lt;=0,"",IF(FK11&lt;=0,"",(FK11/EY11-1)))</f>
        <v>0.11043380725565877</v>
      </c>
      <c r="FL51" s="186">
        <f t="shared" ref="FL51:FL65" si="168">IF(EZ11&lt;=0,"",IF(FL11&lt;=0,"",(FL11/EZ11-1)))</f>
        <v>0.11040622997084149</v>
      </c>
      <c r="FM51" s="186">
        <f t="shared" ref="FM51:FM65" si="169">IF(FA11&lt;=0,"",IF(FM11&lt;=0,"",(FM11/FA11-1)))</f>
        <v>0.10764064903553905</v>
      </c>
      <c r="FN51" s="186">
        <f t="shared" ref="FN51:FN65" si="170">IF(FB11&lt;=0,"",IF(FN11&lt;=0,"",(FN11/FB11-1)))</f>
        <v>8.6078639744952223E-2</v>
      </c>
      <c r="FO51" s="186">
        <f t="shared" ref="FO51:FO65" si="171">IF(FC11&lt;=0,"",IF(FO11&lt;=0,"",(FO11/FC11-1)))</f>
        <v>7.2079375250300393E-2</v>
      </c>
      <c r="FP51" s="186">
        <f t="shared" ref="FP51:FP65" si="172">IF(FD11&lt;=0,"",IF(FP11&lt;=0,"",(FP11/FD11-1)))</f>
        <v>8.8240103364855882E-2</v>
      </c>
      <c r="FQ51" s="186">
        <f t="shared" ref="FQ51:FQ65" si="173">IF(FE11&lt;=0,"",IF(FQ11&lt;=0,"",(FQ11/FE11-1)))</f>
        <v>9.1635092314842126E-2</v>
      </c>
      <c r="FR51" s="186">
        <f t="shared" ref="FR51:FR65" si="174">IF(FF11&lt;=0,"",IF(FR11&lt;=0,"",(FR11/FF11-1)))</f>
        <v>9.0034281995958754E-2</v>
      </c>
      <c r="FS51" s="186">
        <f t="shared" ref="FS51:FS65" si="175">IF(FG11&lt;=0,"",IF(FS11&lt;=0,"",(FS11/FG11-1)))</f>
        <v>9.3122213859781144E-2</v>
      </c>
      <c r="FT51" s="186">
        <f t="shared" ref="FT51:FT65" si="176">IF(FH11&lt;=0,"",IF(FT11&lt;=0,"",(FT11/FH11-1)))</f>
        <v>8.9966596560682843E-2</v>
      </c>
      <c r="FU51" s="186">
        <f t="shared" ref="FU51:FU65" si="177">IF(FI11&lt;=0,"",IF(FU11&lt;=0,"",(FU11/FI11-1)))</f>
        <v>8.7418106337434409E-2</v>
      </c>
      <c r="FV51" s="186">
        <f t="shared" ref="FV51:FV65" si="178">IF(FJ11&lt;=0,"",IF(FV11&lt;=0,"",(FV11/FJ11-1)))</f>
        <v>8.6020267157991714E-2</v>
      </c>
      <c r="FW51" s="186">
        <f t="shared" ref="FW51:FW65" si="179">IF(FK11&lt;=0,"",IF(FW11&lt;=0,"",(FW11/FK11-1)))</f>
        <v>8.3167330677290874E-2</v>
      </c>
      <c r="FX51" s="186">
        <f t="shared" ref="FX51:FX65" si="180">IF(FL11&lt;=0,"",IF(FX11&lt;=0,"",(FX11/FL11-1)))</f>
        <v>8.5152464201685873E-2</v>
      </c>
      <c r="FY51" s="186">
        <f t="shared" ref="FY51:FY65" si="181">IF(FM11&lt;=0,"",IF(FY11&lt;=0,"",(FY11/FM11-1)))</f>
        <v>8.390623239039785E-2</v>
      </c>
      <c r="FZ51" s="186">
        <f t="shared" ref="FZ51:FZ65" si="182">IF(FN11&lt;=0,"",IF(FZ11&lt;=0,"",(FZ11/FN11-1)))</f>
        <v>5.7459882583170252E-2</v>
      </c>
      <c r="GA51" s="186">
        <f t="shared" ref="GA51:GA65" si="183">IF(FO11&lt;=0,"",IF(GA11&lt;=0,"",(GA11/FO11-1)))</f>
        <v>9.3026916652639624E-2</v>
      </c>
      <c r="GB51" s="186">
        <f t="shared" ref="GB51:GB65" si="184">IF(FP11&lt;=0,"",IF(GB11&lt;=0,"",(GB11/FP11-1)))</f>
        <v>7.5638596060983554E-2</v>
      </c>
      <c r="GC51" s="186">
        <f t="shared" ref="GC51:GC65" si="185">IF(FQ11&lt;=0,"",IF(GC11&lt;=0,"",(GC11/FQ11-1)))</f>
        <v>6.9429935725066949E-2</v>
      </c>
      <c r="GD51" s="186">
        <f t="shared" ref="GD51:GD65" si="186">IF(FR11&lt;=0,"",IF(GD11&lt;=0,"",(GD11/FR11-1)))</f>
        <v>7.0031536157054042E-2</v>
      </c>
      <c r="GE51" s="186">
        <f t="shared" ref="GE51:GE65" si="187">IF(FS11&lt;=0,"",IF(GE11&lt;=0,"",(GE11/FS11-1)))</f>
        <v>6.4275176760320685E-2</v>
      </c>
      <c r="GF51" s="186">
        <f t="shared" ref="GF51:GF65" si="188">IF(FT11&lt;=0,"",IF(GF11&lt;=0,"",(GF11/FT11-1)))</f>
        <v>6.5151755919275134E-2</v>
      </c>
      <c r="GG51" s="186">
        <f t="shared" ref="GG51:GG65" si="189">IF(FU11&lt;=0,"",IF(GG11&lt;=0,"",(GG11/FU11-1)))</f>
        <v>6.7761269187942119E-2</v>
      </c>
      <c r="GH51" s="186">
        <f t="shared" ref="GH51:GH65" si="190">IF(FV11&lt;=0,"",IF(GH11&lt;=0,"",(GH11/FV11-1)))</f>
        <v>6.6419167285193925E-2</v>
      </c>
      <c r="GI51" s="186">
        <f t="shared" ref="GI51:GI65" si="191">IF(FW11&lt;=0,"",IF(GI11&lt;=0,"",(GI11/FW11-1)))</f>
        <v>6.8553309552120467E-2</v>
      </c>
      <c r="GJ51" s="186">
        <f t="shared" ref="GJ51:GJ65" si="192">IF(FX11&lt;=0,"",IF(GJ11&lt;=0,"",(GJ11/FX11-1)))</f>
        <v>6.8790735741772302E-2</v>
      </c>
      <c r="GK51" s="186">
        <f t="shared" ref="GK51:GK65" si="193">IF(FY11&lt;=0,"",IF(GK11&lt;=0,"",(GK11/FY11-1)))</f>
        <v>6.5724746555757552E-2</v>
      </c>
      <c r="GL51" s="186">
        <f t="shared" ref="GL51:GL65" si="194">IF(FZ11&lt;=0,"",IF(GL11&lt;=0,"",(GL11/FZ11-1)))</f>
        <v>5.5641535542046761E-2</v>
      </c>
      <c r="GM51" s="186">
        <f t="shared" ref="GM51:GM65" si="195">IF(GA11&lt;=0,"",IF(GM11&lt;=0,"",(GM11/GA11-1)))</f>
        <v>2.4328800112207283E-2</v>
      </c>
      <c r="GN51" s="186">
        <f t="shared" ref="GN51:GN65" si="196">IF(GB11&lt;=0,"",IF(GN11&lt;=0,"",(GN11/GB11-1)))</f>
        <v>3.2032897669090898E-2</v>
      </c>
      <c r="GO51" s="186">
        <f t="shared" ref="GO51:GO65" si="197">IF(GC11&lt;=0,"",IF(GO11&lt;=0,"",(GO11/GC11-1)))</f>
        <v>3.6702755414130817E-2</v>
      </c>
      <c r="GP51" s="186">
        <f t="shared" ref="GP51:GP65" si="198">IF(GD11&lt;=0,"",IF(GP11&lt;=0,"",(GP11/GD11-1)))</f>
        <v>4.1346476115383446E-2</v>
      </c>
      <c r="GQ51" s="186">
        <f t="shared" ref="GQ51:GQ65" si="199">IF(GE11&lt;=0,"",IF(GQ11&lt;=0,"",(GQ11/GE11-1)))</f>
        <v>4.3263668339640127E-2</v>
      </c>
      <c r="GR51" s="186">
        <f t="shared" ref="GR51:GR65" si="200">IF(GF11&lt;=0,"",IF(GR11&lt;=0,"",(GR11/GF11-1)))</f>
        <v>4.5587263698557257E-2</v>
      </c>
      <c r="GS51" s="186">
        <f t="shared" ref="GS51:GS65" si="201">IF(GG11&lt;=0,"",IF(GS11&lt;=0,"",(GS11/GG11-1)))</f>
        <v>4.5608139713650075E-2</v>
      </c>
      <c r="GT51" s="186">
        <f t="shared" ref="GT51:GT65" si="202">IF(GH11&lt;=0,"",IF(GT11&lt;=0,"",(GT11/GH11-1)))</f>
        <v>4.8017798504732978E-2</v>
      </c>
      <c r="GU51" s="186">
        <f t="shared" ref="GU51:GU65" si="203">IF(GI11&lt;=0,"",IF(GU11&lt;=0,"",(GU11/GI11-1)))</f>
        <v>4.8109586195640874E-2</v>
      </c>
      <c r="GV51" s="186">
        <f t="shared" ref="GV51:GV65" si="204">IF(GJ11&lt;=0,"",IF(GV11&lt;=0,"",(GV11/GJ11-1)))</f>
        <v>4.8106275793189601E-2</v>
      </c>
      <c r="GW51" s="186">
        <f t="shared" ref="GW51:GW65" si="205">IF(GK11&lt;=0,"",IF(GW11&lt;=0,"",(GW11/GK11-1)))</f>
        <v>4.9157783623476003E-2</v>
      </c>
      <c r="GX51" s="186">
        <f t="shared" ref="GX51:GX65" si="206">IF(GL11&lt;=0,"",IF(GX11&lt;=0,"",(GX11/GL11-1)))</f>
        <v>5.4470323065364479E-2</v>
      </c>
      <c r="GY51" s="186">
        <f t="shared" ref="GY51:GY65" si="207">IF(GM11&lt;=0,"",IF(GY11&lt;=0,"",(GY11/GM11-1)))</f>
        <v>6.4860536500733978E-2</v>
      </c>
      <c r="GZ51" s="186">
        <f t="shared" ref="GZ51:GZ65" si="208">IF(GN11&lt;=0,"",IF(GZ11&lt;=0,"",(GZ11/GN11-1)))</f>
        <v>5.6298925905698072E-2</v>
      </c>
      <c r="HA51" s="186">
        <f t="shared" ref="HA51:HA65" si="209">IF(GO11&lt;=0,"",IF(HA11&lt;=0,"",(HA11/GO11-1)))</f>
        <v>5.7913844864902586E-2</v>
      </c>
      <c r="HB51" s="186">
        <f t="shared" ref="HB51:HB65" si="210">IF(GP11&lt;=0,"",IF(HB11&lt;=0,"",(HB11/GP11-1)))</f>
        <v>5.5152967714648282E-2</v>
      </c>
      <c r="HC51" s="186">
        <f t="shared" ref="HC51:HC65" si="211">IF(GQ11&lt;=0,"",IF(HC11&lt;=0,"",(HC11/GQ11-1)))</f>
        <v>5.0227765985356276E-2</v>
      </c>
      <c r="HD51" s="186">
        <f t="shared" ref="HD51:HD65" si="212">IF(GR11&lt;=0,"",IF(HD11&lt;=0,"",(HD11/GR11-1)))</f>
        <v>4.1316754993885096E-2</v>
      </c>
      <c r="HE51" s="186">
        <f t="shared" ref="HE51:HE65" si="213">IF(GS11&lt;=0,"",IF(HE11&lt;=0,"",(HE11/GS11-1)))</f>
        <v>3.3981014799907339E-2</v>
      </c>
      <c r="HF51" s="186">
        <f t="shared" ref="HF51:HF65" si="214">IF(GT11&lt;=0,"",IF(HF11&lt;=0,"",(HF11/GT11-1)))</f>
        <v>2.6343252901552816E-2</v>
      </c>
      <c r="HG51" s="186">
        <f t="shared" ref="HG51:HG65" si="215">IF(GU11&lt;=0,"",IF(HG11&lt;=0,"",(HG11/GU11-1)))</f>
        <v>2.0461927088846865E-2</v>
      </c>
      <c r="HH51" s="186">
        <f t="shared" ref="HH51:HH65" si="216">IF(GV11&lt;=0,"",IF(HH11&lt;=0,"",(HH11/GV11-1)))</f>
        <v>1.5027165191966674E-2</v>
      </c>
      <c r="HI51" s="186">
        <f t="shared" ref="HI51:HI65" si="217">IF(GW11&lt;=0,"",IF(HI11&lt;=0,"",(HI11/GW11-1)))</f>
        <v>1.2348983720884332E-2</v>
      </c>
      <c r="HJ51" s="186">
        <f t="shared" ref="HJ51:HJ65" si="218">IF(GX11&lt;=0,"",IF(HJ11&lt;=0,"",(HJ11/GX11-1)))</f>
        <v>0.22410616316351972</v>
      </c>
      <c r="HK51" s="186">
        <f t="shared" ref="HK51:HK65" si="219">IF(GY11&lt;=0,"",IF(HK11&lt;=0,"",(HK11/GY11-1)))</f>
        <v>0.19122650081463832</v>
      </c>
      <c r="HL51" s="186">
        <f t="shared" ref="HL51:HL65" si="220">IF(GZ11&lt;=0,"",IF(HL11&lt;=0,"",(HL11/GZ11-1)))</f>
        <v>0.21394127278211039</v>
      </c>
      <c r="HM51" s="186">
        <f t="shared" ref="HM51:HM65" si="221">IF(HA11&lt;=0,"",IF(HM11&lt;=0,"",(HM11/HA11-1)))</f>
        <v>0.21638048176868496</v>
      </c>
      <c r="HN51" s="186">
        <f t="shared" ref="HN51:HN65" si="222">IF(HB11&lt;=0,"",IF(HN11&lt;=0,"",(HN11/HB11-1)))</f>
        <v>0.21013650089521918</v>
      </c>
      <c r="HO51" s="186">
        <f t="shared" ref="HO51:HO65" si="223">IF(HC11&lt;=0,"",IF(HO11&lt;=0,"",(HO11/HC11-1)))</f>
        <v>0.23305881746399493</v>
      </c>
      <c r="HP51" s="186">
        <f t="shared" ref="HP51:HP65" si="224">IF(HD11&lt;=0,"",IF(HP11&lt;=0,"",(HP11/HD11-1)))</f>
        <v>0.38243656812101801</v>
      </c>
      <c r="HQ51" s="186">
        <f t="shared" ref="HQ51:HQ65" si="225">IF(HE11&lt;=0,"",IF(HQ11&lt;=0,"",(HQ11/HE11-1)))</f>
        <v>0.49200584693660465</v>
      </c>
      <c r="HR51" s="186">
        <f t="shared" ref="HR51:HR65" si="226">IF(HF11&lt;=0,"",IF(HR11&lt;=0,"",(HR11/HF11-1)))</f>
        <v>0.5768685440253658</v>
      </c>
      <c r="HS51" s="186">
        <f t="shared" ref="HS51:HS65" si="227">IF(HG11&lt;=0,"",IF(HS11&lt;=0,"",(HS11/HG11-1)))</f>
        <v>0.64829740761412191</v>
      </c>
      <c r="HT51" s="186">
        <f t="shared" ref="HT51:HT65" si="228">IF(HH11&lt;=0,"",IF(HT11&lt;=0,"",(HT11/HH11-1)))</f>
        <v>0.69512824193917266</v>
      </c>
      <c r="HU51" s="186">
        <f t="shared" ref="HU51:IG65" si="229">IF(HI11&lt;=0,"",IF(HU11&lt;=0,"",(HU11/HI11-1)))</f>
        <v>0.73382495375679424</v>
      </c>
      <c r="HV51" s="186">
        <f t="shared" si="229"/>
        <v>0.57777334117951562</v>
      </c>
      <c r="HW51" s="186">
        <f t="shared" si="229"/>
        <v>0.65242889872573562</v>
      </c>
      <c r="HX51" s="186">
        <f t="shared" si="229"/>
        <v>0.67162608077421315</v>
      </c>
      <c r="HY51" s="186">
        <f t="shared" si="229"/>
        <v>0.68255410209812517</v>
      </c>
      <c r="HZ51" s="186">
        <f t="shared" si="229"/>
        <v>0.70320903051237083</v>
      </c>
      <c r="IA51" s="186">
        <f t="shared" si="229"/>
        <v>0.69209605213379821</v>
      </c>
      <c r="IB51" s="186">
        <f t="shared" si="229"/>
        <v>0.52754275851500831</v>
      </c>
      <c r="IC51" s="186">
        <f t="shared" si="229"/>
        <v>0.42375929683941282</v>
      </c>
      <c r="ID51" s="186">
        <f t="shared" si="229"/>
        <v>0.35140641806766149</v>
      </c>
      <c r="IE51" s="186">
        <f t="shared" si="229"/>
        <v>0.2936396389128737</v>
      </c>
      <c r="IF51" s="186">
        <f t="shared" si="229"/>
        <v>0.25604205036045191</v>
      </c>
      <c r="IG51" s="186">
        <f t="shared" si="229"/>
        <v>0.22511104625021905</v>
      </c>
      <c r="IH51" s="186">
        <f>IH11/HV11-1</f>
        <v>-1.8776438760452763E-3</v>
      </c>
      <c r="II51" s="186">
        <f t="shared" ref="II51:JS66" si="230">II11/HW11-1</f>
        <v>-1.7228813829109901E-2</v>
      </c>
      <c r="IJ51" s="186">
        <f t="shared" si="230"/>
        <v>-2.1105739219058561E-2</v>
      </c>
      <c r="IK51" s="186">
        <f t="shared" si="230"/>
        <v>-2.4557631846250594E-2</v>
      </c>
      <c r="IL51" s="186">
        <f t="shared" si="230"/>
        <v>-2.1707029781275589E-2</v>
      </c>
      <c r="IM51" s="186">
        <f t="shared" si="230"/>
        <v>-1.8394614539003262E-2</v>
      </c>
      <c r="IN51" s="186">
        <f t="shared" si="230"/>
        <v>-1.3864569622365153E-2</v>
      </c>
      <c r="IO51" s="186">
        <f t="shared" si="230"/>
        <v>-9.7772444213803933E-3</v>
      </c>
      <c r="IP51" s="186">
        <f t="shared" si="230"/>
        <v>-4.5194339825558316E-3</v>
      </c>
      <c r="IQ51" s="186">
        <f t="shared" si="230"/>
        <v>8.1532708751330674E-5</v>
      </c>
      <c r="IR51" s="186">
        <f t="shared" si="230"/>
        <v>3.5399985741084716E-3</v>
      </c>
      <c r="IS51" s="186">
        <f t="shared" si="230"/>
        <v>5.1324956784966069E-3</v>
      </c>
      <c r="IT51" s="186">
        <f t="shared" si="230"/>
        <v>2.9948836545156121E-2</v>
      </c>
      <c r="IU51" s="186">
        <f t="shared" si="230"/>
        <v>1.6522009781505975E-2</v>
      </c>
      <c r="IV51" s="186">
        <f t="shared" si="230"/>
        <v>2.0108154389923305E-2</v>
      </c>
      <c r="IW51" s="186">
        <f t="shared" si="230"/>
        <v>2.8842745128906166E-2</v>
      </c>
      <c r="IX51" s="186">
        <f t="shared" si="230"/>
        <v>-1.133249800276015E-2</v>
      </c>
      <c r="IY51" s="186">
        <f t="shared" si="230"/>
        <v>-2.3029981785170905E-3</v>
      </c>
      <c r="IZ51" s="186">
        <f t="shared" si="230"/>
        <v>-2.7983573805606898E-2</v>
      </c>
      <c r="JA51" s="186">
        <f t="shared" si="230"/>
        <v>-4.7867249389104916E-2</v>
      </c>
      <c r="JB51" s="186">
        <f t="shared" si="230"/>
        <v>-6.4668888070758546E-2</v>
      </c>
      <c r="JC51" s="186">
        <f t="shared" si="230"/>
        <v>-7.9391118632542002E-2</v>
      </c>
      <c r="JD51" s="186">
        <f t="shared" si="230"/>
        <v>-9.3603266742600999E-2</v>
      </c>
      <c r="JE51" s="186">
        <f t="shared" si="230"/>
        <v>-0.1098603348750895</v>
      </c>
      <c r="JF51" s="186">
        <f t="shared" si="230"/>
        <v>-0.28998546995818753</v>
      </c>
      <c r="JG51" s="186">
        <f t="shared" si="230"/>
        <v>-0.28756399168113211</v>
      </c>
      <c r="JH51" s="186">
        <f t="shared" si="230"/>
        <v>-0.28212497866442954</v>
      </c>
      <c r="JI51" s="186">
        <f t="shared" si="230"/>
        <v>-0.27613494496647006</v>
      </c>
      <c r="JJ51" s="186">
        <f t="shared" si="230"/>
        <v>-0.23932258793457306</v>
      </c>
      <c r="JK51" s="186">
        <f t="shared" si="230"/>
        <v>-0.24002464662578982</v>
      </c>
      <c r="JL51" s="186">
        <f t="shared" si="230"/>
        <v>-0.213746453115223</v>
      </c>
      <c r="JM51" s="186">
        <f t="shared" si="230"/>
        <v>-0.18856886141028528</v>
      </c>
      <c r="JN51" s="186">
        <f t="shared" si="230"/>
        <v>-0.16702992186394372</v>
      </c>
      <c r="JO51" s="186">
        <f t="shared" si="230"/>
        <v>-0.14549824695145874</v>
      </c>
      <c r="JP51" s="186">
        <f t="shared" si="230"/>
        <v>-0.12872699161637791</v>
      </c>
      <c r="JQ51" s="186">
        <f t="shared" si="230"/>
        <v>-0.11429803909657676</v>
      </c>
      <c r="JR51" s="186">
        <f t="shared" si="230"/>
        <v>5.8296291254520183E-2</v>
      </c>
      <c r="JS51" s="186">
        <f t="shared" si="230"/>
        <v>8.2795958930174995E-2</v>
      </c>
      <c r="JT51" s="186">
        <f t="shared" si="7"/>
        <v>5.4663314622082293E-2</v>
      </c>
      <c r="JU51" s="186">
        <f t="shared" si="8"/>
        <v>-7.856948777009265E-3</v>
      </c>
      <c r="JV51" s="186">
        <f t="shared" si="9"/>
        <v>-2.3885011334094375E-2</v>
      </c>
      <c r="JW51" s="186">
        <f t="shared" si="10"/>
        <v>-2.5198741124003554E-2</v>
      </c>
      <c r="JX51" s="186">
        <f t="shared" si="10"/>
        <v>-2.5309065638980832E-2</v>
      </c>
      <c r="JY51" s="186">
        <f t="shared" si="10"/>
        <v>-2.2522073611506266E-2</v>
      </c>
      <c r="JZ51" s="186">
        <f t="shared" si="10"/>
        <v>-1.5449539203249318E-2</v>
      </c>
      <c r="KA51" s="186">
        <f t="shared" si="10"/>
        <v>-9.9449586544632096E-3</v>
      </c>
      <c r="KB51" s="186">
        <f t="shared" si="10"/>
        <v>-3.7682982228885997E-3</v>
      </c>
      <c r="KC51" s="186">
        <f t="shared" si="10"/>
        <v>1.9651280603838472E-4</v>
      </c>
      <c r="KD51" s="186">
        <f t="shared" si="10"/>
        <v>3.0861585754618837E-2</v>
      </c>
      <c r="KE51" s="186">
        <f t="shared" si="10"/>
        <v>2.1326234744190486E-2</v>
      </c>
      <c r="KF51" s="186">
        <f t="shared" si="10"/>
        <v>3.8074788985494212E-2</v>
      </c>
      <c r="KG51" s="186">
        <f t="shared" si="10"/>
        <v>9.6733061033018597E-2</v>
      </c>
      <c r="KH51" s="186">
        <f t="shared" si="10"/>
        <v>0.12462248270822562</v>
      </c>
      <c r="KI51" s="186">
        <f t="shared" si="10"/>
        <v>0.12787134439608394</v>
      </c>
      <c r="KJ51" s="186">
        <f t="shared" si="10"/>
        <v>0.12480763816969276</v>
      </c>
      <c r="KK51" s="186">
        <f t="shared" si="10"/>
        <v>0.1183446313492218</v>
      </c>
      <c r="KL51" s="186">
        <f t="shared" si="10"/>
        <v>0.10450295608098004</v>
      </c>
      <c r="KM51" s="186">
        <f t="shared" si="10"/>
        <v>9.1553425241386766E-2</v>
      </c>
      <c r="KN51" s="186">
        <f t="shared" si="10"/>
        <v>7.9069754149202476E-2</v>
      </c>
      <c r="KO51" s="186">
        <f t="shared" si="10"/>
        <v>6.3544363396880632E-2</v>
      </c>
      <c r="KP51" s="186">
        <f t="shared" si="10"/>
        <v>-0.14200260827173838</v>
      </c>
      <c r="KQ51" s="186">
        <f t="shared" si="10"/>
        <v>-0.12788264949266392</v>
      </c>
      <c r="KR51" s="186">
        <f t="shared" si="10"/>
        <v>-8.8457574032079767E-2</v>
      </c>
      <c r="KS51" s="186">
        <f t="shared" si="10"/>
        <v>-7.8767069579100069E-2</v>
      </c>
      <c r="KT51" s="186">
        <f t="shared" si="10"/>
        <v>-8.2722508719496046E-2</v>
      </c>
      <c r="KU51" s="186">
        <f t="shared" si="10"/>
        <v>-8.5395844241993424E-2</v>
      </c>
      <c r="KV51" s="186">
        <f t="shared" si="10"/>
        <v>-8.7347988102947971E-2</v>
      </c>
      <c r="KW51" s="186">
        <f t="shared" si="10"/>
        <v>-9.1459741337625577E-2</v>
      </c>
      <c r="KX51" s="186">
        <f t="shared" si="10"/>
        <v>-9.2950208613880148E-2</v>
      </c>
      <c r="KY51" s="186">
        <f t="shared" si="10"/>
        <v>-9.737336889217596E-2</v>
      </c>
      <c r="KZ51" s="186">
        <f t="shared" si="10"/>
        <v>-9.8378031476586525E-2</v>
      </c>
      <c r="LA51" s="186">
        <f t="shared" si="10"/>
        <v>-9.231118285742157E-2</v>
      </c>
      <c r="LB51" s="186">
        <f t="shared" si="10"/>
        <v>5.9942251818387859E-2</v>
      </c>
      <c r="LC51" s="186">
        <f t="shared" si="10"/>
        <v>3.8926635081260486E-2</v>
      </c>
      <c r="LD51" s="186">
        <f t="shared" si="10"/>
        <v>2.7044804866519279E-2</v>
      </c>
      <c r="LE51" s="186">
        <f t="shared" si="10"/>
        <v>2.0367797773106933E-2</v>
      </c>
      <c r="LF51" s="186">
        <f t="shared" si="10"/>
        <v>1.9022214063760812E-2</v>
      </c>
      <c r="LG51" s="186">
        <f t="shared" si="10"/>
        <v>2.0185046567583909E-2</v>
      </c>
      <c r="LH51" s="186">
        <f t="shared" si="11"/>
        <v>2.2817598335143296E-2</v>
      </c>
      <c r="LI51" s="186">
        <f t="shared" si="11"/>
        <v>2.5794398129250107E-2</v>
      </c>
      <c r="LJ51" s="186">
        <f t="shared" si="11"/>
        <v>2.7010769861778527E-2</v>
      </c>
      <c r="LK51" s="186">
        <f t="shared" si="11"/>
        <v>3.0018220453431166E-2</v>
      </c>
      <c r="LL51" s="186">
        <f t="shared" si="11"/>
        <v>3.2438607553603171E-2</v>
      </c>
      <c r="LM51" s="186">
        <f t="shared" si="11"/>
        <v>3.1751453989378176E-2</v>
      </c>
      <c r="LN51" s="186">
        <f t="shared" si="11"/>
        <v>3.8532831374034293E-2</v>
      </c>
      <c r="LO51" s="186">
        <f t="shared" si="11"/>
        <v>4.9862194241397928E-2</v>
      </c>
      <c r="LP51" s="186">
        <f t="shared" si="11"/>
        <v>2.8588200533274044E-2</v>
      </c>
      <c r="LQ51" s="186">
        <f t="shared" si="11"/>
        <v>3.0450135362303232E-2</v>
      </c>
      <c r="LR51" s="186">
        <f t="shared" si="11"/>
        <v>2.9163916780254429E-2</v>
      </c>
      <c r="LS51" s="186">
        <f t="shared" si="11"/>
        <v>3.1442406956384117E-2</v>
      </c>
      <c r="LT51" s="186">
        <f t="shared" si="11"/>
        <v>3.1019059487348732E-2</v>
      </c>
      <c r="LU51" s="186">
        <f t="shared" si="11"/>
        <v>2.8453959996304068E-2</v>
      </c>
      <c r="LV51" s="186">
        <f t="shared" si="11"/>
        <v>2.7565148952419349E-2</v>
      </c>
      <c r="LW51" s="186">
        <f t="shared" si="11"/>
        <v>2.709668257811515E-2</v>
      </c>
      <c r="LX51" s="186">
        <f t="shared" si="11"/>
        <v>2.4029970202688267E-2</v>
      </c>
      <c r="LY51" s="186">
        <f t="shared" si="11"/>
        <v>2.3512262278024387E-2</v>
      </c>
      <c r="LZ51" s="186">
        <f t="shared" si="11"/>
        <v>1.6345937551339063E-2</v>
      </c>
      <c r="MA51" s="186">
        <f t="shared" si="11"/>
        <v>1.9724317429348215E-2</v>
      </c>
      <c r="MB51" s="186">
        <f t="shared" si="11"/>
        <v>5.7206475762177078E-3</v>
      </c>
      <c r="MC51" s="186">
        <f t="shared" si="11"/>
        <v>-3.5151085858091125E-2</v>
      </c>
      <c r="MD51" s="186">
        <f t="shared" si="12"/>
        <v>-6.094347945098566E-2</v>
      </c>
      <c r="ME51" s="186">
        <f t="shared" si="13"/>
        <v>-8.1143586574126569E-2</v>
      </c>
      <c r="MF51" s="186">
        <f t="shared" si="13"/>
        <v>-9.282662015465204E-2</v>
      </c>
      <c r="MG51" s="186">
        <f t="shared" si="13"/>
        <v>-0.10214218759328186</v>
      </c>
      <c r="MH51" s="186">
        <f t="shared" si="13"/>
        <v>-0.10973471672719426</v>
      </c>
      <c r="MI51" s="186">
        <f t="shared" si="13"/>
        <v>-0.11379441651762656</v>
      </c>
      <c r="MJ51" s="186">
        <f t="shared" si="13"/>
        <v>-0.13309995126579754</v>
      </c>
      <c r="MK51" s="186">
        <f t="shared" si="13"/>
        <v>-0.15169201980321101</v>
      </c>
      <c r="ML51" s="186">
        <f t="shared" si="13"/>
        <v>-0.37347625812642216</v>
      </c>
    </row>
    <row r="52" spans="1:350" s="5" customFormat="1" x14ac:dyDescent="0.35">
      <c r="A52" s="16" t="str">
        <f>Month!$A$12</f>
        <v>Veículo Pesado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>
        <f t="shared" si="14"/>
        <v>0.99743260590500649</v>
      </c>
      <c r="O52" s="50">
        <f t="shared" si="15"/>
        <v>0.70348139255702291</v>
      </c>
      <c r="P52" s="50">
        <f t="shared" si="16"/>
        <v>0.77553492127573675</v>
      </c>
      <c r="Q52" s="50">
        <f t="shared" si="17"/>
        <v>0.85772870662460576</v>
      </c>
      <c r="R52" s="50">
        <f t="shared" si="18"/>
        <v>0.85831878273883766</v>
      </c>
      <c r="S52" s="50">
        <f t="shared" si="19"/>
        <v>0.91269182911654911</v>
      </c>
      <c r="T52" s="50">
        <f t="shared" si="20"/>
        <v>0.97584626234132577</v>
      </c>
      <c r="U52" s="50">
        <f t="shared" si="21"/>
        <v>1.0250576479631053</v>
      </c>
      <c r="V52" s="50">
        <f t="shared" si="22"/>
        <v>1.0717305332060549</v>
      </c>
      <c r="W52" s="50">
        <f t="shared" si="23"/>
        <v>1.0857039099382639</v>
      </c>
      <c r="X52" s="50">
        <f t="shared" si="24"/>
        <v>1.0350206940464819</v>
      </c>
      <c r="Y52" s="50">
        <f t="shared" si="25"/>
        <v>0.97863407352117937</v>
      </c>
      <c r="Z52" s="50">
        <f t="shared" si="26"/>
        <v>0.22365038560411321</v>
      </c>
      <c r="AA52" s="50">
        <f t="shared" si="27"/>
        <v>0.26568005637773084</v>
      </c>
      <c r="AB52" s="50">
        <f t="shared" si="28"/>
        <v>0.26807639836289221</v>
      </c>
      <c r="AC52" s="50">
        <f t="shared" si="29"/>
        <v>0.25946680251316012</v>
      </c>
      <c r="AD52" s="50">
        <f t="shared" si="30"/>
        <v>0.26134228187919462</v>
      </c>
      <c r="AE52" s="50">
        <f t="shared" si="31"/>
        <v>0.22682424373847998</v>
      </c>
      <c r="AF52" s="50">
        <f t="shared" si="32"/>
        <v>0.17783528152047823</v>
      </c>
      <c r="AG52" s="50">
        <f t="shared" si="33"/>
        <v>0.16070750778106735</v>
      </c>
      <c r="AH52" s="50">
        <f t="shared" si="34"/>
        <v>0.13816482359136395</v>
      </c>
      <c r="AI52" s="50">
        <f t="shared" si="35"/>
        <v>0.12524666279744623</v>
      </c>
      <c r="AJ52" s="50">
        <f t="shared" si="36"/>
        <v>0.11785565289945765</v>
      </c>
      <c r="AK52" s="50">
        <f t="shared" si="37"/>
        <v>0.11307587117461226</v>
      </c>
      <c r="AL52" s="50">
        <f t="shared" si="38"/>
        <v>3.8340336134453867E-2</v>
      </c>
      <c r="AM52" s="50">
        <f t="shared" si="39"/>
        <v>8.9086859688195963E-2</v>
      </c>
      <c r="AN52" s="50">
        <f t="shared" si="40"/>
        <v>5.3075129998206849E-2</v>
      </c>
      <c r="AO52" s="50">
        <f t="shared" si="41"/>
        <v>4.058244573277614E-2</v>
      </c>
      <c r="AP52" s="50">
        <f t="shared" si="42"/>
        <v>1.1173778865595452E-2</v>
      </c>
      <c r="AQ52" s="50">
        <f t="shared" si="43"/>
        <v>6.5399911621741857E-3</v>
      </c>
      <c r="AR52" s="50">
        <f t="shared" si="44"/>
        <v>1.3560606060606162E-2</v>
      </c>
      <c r="AS52" s="50">
        <f t="shared" si="45"/>
        <v>9.1563113145847197E-3</v>
      </c>
      <c r="AT52" s="50">
        <f t="shared" si="46"/>
        <v>4.395350182175628E-3</v>
      </c>
      <c r="AU52" s="50">
        <f t="shared" si="47"/>
        <v>2.06313183412421E-3</v>
      </c>
      <c r="AV52" s="50">
        <f t="shared" si="48"/>
        <v>3.7320395596185385E-4</v>
      </c>
      <c r="AW52" s="50">
        <f t="shared" si="49"/>
        <v>-4.3211184071171305E-3</v>
      </c>
      <c r="AX52" s="50">
        <f t="shared" si="50"/>
        <v>2.0232675771370667E-2</v>
      </c>
      <c r="AY52" s="50">
        <f t="shared" si="51"/>
        <v>-2.556237218813906E-2</v>
      </c>
      <c r="AZ52" s="50">
        <f t="shared" si="52"/>
        <v>-7.4919121403030919E-3</v>
      </c>
      <c r="BA52" s="50">
        <f t="shared" si="53"/>
        <v>3.2391811350089839E-3</v>
      </c>
      <c r="BB52" s="50">
        <f t="shared" si="54"/>
        <v>2.7994106503894001E-2</v>
      </c>
      <c r="BC52" s="50">
        <f t="shared" si="55"/>
        <v>2.3443673720256353E-2</v>
      </c>
      <c r="BD52" s="50">
        <f t="shared" si="56"/>
        <v>2.1302040511248954E-2</v>
      </c>
      <c r="BE52" s="50">
        <f t="shared" si="57"/>
        <v>1.8729747245625372E-2</v>
      </c>
      <c r="BF52" s="50">
        <f t="shared" si="58"/>
        <v>1.6007370299994328E-2</v>
      </c>
      <c r="BG52" s="50">
        <f t="shared" si="59"/>
        <v>1.3897467572575595E-2</v>
      </c>
      <c r="BH52" s="50">
        <f t="shared" si="60"/>
        <v>1.0865510166013781E-2</v>
      </c>
      <c r="BI52" s="50">
        <f t="shared" si="61"/>
        <v>4.8929923839509115E-3</v>
      </c>
      <c r="BJ52" s="50">
        <f t="shared" si="62"/>
        <v>-2.7764005949429849E-2</v>
      </c>
      <c r="BK52" s="50">
        <f t="shared" si="63"/>
        <v>-3.1217208814270703E-2</v>
      </c>
      <c r="BL52" s="50">
        <f t="shared" si="64"/>
        <v>-4.048721907702868E-2</v>
      </c>
      <c r="BM52" s="50">
        <f t="shared" si="65"/>
        <v>-3.4224460803306211E-2</v>
      </c>
      <c r="BN52" s="50">
        <f t="shared" si="66"/>
        <v>-3.8697788697788726E-2</v>
      </c>
      <c r="BO52" s="50">
        <f t="shared" si="67"/>
        <v>-4.3067947838023368E-2</v>
      </c>
      <c r="BP52" s="50">
        <f t="shared" si="68"/>
        <v>-4.0544496487119441E-2</v>
      </c>
      <c r="BQ52" s="50">
        <f t="shared" si="69"/>
        <v>-4.1015649850499436E-2</v>
      </c>
      <c r="BR52" s="50">
        <f t="shared" si="70"/>
        <v>-3.5229356758288422E-2</v>
      </c>
      <c r="BS52" s="50">
        <f t="shared" si="71"/>
        <v>-2.8301705756929696E-2</v>
      </c>
      <c r="BT52" s="50">
        <f t="shared" si="72"/>
        <v>-1.3655533514785323E-2</v>
      </c>
      <c r="BU52" s="50">
        <f t="shared" si="73"/>
        <v>-4.4351765602512749E-4</v>
      </c>
      <c r="BV52" s="50">
        <f t="shared" si="74"/>
        <v>8.1165221825599154E-2</v>
      </c>
      <c r="BW52" s="50">
        <f t="shared" si="75"/>
        <v>0.12540021662604928</v>
      </c>
      <c r="BX52" s="50">
        <f t="shared" si="76"/>
        <v>0.1126881816556411</v>
      </c>
      <c r="BY52" s="50">
        <f t="shared" si="77"/>
        <v>0.11013760363733627</v>
      </c>
      <c r="BZ52" s="50">
        <f t="shared" si="78"/>
        <v>0.10892854100106497</v>
      </c>
      <c r="CA52" s="50">
        <f t="shared" si="79"/>
        <v>0.11496207638515332</v>
      </c>
      <c r="CB52" s="50">
        <f t="shared" si="80"/>
        <v>0.12043470633104514</v>
      </c>
      <c r="CC52" s="50">
        <f t="shared" si="81"/>
        <v>0.12178244061488863</v>
      </c>
      <c r="CD52" s="50">
        <f t="shared" si="82"/>
        <v>0.12597476247076234</v>
      </c>
      <c r="CE52" s="50">
        <f t="shared" si="83"/>
        <v>0.12660778736703659</v>
      </c>
      <c r="CF52" s="50">
        <f t="shared" si="84"/>
        <v>0.11304154358809138</v>
      </c>
      <c r="CG52" s="50">
        <f t="shared" si="85"/>
        <v>0.10401700305305206</v>
      </c>
      <c r="CH52" s="50">
        <f t="shared" si="86"/>
        <v>3.8322489051559661E-2</v>
      </c>
      <c r="CI52" s="50">
        <f t="shared" si="87"/>
        <v>2.8678548149552618E-2</v>
      </c>
      <c r="CJ52" s="50">
        <f t="shared" si="88"/>
        <v>6.8020082705782192E-2</v>
      </c>
      <c r="CK52" s="50">
        <f t="shared" si="89"/>
        <v>6.4443290451284829E-2</v>
      </c>
      <c r="CL52" s="50">
        <f t="shared" si="90"/>
        <v>6.5921695322476381E-2</v>
      </c>
      <c r="CM52" s="50">
        <f t="shared" si="91"/>
        <v>6.5975801298249204E-2</v>
      </c>
      <c r="CN52" s="50">
        <f t="shared" si="92"/>
        <v>5.8760360459963579E-2</v>
      </c>
      <c r="CO52" s="50">
        <f t="shared" si="93"/>
        <v>5.8484427344035472E-2</v>
      </c>
      <c r="CP52" s="50">
        <f t="shared" si="94"/>
        <v>5.3788903465346705E-2</v>
      </c>
      <c r="CQ52" s="50">
        <f t="shared" si="95"/>
        <v>4.4356641121291451E-2</v>
      </c>
      <c r="CR52" s="50">
        <f t="shared" si="96"/>
        <v>4.1066724755755235E-2</v>
      </c>
      <c r="CS52" s="50">
        <f t="shared" si="97"/>
        <v>4.2087688003760615E-2</v>
      </c>
      <c r="CT52" s="50">
        <f t="shared" si="98"/>
        <v>1.3572179711685228E-2</v>
      </c>
      <c r="CU52" s="50">
        <f t="shared" si="99"/>
        <v>-5.4335444533182287E-4</v>
      </c>
      <c r="CV52" s="50">
        <f t="shared" si="100"/>
        <v>1.2984136785099132E-4</v>
      </c>
      <c r="CW52" s="50">
        <f t="shared" si="101"/>
        <v>3.0108892659070907E-3</v>
      </c>
      <c r="CX52" s="50">
        <f t="shared" si="102"/>
        <v>5.930839962372314E-3</v>
      </c>
      <c r="CY52" s="50">
        <f t="shared" si="103"/>
        <v>1.1846541026814927E-2</v>
      </c>
      <c r="CZ52" s="50">
        <f t="shared" si="104"/>
        <v>8.8112003942379946E-3</v>
      </c>
      <c r="DA52" s="50">
        <f t="shared" si="105"/>
        <v>1.0582248246720827E-2</v>
      </c>
      <c r="DB52" s="50">
        <f t="shared" si="106"/>
        <v>6.9821575555992776E-3</v>
      </c>
      <c r="DC52" s="50">
        <f t="shared" si="107"/>
        <v>9.526938545495911E-3</v>
      </c>
      <c r="DD52" s="50">
        <f t="shared" si="108"/>
        <v>1.4280996440315663E-2</v>
      </c>
      <c r="DE52" s="50">
        <f t="shared" si="109"/>
        <v>1.6155790610803189E-2</v>
      </c>
      <c r="DF52" s="50">
        <f t="shared" si="110"/>
        <v>3.2231535705978809E-2</v>
      </c>
      <c r="DG52" s="50">
        <f t="shared" si="111"/>
        <v>4.2772581419345146E-2</v>
      </c>
      <c r="DH52" s="50">
        <f t="shared" si="112"/>
        <v>3.3870056645909363E-2</v>
      </c>
      <c r="DI52" s="50">
        <f t="shared" si="113"/>
        <v>1.7171792844975275E-2</v>
      </c>
      <c r="DJ52" s="50">
        <f t="shared" si="114"/>
        <v>1.8240501047057434E-2</v>
      </c>
      <c r="DK52" s="50">
        <f t="shared" si="115"/>
        <v>1.4142048041767108E-2</v>
      </c>
      <c r="DL52" s="50">
        <f t="shared" si="116"/>
        <v>1.7908853152159177E-2</v>
      </c>
      <c r="DM52" s="50">
        <f t="shared" si="117"/>
        <v>1.9125138679700893E-2</v>
      </c>
      <c r="DN52" s="50">
        <f t="shared" si="118"/>
        <v>2.1532702200881104E-2</v>
      </c>
      <c r="DO52" s="50">
        <f t="shared" si="119"/>
        <v>2.2231766041119094E-2</v>
      </c>
      <c r="DP52" s="50">
        <f t="shared" si="120"/>
        <v>2.1968481335563839E-2</v>
      </c>
      <c r="DQ52" s="50">
        <f t="shared" si="121"/>
        <v>1.9971095158828778E-2</v>
      </c>
      <c r="DR52" s="50">
        <f t="shared" si="122"/>
        <v>5.8252153189612299E-2</v>
      </c>
      <c r="DS52" s="50">
        <f t="shared" si="123"/>
        <v>5.2194059029965212E-2</v>
      </c>
      <c r="DT52" s="50">
        <f t="shared" si="124"/>
        <v>6.3138697177073544E-2</v>
      </c>
      <c r="DU52" s="50">
        <f t="shared" si="125"/>
        <v>7.5723138032221415E-2</v>
      </c>
      <c r="DV52" s="50">
        <f t="shared" si="126"/>
        <v>7.9787621442486634E-2</v>
      </c>
      <c r="DW52" s="50">
        <f t="shared" si="127"/>
        <v>8.1972417888390048E-2</v>
      </c>
      <c r="DX52" s="50">
        <f t="shared" si="128"/>
        <v>8.3105985593388665E-2</v>
      </c>
      <c r="DY52" s="50">
        <f t="shared" si="129"/>
        <v>8.4260947529150254E-2</v>
      </c>
      <c r="DZ52" s="50">
        <f t="shared" si="130"/>
        <v>8.6065400194051955E-2</v>
      </c>
      <c r="EA52" s="50">
        <f t="shared" si="131"/>
        <v>9.3672734019617065E-2</v>
      </c>
      <c r="EB52" s="50">
        <f t="shared" si="132"/>
        <v>9.5353064008877331E-2</v>
      </c>
      <c r="EC52" s="50">
        <f t="shared" si="133"/>
        <v>9.3901012347559432E-2</v>
      </c>
      <c r="ED52" s="50">
        <f t="shared" si="134"/>
        <v>0.10671344370877223</v>
      </c>
      <c r="EE52" s="50">
        <f t="shared" si="135"/>
        <v>0.10477038585414777</v>
      </c>
      <c r="EF52" s="50">
        <f t="shared" si="136"/>
        <v>5.6575505952910499E-2</v>
      </c>
      <c r="EG52" s="50">
        <f t="shared" si="137"/>
        <v>6.9208261974626151E-2</v>
      </c>
      <c r="EH52" s="50">
        <f t="shared" si="138"/>
        <v>6.7225490520324449E-2</v>
      </c>
      <c r="EI52" s="50">
        <f t="shared" si="139"/>
        <v>7.5906158727562012E-2</v>
      </c>
      <c r="EJ52" s="50">
        <f t="shared" si="140"/>
        <v>8.583120861982918E-2</v>
      </c>
      <c r="EK52" s="50">
        <f t="shared" si="141"/>
        <v>8.2664367317739185E-2</v>
      </c>
      <c r="EL52" s="50">
        <f t="shared" si="142"/>
        <v>8.8157034110336818E-2</v>
      </c>
      <c r="EM52" s="50">
        <f t="shared" si="143"/>
        <v>8.3965979266739543E-2</v>
      </c>
      <c r="EN52" s="50">
        <f t="shared" si="144"/>
        <v>7.067639677616655E-2</v>
      </c>
      <c r="EO52" s="50">
        <f t="shared" si="145"/>
        <v>5.9233198902710393E-2</v>
      </c>
      <c r="EP52" s="50">
        <f t="shared" si="146"/>
        <v>-9.2299143014644591E-2</v>
      </c>
      <c r="EQ52" s="50">
        <f t="shared" si="147"/>
        <v>-8.2465761623478961E-2</v>
      </c>
      <c r="ER52" s="50">
        <f t="shared" si="148"/>
        <v>-3.7712570513568466E-2</v>
      </c>
      <c r="ES52" s="50">
        <f t="shared" si="149"/>
        <v>-3.6460814375728456E-2</v>
      </c>
      <c r="ET52" s="50">
        <f t="shared" si="150"/>
        <v>-3.4564333819056547E-2</v>
      </c>
      <c r="EU52" s="50">
        <f t="shared" si="151"/>
        <v>-3.8748439342779939E-2</v>
      </c>
      <c r="EV52" s="50">
        <f t="shared" si="152"/>
        <v>-4.3052966512691304E-2</v>
      </c>
      <c r="EW52" s="50">
        <f t="shared" si="153"/>
        <v>-4.1714293649342649E-2</v>
      </c>
      <c r="EX52" s="50">
        <f t="shared" si="154"/>
        <v>-4.1875934552060068E-2</v>
      </c>
      <c r="EY52" s="50">
        <f t="shared" si="155"/>
        <v>-4.0986984581192543E-2</v>
      </c>
      <c r="EZ52" s="50">
        <f t="shared" si="156"/>
        <v>-2.7681850867666946E-2</v>
      </c>
      <c r="FA52" s="50">
        <f t="shared" si="157"/>
        <v>-1.2970333536155065E-2</v>
      </c>
      <c r="FB52" s="50">
        <f t="shared" si="158"/>
        <v>0.16315921885363482</v>
      </c>
      <c r="FC52" s="50">
        <f t="shared" si="159"/>
        <v>0.15921255190048589</v>
      </c>
      <c r="FD52" s="50">
        <f t="shared" si="160"/>
        <v>0.16991528714884874</v>
      </c>
      <c r="FE52" s="50">
        <f t="shared" si="161"/>
        <v>0.15792082299755483</v>
      </c>
      <c r="FF52" s="50">
        <f t="shared" si="162"/>
        <v>0.1568388729486212</v>
      </c>
      <c r="FG52" s="50">
        <f t="shared" si="163"/>
        <v>0.15561019483242355</v>
      </c>
      <c r="FH52" s="50">
        <f t="shared" si="164"/>
        <v>0.15215597214106014</v>
      </c>
      <c r="FI52" s="50">
        <f t="shared" si="165"/>
        <v>0.15574568888340656</v>
      </c>
      <c r="FJ52" s="50">
        <f t="shared" si="166"/>
        <v>0.15279037368608273</v>
      </c>
      <c r="FK52" s="50">
        <f t="shared" si="167"/>
        <v>0.1506963768165035</v>
      </c>
      <c r="FL52" s="50">
        <f t="shared" si="168"/>
        <v>0.14829600787945441</v>
      </c>
      <c r="FM52" s="50">
        <f t="shared" si="169"/>
        <v>0.14750265583049105</v>
      </c>
      <c r="FN52" s="50">
        <f t="shared" si="170"/>
        <v>0.11200842696629221</v>
      </c>
      <c r="FO52" s="50">
        <f t="shared" si="171"/>
        <v>0.12756652750045383</v>
      </c>
      <c r="FP52" s="50">
        <f t="shared" si="172"/>
        <v>9.3172707398458066E-2</v>
      </c>
      <c r="FQ52" s="50">
        <f t="shared" si="173"/>
        <v>9.1344455009075842E-2</v>
      </c>
      <c r="FR52" s="50">
        <f t="shared" si="174"/>
        <v>9.2452433023510139E-2</v>
      </c>
      <c r="FS52" s="50">
        <f t="shared" si="175"/>
        <v>9.1978852822466095E-2</v>
      </c>
      <c r="FT52" s="50">
        <f t="shared" si="176"/>
        <v>9.0110102375893453E-2</v>
      </c>
      <c r="FU52" s="50">
        <f t="shared" si="177"/>
        <v>8.8955647348437417E-2</v>
      </c>
      <c r="FV52" s="50">
        <f t="shared" si="178"/>
        <v>9.0185089595162582E-2</v>
      </c>
      <c r="FW52" s="50">
        <f t="shared" si="179"/>
        <v>8.8409419813182399E-2</v>
      </c>
      <c r="FX52" s="50">
        <f t="shared" si="180"/>
        <v>8.829214619204806E-2</v>
      </c>
      <c r="FY52" s="50">
        <f t="shared" si="181"/>
        <v>8.4887529437241094E-2</v>
      </c>
      <c r="FZ52" s="50">
        <f t="shared" si="182"/>
        <v>7.6311335648878931E-2</v>
      </c>
      <c r="GA52" s="50">
        <f t="shared" si="183"/>
        <v>6.9853587483362123E-2</v>
      </c>
      <c r="GB52" s="50">
        <f t="shared" si="184"/>
        <v>8.124020341943039E-2</v>
      </c>
      <c r="GC52" s="50">
        <f t="shared" si="185"/>
        <v>6.8319746828786165E-2</v>
      </c>
      <c r="GD52" s="50">
        <f t="shared" si="186"/>
        <v>6.9106744397352537E-2</v>
      </c>
      <c r="GE52" s="50">
        <f t="shared" si="187"/>
        <v>6.3036285074704601E-2</v>
      </c>
      <c r="GF52" s="50">
        <f t="shared" si="188"/>
        <v>6.3170018605475331E-2</v>
      </c>
      <c r="GG52" s="50">
        <f t="shared" si="189"/>
        <v>6.6423090923023898E-2</v>
      </c>
      <c r="GH52" s="50">
        <f t="shared" si="190"/>
        <v>6.0687170251623401E-2</v>
      </c>
      <c r="GI52" s="50">
        <f t="shared" si="191"/>
        <v>6.5151698295660587E-2</v>
      </c>
      <c r="GJ52" s="50">
        <f t="shared" si="192"/>
        <v>6.3026287025904626E-2</v>
      </c>
      <c r="GK52" s="50">
        <f t="shared" si="193"/>
        <v>5.6725716709498775E-2</v>
      </c>
      <c r="GL52" s="50">
        <f t="shared" si="194"/>
        <v>6.0235082339839652E-2</v>
      </c>
      <c r="GM52" s="50">
        <f t="shared" si="195"/>
        <v>2.9240357417256835E-2</v>
      </c>
      <c r="GN52" s="50">
        <f t="shared" si="196"/>
        <v>1.9410066070855603E-2</v>
      </c>
      <c r="GO52" s="50">
        <f t="shared" si="197"/>
        <v>5.2945678393796491E-2</v>
      </c>
      <c r="GP52" s="50">
        <f t="shared" si="198"/>
        <v>4.8690011053038162E-2</v>
      </c>
      <c r="GQ52" s="50">
        <f t="shared" si="199"/>
        <v>5.1255924133480901E-2</v>
      </c>
      <c r="GR52" s="50">
        <f t="shared" si="200"/>
        <v>5.3520958333333368E-2</v>
      </c>
      <c r="GS52" s="50">
        <f t="shared" si="201"/>
        <v>5.0298137600539361E-2</v>
      </c>
      <c r="GT52" s="50">
        <f t="shared" si="202"/>
        <v>5.6057726707809952E-2</v>
      </c>
      <c r="GU52" s="50">
        <f t="shared" si="203"/>
        <v>5.5930974807081091E-2</v>
      </c>
      <c r="GV52" s="50">
        <f t="shared" si="204"/>
        <v>5.3754397852477709E-2</v>
      </c>
      <c r="GW52" s="50">
        <f t="shared" si="205"/>
        <v>5.4735386403308661E-2</v>
      </c>
      <c r="GX52" s="50">
        <f t="shared" si="206"/>
        <v>2.7393469839513074E-2</v>
      </c>
      <c r="GY52" s="50">
        <f t="shared" si="207"/>
        <v>7.0760233918128579E-2</v>
      </c>
      <c r="GZ52" s="50">
        <f t="shared" si="208"/>
        <v>5.1757066462948753E-2</v>
      </c>
      <c r="HA52" s="50">
        <f t="shared" si="209"/>
        <v>2.981847636293411E-2</v>
      </c>
      <c r="HB52" s="50">
        <f t="shared" si="210"/>
        <v>3.2446887964697968E-2</v>
      </c>
      <c r="HC52" s="50">
        <f t="shared" si="211"/>
        <v>2.7041991888478556E-2</v>
      </c>
      <c r="HD52" s="50">
        <f t="shared" si="212"/>
        <v>2.2958608282709791E-2</v>
      </c>
      <c r="HE52" s="50">
        <f t="shared" si="213"/>
        <v>1.2503103138311378E-2</v>
      </c>
      <c r="HF52" s="50">
        <f t="shared" si="214"/>
        <v>6.8687664556303929E-3</v>
      </c>
      <c r="HG52" s="50">
        <f t="shared" si="215"/>
        <v>1.3042909951261894E-3</v>
      </c>
      <c r="HH52" s="50">
        <f t="shared" si="216"/>
        <v>-1.8708000701862515E-3</v>
      </c>
      <c r="HI52" s="50">
        <f t="shared" si="217"/>
        <v>-5.634365494816107E-3</v>
      </c>
      <c r="HJ52" s="50">
        <f t="shared" si="218"/>
        <v>0.30141583625100998</v>
      </c>
      <c r="HK52" s="50">
        <f t="shared" si="219"/>
        <v>0.23991930638995074</v>
      </c>
      <c r="HL52" s="50">
        <f t="shared" si="220"/>
        <v>0.3106255674595968</v>
      </c>
      <c r="HM52" s="50">
        <f t="shared" si="221"/>
        <v>0.30536893203883508</v>
      </c>
      <c r="HN52" s="50">
        <f t="shared" si="222"/>
        <v>0.28769296870777716</v>
      </c>
      <c r="HO52" s="50">
        <f t="shared" si="223"/>
        <v>0.28550551217975362</v>
      </c>
      <c r="HP52" s="50">
        <f t="shared" si="224"/>
        <v>0.27907268614061564</v>
      </c>
      <c r="HQ52" s="50">
        <f t="shared" si="225"/>
        <v>0.28141127870217653</v>
      </c>
      <c r="HR52" s="50">
        <f t="shared" si="226"/>
        <v>0.2789735824345394</v>
      </c>
      <c r="HS52" s="50">
        <f t="shared" si="227"/>
        <v>0.39610609710816314</v>
      </c>
      <c r="HT52" s="50">
        <f t="shared" si="228"/>
        <v>0.48872307419964844</v>
      </c>
      <c r="HU52" s="50">
        <f t="shared" si="229"/>
        <v>0.56291411393833757</v>
      </c>
      <c r="HV52" s="50">
        <f t="shared" si="229"/>
        <v>0.64377937223480108</v>
      </c>
      <c r="HW52" s="50">
        <f t="shared" si="229"/>
        <v>0.7461408327496164</v>
      </c>
      <c r="HX52" s="50">
        <f t="shared" si="229"/>
        <v>0.71933526518108826</v>
      </c>
      <c r="HY52" s="50">
        <f t="shared" si="229"/>
        <v>0.75033675833945002</v>
      </c>
      <c r="HZ52" s="50">
        <f t="shared" si="229"/>
        <v>0.76654397391306861</v>
      </c>
      <c r="IA52" s="50">
        <f t="shared" si="229"/>
        <v>0.793268818544556</v>
      </c>
      <c r="IB52" s="50">
        <f t="shared" si="229"/>
        <v>0.80484272617460184</v>
      </c>
      <c r="IC52" s="50">
        <f t="shared" si="229"/>
        <v>0.81088981077614819</v>
      </c>
      <c r="ID52" s="50">
        <f t="shared" si="229"/>
        <v>0.81361584202107107</v>
      </c>
      <c r="IE52" s="50">
        <f t="shared" si="229"/>
        <v>0.65540603905370176</v>
      </c>
      <c r="IF52" s="50">
        <f t="shared" si="229"/>
        <v>0.55147888394785527</v>
      </c>
      <c r="IG52" s="50">
        <f t="shared" si="229"/>
        <v>0.48168172597054326</v>
      </c>
      <c r="IH52" s="50">
        <f>IH12/HV12-1</f>
        <v>-1.7088883293466028E-2</v>
      </c>
      <c r="II52" s="50">
        <f t="shared" ref="II52:JH63" si="231">II12/HW12-1</f>
        <v>-3.5208614492022394E-2</v>
      </c>
      <c r="IJ52" s="50">
        <f t="shared" si="231"/>
        <v>-3.7862605262097615E-2</v>
      </c>
      <c r="IK52" s="50">
        <f t="shared" si="231"/>
        <v>-5.7123077383446019E-2</v>
      </c>
      <c r="IL52" s="50">
        <f t="shared" si="231"/>
        <v>-4.7206699928724172E-2</v>
      </c>
      <c r="IM52" s="50">
        <f t="shared" si="231"/>
        <v>-4.7242444514402737E-2</v>
      </c>
      <c r="IN52" s="50">
        <f t="shared" si="231"/>
        <v>-4.1417928320214514E-2</v>
      </c>
      <c r="IO52" s="50">
        <f t="shared" si="231"/>
        <v>-3.4007090649660787E-2</v>
      </c>
      <c r="IP52" s="50">
        <f t="shared" si="231"/>
        <v>-2.9077399180524655E-2</v>
      </c>
      <c r="IQ52" s="50">
        <f t="shared" si="231"/>
        <v>-2.1945454379955986E-2</v>
      </c>
      <c r="IR52" s="50">
        <f t="shared" si="231"/>
        <v>-1.6249885511019579E-2</v>
      </c>
      <c r="IS52" s="50">
        <f t="shared" si="231"/>
        <v>-1.5320254592831262E-2</v>
      </c>
      <c r="IT52" s="50">
        <f t="shared" si="231"/>
        <v>3.7457403445996462E-2</v>
      </c>
      <c r="IU52" s="50">
        <f t="shared" si="231"/>
        <v>1.4210085996212651E-2</v>
      </c>
      <c r="IV52" s="50">
        <f t="shared" si="231"/>
        <v>9.0582014003097733E-3</v>
      </c>
      <c r="IW52" s="50">
        <f t="shared" si="231"/>
        <v>3.198910307101821E-2</v>
      </c>
      <c r="IX52" s="50">
        <f t="shared" si="231"/>
        <v>-3.0155145229529889E-2</v>
      </c>
      <c r="IY52" s="50">
        <f t="shared" si="231"/>
        <v>-7.7025232869951665E-3</v>
      </c>
      <c r="IZ52" s="50">
        <f t="shared" si="231"/>
        <v>-2.4687377411591549E-2</v>
      </c>
      <c r="JA52" s="50">
        <f t="shared" si="231"/>
        <v>-4.1323998283373853E-2</v>
      </c>
      <c r="JB52" s="50">
        <f t="shared" si="231"/>
        <v>-5.4876755759812323E-2</v>
      </c>
      <c r="JC52" s="50">
        <f t="shared" si="231"/>
        <v>-6.748300178084865E-2</v>
      </c>
      <c r="JD52" s="50">
        <f t="shared" si="231"/>
        <v>-8.1222217313879352E-2</v>
      </c>
      <c r="JE52" s="50">
        <f t="shared" si="231"/>
        <v>-9.2918029132477375E-2</v>
      </c>
      <c r="JF52" s="50">
        <f t="shared" si="231"/>
        <v>-0.20491718535647996</v>
      </c>
      <c r="JG52" s="50">
        <f t="shared" si="231"/>
        <v>-0.18752973686777641</v>
      </c>
      <c r="JH52" s="50">
        <f t="shared" si="231"/>
        <v>-0.2079573112283104</v>
      </c>
      <c r="JI52" s="50">
        <f t="shared" si="230"/>
        <v>-0.21438069227501733</v>
      </c>
      <c r="JJ52" s="50">
        <f t="shared" si="230"/>
        <v>-0.16558354488912186</v>
      </c>
      <c r="JK52" s="50">
        <f t="shared" si="230"/>
        <v>-0.1843558446820982</v>
      </c>
      <c r="JL52" s="50">
        <f t="shared" si="230"/>
        <v>-0.16543502231600737</v>
      </c>
      <c r="JM52" s="50">
        <f t="shared" si="230"/>
        <v>-0.14386595046878137</v>
      </c>
      <c r="JN52" s="50">
        <f t="shared" si="230"/>
        <v>-0.12255988378534077</v>
      </c>
      <c r="JO52" s="50">
        <f t="shared" si="230"/>
        <v>-0.10183248854037785</v>
      </c>
      <c r="JP52" s="50">
        <f t="shared" si="230"/>
        <v>-8.7086482159082435E-2</v>
      </c>
      <c r="JQ52" s="50">
        <f t="shared" si="230"/>
        <v>-7.5621110779776179E-2</v>
      </c>
      <c r="JR52" s="50">
        <f t="shared" si="230"/>
        <v>6.8720730001213592E-2</v>
      </c>
      <c r="JS52" s="50">
        <f t="shared" si="230"/>
        <v>8.3367971922752471E-2</v>
      </c>
      <c r="JT52" s="50">
        <f t="shared" si="7"/>
        <v>0.10383834474638043</v>
      </c>
      <c r="JU52" s="50">
        <f t="shared" si="8"/>
        <v>6.8857482871381492E-2</v>
      </c>
      <c r="JV52" s="50">
        <f t="shared" si="9"/>
        <v>6.3271071192401163E-2</v>
      </c>
      <c r="JW52" s="50">
        <f t="shared" si="10"/>
        <v>7.058349790926477E-2</v>
      </c>
      <c r="JX52" s="50">
        <f t="shared" si="10"/>
        <v>7.8950042662728315E-2</v>
      </c>
      <c r="JY52" s="50">
        <f t="shared" si="10"/>
        <v>7.820615173048906E-2</v>
      </c>
      <c r="JZ52" s="50">
        <f t="shared" si="10"/>
        <v>8.0293940289088539E-2</v>
      </c>
      <c r="KA52" s="50">
        <f t="shared" si="10"/>
        <v>7.8695378363416335E-2</v>
      </c>
      <c r="KB52" s="50">
        <f t="shared" si="10"/>
        <v>8.367144429004747E-2</v>
      </c>
      <c r="KC52" s="50">
        <f t="shared" si="10"/>
        <v>8.780462527476085E-2</v>
      </c>
      <c r="KD52" s="50">
        <f t="shared" si="10"/>
        <v>0.20846705005011601</v>
      </c>
      <c r="KE52" s="50">
        <f t="shared" si="10"/>
        <v>0.18795462671293506</v>
      </c>
      <c r="KF52" s="50">
        <f t="shared" si="10"/>
        <v>0.1888036053700417</v>
      </c>
      <c r="KG52" s="50">
        <f t="shared" si="10"/>
        <v>0.2256275202443756</v>
      </c>
      <c r="KH52" s="50">
        <f t="shared" si="10"/>
        <v>0.23249394404883983</v>
      </c>
      <c r="KI52" s="50">
        <f t="shared" si="10"/>
        <v>0.22244666826373583</v>
      </c>
      <c r="KJ52" s="50">
        <f t="shared" si="10"/>
        <v>0.20560859966499012</v>
      </c>
      <c r="KK52" s="50">
        <f t="shared" si="10"/>
        <v>0.19553130354899495</v>
      </c>
      <c r="KL52" s="50">
        <f t="shared" si="10"/>
        <v>0.17905723367853454</v>
      </c>
      <c r="KM52" s="50">
        <f t="shared" si="10"/>
        <v>0.16612699904785844</v>
      </c>
      <c r="KN52" s="50">
        <f t="shared" si="10"/>
        <v>0.15322994171204174</v>
      </c>
      <c r="KO52" s="50">
        <f t="shared" si="10"/>
        <v>0.13921517853540455</v>
      </c>
      <c r="KP52" s="50">
        <f t="shared" si="10"/>
        <v>-0.13470040425071483</v>
      </c>
      <c r="KQ52" s="50">
        <f t="shared" si="10"/>
        <v>-0.11796015389825132</v>
      </c>
      <c r="KR52" s="50">
        <f t="shared" si="10"/>
        <v>-9.6608737102194309E-2</v>
      </c>
      <c r="KS52" s="50">
        <f t="shared" si="10"/>
        <v>-9.8081222353801012E-2</v>
      </c>
      <c r="KT52" s="50">
        <f t="shared" si="10"/>
        <v>-9.5960415507638785E-2</v>
      </c>
      <c r="KU52" s="50">
        <f t="shared" si="10"/>
        <v>-9.5037937488970825E-2</v>
      </c>
      <c r="KV52" s="50">
        <f t="shared" si="10"/>
        <v>-9.8570681793014203E-2</v>
      </c>
      <c r="KW52" s="50">
        <f t="shared" si="10"/>
        <v>-0.10197996326234537</v>
      </c>
      <c r="KX52" s="50">
        <f t="shared" si="10"/>
        <v>-0.10232679236321041</v>
      </c>
      <c r="KY52" s="50">
        <f t="shared" si="10"/>
        <v>-0.10654996340394451</v>
      </c>
      <c r="KZ52" s="50">
        <f t="shared" si="10"/>
        <v>-0.10638582033145072</v>
      </c>
      <c r="LA52" s="50">
        <f t="shared" si="10"/>
        <v>-0.10109876261401363</v>
      </c>
      <c r="LB52" s="50">
        <f t="shared" si="10"/>
        <v>1.4821155536926645E-2</v>
      </c>
      <c r="LC52" s="50">
        <f t="shared" si="10"/>
        <v>-6.9955849659050218E-3</v>
      </c>
      <c r="LD52" s="50">
        <f t="shared" si="10"/>
        <v>-6.4362268313923332E-3</v>
      </c>
      <c r="LE52" s="50">
        <f t="shared" si="10"/>
        <v>-1.2761530777324559E-2</v>
      </c>
      <c r="LF52" s="50">
        <f t="shared" si="10"/>
        <v>-1.3233390619128094E-2</v>
      </c>
      <c r="LG52" s="50">
        <f t="shared" si="10"/>
        <v>-1.1913150871664224E-2</v>
      </c>
      <c r="LH52" s="50">
        <f t="shared" si="11"/>
        <v>-6.456831891979764E-3</v>
      </c>
      <c r="LI52" s="50">
        <f t="shared" si="11"/>
        <v>1.3617899900348895E-3</v>
      </c>
      <c r="LJ52" s="50">
        <f t="shared" si="11"/>
        <v>4.6288543178900632E-3</v>
      </c>
      <c r="LK52" s="50">
        <f t="shared" si="11"/>
        <v>1.0799009753608813E-2</v>
      </c>
      <c r="LL52" s="50">
        <f t="shared" si="11"/>
        <v>1.4067950882451274E-2</v>
      </c>
      <c r="LM52" s="50">
        <f t="shared" si="11"/>
        <v>1.2910183320777202E-2</v>
      </c>
      <c r="LN52" s="50">
        <f t="shared" si="11"/>
        <v>5.2811875953477694E-2</v>
      </c>
      <c r="LO52" s="50">
        <f t="shared" si="11"/>
        <v>6.8641749199910285E-2</v>
      </c>
      <c r="LP52" s="50">
        <f t="shared" si="11"/>
        <v>3.1432707449941422E-2</v>
      </c>
      <c r="LQ52" s="50">
        <f t="shared" si="11"/>
        <v>4.6013872467005168E-2</v>
      </c>
      <c r="LR52" s="50">
        <f t="shared" si="11"/>
        <v>3.9907327866469888E-2</v>
      </c>
      <c r="LS52" s="50">
        <f t="shared" si="11"/>
        <v>4.0840357189530163E-2</v>
      </c>
      <c r="LT52" s="50">
        <f t="shared" si="11"/>
        <v>3.9652867852137286E-2</v>
      </c>
      <c r="LU52" s="50">
        <f t="shared" si="11"/>
        <v>3.3892009611482754E-2</v>
      </c>
      <c r="LV52" s="50">
        <f t="shared" si="11"/>
        <v>3.3503334025162923E-2</v>
      </c>
      <c r="LW52" s="50">
        <f t="shared" si="11"/>
        <v>3.4370317392893535E-2</v>
      </c>
      <c r="LX52" s="50">
        <f t="shared" si="11"/>
        <v>2.9216388564397011E-2</v>
      </c>
      <c r="LY52" s="50">
        <f t="shared" si="11"/>
        <v>2.8867744524120109E-2</v>
      </c>
      <c r="LZ52" s="50">
        <f t="shared" si="11"/>
        <v>1.2223023695823843E-2</v>
      </c>
      <c r="MA52" s="50">
        <f t="shared" si="11"/>
        <v>2.4835524293685296E-2</v>
      </c>
      <c r="MB52" s="50">
        <f t="shared" si="11"/>
        <v>6.37466676474574E-3</v>
      </c>
      <c r="MC52" s="50">
        <f t="shared" si="11"/>
        <v>-5.0580608374964586E-2</v>
      </c>
      <c r="MD52" s="50">
        <f t="shared" si="12"/>
        <v>-7.9221100060194338E-2</v>
      </c>
      <c r="ME52" s="50">
        <f t="shared" si="13"/>
        <v>-0.10215958628590538</v>
      </c>
      <c r="MF52" s="50">
        <f t="shared" si="13"/>
        <v>-0.1138901687100794</v>
      </c>
      <c r="MG52" s="50">
        <f t="shared" si="13"/>
        <v>-0.12617256521164755</v>
      </c>
      <c r="MH52" s="50">
        <f t="shared" si="13"/>
        <v>-0.1344860893285853</v>
      </c>
      <c r="MI52" s="50">
        <f t="shared" si="13"/>
        <v>-0.14059512563740006</v>
      </c>
      <c r="MJ52" s="50">
        <f t="shared" si="13"/>
        <v>-0.15618044780493168</v>
      </c>
      <c r="MK52" s="50">
        <f t="shared" si="13"/>
        <v>-0.17104250690077294</v>
      </c>
      <c r="ML52" s="50">
        <f t="shared" si="13"/>
        <v>-0.36398280723032084</v>
      </c>
    </row>
    <row r="53" spans="1:350" s="5" customFormat="1" x14ac:dyDescent="0.35">
      <c r="A53" s="17" t="str">
        <f>Month!$A$13</f>
        <v>Veículo Leve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>
        <f t="shared" si="14"/>
        <v>1.7510330578512399</v>
      </c>
      <c r="O53" s="51">
        <f t="shared" si="15"/>
        <v>1.6903765690376571</v>
      </c>
      <c r="P53" s="51">
        <f t="shared" si="16"/>
        <v>1.4359152483501214</v>
      </c>
      <c r="Q53" s="51">
        <f t="shared" si="17"/>
        <v>1.4381838074398248</v>
      </c>
      <c r="R53" s="51">
        <f t="shared" si="18"/>
        <v>1.3383442265795207</v>
      </c>
      <c r="S53" s="51">
        <f t="shared" si="19"/>
        <v>1.3059318930794581</v>
      </c>
      <c r="T53" s="51">
        <f t="shared" si="20"/>
        <v>1.2868193069306932</v>
      </c>
      <c r="U53" s="51">
        <f t="shared" si="21"/>
        <v>1.2934871099050205</v>
      </c>
      <c r="V53" s="51">
        <f t="shared" si="22"/>
        <v>1.3191722458916617</v>
      </c>
      <c r="W53" s="51">
        <f t="shared" si="23"/>
        <v>1.3461622328826865</v>
      </c>
      <c r="X53" s="51">
        <f t="shared" si="24"/>
        <v>1.2912892657544806</v>
      </c>
      <c r="Y53" s="51">
        <f t="shared" si="25"/>
        <v>1.1826058525420957</v>
      </c>
      <c r="Z53" s="51">
        <f t="shared" si="26"/>
        <v>0.25009387908374014</v>
      </c>
      <c r="AA53" s="51">
        <f t="shared" si="27"/>
        <v>0.20276049766718507</v>
      </c>
      <c r="AB53" s="51">
        <f t="shared" si="28"/>
        <v>0.20961072294310568</v>
      </c>
      <c r="AC53" s="51">
        <f t="shared" si="29"/>
        <v>0.19811532420910916</v>
      </c>
      <c r="AD53" s="51">
        <f t="shared" si="30"/>
        <v>0.19379483834901712</v>
      </c>
      <c r="AE53" s="51">
        <f t="shared" si="31"/>
        <v>0.17792774910678832</v>
      </c>
      <c r="AF53" s="51">
        <f t="shared" si="32"/>
        <v>0.15613584088756594</v>
      </c>
      <c r="AG53" s="51">
        <f t="shared" si="33"/>
        <v>0.1313376323729516</v>
      </c>
      <c r="AH53" s="51">
        <f t="shared" si="34"/>
        <v>0.11347889985303383</v>
      </c>
      <c r="AI53" s="51">
        <f t="shared" si="35"/>
        <v>9.0478182071657587E-2</v>
      </c>
      <c r="AJ53" s="51">
        <f t="shared" si="36"/>
        <v>8.0196812313385824E-2</v>
      </c>
      <c r="AK53" s="51">
        <f t="shared" si="37"/>
        <v>6.8234589169350546E-2</v>
      </c>
      <c r="AL53" s="51">
        <f t="shared" si="38"/>
        <v>-8.711324722138758E-3</v>
      </c>
      <c r="AM53" s="51">
        <f t="shared" si="39"/>
        <v>-2.8931630838855638E-2</v>
      </c>
      <c r="AN53" s="51">
        <f t="shared" si="40"/>
        <v>-8.7233290109630657E-3</v>
      </c>
      <c r="AO53" s="51">
        <f t="shared" si="41"/>
        <v>-1.1423220973782788E-2</v>
      </c>
      <c r="AP53" s="51">
        <f t="shared" si="42"/>
        <v>-1.5999375634121571E-2</v>
      </c>
      <c r="AQ53" s="51">
        <f t="shared" si="43"/>
        <v>-1.9681854947425137E-2</v>
      </c>
      <c r="AR53" s="51">
        <f t="shared" si="44"/>
        <v>-2.5394967817437109E-2</v>
      </c>
      <c r="AS53" s="51">
        <f t="shared" si="45"/>
        <v>-3.2107932855723442E-2</v>
      </c>
      <c r="AT53" s="51">
        <f t="shared" si="46"/>
        <v>-3.5919675685867847E-2</v>
      </c>
      <c r="AU53" s="51">
        <f t="shared" si="47"/>
        <v>-4.2018239154521408E-2</v>
      </c>
      <c r="AV53" s="51">
        <f t="shared" si="48"/>
        <v>-4.3759246282021325E-2</v>
      </c>
      <c r="AW53" s="51">
        <f t="shared" si="49"/>
        <v>-4.399803674099001E-2</v>
      </c>
      <c r="AX53" s="51">
        <f t="shared" si="50"/>
        <v>-6.0303030303030303E-2</v>
      </c>
      <c r="AY53" s="51">
        <f t="shared" si="51"/>
        <v>-2.4300932090545957E-2</v>
      </c>
      <c r="AZ53" s="51">
        <f t="shared" si="52"/>
        <v>-5.541681531692233E-2</v>
      </c>
      <c r="BA53" s="51">
        <f t="shared" si="53"/>
        <v>-5.4650501989013112E-2</v>
      </c>
      <c r="BB53" s="51">
        <f t="shared" si="54"/>
        <v>-6.3055203045685237E-2</v>
      </c>
      <c r="BC53" s="51">
        <f t="shared" si="55"/>
        <v>-5.8512101210120959E-2</v>
      </c>
      <c r="BD53" s="51">
        <f t="shared" si="56"/>
        <v>-5.5295389048991339E-2</v>
      </c>
      <c r="BE53" s="51">
        <f t="shared" si="57"/>
        <v>-4.7328326759954575E-2</v>
      </c>
      <c r="BF53" s="51">
        <f t="shared" si="58"/>
        <v>-4.3712106395462524E-2</v>
      </c>
      <c r="BG53" s="51">
        <f t="shared" si="59"/>
        <v>-3.9902135231316693E-2</v>
      </c>
      <c r="BH53" s="51">
        <f t="shared" si="60"/>
        <v>-3.4077029557853633E-2</v>
      </c>
      <c r="BI53" s="51">
        <f t="shared" si="61"/>
        <v>-3.8211888958157636E-2</v>
      </c>
      <c r="BJ53" s="51">
        <f t="shared" si="62"/>
        <v>-8.1264108352144482E-2</v>
      </c>
      <c r="BK53" s="51">
        <f t="shared" si="63"/>
        <v>-8.5636301603548293E-2</v>
      </c>
      <c r="BL53" s="51">
        <f t="shared" si="64"/>
        <v>-4.2804985521843086E-2</v>
      </c>
      <c r="BM53" s="51">
        <f t="shared" si="65"/>
        <v>-6.0715359182446638E-2</v>
      </c>
      <c r="BN53" s="51">
        <f t="shared" si="66"/>
        <v>-4.6897485820705964E-2</v>
      </c>
      <c r="BO53" s="51">
        <f t="shared" si="67"/>
        <v>-5.4188271379536967E-2</v>
      </c>
      <c r="BP53" s="51">
        <f t="shared" si="68"/>
        <v>-5.0842071814426459E-2</v>
      </c>
      <c r="BQ53" s="51">
        <f t="shared" si="69"/>
        <v>-4.5900413996483924E-2</v>
      </c>
      <c r="BR53" s="51">
        <f t="shared" si="70"/>
        <v>-4.2484226403517789E-2</v>
      </c>
      <c r="BS53" s="51">
        <f t="shared" si="71"/>
        <v>-4.2973150164481333E-2</v>
      </c>
      <c r="BT53" s="51">
        <f t="shared" si="72"/>
        <v>-3.7466891464699614E-2</v>
      </c>
      <c r="BU53" s="51">
        <f t="shared" si="73"/>
        <v>-2.9105540092271287E-2</v>
      </c>
      <c r="BV53" s="51">
        <f t="shared" si="74"/>
        <v>1.5167427167427139E-2</v>
      </c>
      <c r="BW53" s="51">
        <f t="shared" si="75"/>
        <v>-6.024813432835785E-3</v>
      </c>
      <c r="BX53" s="51">
        <f t="shared" si="76"/>
        <v>-2.6095817440483948E-2</v>
      </c>
      <c r="BY53" s="51">
        <f t="shared" si="77"/>
        <v>-8.4597333333313873E-4</v>
      </c>
      <c r="BZ53" s="51">
        <f t="shared" si="78"/>
        <v>-1.3033040234478932E-2</v>
      </c>
      <c r="CA53" s="51">
        <f t="shared" si="79"/>
        <v>-5.5716933055360851E-3</v>
      </c>
      <c r="CB53" s="51">
        <f t="shared" si="80"/>
        <v>-6.3299966521592754E-3</v>
      </c>
      <c r="CC53" s="51">
        <f t="shared" si="81"/>
        <v>-8.3216246093738011E-3</v>
      </c>
      <c r="CD53" s="51">
        <f t="shared" si="82"/>
        <v>-1.3755925338867714E-2</v>
      </c>
      <c r="CE53" s="51">
        <f t="shared" si="83"/>
        <v>-1.1691214313003684E-2</v>
      </c>
      <c r="CF53" s="51">
        <f t="shared" si="84"/>
        <v>-1.9516118734470234E-2</v>
      </c>
      <c r="CG53" s="51">
        <f t="shared" si="85"/>
        <v>-1.6731223400071049E-2</v>
      </c>
      <c r="CH53" s="51">
        <f t="shared" si="86"/>
        <v>3.0582474590382658E-2</v>
      </c>
      <c r="CI53" s="51">
        <f t="shared" si="87"/>
        <v>5.8594907715457945E-2</v>
      </c>
      <c r="CJ53" s="51">
        <f t="shared" si="88"/>
        <v>1.8995641016620102E-2</v>
      </c>
      <c r="CK53" s="51">
        <f t="shared" si="89"/>
        <v>2.0626729663248744E-2</v>
      </c>
      <c r="CL53" s="51">
        <f t="shared" si="90"/>
        <v>2.26886319534787E-2</v>
      </c>
      <c r="CM53" s="51">
        <f t="shared" si="91"/>
        <v>1.901572509513838E-2</v>
      </c>
      <c r="CN53" s="51">
        <f t="shared" si="92"/>
        <v>2.1431745906284494E-2</v>
      </c>
      <c r="CO53" s="51">
        <f t="shared" si="93"/>
        <v>1.9552480100563097E-2</v>
      </c>
      <c r="CP53" s="51">
        <f t="shared" si="94"/>
        <v>2.7764472046729827E-2</v>
      </c>
      <c r="CQ53" s="51">
        <f t="shared" si="95"/>
        <v>3.1407577805892872E-2</v>
      </c>
      <c r="CR53" s="51">
        <f t="shared" si="96"/>
        <v>3.0178277983634594E-2</v>
      </c>
      <c r="CS53" s="51">
        <f t="shared" si="97"/>
        <v>2.7574276155979849E-2</v>
      </c>
      <c r="CT53" s="51">
        <f t="shared" si="98"/>
        <v>2.0939133340468263E-2</v>
      </c>
      <c r="CU53" s="51">
        <f t="shared" si="99"/>
        <v>-7.0207123959208362E-3</v>
      </c>
      <c r="CV53" s="51">
        <f t="shared" si="100"/>
        <v>2.6356454661500051E-2</v>
      </c>
      <c r="CW53" s="51">
        <f t="shared" si="101"/>
        <v>1.9982676241421249E-3</v>
      </c>
      <c r="CX53" s="51">
        <f t="shared" si="102"/>
        <v>9.7539831242929864E-3</v>
      </c>
      <c r="CY53" s="51">
        <f t="shared" si="103"/>
        <v>1.0658812504040993E-2</v>
      </c>
      <c r="CZ53" s="51">
        <f t="shared" si="104"/>
        <v>1.6856627512774613E-2</v>
      </c>
      <c r="DA53" s="51">
        <f t="shared" si="105"/>
        <v>1.6413700901263484E-2</v>
      </c>
      <c r="DB53" s="51">
        <f t="shared" si="106"/>
        <v>4.2468026958089045E-3</v>
      </c>
      <c r="DC53" s="51">
        <f t="shared" si="107"/>
        <v>-3.4888330910531895E-3</v>
      </c>
      <c r="DD53" s="51">
        <f t="shared" si="108"/>
        <v>-3.0525709546297408E-3</v>
      </c>
      <c r="DE53" s="51">
        <f t="shared" si="109"/>
        <v>-3.019686135788624E-3</v>
      </c>
      <c r="DF53" s="51">
        <f t="shared" si="110"/>
        <v>4.4118195555780115E-3</v>
      </c>
      <c r="DG53" s="51">
        <f t="shared" si="111"/>
        <v>1.355841106371769E-2</v>
      </c>
      <c r="DH53" s="51">
        <f t="shared" si="112"/>
        <v>-4.9186385351094319E-3</v>
      </c>
      <c r="DI53" s="51">
        <f t="shared" si="113"/>
        <v>2.1955271658880005E-2</v>
      </c>
      <c r="DJ53" s="51">
        <f t="shared" si="114"/>
        <v>1.2230429173931467E-2</v>
      </c>
      <c r="DK53" s="51">
        <f t="shared" si="115"/>
        <v>8.1867890565363588E-3</v>
      </c>
      <c r="DL53" s="51">
        <f t="shared" si="116"/>
        <v>2.1406458008412788E-3</v>
      </c>
      <c r="DM53" s="51">
        <f t="shared" si="117"/>
        <v>-7.2687672229776457E-4</v>
      </c>
      <c r="DN53" s="51">
        <f t="shared" si="118"/>
        <v>6.6308135944412872E-3</v>
      </c>
      <c r="DO53" s="51">
        <f t="shared" si="119"/>
        <v>1.1571096448982798E-2</v>
      </c>
      <c r="DP53" s="51">
        <f t="shared" si="120"/>
        <v>1.2569534951928807E-2</v>
      </c>
      <c r="DQ53" s="51">
        <f t="shared" si="121"/>
        <v>1.8793687695330075E-2</v>
      </c>
      <c r="DR53" s="51">
        <f t="shared" si="122"/>
        <v>-1.23502331587656E-2</v>
      </c>
      <c r="DS53" s="51">
        <f t="shared" si="123"/>
        <v>8.4580958255919825E-3</v>
      </c>
      <c r="DT53" s="51">
        <f t="shared" si="124"/>
        <v>9.3136226931032073E-3</v>
      </c>
      <c r="DU53" s="51">
        <f t="shared" si="125"/>
        <v>1.5712172269168656E-2</v>
      </c>
      <c r="DV53" s="51">
        <f t="shared" si="126"/>
        <v>2.2133681165069641E-2</v>
      </c>
      <c r="DW53" s="51">
        <f t="shared" si="127"/>
        <v>3.4139790564933659E-2</v>
      </c>
      <c r="DX53" s="51">
        <f t="shared" si="128"/>
        <v>3.7167227421493365E-2</v>
      </c>
      <c r="DY53" s="51">
        <f t="shared" si="129"/>
        <v>4.3752682839412804E-2</v>
      </c>
      <c r="DZ53" s="51">
        <f t="shared" si="130"/>
        <v>5.4895575382464479E-2</v>
      </c>
      <c r="EA53" s="51">
        <f t="shared" si="131"/>
        <v>5.9910925585482389E-2</v>
      </c>
      <c r="EB53" s="51">
        <f t="shared" si="132"/>
        <v>6.8439084525868887E-2</v>
      </c>
      <c r="EC53" s="51">
        <f t="shared" si="133"/>
        <v>6.9010767619181568E-2</v>
      </c>
      <c r="ED53" s="51">
        <f t="shared" si="134"/>
        <v>9.7134329495379257E-2</v>
      </c>
      <c r="EE53" s="51">
        <f t="shared" si="135"/>
        <v>8.1328776445594553E-2</v>
      </c>
      <c r="EF53" s="51">
        <f t="shared" si="136"/>
        <v>0.12064974713270304</v>
      </c>
      <c r="EG53" s="51">
        <f t="shared" si="137"/>
        <v>9.6943431654815004E-2</v>
      </c>
      <c r="EH53" s="51">
        <f t="shared" si="138"/>
        <v>0.11065174158120339</v>
      </c>
      <c r="EI53" s="51">
        <f t="shared" si="139"/>
        <v>0.10380059319955226</v>
      </c>
      <c r="EJ53" s="51">
        <f t="shared" si="140"/>
        <v>0.10816991741452942</v>
      </c>
      <c r="EK53" s="51">
        <f t="shared" si="141"/>
        <v>0.11164418043025326</v>
      </c>
      <c r="EL53" s="51">
        <f t="shared" si="142"/>
        <v>9.9243532404477142E-2</v>
      </c>
      <c r="EM53" s="51">
        <f t="shared" si="143"/>
        <v>9.3659226548375996E-2</v>
      </c>
      <c r="EN53" s="51">
        <f t="shared" si="144"/>
        <v>8.8187911796251406E-2</v>
      </c>
      <c r="EO53" s="51">
        <f t="shared" si="145"/>
        <v>8.5668694435533377E-2</v>
      </c>
      <c r="EP53" s="51">
        <f t="shared" si="146"/>
        <v>3.8279855204308433E-2</v>
      </c>
      <c r="EQ53" s="51">
        <f t="shared" si="147"/>
        <v>4.8403229003713077E-2</v>
      </c>
      <c r="ER53" s="51">
        <f t="shared" si="148"/>
        <v>1.8094902539918634E-2</v>
      </c>
      <c r="ES53" s="51">
        <f t="shared" si="149"/>
        <v>4.394988778113218E-2</v>
      </c>
      <c r="ET53" s="51">
        <f t="shared" si="150"/>
        <v>4.0807178271591971E-2</v>
      </c>
      <c r="EU53" s="51">
        <f t="shared" si="151"/>
        <v>4.5488135710255229E-2</v>
      </c>
      <c r="EV53" s="51">
        <f t="shared" si="152"/>
        <v>4.0516600975984751E-2</v>
      </c>
      <c r="EW53" s="51">
        <f t="shared" si="153"/>
        <v>4.0205037795752574E-2</v>
      </c>
      <c r="EX53" s="51">
        <f t="shared" si="154"/>
        <v>4.5697418017584202E-2</v>
      </c>
      <c r="EY53" s="51">
        <f t="shared" si="155"/>
        <v>5.7531880402125646E-2</v>
      </c>
      <c r="EZ53" s="51">
        <f t="shared" si="156"/>
        <v>5.3234534029458658E-2</v>
      </c>
      <c r="FA53" s="51">
        <f t="shared" si="157"/>
        <v>5.1517940723235345E-2</v>
      </c>
      <c r="FB53" s="51">
        <f t="shared" si="158"/>
        <v>8.7310858364892718E-2</v>
      </c>
      <c r="FC53" s="51">
        <f t="shared" si="159"/>
        <v>7.498746412984425E-2</v>
      </c>
      <c r="FD53" s="51">
        <f t="shared" si="160"/>
        <v>7.0216852168479393E-2</v>
      </c>
      <c r="FE53" s="51">
        <f t="shared" si="161"/>
        <v>6.2628141098047818E-2</v>
      </c>
      <c r="FF53" s="51">
        <f t="shared" si="162"/>
        <v>6.1386146116521267E-2</v>
      </c>
      <c r="FG53" s="51">
        <f t="shared" si="163"/>
        <v>6.2442845916868439E-2</v>
      </c>
      <c r="FH53" s="51">
        <f t="shared" si="164"/>
        <v>6.6771003478468094E-2</v>
      </c>
      <c r="FI53" s="51">
        <f t="shared" si="165"/>
        <v>6.860389529187727E-2</v>
      </c>
      <c r="FJ53" s="51">
        <f t="shared" si="166"/>
        <v>7.3640075422978901E-2</v>
      </c>
      <c r="FK53" s="51">
        <f t="shared" si="167"/>
        <v>6.9546442627152372E-2</v>
      </c>
      <c r="FL53" s="51">
        <f t="shared" si="168"/>
        <v>7.1492244262986171E-2</v>
      </c>
      <c r="FM53" s="51">
        <f t="shared" si="169"/>
        <v>6.7400220412924705E-2</v>
      </c>
      <c r="FN53" s="51">
        <f t="shared" si="170"/>
        <v>6.632789515913351E-2</v>
      </c>
      <c r="FO53" s="51">
        <f t="shared" si="171"/>
        <v>2.8260751146788943E-2</v>
      </c>
      <c r="FP53" s="51">
        <f t="shared" si="172"/>
        <v>8.3726124039170458E-2</v>
      </c>
      <c r="FQ53" s="51">
        <f t="shared" si="173"/>
        <v>9.191297520661168E-2</v>
      </c>
      <c r="FR53" s="51">
        <f t="shared" si="174"/>
        <v>8.7605340838882384E-2</v>
      </c>
      <c r="FS53" s="51">
        <f t="shared" si="175"/>
        <v>9.4308463580064839E-2</v>
      </c>
      <c r="FT53" s="51">
        <f t="shared" si="176"/>
        <v>8.9815801491855751E-2</v>
      </c>
      <c r="FU53" s="51">
        <f t="shared" si="177"/>
        <v>8.5764294049008205E-2</v>
      </c>
      <c r="FV53" s="51">
        <f t="shared" si="178"/>
        <v>8.1498679048915168E-2</v>
      </c>
      <c r="FW53" s="51">
        <f t="shared" si="179"/>
        <v>7.7439988500790591E-2</v>
      </c>
      <c r="FX53" s="51">
        <f t="shared" si="180"/>
        <v>8.1696779261586805E-2</v>
      </c>
      <c r="FY53" s="51">
        <f t="shared" si="181"/>
        <v>8.284127963338328E-2</v>
      </c>
      <c r="FZ53" s="51">
        <f t="shared" si="182"/>
        <v>4.2485578128919066E-2</v>
      </c>
      <c r="GA53" s="51">
        <f t="shared" si="183"/>
        <v>0.11309443400504704</v>
      </c>
      <c r="GB53" s="51">
        <f t="shared" si="184"/>
        <v>7.0467707078027519E-2</v>
      </c>
      <c r="GC53" s="51">
        <f t="shared" si="185"/>
        <v>7.0490852092396361E-2</v>
      </c>
      <c r="GD53" s="51">
        <f t="shared" si="186"/>
        <v>7.0964594344797627E-2</v>
      </c>
      <c r="GE53" s="51">
        <f t="shared" si="187"/>
        <v>6.555780424706259E-2</v>
      </c>
      <c r="GF53" s="51">
        <f t="shared" si="188"/>
        <v>6.7234716208036449E-2</v>
      </c>
      <c r="GG53" s="51">
        <f t="shared" si="189"/>
        <v>6.9204873310461545E-2</v>
      </c>
      <c r="GH53" s="51">
        <f t="shared" si="190"/>
        <v>7.2692158931082718E-2</v>
      </c>
      <c r="GI53" s="51">
        <f t="shared" si="191"/>
        <v>7.2307640996564615E-2</v>
      </c>
      <c r="GJ53" s="51">
        <f t="shared" si="192"/>
        <v>7.5174049866860271E-2</v>
      </c>
      <c r="GK53" s="51">
        <f t="shared" si="193"/>
        <v>7.5509400179051056E-2</v>
      </c>
      <c r="GL53" s="51">
        <f t="shared" si="194"/>
        <v>5.1874342879277391E-2</v>
      </c>
      <c r="GM53" s="51">
        <f t="shared" si="195"/>
        <v>2.0240744753199591E-2</v>
      </c>
      <c r="GN53" s="51">
        <f t="shared" si="196"/>
        <v>4.3802396043861824E-2</v>
      </c>
      <c r="GO53" s="51">
        <f t="shared" si="197"/>
        <v>2.1242575864890423E-2</v>
      </c>
      <c r="GP53" s="51">
        <f t="shared" si="198"/>
        <v>3.3975465788184778E-2</v>
      </c>
      <c r="GQ53" s="51">
        <f t="shared" si="199"/>
        <v>3.5030571902347152E-2</v>
      </c>
      <c r="GR53" s="51">
        <f t="shared" si="200"/>
        <v>3.7298830766546054E-2</v>
      </c>
      <c r="GS53" s="51">
        <f t="shared" si="201"/>
        <v>4.0578416584956534E-2</v>
      </c>
      <c r="GT53" s="51">
        <f t="shared" si="202"/>
        <v>3.9332339998278565E-2</v>
      </c>
      <c r="GU53" s="51">
        <f t="shared" si="203"/>
        <v>3.9548147802556777E-2</v>
      </c>
      <c r="GV53" s="51">
        <f t="shared" si="204"/>
        <v>4.1934530537128811E-2</v>
      </c>
      <c r="GW53" s="51">
        <f t="shared" si="205"/>
        <v>4.3210001263231934E-2</v>
      </c>
      <c r="GX53" s="51">
        <f t="shared" si="206"/>
        <v>7.6852698993595592E-2</v>
      </c>
      <c r="GY53" s="51">
        <f t="shared" si="207"/>
        <v>5.9906702676160162E-2</v>
      </c>
      <c r="GZ53" s="51">
        <f t="shared" si="208"/>
        <v>6.0434782608695725E-2</v>
      </c>
      <c r="HA53" s="51">
        <f t="shared" si="209"/>
        <v>8.550815458663541E-2</v>
      </c>
      <c r="HB53" s="51">
        <f t="shared" si="210"/>
        <v>7.8321891054434101E-2</v>
      </c>
      <c r="HC53" s="51">
        <f t="shared" si="211"/>
        <v>7.452861153559831E-2</v>
      </c>
      <c r="HD53" s="51">
        <f t="shared" si="212"/>
        <v>6.0820910596270483E-2</v>
      </c>
      <c r="HE53" s="51">
        <f t="shared" si="213"/>
        <v>5.7290103311015139E-2</v>
      </c>
      <c r="HF53" s="51">
        <f t="shared" si="214"/>
        <v>4.7741750515193582E-2</v>
      </c>
      <c r="HG53" s="51">
        <f t="shared" si="215"/>
        <v>4.1782840233809404E-2</v>
      </c>
      <c r="HH53" s="51">
        <f t="shared" si="216"/>
        <v>3.3725961114146941E-2</v>
      </c>
      <c r="HI53" s="51">
        <f t="shared" si="217"/>
        <v>3.1762538078296432E-2</v>
      </c>
      <c r="HJ53" s="51">
        <f t="shared" si="218"/>
        <v>0.16313530161427359</v>
      </c>
      <c r="HK53" s="51">
        <f t="shared" si="219"/>
        <v>0.14992164697706745</v>
      </c>
      <c r="HL53" s="51">
        <f t="shared" si="220"/>
        <v>0.12662017220172217</v>
      </c>
      <c r="HM53" s="51">
        <f t="shared" si="221"/>
        <v>0.13336848651061928</v>
      </c>
      <c r="HN53" s="51">
        <f t="shared" si="222"/>
        <v>0.13428137223808001</v>
      </c>
      <c r="HO53" s="51">
        <f t="shared" si="223"/>
        <v>0.14034384664362376</v>
      </c>
      <c r="HP53" s="51">
        <f t="shared" si="224"/>
        <v>0.15138496154151126</v>
      </c>
      <c r="HQ53" s="51">
        <f t="shared" si="225"/>
        <v>0.15202052074914785</v>
      </c>
      <c r="HR53" s="51">
        <f t="shared" si="226"/>
        <v>0.15584131812420776</v>
      </c>
      <c r="HS53" s="51">
        <f t="shared" si="227"/>
        <v>0.25129707249147715</v>
      </c>
      <c r="HT53" s="51">
        <f t="shared" si="228"/>
        <v>0.30903066988269812</v>
      </c>
      <c r="HU53" s="51">
        <f t="shared" si="229"/>
        <v>0.36755437573716909</v>
      </c>
      <c r="HV53" s="51">
        <f t="shared" si="229"/>
        <v>0.51952843304131568</v>
      </c>
      <c r="HW53" s="51">
        <f t="shared" si="229"/>
        <v>0.5667139903933387</v>
      </c>
      <c r="HX53" s="51">
        <f t="shared" si="229"/>
        <v>0.62149969725163867</v>
      </c>
      <c r="HY53" s="51">
        <f t="shared" si="229"/>
        <v>0.60972785469872126</v>
      </c>
      <c r="HZ53" s="51">
        <f t="shared" si="229"/>
        <v>0.63288531006716053</v>
      </c>
      <c r="IA53" s="51">
        <f t="shared" si="229"/>
        <v>0.63728147304522742</v>
      </c>
      <c r="IB53" s="51">
        <f t="shared" si="229"/>
        <v>0.65880220341907414</v>
      </c>
      <c r="IC53" s="51">
        <f t="shared" si="229"/>
        <v>0.66678094534412802</v>
      </c>
      <c r="ID53" s="51">
        <f t="shared" si="229"/>
        <v>0.67127628188905031</v>
      </c>
      <c r="IE53" s="51">
        <f t="shared" si="229"/>
        <v>0.55111523808924523</v>
      </c>
      <c r="IF53" s="51">
        <f t="shared" si="229"/>
        <v>0.47903176813962256</v>
      </c>
      <c r="IG53" s="51">
        <f t="shared" si="229"/>
        <v>0.40737772718134946</v>
      </c>
      <c r="IH53" s="51">
        <f t="shared" ref="IH53:IH86" si="232">IH13/HV13-1</f>
        <v>1.2642591034731421E-2</v>
      </c>
      <c r="II53" s="51">
        <f t="shared" si="231"/>
        <v>1.1000642880101275E-3</v>
      </c>
      <c r="IJ53" s="51">
        <f t="shared" si="231"/>
        <v>-2.4376066074154323E-3</v>
      </c>
      <c r="IK53" s="51">
        <f t="shared" si="231"/>
        <v>1.3487187554623192E-2</v>
      </c>
      <c r="IL53" s="51">
        <f t="shared" si="231"/>
        <v>8.9240132423868967E-3</v>
      </c>
      <c r="IM53" s="51">
        <f t="shared" si="231"/>
        <v>1.731927021167734E-2</v>
      </c>
      <c r="IN53" s="51">
        <f t="shared" si="231"/>
        <v>2.0288279498463568E-2</v>
      </c>
      <c r="IO53" s="51">
        <f t="shared" si="231"/>
        <v>2.0676115360684921E-2</v>
      </c>
      <c r="IP53" s="51">
        <f t="shared" si="231"/>
        <v>2.6639714987866325E-2</v>
      </c>
      <c r="IQ53" s="51">
        <f t="shared" si="231"/>
        <v>2.815482556041804E-2</v>
      </c>
      <c r="IR53" s="51">
        <f t="shared" si="231"/>
        <v>2.8781180603709267E-2</v>
      </c>
      <c r="IS53" s="51">
        <f t="shared" si="231"/>
        <v>3.074915146015611E-2</v>
      </c>
      <c r="IT53" s="51">
        <f t="shared" si="231"/>
        <v>2.2991802116232973E-2</v>
      </c>
      <c r="IU53" s="51">
        <f t="shared" si="231"/>
        <v>1.8793340903062727E-2</v>
      </c>
      <c r="IV53" s="51">
        <f t="shared" si="231"/>
        <v>3.1981292939810446E-2</v>
      </c>
      <c r="IW53" s="51">
        <f t="shared" si="231"/>
        <v>2.5423081618200172E-2</v>
      </c>
      <c r="IX53" s="51">
        <f t="shared" si="231"/>
        <v>1.0019974010576638E-2</v>
      </c>
      <c r="IY53" s="51">
        <f t="shared" si="231"/>
        <v>3.9574386634539938E-3</v>
      </c>
      <c r="IZ53" s="51">
        <f t="shared" si="231"/>
        <v>-3.1822165133614022E-2</v>
      </c>
      <c r="JA53" s="51">
        <f t="shared" si="231"/>
        <v>-5.5650555821929126E-2</v>
      </c>
      <c r="JB53" s="51">
        <f t="shared" si="231"/>
        <v>-7.6418865459801255E-2</v>
      </c>
      <c r="JC53" s="51">
        <f t="shared" si="231"/>
        <v>-9.3828416079019039E-2</v>
      </c>
      <c r="JD53" s="51">
        <f t="shared" si="231"/>
        <v>-0.10870357039313383</v>
      </c>
      <c r="JE53" s="51">
        <f t="shared" si="231"/>
        <v>-0.13013180522393519</v>
      </c>
      <c r="JF53" s="51">
        <f t="shared" si="231"/>
        <v>-0.36991971804883628</v>
      </c>
      <c r="JG53" s="51">
        <f t="shared" si="231"/>
        <v>-0.3853997256246523</v>
      </c>
      <c r="JH53" s="51">
        <f t="shared" si="231"/>
        <v>-0.36004770119171214</v>
      </c>
      <c r="JI53" s="51">
        <f t="shared" si="230"/>
        <v>-0.34368320076033776</v>
      </c>
      <c r="JJ53" s="51">
        <f t="shared" si="230"/>
        <v>-0.31964509574275934</v>
      </c>
      <c r="JK53" s="51">
        <f t="shared" si="230"/>
        <v>-0.30381977761534273</v>
      </c>
      <c r="JL53" s="51">
        <f t="shared" si="230"/>
        <v>-0.27042222019498496</v>
      </c>
      <c r="JM53" s="51">
        <f t="shared" si="230"/>
        <v>-0.24255042664202653</v>
      </c>
      <c r="JN53" s="51">
        <f t="shared" si="230"/>
        <v>-0.22163595775709355</v>
      </c>
      <c r="JO53" s="51">
        <f t="shared" si="230"/>
        <v>-0.19997737423898132</v>
      </c>
      <c r="JP53" s="51">
        <f t="shared" si="230"/>
        <v>-0.18107890696920181</v>
      </c>
      <c r="JQ53" s="51">
        <f t="shared" si="230"/>
        <v>-0.16255475850321843</v>
      </c>
      <c r="JR53" s="51">
        <f t="shared" si="230"/>
        <v>4.5935838521135697E-2</v>
      </c>
      <c r="JS53" s="51">
        <f t="shared" si="230"/>
        <v>8.205640579220197E-2</v>
      </c>
      <c r="JT53" s="51">
        <f t="shared" si="7"/>
        <v>-9.279995988266565E-3</v>
      </c>
      <c r="JU53" s="51">
        <f t="shared" si="8"/>
        <v>-0.10830071029349109</v>
      </c>
      <c r="JV53" s="51">
        <f t="shared" si="9"/>
        <v>-0.14032034819360506</v>
      </c>
      <c r="JW53" s="51">
        <f t="shared" si="10"/>
        <v>-0.15379836274603187</v>
      </c>
      <c r="JX53" s="51">
        <f t="shared" si="10"/>
        <v>-0.16521948887567017</v>
      </c>
      <c r="JY53" s="51">
        <f t="shared" si="10"/>
        <v>-0.16000504056577669</v>
      </c>
      <c r="JZ53" s="51">
        <f t="shared" si="10"/>
        <v>-0.1479804177358115</v>
      </c>
      <c r="KA53" s="51">
        <f t="shared" si="10"/>
        <v>-0.13410321504503853</v>
      </c>
      <c r="KB53" s="51">
        <f t="shared" si="10"/>
        <v>-0.12631820681466399</v>
      </c>
      <c r="KC53" s="51">
        <f t="shared" si="10"/>
        <v>-0.12045804760054202</v>
      </c>
      <c r="KD53" s="51">
        <f t="shared" si="10"/>
        <v>-0.18431608848039716</v>
      </c>
      <c r="KE53" s="51">
        <f t="shared" si="10"/>
        <v>-0.194368024197347</v>
      </c>
      <c r="KF53" s="51">
        <f t="shared" si="10"/>
        <v>-0.18029940558749913</v>
      </c>
      <c r="KG53" s="51">
        <f t="shared" si="10"/>
        <v>-0.10556025170141115</v>
      </c>
      <c r="KH53" s="51">
        <f t="shared" si="10"/>
        <v>-5.3615810776638462E-2</v>
      </c>
      <c r="KI53" s="51">
        <f t="shared" si="10"/>
        <v>-3.2778099482029144E-2</v>
      </c>
      <c r="KJ53" s="51">
        <f t="shared" si="10"/>
        <v>-1.5338659093209528E-2</v>
      </c>
      <c r="KK53" s="51">
        <f t="shared" si="10"/>
        <v>-1.6882911281687396E-2</v>
      </c>
      <c r="KL53" s="51">
        <f t="shared" si="10"/>
        <v>-2.6346764742148032E-2</v>
      </c>
      <c r="KM53" s="51">
        <f t="shared" si="10"/>
        <v>-3.8571907674296302E-2</v>
      </c>
      <c r="KN53" s="51">
        <f t="shared" si="10"/>
        <v>-4.9849945528149919E-2</v>
      </c>
      <c r="KO53" s="51">
        <f t="shared" si="10"/>
        <v>-6.5346511689242326E-2</v>
      </c>
      <c r="KP53" s="51">
        <f t="shared" si="10"/>
        <v>-0.15510974306205849</v>
      </c>
      <c r="KQ53" s="51">
        <f t="shared" si="10"/>
        <v>-0.14682237390797048</v>
      </c>
      <c r="KR53" s="51">
        <f t="shared" si="10"/>
        <v>-7.13306460121238E-2</v>
      </c>
      <c r="KS53" s="51">
        <f t="shared" si="10"/>
        <v>-3.7230526093341876E-2</v>
      </c>
      <c r="KT53" s="51">
        <f t="shared" si="10"/>
        <v>-5.4236533647868179E-2</v>
      </c>
      <c r="KU53" s="51">
        <f t="shared" si="10"/>
        <v>-6.469555012460726E-2</v>
      </c>
      <c r="KV53" s="51">
        <f t="shared" si="10"/>
        <v>-6.3514826451363859E-2</v>
      </c>
      <c r="KW53" s="51">
        <f t="shared" si="10"/>
        <v>-6.9046562983604676E-2</v>
      </c>
      <c r="KX53" s="51">
        <f t="shared" si="10"/>
        <v>-7.3021670261889438E-2</v>
      </c>
      <c r="KY53" s="51">
        <f t="shared" si="10"/>
        <v>-7.7951658139309266E-2</v>
      </c>
      <c r="KZ53" s="51">
        <f t="shared" si="10"/>
        <v>-8.1481996846198945E-2</v>
      </c>
      <c r="LA53" s="51">
        <f t="shared" si="10"/>
        <v>-7.4067262349715168E-2</v>
      </c>
      <c r="LB53" s="51">
        <f t="shared" si="10"/>
        <v>0.14288905344298786</v>
      </c>
      <c r="LC53" s="51">
        <f t="shared" si="10"/>
        <v>0.12954669873178237</v>
      </c>
      <c r="LD53" s="51">
        <f t="shared" si="10"/>
        <v>9.5479052160960531E-2</v>
      </c>
      <c r="LE53" s="51">
        <f t="shared" si="10"/>
        <v>8.7111830257462053E-2</v>
      </c>
      <c r="LF53" s="51">
        <f t="shared" si="10"/>
        <v>8.536930297591816E-2</v>
      </c>
      <c r="LG53" s="51">
        <f t="shared" ref="LG53:MC56" si="233">LG13/KU13-1</f>
        <v>8.6860074414629729E-2</v>
      </c>
      <c r="LH53" s="51">
        <f t="shared" si="233"/>
        <v>8.2659277752983318E-2</v>
      </c>
      <c r="LI53" s="51">
        <f t="shared" si="233"/>
        <v>7.6006273531100454E-2</v>
      </c>
      <c r="LJ53" s="51">
        <f t="shared" si="233"/>
        <v>7.3076371117908323E-2</v>
      </c>
      <c r="LK53" s="51">
        <f t="shared" si="233"/>
        <v>6.9432906154681673E-2</v>
      </c>
      <c r="LL53" s="51">
        <f t="shared" si="233"/>
        <v>7.0148842377982357E-2</v>
      </c>
      <c r="LM53" s="51">
        <f t="shared" si="233"/>
        <v>6.9725915041680686E-2</v>
      </c>
      <c r="LN53" s="51">
        <f t="shared" si="233"/>
        <v>1.5224853870211552E-2</v>
      </c>
      <c r="LO53" s="51">
        <f t="shared" si="233"/>
        <v>1.7283492592387928E-2</v>
      </c>
      <c r="LP53" s="51">
        <f t="shared" si="233"/>
        <v>2.3315011652516704E-2</v>
      </c>
      <c r="LQ53" s="51">
        <f t="shared" si="233"/>
        <v>1.9752789736569021E-3</v>
      </c>
      <c r="LR53" s="51">
        <f t="shared" si="233"/>
        <v>9.0731834557802316E-3</v>
      </c>
      <c r="LS53" s="51">
        <f t="shared" si="233"/>
        <v>1.3694906896398518E-2</v>
      </c>
      <c r="LT53" s="51">
        <f t="shared" si="233"/>
        <v>1.4822876812808472E-2</v>
      </c>
      <c r="LU53" s="51">
        <f t="shared" si="233"/>
        <v>1.8053417554386053E-2</v>
      </c>
      <c r="LV53" s="51">
        <f t="shared" si="233"/>
        <v>1.6122983167666138E-2</v>
      </c>
      <c r="LW53" s="51">
        <f t="shared" si="233"/>
        <v>1.2997781049795432E-2</v>
      </c>
      <c r="LX53" s="51">
        <f t="shared" si="233"/>
        <v>1.3941507947717868E-2</v>
      </c>
      <c r="LY53" s="51">
        <f t="shared" si="233"/>
        <v>1.3291614204834712E-2</v>
      </c>
      <c r="LZ53" s="51">
        <f t="shared" si="233"/>
        <v>2.3325018497592831E-2</v>
      </c>
      <c r="MA53" s="51">
        <f t="shared" si="233"/>
        <v>1.040976322120879E-2</v>
      </c>
      <c r="MB53" s="51">
        <f t="shared" si="233"/>
        <v>4.4985992573749467E-3</v>
      </c>
      <c r="MC53" s="51">
        <f t="shared" si="233"/>
        <v>-5.6810556963505787E-3</v>
      </c>
      <c r="MD53" s="51">
        <f t="shared" si="12"/>
        <v>-2.5718947807272574E-2</v>
      </c>
      <c r="ME53" s="51">
        <f t="shared" si="13"/>
        <v>-4.0393272732538565E-2</v>
      </c>
      <c r="MF53" s="51">
        <f t="shared" si="13"/>
        <v>-5.2346675797271924E-2</v>
      </c>
      <c r="MG53" s="51">
        <f t="shared" si="13"/>
        <v>-5.5467863967491815E-2</v>
      </c>
      <c r="MH53" s="51">
        <f t="shared" si="13"/>
        <v>-6.1226042817168591E-2</v>
      </c>
      <c r="MI53" s="51">
        <f t="shared" si="13"/>
        <v>-6.0749029172401214E-2</v>
      </c>
      <c r="MJ53" s="51">
        <f t="shared" si="13"/>
        <v>-8.7528132053990126E-2</v>
      </c>
      <c r="MK53" s="51">
        <f t="shared" si="13"/>
        <v>-0.11419499104367781</v>
      </c>
      <c r="ML53" s="51">
        <f t="shared" si="13"/>
        <v>-0.38937199636910169</v>
      </c>
    </row>
    <row r="54" spans="1:350" s="7" customFormat="1" x14ac:dyDescent="0.35">
      <c r="A54" s="20" t="str">
        <f>Month!$A$14</f>
        <v>Concer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>
        <f t="shared" si="14"/>
        <v>2.1751574127075068E-2</v>
      </c>
      <c r="O54" s="52">
        <f t="shared" si="15"/>
        <v>-7.0150922302962604E-2</v>
      </c>
      <c r="P54" s="52">
        <f t="shared" si="16"/>
        <v>-6.9081404032860338E-2</v>
      </c>
      <c r="Q54" s="52">
        <f t="shared" si="17"/>
        <v>-1.8312335188983342E-2</v>
      </c>
      <c r="R54" s="52">
        <f t="shared" si="18"/>
        <v>-2.000232585184325E-2</v>
      </c>
      <c r="S54" s="52">
        <f t="shared" si="19"/>
        <v>-2.3726176584986436E-2</v>
      </c>
      <c r="T54" s="52">
        <f t="shared" si="20"/>
        <v>-2.2412656558998045E-2</v>
      </c>
      <c r="U54" s="52">
        <f t="shared" si="21"/>
        <v>-1.9459459459459483E-2</v>
      </c>
      <c r="V54" s="52">
        <f t="shared" si="22"/>
        <v>-1.3570877283251903E-2</v>
      </c>
      <c r="W54" s="52">
        <f t="shared" si="23"/>
        <v>-1.1044292818318535E-2</v>
      </c>
      <c r="X54" s="52">
        <f t="shared" si="24"/>
        <v>-7.555743421747807E-3</v>
      </c>
      <c r="Y54" s="52">
        <f t="shared" si="25"/>
        <v>-5.8546885497648971E-3</v>
      </c>
      <c r="Z54" s="52">
        <f t="shared" si="26"/>
        <v>4.9859943977591081E-2</v>
      </c>
      <c r="AA54" s="52">
        <f t="shared" si="27"/>
        <v>4.8692515779982015E-2</v>
      </c>
      <c r="AB54" s="52">
        <f t="shared" si="28"/>
        <v>5.5956678700360918E-2</v>
      </c>
      <c r="AC54" s="52">
        <f t="shared" si="29"/>
        <v>4.7455603641247679E-2</v>
      </c>
      <c r="AD54" s="52">
        <f t="shared" si="30"/>
        <v>4.4262489616708089E-2</v>
      </c>
      <c r="AE54" s="52">
        <f t="shared" si="31"/>
        <v>4.9402390438247012E-2</v>
      </c>
      <c r="AF54" s="52">
        <f t="shared" si="32"/>
        <v>4.3408631153068145E-2</v>
      </c>
      <c r="AG54" s="52">
        <f t="shared" si="33"/>
        <v>4.1381844909959664E-2</v>
      </c>
      <c r="AH54" s="52">
        <f t="shared" si="34"/>
        <v>3.5208971767620723E-2</v>
      </c>
      <c r="AI54" s="52">
        <f t="shared" si="35"/>
        <v>3.2450447289949169E-2</v>
      </c>
      <c r="AJ54" s="52">
        <f t="shared" si="36"/>
        <v>2.9867433317361414E-2</v>
      </c>
      <c r="AK54" s="52">
        <f t="shared" si="37"/>
        <v>2.6887430005792634E-2</v>
      </c>
      <c r="AL54" s="52">
        <f t="shared" si="38"/>
        <v>-1.8676627534685131E-2</v>
      </c>
      <c r="AM54" s="52">
        <f t="shared" si="39"/>
        <v>-1.8056749785038684E-2</v>
      </c>
      <c r="AN54" s="52">
        <f t="shared" si="40"/>
        <v>-1.8613485280151942E-2</v>
      </c>
      <c r="AO54" s="52">
        <f t="shared" si="41"/>
        <v>-2.564467872916365E-2</v>
      </c>
      <c r="AP54" s="52">
        <f t="shared" si="42"/>
        <v>-4.2159090909090868E-2</v>
      </c>
      <c r="AQ54" s="52">
        <f t="shared" si="43"/>
        <v>-4.0907365223993963E-2</v>
      </c>
      <c r="AR54" s="52">
        <f t="shared" si="44"/>
        <v>-3.6917360045237935E-2</v>
      </c>
      <c r="AS54" s="52">
        <f t="shared" si="45"/>
        <v>-3.7831733483907448E-2</v>
      </c>
      <c r="AT54" s="52">
        <f t="shared" si="46"/>
        <v>-3.665679914341502E-2</v>
      </c>
      <c r="AU54" s="52">
        <f t="shared" si="47"/>
        <v>-3.6470721486012048E-2</v>
      </c>
      <c r="AV54" s="52">
        <f t="shared" si="48"/>
        <v>-3.4636062861869266E-2</v>
      </c>
      <c r="AW54" s="52">
        <f t="shared" si="49"/>
        <v>-3.42687914257509E-2</v>
      </c>
      <c r="AX54" s="52">
        <f t="shared" si="50"/>
        <v>1.8488308863512826E-2</v>
      </c>
      <c r="AY54" s="52">
        <f t="shared" si="51"/>
        <v>6.4214827787507645E-3</v>
      </c>
      <c r="AZ54" s="52">
        <f t="shared" si="52"/>
        <v>-1.103154635184822E-2</v>
      </c>
      <c r="BA54" s="52">
        <f t="shared" si="53"/>
        <v>-9.7967539113905655E-3</v>
      </c>
      <c r="BB54" s="52">
        <f t="shared" si="54"/>
        <v>-2.1354846363744739E-3</v>
      </c>
      <c r="BC54" s="52">
        <f t="shared" si="55"/>
        <v>-9.599208312716434E-3</v>
      </c>
      <c r="BD54" s="52">
        <f t="shared" si="56"/>
        <v>-1.3672202650562015E-2</v>
      </c>
      <c r="BE54" s="52">
        <f t="shared" si="57"/>
        <v>-1.4084507042253502E-2</v>
      </c>
      <c r="BF54" s="52">
        <f t="shared" si="58"/>
        <v>-1.4645308924485123E-2</v>
      </c>
      <c r="BG54" s="52">
        <f t="shared" si="59"/>
        <v>-1.5575408487128239E-2</v>
      </c>
      <c r="BH54" s="52">
        <f t="shared" si="60"/>
        <v>-1.5101210238834706E-2</v>
      </c>
      <c r="BI54" s="52">
        <f t="shared" si="61"/>
        <v>-2.4630062305295963E-2</v>
      </c>
      <c r="BJ54" s="52">
        <f t="shared" si="62"/>
        <v>-8.1153230112119612E-2</v>
      </c>
      <c r="BK54" s="52">
        <f t="shared" si="63"/>
        <v>-6.2064965197215827E-2</v>
      </c>
      <c r="BL54" s="52">
        <f t="shared" si="64"/>
        <v>-3.5812133072407049E-2</v>
      </c>
      <c r="BM54" s="52">
        <f t="shared" si="65"/>
        <v>-3.7655050206733653E-2</v>
      </c>
      <c r="BN54" s="52">
        <f t="shared" si="66"/>
        <v>-2.6156223992390926E-2</v>
      </c>
      <c r="BO54" s="52">
        <f t="shared" si="67"/>
        <v>-2.8876898481214996E-2</v>
      </c>
      <c r="BP54" s="52">
        <f t="shared" si="68"/>
        <v>-2.2620971171017912E-2</v>
      </c>
      <c r="BQ54" s="52">
        <f t="shared" si="69"/>
        <v>-1.6747544642857104E-2</v>
      </c>
      <c r="BR54" s="52">
        <f t="shared" si="70"/>
        <v>-1.3371939486430895E-2</v>
      </c>
      <c r="BS54" s="52">
        <f t="shared" si="71"/>
        <v>-7.4020240014329719E-3</v>
      </c>
      <c r="BT54" s="52">
        <f t="shared" si="72"/>
        <v>-3.2575576337537937E-3</v>
      </c>
      <c r="BU54" s="52">
        <f t="shared" si="73"/>
        <v>5.2487274179058296E-3</v>
      </c>
      <c r="BV54" s="52">
        <f t="shared" si="74"/>
        <v>-2.686228936664703E-3</v>
      </c>
      <c r="BW54" s="52">
        <f t="shared" si="75"/>
        <v>4.820655534941265E-3</v>
      </c>
      <c r="BX54" s="52">
        <f t="shared" si="76"/>
        <v>-2.0572660848386493E-2</v>
      </c>
      <c r="BY54" s="52">
        <f t="shared" si="77"/>
        <v>-1.3432867883995669E-2</v>
      </c>
      <c r="BZ54" s="52">
        <f t="shared" si="78"/>
        <v>-3.2438041753143576E-2</v>
      </c>
      <c r="CA54" s="52">
        <f t="shared" si="79"/>
        <v>-2.3528346537709521E-2</v>
      </c>
      <c r="CB54" s="52">
        <f t="shared" si="80"/>
        <v>-2.1790611676672622E-2</v>
      </c>
      <c r="CC54" s="52">
        <f t="shared" si="81"/>
        <v>-2.4821805485968795E-2</v>
      </c>
      <c r="CD54" s="52">
        <f t="shared" si="82"/>
        <v>-2.5817494589501555E-2</v>
      </c>
      <c r="CE54" s="52">
        <f t="shared" si="83"/>
        <v>-2.8327779506597262E-2</v>
      </c>
      <c r="CF54" s="52">
        <f t="shared" si="84"/>
        <v>-3.3467657010355589E-2</v>
      </c>
      <c r="CG54" s="52">
        <f t="shared" si="85"/>
        <v>-3.0444755131440404E-2</v>
      </c>
      <c r="CH54" s="52">
        <f t="shared" si="86"/>
        <v>1.2060870076912034E-2</v>
      </c>
      <c r="CI54" s="52">
        <f t="shared" si="87"/>
        <v>1.7530673100298655E-2</v>
      </c>
      <c r="CJ54" s="52">
        <f t="shared" si="88"/>
        <v>2.9749845538574737E-2</v>
      </c>
      <c r="CK54" s="52">
        <f t="shared" si="89"/>
        <v>2.8275322741045938E-2</v>
      </c>
      <c r="CL54" s="52">
        <f t="shared" si="90"/>
        <v>3.7441358686737258E-2</v>
      </c>
      <c r="CM54" s="52">
        <f t="shared" si="91"/>
        <v>2.6403144338109197E-2</v>
      </c>
      <c r="CN54" s="52">
        <f t="shared" si="92"/>
        <v>1.8533322546941067E-2</v>
      </c>
      <c r="CO54" s="52">
        <f t="shared" si="93"/>
        <v>1.6866863585060621E-2</v>
      </c>
      <c r="CP54" s="52">
        <f t="shared" si="94"/>
        <v>1.7120164820474182E-2</v>
      </c>
      <c r="CQ54" s="52">
        <f t="shared" si="95"/>
        <v>1.6703836341960487E-2</v>
      </c>
      <c r="CR54" s="52">
        <f t="shared" si="96"/>
        <v>1.8522249698127213E-2</v>
      </c>
      <c r="CS54" s="52">
        <f t="shared" si="97"/>
        <v>2.0456304992544583E-2</v>
      </c>
      <c r="CT54" s="52">
        <f t="shared" si="98"/>
        <v>2.8375524875682068E-2</v>
      </c>
      <c r="CU54" s="52">
        <f t="shared" si="99"/>
        <v>1.6543187287685113E-2</v>
      </c>
      <c r="CV54" s="52">
        <f t="shared" si="100"/>
        <v>3.226857117155979E-2</v>
      </c>
      <c r="CW54" s="52">
        <f t="shared" si="101"/>
        <v>2.8032507604836887E-2</v>
      </c>
      <c r="CX54" s="52">
        <f t="shared" si="102"/>
        <v>3.8347688661954038E-2</v>
      </c>
      <c r="CY54" s="52">
        <f t="shared" si="103"/>
        <v>5.0051881742990467E-2</v>
      </c>
      <c r="CZ54" s="52">
        <f t="shared" si="104"/>
        <v>5.4071931759209768E-2</v>
      </c>
      <c r="DA54" s="52">
        <f t="shared" si="105"/>
        <v>5.5724374748006511E-2</v>
      </c>
      <c r="DB54" s="52">
        <f t="shared" si="106"/>
        <v>5.0175604026029053E-2</v>
      </c>
      <c r="DC54" s="52">
        <f t="shared" si="107"/>
        <v>4.7778639292833436E-2</v>
      </c>
      <c r="DD54" s="52">
        <f t="shared" si="108"/>
        <v>4.6935007799884243E-2</v>
      </c>
      <c r="DE54" s="52">
        <f t="shared" si="109"/>
        <v>4.419200649491728E-2</v>
      </c>
      <c r="DF54" s="52">
        <f t="shared" si="110"/>
        <v>3.9377933500282847E-2</v>
      </c>
      <c r="DG54" s="52">
        <f t="shared" si="111"/>
        <v>2.4305479629133098E-2</v>
      </c>
      <c r="DH54" s="52">
        <f t="shared" si="112"/>
        <v>1.3267929279169755E-2</v>
      </c>
      <c r="DI54" s="52">
        <f t="shared" si="113"/>
        <v>1.0816464685268867E-2</v>
      </c>
      <c r="DJ54" s="52">
        <f t="shared" si="114"/>
        <v>4.1001109246097123E-3</v>
      </c>
      <c r="DK54" s="52">
        <f t="shared" si="115"/>
        <v>-3.4916814888820147E-3</v>
      </c>
      <c r="DL54" s="52">
        <f t="shared" si="116"/>
        <v>-4.8078325143396938E-3</v>
      </c>
      <c r="DM54" s="52">
        <f t="shared" si="117"/>
        <v>-7.562479927873067E-3</v>
      </c>
      <c r="DN54" s="52">
        <f t="shared" si="118"/>
        <v>-3.8534294979646333E-3</v>
      </c>
      <c r="DO54" s="52">
        <f t="shared" si="119"/>
        <v>-3.5901483213021113E-3</v>
      </c>
      <c r="DP54" s="52">
        <f t="shared" si="120"/>
        <v>-2.0681424214707977E-4</v>
      </c>
      <c r="DQ54" s="52">
        <f t="shared" si="121"/>
        <v>2.0779762223259723E-3</v>
      </c>
      <c r="DR54" s="52">
        <f t="shared" si="122"/>
        <v>2.6616136482125574E-2</v>
      </c>
      <c r="DS54" s="52">
        <f t="shared" si="123"/>
        <v>4.6429005544800228E-2</v>
      </c>
      <c r="DT54" s="52">
        <f t="shared" si="124"/>
        <v>5.2519736001637618E-2</v>
      </c>
      <c r="DU54" s="52">
        <f t="shared" si="125"/>
        <v>6.6486897275701118E-2</v>
      </c>
      <c r="DV54" s="52">
        <f t="shared" si="126"/>
        <v>7.0979677180100786E-2</v>
      </c>
      <c r="DW54" s="52">
        <f t="shared" si="127"/>
        <v>8.1716851658658829E-2</v>
      </c>
      <c r="DX54" s="52">
        <f t="shared" si="128"/>
        <v>8.4216036127010563E-2</v>
      </c>
      <c r="DY54" s="52">
        <f t="shared" si="129"/>
        <v>8.8309057776262856E-2</v>
      </c>
      <c r="DZ54" s="52">
        <f t="shared" si="130"/>
        <v>9.1865799333130882E-2</v>
      </c>
      <c r="EA54" s="52">
        <f t="shared" si="131"/>
        <v>9.7268394483671194E-2</v>
      </c>
      <c r="EB54" s="52">
        <f t="shared" si="132"/>
        <v>9.7917035802119967E-2</v>
      </c>
      <c r="EC54" s="52">
        <f t="shared" si="133"/>
        <v>9.4757258824216706E-2</v>
      </c>
      <c r="ED54" s="52">
        <f t="shared" si="134"/>
        <v>8.5684322243414046E-2</v>
      </c>
      <c r="EE54" s="52">
        <f t="shared" si="135"/>
        <v>6.7852482306511641E-2</v>
      </c>
      <c r="EF54" s="52">
        <f t="shared" si="136"/>
        <v>4.3227278252691459E-2</v>
      </c>
      <c r="EG54" s="52">
        <f t="shared" si="137"/>
        <v>3.4512079135570861E-2</v>
      </c>
      <c r="EH54" s="52">
        <f t="shared" si="138"/>
        <v>4.3972387795807144E-2</v>
      </c>
      <c r="EI54" s="52">
        <f t="shared" si="139"/>
        <v>4.5111733477651406E-2</v>
      </c>
      <c r="EJ54" s="52">
        <f t="shared" si="140"/>
        <v>5.2394587441093599E-2</v>
      </c>
      <c r="EK54" s="52">
        <f t="shared" si="141"/>
        <v>5.50247481467252E-2</v>
      </c>
      <c r="EL54" s="52">
        <f t="shared" si="142"/>
        <v>5.5501566937562474E-2</v>
      </c>
      <c r="EM54" s="52">
        <f t="shared" si="143"/>
        <v>5.5109932882478008E-2</v>
      </c>
      <c r="EN54" s="52">
        <f t="shared" si="144"/>
        <v>5.0474100192781757E-2</v>
      </c>
      <c r="EO54" s="52">
        <f t="shared" si="145"/>
        <v>4.6691120508834949E-2</v>
      </c>
      <c r="EP54" s="52">
        <f t="shared" si="146"/>
        <v>-2.8018474420330675E-2</v>
      </c>
      <c r="EQ54" s="52">
        <f t="shared" si="147"/>
        <v>-1.461374668985882E-2</v>
      </c>
      <c r="ER54" s="52">
        <f t="shared" si="148"/>
        <v>-2.1990293256779481E-5</v>
      </c>
      <c r="ES54" s="52">
        <f t="shared" si="149"/>
        <v>1.2083008179045729E-2</v>
      </c>
      <c r="ET54" s="52">
        <f t="shared" si="150"/>
        <v>8.8802260567246716E-3</v>
      </c>
      <c r="EU54" s="52">
        <f t="shared" si="151"/>
        <v>9.5084254433299709E-3</v>
      </c>
      <c r="EV54" s="52">
        <f t="shared" si="152"/>
        <v>7.6291892696822572E-3</v>
      </c>
      <c r="EW54" s="52">
        <f t="shared" si="153"/>
        <v>7.1730972742667376E-3</v>
      </c>
      <c r="EX54" s="52">
        <f t="shared" si="154"/>
        <v>9.8743416835791464E-3</v>
      </c>
      <c r="EY54" s="52">
        <f t="shared" si="155"/>
        <v>1.3452292579215541E-2</v>
      </c>
      <c r="EZ54" s="52">
        <f t="shared" si="156"/>
        <v>2.071503128421659E-2</v>
      </c>
      <c r="FA54" s="52">
        <f t="shared" si="157"/>
        <v>2.4283986303519356E-2</v>
      </c>
      <c r="FB54" s="52">
        <f t="shared" si="158"/>
        <v>0.13150909805898459</v>
      </c>
      <c r="FC54" s="52">
        <f t="shared" si="159"/>
        <v>0.12159048494544389</v>
      </c>
      <c r="FD54" s="52">
        <f t="shared" si="160"/>
        <v>0.12477128715959407</v>
      </c>
      <c r="FE54" s="52">
        <f t="shared" si="161"/>
        <v>0.11128187700658065</v>
      </c>
      <c r="FF54" s="52">
        <f t="shared" si="162"/>
        <v>0.10583576306778464</v>
      </c>
      <c r="FG54" s="52">
        <f t="shared" si="163"/>
        <v>0.10155851101165214</v>
      </c>
      <c r="FH54" s="52">
        <f t="shared" si="164"/>
        <v>9.8068843377260073E-2</v>
      </c>
      <c r="FI54" s="52">
        <f t="shared" si="165"/>
        <v>9.9661759536282757E-2</v>
      </c>
      <c r="FJ54" s="52">
        <f t="shared" si="166"/>
        <v>9.9249080593454053E-2</v>
      </c>
      <c r="FK54" s="52">
        <f t="shared" si="167"/>
        <v>9.7143418385848168E-2</v>
      </c>
      <c r="FL54" s="52">
        <f t="shared" si="168"/>
        <v>8.8921001153473789E-2</v>
      </c>
      <c r="FM54" s="52">
        <f t="shared" si="169"/>
        <v>8.7981077652019346E-2</v>
      </c>
      <c r="FN54" s="52">
        <f t="shared" si="170"/>
        <v>0.10237258347978906</v>
      </c>
      <c r="FO54" s="52">
        <f t="shared" si="171"/>
        <v>0.10079550799623727</v>
      </c>
      <c r="FP54" s="52">
        <f t="shared" si="172"/>
        <v>0.10462416264215624</v>
      </c>
      <c r="FQ54" s="52">
        <f t="shared" si="173"/>
        <v>0.10986304985337259</v>
      </c>
      <c r="FR54" s="52">
        <f t="shared" si="174"/>
        <v>0.10488941363508841</v>
      </c>
      <c r="FS54" s="52">
        <f t="shared" si="175"/>
        <v>0.11058217574527851</v>
      </c>
      <c r="FT54" s="52">
        <f t="shared" si="176"/>
        <v>0.10886910649521919</v>
      </c>
      <c r="FU54" s="52">
        <f t="shared" si="177"/>
        <v>0.10710194730813294</v>
      </c>
      <c r="FV54" s="52">
        <f t="shared" si="178"/>
        <v>0.10512703483949482</v>
      </c>
      <c r="FW54" s="52">
        <f t="shared" si="179"/>
        <v>0.10102840574457472</v>
      </c>
      <c r="FX54" s="52">
        <f t="shared" si="180"/>
        <v>0.10567829857526334</v>
      </c>
      <c r="FY54" s="52">
        <f t="shared" si="181"/>
        <v>0.10631266664163141</v>
      </c>
      <c r="FZ54" s="52">
        <f t="shared" si="182"/>
        <v>4.7767237943403762E-2</v>
      </c>
      <c r="GA54" s="52">
        <f t="shared" si="183"/>
        <v>9.5130360377153833E-2</v>
      </c>
      <c r="GB54" s="52">
        <f t="shared" si="184"/>
        <v>8.3990137622684591E-2</v>
      </c>
      <c r="GC54" s="52">
        <f t="shared" si="185"/>
        <v>7.71822789686607E-2</v>
      </c>
      <c r="GD54" s="52">
        <f t="shared" si="186"/>
        <v>7.7409548750452917E-2</v>
      </c>
      <c r="GE54" s="52">
        <f t="shared" si="187"/>
        <v>6.7274927974140697E-2</v>
      </c>
      <c r="GF54" s="52">
        <f t="shared" si="188"/>
        <v>6.4938154138915349E-2</v>
      </c>
      <c r="GG54" s="52">
        <f t="shared" si="189"/>
        <v>6.3719930160372362E-2</v>
      </c>
      <c r="GH54" s="52">
        <f t="shared" si="190"/>
        <v>6.2047494493391975E-2</v>
      </c>
      <c r="GI54" s="52">
        <f t="shared" si="191"/>
        <v>6.5506316092663441E-2</v>
      </c>
      <c r="GJ54" s="52">
        <f t="shared" si="192"/>
        <v>6.3905729439007963E-2</v>
      </c>
      <c r="GK54" s="52">
        <f t="shared" si="193"/>
        <v>6.0455261371350932E-2</v>
      </c>
      <c r="GL54" s="52">
        <f t="shared" si="194"/>
        <v>5.3313086188322867E-2</v>
      </c>
      <c r="GM54" s="52">
        <f t="shared" si="195"/>
        <v>5.1019850764204566E-3</v>
      </c>
      <c r="GN54" s="52">
        <f t="shared" si="196"/>
        <v>9.3517257045703239E-3</v>
      </c>
      <c r="GO54" s="52">
        <f t="shared" si="197"/>
        <v>1.1409951226710957E-2</v>
      </c>
      <c r="GP54" s="52">
        <f t="shared" si="198"/>
        <v>1.8303940940569419E-2</v>
      </c>
      <c r="GQ54" s="52">
        <f t="shared" si="199"/>
        <v>2.1381332102393236E-2</v>
      </c>
      <c r="GR54" s="52">
        <f t="shared" si="200"/>
        <v>2.4801066562430307E-2</v>
      </c>
      <c r="GS54" s="52">
        <f t="shared" si="201"/>
        <v>2.9541869853334957E-2</v>
      </c>
      <c r="GT54" s="52">
        <f t="shared" si="202"/>
        <v>3.3226489868558362E-2</v>
      </c>
      <c r="GU54" s="52">
        <f t="shared" si="203"/>
        <v>3.2289534659200703E-2</v>
      </c>
      <c r="GV54" s="52">
        <f t="shared" si="204"/>
        <v>3.4232932743718081E-2</v>
      </c>
      <c r="GW54" s="52">
        <f t="shared" si="205"/>
        <v>3.3005508912451464E-2</v>
      </c>
      <c r="GX54" s="52">
        <f t="shared" si="206"/>
        <v>4.514265077645363E-2</v>
      </c>
      <c r="GY54" s="52">
        <f t="shared" si="207"/>
        <v>5.8229813664596231E-2</v>
      </c>
      <c r="GZ54" s="52">
        <f t="shared" si="208"/>
        <v>5.0528486723382393E-2</v>
      </c>
      <c r="HA54" s="52">
        <f t="shared" si="209"/>
        <v>5.5282780230667239E-2</v>
      </c>
      <c r="HB54" s="52">
        <f t="shared" si="210"/>
        <v>5.4301422122701615E-2</v>
      </c>
      <c r="HC54" s="52">
        <f t="shared" si="211"/>
        <v>4.9755408923565447E-2</v>
      </c>
      <c r="HD54" s="52">
        <f t="shared" si="212"/>
        <v>3.0888091373552529E-2</v>
      </c>
      <c r="HE54" s="52">
        <f t="shared" si="213"/>
        <v>9.5829364800525951E-3</v>
      </c>
      <c r="HF54" s="52">
        <f t="shared" si="214"/>
        <v>-5.9857264652118936E-3</v>
      </c>
      <c r="HG54" s="52">
        <f t="shared" si="215"/>
        <v>-1.6652396479573728E-2</v>
      </c>
      <c r="HH54" s="52">
        <f t="shared" si="216"/>
        <v>-2.7092117272025651E-2</v>
      </c>
      <c r="HI54" s="52">
        <f t="shared" si="217"/>
        <v>-3.1734417963483197E-2</v>
      </c>
      <c r="HJ54" s="52">
        <f t="shared" si="218"/>
        <v>-0.1167933655839668</v>
      </c>
      <c r="HK54" s="52">
        <f t="shared" si="219"/>
        <v>-0.14306676449009537</v>
      </c>
      <c r="HL54" s="52">
        <f t="shared" si="220"/>
        <v>-0.14662576687116569</v>
      </c>
      <c r="HM54" s="52">
        <f t="shared" si="221"/>
        <v>-0.14993629343629344</v>
      </c>
      <c r="HN54" s="52">
        <f t="shared" si="222"/>
        <v>-0.15745188789697051</v>
      </c>
      <c r="HO54" s="52">
        <f t="shared" si="223"/>
        <v>-0.1598302118513969</v>
      </c>
      <c r="HP54" s="52">
        <f t="shared" si="224"/>
        <v>-0.15010492097891004</v>
      </c>
      <c r="HQ54" s="52">
        <f t="shared" si="225"/>
        <v>-0.14436973610331283</v>
      </c>
      <c r="HR54" s="52">
        <f t="shared" si="226"/>
        <v>-0.14124821203197313</v>
      </c>
      <c r="HS54" s="52">
        <f t="shared" si="227"/>
        <v>-0.13695815262877586</v>
      </c>
      <c r="HT54" s="52">
        <f t="shared" si="228"/>
        <v>-0.13621108087363065</v>
      </c>
      <c r="HU54" s="52">
        <f t="shared" si="229"/>
        <v>-0.13498726318484389</v>
      </c>
      <c r="HV54" s="52">
        <f t="shared" si="229"/>
        <v>-0.15219092331768391</v>
      </c>
      <c r="HW54" s="52">
        <f t="shared" si="229"/>
        <v>-0.1170804794520548</v>
      </c>
      <c r="HX54" s="52">
        <f t="shared" si="229"/>
        <v>-0.1065420560747663</v>
      </c>
      <c r="HY54" s="52">
        <f t="shared" si="229"/>
        <v>-0.10792621990737961</v>
      </c>
      <c r="HZ54" s="52">
        <f t="shared" si="229"/>
        <v>-0.10363342854134172</v>
      </c>
      <c r="IA54" s="52">
        <f t="shared" si="229"/>
        <v>-0.10065402661055478</v>
      </c>
      <c r="IB54" s="52">
        <f t="shared" si="229"/>
        <v>-0.10107272361469022</v>
      </c>
      <c r="IC54" s="52">
        <f t="shared" si="229"/>
        <v>-9.7149650589805625E-2</v>
      </c>
      <c r="ID54" s="52">
        <f t="shared" si="229"/>
        <v>-9.6400421701768435E-2</v>
      </c>
      <c r="IE54" s="52">
        <f t="shared" si="229"/>
        <v>-9.7380432213499124E-2</v>
      </c>
      <c r="IF54" s="52">
        <f t="shared" si="229"/>
        <v>-9.5208510667173174E-2</v>
      </c>
      <c r="IG54" s="52">
        <f t="shared" si="229"/>
        <v>-9.2052240040091826E-2</v>
      </c>
      <c r="IH54" s="52">
        <f t="shared" si="232"/>
        <v>8.180664513151914E-3</v>
      </c>
      <c r="II54" s="52">
        <f t="shared" si="231"/>
        <v>-3.7601212121212146E-2</v>
      </c>
      <c r="IJ54" s="52">
        <f t="shared" si="231"/>
        <v>-4.4147730930157669E-2</v>
      </c>
      <c r="IK54" s="52">
        <f t="shared" si="231"/>
        <v>-4.8529155049096828E-2</v>
      </c>
      <c r="IL54" s="52">
        <f t="shared" si="231"/>
        <v>-5.3252349578529201E-2</v>
      </c>
      <c r="IM54" s="52">
        <f t="shared" si="231"/>
        <v>-5.0729581470946861E-2</v>
      </c>
      <c r="IN54" s="52">
        <f t="shared" si="231"/>
        <v>-4.9419053549190517E-2</v>
      </c>
      <c r="IO54" s="52">
        <f t="shared" si="231"/>
        <v>-5.1789218655360458E-2</v>
      </c>
      <c r="IP54" s="52">
        <f t="shared" si="231"/>
        <v>-4.2035964319067753E-2</v>
      </c>
      <c r="IQ54" s="52">
        <f t="shared" si="231"/>
        <v>-3.610608976662244E-2</v>
      </c>
      <c r="IR54" s="52">
        <f t="shared" si="231"/>
        <v>-3.5903457443965059E-2</v>
      </c>
      <c r="IS54" s="52">
        <f t="shared" si="231"/>
        <v>-3.2355023042668907E-2</v>
      </c>
      <c r="IT54" s="52">
        <f t="shared" si="231"/>
        <v>-2.0757966382535131E-2</v>
      </c>
      <c r="IU54" s="52">
        <f t="shared" si="231"/>
        <v>-2.4614882761382795E-2</v>
      </c>
      <c r="IV54" s="52">
        <f t="shared" si="231"/>
        <v>-2.6303246680874026E-2</v>
      </c>
      <c r="IW54" s="52">
        <f t="shared" si="231"/>
        <v>-1.9461035692230122E-2</v>
      </c>
      <c r="IX54" s="52">
        <f t="shared" si="231"/>
        <v>-4.8787313361236206E-2</v>
      </c>
      <c r="IY54" s="52">
        <f t="shared" si="231"/>
        <v>-3.8102060458757969E-2</v>
      </c>
      <c r="IZ54" s="52">
        <f t="shared" si="231"/>
        <v>-2.8581416315075825E-2</v>
      </c>
      <c r="JA54" s="52">
        <f t="shared" si="231"/>
        <v>-2.0558212860332992E-2</v>
      </c>
      <c r="JB54" s="52">
        <f t="shared" si="231"/>
        <v>-1.9723408429500044E-2</v>
      </c>
      <c r="JC54" s="52">
        <f t="shared" si="231"/>
        <v>-1.7750548729321913E-2</v>
      </c>
      <c r="JD54" s="52">
        <f t="shared" si="231"/>
        <v>-1.0080481137466069E-2</v>
      </c>
      <c r="JE54" s="52">
        <f t="shared" si="231"/>
        <v>-6.3472240022186543E-3</v>
      </c>
      <c r="JF54" s="52">
        <f t="shared" si="231"/>
        <v>5.2049732235131874E-2</v>
      </c>
      <c r="JG54" s="52">
        <f t="shared" si="231"/>
        <v>3.6892042498579247E-2</v>
      </c>
      <c r="JH54" s="52">
        <f t="shared" ref="JH54:JS69" si="234">JH14/IV14-1</f>
        <v>4.3490860576161028E-2</v>
      </c>
      <c r="JI54" s="52">
        <f t="shared" si="234"/>
        <v>4.0624929548887412E-2</v>
      </c>
      <c r="JJ54" s="52">
        <f t="shared" si="234"/>
        <v>7.479475049283657E-2</v>
      </c>
      <c r="JK54" s="52">
        <f t="shared" si="234"/>
        <v>6.3998353108227768E-2</v>
      </c>
      <c r="JL54" s="52">
        <f t="shared" si="234"/>
        <v>5.5911453340403039E-2</v>
      </c>
      <c r="JM54" s="52">
        <f t="shared" si="234"/>
        <v>5.0032309140956244E-2</v>
      </c>
      <c r="JN54" s="52">
        <f t="shared" si="234"/>
        <v>4.4251458042662062E-2</v>
      </c>
      <c r="JO54" s="52">
        <f t="shared" si="234"/>
        <v>4.4252643050511686E-2</v>
      </c>
      <c r="JP54" s="52">
        <f t="shared" si="234"/>
        <v>4.3274814575532838E-2</v>
      </c>
      <c r="JQ54" s="52">
        <f t="shared" si="234"/>
        <v>4.0514074422046908E-2</v>
      </c>
      <c r="JR54" s="52">
        <f t="shared" si="230"/>
        <v>-1.5756214314371575E-2</v>
      </c>
      <c r="JS54" s="52">
        <f t="shared" si="230"/>
        <v>1.460674381181315E-2</v>
      </c>
      <c r="JT54" s="52">
        <f t="shared" si="7"/>
        <v>-5.3569451993053629E-2</v>
      </c>
      <c r="JU54" s="52">
        <f t="shared" si="8"/>
        <v>-0.14825169210571665</v>
      </c>
      <c r="JV54" s="52">
        <f t="shared" si="9"/>
        <v>-0.18415437461304485</v>
      </c>
      <c r="JW54" s="52">
        <f t="shared" si="10"/>
        <v>-0.19188465900412377</v>
      </c>
      <c r="JX54" s="52">
        <f t="shared" si="10"/>
        <v>-0.1884760126605316</v>
      </c>
      <c r="JY54" s="52">
        <f t="shared" si="10"/>
        <v>-0.17390142471803349</v>
      </c>
      <c r="JZ54" s="52">
        <f t="shared" si="10"/>
        <v>-0.15539134042870195</v>
      </c>
      <c r="KA54" s="52">
        <f t="shared" si="10"/>
        <v>-0.14024837840183413</v>
      </c>
      <c r="KB54" s="52">
        <f t="shared" si="10"/>
        <v>-0.13110362205365511</v>
      </c>
      <c r="KC54" s="52">
        <f t="shared" si="10"/>
        <v>-0.12680492332866122</v>
      </c>
      <c r="KD54" s="52">
        <f t="shared" si="10"/>
        <v>-0.10165149318276634</v>
      </c>
      <c r="KE54" s="52">
        <f t="shared" si="10"/>
        <v>-8.0341929542498081E-2</v>
      </c>
      <c r="KF54" s="52">
        <f t="shared" si="10"/>
        <v>-3.0453323594209492E-2</v>
      </c>
      <c r="KG54" s="52">
        <f t="shared" si="10"/>
        <v>5.4561102722354926E-2</v>
      </c>
      <c r="KH54" s="52">
        <f t="shared" si="10"/>
        <v>0.11466450524187843</v>
      </c>
      <c r="KI54" s="52">
        <f t="shared" si="10"/>
        <v>0.13785974293434844</v>
      </c>
      <c r="KJ54" s="52">
        <f t="shared" si="10"/>
        <v>0.1427216410096066</v>
      </c>
      <c r="KK54" s="52">
        <f t="shared" si="10"/>
        <v>0.1298851471755047</v>
      </c>
      <c r="KL54" s="52">
        <f t="shared" si="10"/>
        <v>0.11355642642072961</v>
      </c>
      <c r="KM54" s="52">
        <f t="shared" si="10"/>
        <v>9.4942216814533076E-2</v>
      </c>
      <c r="KN54" s="52">
        <f t="shared" si="10"/>
        <v>8.4383784669212814E-2</v>
      </c>
      <c r="KO54" s="52">
        <f t="shared" si="10"/>
        <v>8.161952192730948E-2</v>
      </c>
      <c r="KP54" s="52">
        <f t="shared" si="10"/>
        <v>1.6124380157668927E-2</v>
      </c>
      <c r="KQ54" s="52">
        <f t="shared" si="10"/>
        <v>-1.7396220154474173E-3</v>
      </c>
      <c r="KR54" s="52">
        <f t="shared" si="10"/>
        <v>3.7351074477620649E-2</v>
      </c>
      <c r="KS54" s="52">
        <f t="shared" si="10"/>
        <v>7.5685417057559379E-2</v>
      </c>
      <c r="KT54" s="52">
        <f t="shared" si="10"/>
        <v>6.7844366366305753E-2</v>
      </c>
      <c r="KU54" s="52">
        <f t="shared" si="10"/>
        <v>5.5518935575010309E-2</v>
      </c>
      <c r="KV54" s="52">
        <f t="shared" si="10"/>
        <v>4.7164789359114057E-2</v>
      </c>
      <c r="KW54" s="52">
        <f t="shared" si="10"/>
        <v>4.2437656148628822E-2</v>
      </c>
      <c r="KX54" s="52">
        <f t="shared" si="10"/>
        <v>3.6413886667340911E-2</v>
      </c>
      <c r="KY54" s="52">
        <f t="shared" si="10"/>
        <v>3.2027974300586459E-2</v>
      </c>
      <c r="KZ54" s="52">
        <f t="shared" si="10"/>
        <v>2.8830659881388998E-2</v>
      </c>
      <c r="LA54" s="52">
        <f t="shared" si="10"/>
        <v>2.4817999542011693E-2</v>
      </c>
      <c r="LB54" s="52">
        <f t="shared" si="10"/>
        <v>9.0326930966860619E-2</v>
      </c>
      <c r="LC54" s="52">
        <f t="shared" si="10"/>
        <v>7.6960135993986434E-2</v>
      </c>
      <c r="LD54" s="52">
        <f t="shared" si="10"/>
        <v>6.1254899523747852E-2</v>
      </c>
      <c r="LE54" s="52">
        <f t="shared" si="10"/>
        <v>5.4776013594014739E-2</v>
      </c>
      <c r="LF54" s="52">
        <f t="shared" si="10"/>
        <v>4.9311812117066367E-2</v>
      </c>
      <c r="LG54" s="52">
        <f t="shared" si="233"/>
        <v>5.0517288340795385E-2</v>
      </c>
      <c r="LH54" s="52">
        <f t="shared" si="233"/>
        <v>5.2745648213579965E-2</v>
      </c>
      <c r="LI54" s="52">
        <f t="shared" si="233"/>
        <v>5.2075297720532765E-2</v>
      </c>
      <c r="LJ54" s="52">
        <f t="shared" si="233"/>
        <v>5.2707832074887051E-2</v>
      </c>
      <c r="LK54" s="52">
        <f t="shared" si="233"/>
        <v>5.4114750847972237E-2</v>
      </c>
      <c r="LL54" s="52">
        <f t="shared" si="233"/>
        <v>5.81341409097893E-2</v>
      </c>
      <c r="LM54" s="52">
        <f t="shared" si="233"/>
        <v>5.9031398651911315E-2</v>
      </c>
      <c r="LN54" s="52">
        <f t="shared" si="233"/>
        <v>4.015319833777542E-2</v>
      </c>
      <c r="LO54" s="52">
        <f t="shared" si="233"/>
        <v>5.5264090745761552E-2</v>
      </c>
      <c r="LP54" s="52">
        <f t="shared" si="233"/>
        <v>3.0439987701048388E-2</v>
      </c>
      <c r="LQ54" s="52">
        <f t="shared" si="233"/>
        <v>2.2154827581669201E-2</v>
      </c>
      <c r="LR54" s="52">
        <f t="shared" si="233"/>
        <v>2.968856344597004E-2</v>
      </c>
      <c r="LS54" s="52">
        <f t="shared" si="233"/>
        <v>3.3838421620684844E-2</v>
      </c>
      <c r="LT54" s="52">
        <f t="shared" si="233"/>
        <v>3.8135160712008176E-2</v>
      </c>
      <c r="LU54" s="52">
        <f t="shared" si="233"/>
        <v>4.0189123418295836E-2</v>
      </c>
      <c r="LV54" s="52">
        <f t="shared" si="233"/>
        <v>3.80326580626138E-2</v>
      </c>
      <c r="LW54" s="52">
        <f t="shared" si="233"/>
        <v>3.4786875678724627E-2</v>
      </c>
      <c r="LX54" s="52">
        <f t="shared" si="233"/>
        <v>3.1257415445624881E-2</v>
      </c>
      <c r="LY54" s="52">
        <f t="shared" si="233"/>
        <v>2.9363832052431871E-2</v>
      </c>
      <c r="LZ54" s="52">
        <f t="shared" si="233"/>
        <v>2.2582596095944707E-2</v>
      </c>
      <c r="MA54" s="52">
        <f t="shared" si="233"/>
        <v>9.7454778850987189E-3</v>
      </c>
      <c r="MB54" s="52">
        <f t="shared" si="233"/>
        <v>1.6429878842517454E-2</v>
      </c>
      <c r="MC54" s="52">
        <f t="shared" si="233"/>
        <v>2.0857960965138478E-2</v>
      </c>
      <c r="MD54" s="52">
        <f t="shared" si="12"/>
        <v>1.6616082244665042E-2</v>
      </c>
      <c r="ME54" s="52">
        <f t="shared" si="13"/>
        <v>1.2851032462598333E-2</v>
      </c>
      <c r="MF54" s="52">
        <f t="shared" si="13"/>
        <v>1.0381943229157198E-2</v>
      </c>
      <c r="MG54" s="52">
        <f t="shared" si="13"/>
        <v>1.1739741364569456E-2</v>
      </c>
      <c r="MH54" s="52">
        <f t="shared" si="13"/>
        <v>1.247369678505561E-2</v>
      </c>
      <c r="MI54" s="52">
        <f t="shared" si="13"/>
        <v>1.6489223889958771E-2</v>
      </c>
      <c r="MJ54" s="52">
        <f t="shared" si="13"/>
        <v>-7.5662659600354676E-2</v>
      </c>
      <c r="MK54" s="52">
        <f t="shared" si="13"/>
        <v>-0.15821642890131937</v>
      </c>
      <c r="ML54" s="52">
        <f t="shared" si="13"/>
        <v>-1</v>
      </c>
    </row>
    <row r="55" spans="1:350" s="5" customFormat="1" x14ac:dyDescent="0.35">
      <c r="A55" s="18" t="str">
        <f>Month!$A$15</f>
        <v>Veículo Pesado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>
        <f t="shared" si="14"/>
        <v>-4.2362002567394086E-2</v>
      </c>
      <c r="O55" s="53">
        <f t="shared" si="15"/>
        <v>-0.14765906362545023</v>
      </c>
      <c r="P55" s="53">
        <f t="shared" si="16"/>
        <v>-0.10940654016955997</v>
      </c>
      <c r="Q55" s="53">
        <f t="shared" si="17"/>
        <v>-6.3722397476340675E-2</v>
      </c>
      <c r="R55" s="53">
        <f t="shared" si="18"/>
        <v>-6.2609129458717883E-2</v>
      </c>
      <c r="S55" s="53">
        <f t="shared" si="19"/>
        <v>-6.3044379925342175E-2</v>
      </c>
      <c r="T55" s="53">
        <f t="shared" si="20"/>
        <v>-5.7651622002820924E-2</v>
      </c>
      <c r="U55" s="53">
        <f t="shared" si="21"/>
        <v>-5.7801691006917788E-2</v>
      </c>
      <c r="V55" s="53">
        <f t="shared" si="22"/>
        <v>-5.5502522841947344E-2</v>
      </c>
      <c r="W55" s="53">
        <f t="shared" si="23"/>
        <v>-5.673758865248224E-2</v>
      </c>
      <c r="X55" s="53">
        <f t="shared" si="24"/>
        <v>-5.3782637804061562E-2</v>
      </c>
      <c r="Y55" s="53">
        <f t="shared" si="25"/>
        <v>-5.0367797302819817E-2</v>
      </c>
      <c r="Z55" s="53">
        <f t="shared" si="26"/>
        <v>1.072386058981234E-2</v>
      </c>
      <c r="AA55" s="53">
        <f t="shared" si="27"/>
        <v>5.6338028169014009E-3</v>
      </c>
      <c r="AB55" s="53">
        <f t="shared" si="28"/>
        <v>2.810516772438798E-2</v>
      </c>
      <c r="AC55" s="53">
        <f t="shared" si="29"/>
        <v>2.7628032345013542E-2</v>
      </c>
      <c r="AD55" s="53">
        <f t="shared" si="30"/>
        <v>2.7940393826503485E-2</v>
      </c>
      <c r="AE55" s="53">
        <f t="shared" si="31"/>
        <v>3.497122620628601E-2</v>
      </c>
      <c r="AF55" s="53">
        <f t="shared" si="32"/>
        <v>2.7128157156220745E-2</v>
      </c>
      <c r="AG55" s="53">
        <f t="shared" si="33"/>
        <v>3.8015989557839802E-2</v>
      </c>
      <c r="AH55" s="53">
        <f t="shared" si="34"/>
        <v>3.6962171527577192E-2</v>
      </c>
      <c r="AI55" s="53">
        <f t="shared" si="35"/>
        <v>3.9797770287788525E-2</v>
      </c>
      <c r="AJ55" s="53">
        <f t="shared" si="36"/>
        <v>4.1509433962264142E-2</v>
      </c>
      <c r="AK55" s="53">
        <f t="shared" si="37"/>
        <v>4.3571812802581933E-2</v>
      </c>
      <c r="AL55" s="53">
        <f t="shared" si="38"/>
        <v>3.0503978779840901E-2</v>
      </c>
      <c r="AM55" s="53">
        <f t="shared" si="39"/>
        <v>8.2633053221288444E-2</v>
      </c>
      <c r="AN55" s="53">
        <f t="shared" si="40"/>
        <v>2.9541446208112943E-2</v>
      </c>
      <c r="AO55" s="53">
        <f t="shared" si="41"/>
        <v>1.4754098360655776E-2</v>
      </c>
      <c r="AP55" s="53">
        <f t="shared" si="42"/>
        <v>-3.5205798602122695E-2</v>
      </c>
      <c r="AQ55" s="53">
        <f t="shared" si="43"/>
        <v>-3.4431137724550864E-2</v>
      </c>
      <c r="AR55" s="53">
        <f t="shared" si="44"/>
        <v>-2.3861566484517316E-2</v>
      </c>
      <c r="AS55" s="53">
        <f t="shared" si="45"/>
        <v>-1.8547626532536943E-2</v>
      </c>
      <c r="AT55" s="53">
        <f t="shared" si="46"/>
        <v>-1.531606794764695E-2</v>
      </c>
      <c r="AU55" s="53">
        <f t="shared" si="47"/>
        <v>-1.4462037152474738E-2</v>
      </c>
      <c r="AV55" s="53">
        <f t="shared" si="48"/>
        <v>-1.3586956521739135E-2</v>
      </c>
      <c r="AW55" s="53">
        <f t="shared" si="49"/>
        <v>-1.4536082474226775E-2</v>
      </c>
      <c r="AX55" s="53">
        <f t="shared" si="50"/>
        <v>7.3359073359073435E-2</v>
      </c>
      <c r="AY55" s="53">
        <f t="shared" si="51"/>
        <v>5.1746442432083484E-3</v>
      </c>
      <c r="AZ55" s="53">
        <f t="shared" si="52"/>
        <v>1.6274089935760072E-2</v>
      </c>
      <c r="BA55" s="53">
        <f t="shared" si="53"/>
        <v>1.5508885298869179E-2</v>
      </c>
      <c r="BB55" s="53">
        <f t="shared" si="54"/>
        <v>6.0906895626509305E-2</v>
      </c>
      <c r="BC55" s="53">
        <f t="shared" si="55"/>
        <v>4.1638981173864886E-2</v>
      </c>
      <c r="BD55" s="53">
        <f t="shared" si="56"/>
        <v>2.7057286807240066E-2</v>
      </c>
      <c r="BE55" s="53">
        <f t="shared" si="57"/>
        <v>1.4253683536194828E-2</v>
      </c>
      <c r="BF55" s="53">
        <f t="shared" si="58"/>
        <v>5.090497737556543E-3</v>
      </c>
      <c r="BG55" s="53">
        <f t="shared" si="59"/>
        <v>1.7710309930423218E-3</v>
      </c>
      <c r="BH55" s="53">
        <f t="shared" si="60"/>
        <v>-1.2626262626262985E-3</v>
      </c>
      <c r="BI55" s="53">
        <f t="shared" si="61"/>
        <v>-1.1402866408620094E-2</v>
      </c>
      <c r="BJ55" s="53">
        <f t="shared" si="62"/>
        <v>-6.9544364508393297E-2</v>
      </c>
      <c r="BK55" s="53">
        <f t="shared" si="63"/>
        <v>-5.6628056628056589E-2</v>
      </c>
      <c r="BL55" s="53">
        <f t="shared" si="64"/>
        <v>-5.2675937631689873E-2</v>
      </c>
      <c r="BM55" s="53">
        <f t="shared" si="65"/>
        <v>-3.6589245943366211E-2</v>
      </c>
      <c r="BN55" s="53">
        <f t="shared" si="66"/>
        <v>-3.0854830551340418E-2</v>
      </c>
      <c r="BO55" s="53">
        <f t="shared" si="67"/>
        <v>-2.9980863278758263E-2</v>
      </c>
      <c r="BP55" s="53">
        <f t="shared" si="68"/>
        <v>-2.0712209302325535E-2</v>
      </c>
      <c r="BQ55" s="53">
        <f t="shared" si="69"/>
        <v>-1.7325911890099577E-2</v>
      </c>
      <c r="BR55" s="53">
        <f t="shared" si="70"/>
        <v>-8.1066404051772789E-3</v>
      </c>
      <c r="BS55" s="53">
        <f t="shared" si="71"/>
        <v>1.3275666119458851E-3</v>
      </c>
      <c r="BT55" s="53">
        <f t="shared" si="72"/>
        <v>7.3542121595218113E-3</v>
      </c>
      <c r="BU55" s="53">
        <f t="shared" si="73"/>
        <v>1.5716931216931185E-2</v>
      </c>
      <c r="BV55" s="53">
        <f t="shared" si="74"/>
        <v>-1.1385309278350575E-2</v>
      </c>
      <c r="BW55" s="53">
        <f t="shared" si="75"/>
        <v>3.4026603001364064E-2</v>
      </c>
      <c r="BX55" s="53">
        <f t="shared" si="76"/>
        <v>-8.6966192170812029E-4</v>
      </c>
      <c r="BY55" s="53">
        <f t="shared" si="77"/>
        <v>-1.1760568031704E-2</v>
      </c>
      <c r="BZ55" s="53">
        <f t="shared" si="78"/>
        <v>-2.7912578288100121E-2</v>
      </c>
      <c r="CA55" s="53">
        <f t="shared" si="79"/>
        <v>-1.9840640070144633E-2</v>
      </c>
      <c r="CB55" s="53">
        <f t="shared" si="80"/>
        <v>-1.3710760667903443E-2</v>
      </c>
      <c r="CC55" s="53">
        <f t="shared" si="81"/>
        <v>-1.5428853778757801E-2</v>
      </c>
      <c r="CD55" s="53">
        <f t="shared" si="82"/>
        <v>-1.4223918206938468E-2</v>
      </c>
      <c r="CE55" s="53">
        <f t="shared" si="83"/>
        <v>-1.6831046244580095E-2</v>
      </c>
      <c r="CF55" s="53">
        <f t="shared" si="84"/>
        <v>-2.1889360043691908E-2</v>
      </c>
      <c r="CG55" s="53">
        <f t="shared" si="85"/>
        <v>-2.0338124868143681E-2</v>
      </c>
      <c r="CH55" s="53">
        <f t="shared" si="86"/>
        <v>1.7271382297159077E-2</v>
      </c>
      <c r="CI55" s="53">
        <f t="shared" si="87"/>
        <v>-6.3256860852717312E-3</v>
      </c>
      <c r="CJ55" s="53">
        <f t="shared" si="88"/>
        <v>5.5888016491210113E-2</v>
      </c>
      <c r="CK55" s="53">
        <f t="shared" si="89"/>
        <v>5.1531736014268192E-2</v>
      </c>
      <c r="CL55" s="53">
        <f t="shared" si="90"/>
        <v>5.831670487208318E-2</v>
      </c>
      <c r="CM55" s="53">
        <f t="shared" si="91"/>
        <v>4.7029992483484717E-2</v>
      </c>
      <c r="CN55" s="53">
        <f t="shared" si="92"/>
        <v>2.9895041458031457E-2</v>
      </c>
      <c r="CO55" s="53">
        <f t="shared" si="93"/>
        <v>2.7055336507020744E-2</v>
      </c>
      <c r="CP55" s="53">
        <f t="shared" si="94"/>
        <v>2.0117713515816815E-2</v>
      </c>
      <c r="CQ55" s="53">
        <f t="shared" si="95"/>
        <v>1.2095867510358405E-2</v>
      </c>
      <c r="CR55" s="53">
        <f t="shared" si="96"/>
        <v>1.3076089255159573E-2</v>
      </c>
      <c r="CS55" s="53">
        <f t="shared" si="97"/>
        <v>1.8901431400371704E-2</v>
      </c>
      <c r="CT55" s="53">
        <f t="shared" si="98"/>
        <v>3.0596541583644443E-2</v>
      </c>
      <c r="CU55" s="53">
        <f t="shared" si="99"/>
        <v>2.6340807305877956E-2</v>
      </c>
      <c r="CV55" s="53">
        <f t="shared" si="100"/>
        <v>2.3133600835226531E-2</v>
      </c>
      <c r="CW55" s="53">
        <f t="shared" si="101"/>
        <v>3.5468850108307581E-2</v>
      </c>
      <c r="CX55" s="53">
        <f t="shared" si="102"/>
        <v>4.6883636360869119E-2</v>
      </c>
      <c r="CY55" s="53">
        <f t="shared" si="103"/>
        <v>6.3233841993036499E-2</v>
      </c>
      <c r="CZ55" s="53">
        <f t="shared" si="104"/>
        <v>6.6306923951383823E-2</v>
      </c>
      <c r="DA55" s="53">
        <f t="shared" si="105"/>
        <v>7.189094223579362E-2</v>
      </c>
      <c r="DB55" s="53">
        <f t="shared" si="106"/>
        <v>7.1655594129914846E-2</v>
      </c>
      <c r="DC55" s="53">
        <f t="shared" si="107"/>
        <v>7.3450471341515833E-2</v>
      </c>
      <c r="DD55" s="53">
        <f t="shared" si="108"/>
        <v>7.5739485139832974E-2</v>
      </c>
      <c r="DE55" s="53">
        <f t="shared" si="109"/>
        <v>7.0429895695093947E-2</v>
      </c>
      <c r="DF55" s="53">
        <f t="shared" si="110"/>
        <v>3.8441214830913673E-2</v>
      </c>
      <c r="DG55" s="53">
        <f t="shared" si="111"/>
        <v>3.865919865249734E-2</v>
      </c>
      <c r="DH55" s="53">
        <f t="shared" si="112"/>
        <v>3.1795205723623265E-2</v>
      </c>
      <c r="DI55" s="53">
        <f t="shared" si="113"/>
        <v>6.5057433587520919E-3</v>
      </c>
      <c r="DJ55" s="53">
        <f t="shared" si="114"/>
        <v>5.7321135257475397E-3</v>
      </c>
      <c r="DK55" s="53">
        <f t="shared" si="115"/>
        <v>3.4131352067579002E-4</v>
      </c>
      <c r="DL55" s="53">
        <f t="shared" si="116"/>
        <v>3.7637528656795372E-3</v>
      </c>
      <c r="DM55" s="53">
        <f t="shared" si="117"/>
        <v>1.7706766226208703E-3</v>
      </c>
      <c r="DN55" s="53">
        <f t="shared" si="118"/>
        <v>1.1811086838469098E-3</v>
      </c>
      <c r="DO55" s="53">
        <f t="shared" si="119"/>
        <v>1.3503109422412507E-3</v>
      </c>
      <c r="DP55" s="53">
        <f t="shared" si="120"/>
        <v>3.215974403211197E-3</v>
      </c>
      <c r="DQ55" s="53">
        <f t="shared" si="121"/>
        <v>4.7952205168626527E-3</v>
      </c>
      <c r="DR55" s="53">
        <f t="shared" si="122"/>
        <v>0.12232477781063733</v>
      </c>
      <c r="DS55" s="53">
        <f t="shared" si="123"/>
        <v>0.11618527816199054</v>
      </c>
      <c r="DT55" s="53">
        <f t="shared" si="124"/>
        <v>0.12219522093127311</v>
      </c>
      <c r="DU55" s="53">
        <f t="shared" si="125"/>
        <v>0.14291477543876252</v>
      </c>
      <c r="DV55" s="53">
        <f t="shared" si="126"/>
        <v>0.14409085959280699</v>
      </c>
      <c r="DW55" s="53">
        <f t="shared" si="127"/>
        <v>0.14501658490856695</v>
      </c>
      <c r="DX55" s="53">
        <f t="shared" si="128"/>
        <v>0.14406157375671724</v>
      </c>
      <c r="DY55" s="53">
        <f t="shared" si="129"/>
        <v>0.1425549339478509</v>
      </c>
      <c r="DZ55" s="53">
        <f t="shared" si="130"/>
        <v>0.14056411793472279</v>
      </c>
      <c r="EA55" s="53">
        <f t="shared" si="131"/>
        <v>0.14490473083374344</v>
      </c>
      <c r="EB55" s="53">
        <f t="shared" si="132"/>
        <v>0.14069751140871944</v>
      </c>
      <c r="EC55" s="53">
        <f t="shared" si="133"/>
        <v>0.13258737298418555</v>
      </c>
      <c r="ED55" s="53">
        <f t="shared" si="134"/>
        <v>4.0646356112475246E-2</v>
      </c>
      <c r="EE55" s="53">
        <f t="shared" si="135"/>
        <v>3.4143279584890829E-2</v>
      </c>
      <c r="EF55" s="53">
        <f t="shared" si="136"/>
        <v>-4.5783962327950456E-2</v>
      </c>
      <c r="EG55" s="53">
        <f t="shared" si="137"/>
        <v>-3.1699923347195624E-2</v>
      </c>
      <c r="EH55" s="53">
        <f t="shared" si="138"/>
        <v>-2.5848512121481426E-2</v>
      </c>
      <c r="EI55" s="53">
        <f t="shared" si="139"/>
        <v>-1.1709699014722297E-2</v>
      </c>
      <c r="EJ55" s="53">
        <f t="shared" si="140"/>
        <v>3.3773433325865465E-3</v>
      </c>
      <c r="EK55" s="53">
        <f t="shared" si="141"/>
        <v>8.3243239882668796E-3</v>
      </c>
      <c r="EL55" s="53">
        <f t="shared" si="142"/>
        <v>2.0212524405902155E-2</v>
      </c>
      <c r="EM55" s="53">
        <f t="shared" si="143"/>
        <v>2.422066452159588E-2</v>
      </c>
      <c r="EN55" s="53">
        <f t="shared" si="144"/>
        <v>2.0306793997118655E-2</v>
      </c>
      <c r="EO55" s="53">
        <f t="shared" si="145"/>
        <v>1.5335654519608832E-2</v>
      </c>
      <c r="EP55" s="53">
        <f t="shared" si="146"/>
        <v>-0.11064820462562486</v>
      </c>
      <c r="EQ55" s="53">
        <f t="shared" si="147"/>
        <v>-9.9249256135031327E-2</v>
      </c>
      <c r="ER55" s="53">
        <f t="shared" si="148"/>
        <v>-2.6014037557450798E-2</v>
      </c>
      <c r="ES55" s="53">
        <f t="shared" si="149"/>
        <v>-2.9098392218459113E-2</v>
      </c>
      <c r="ET55" s="53">
        <f t="shared" si="150"/>
        <v>-2.7746857147118775E-2</v>
      </c>
      <c r="EU55" s="53">
        <f t="shared" si="151"/>
        <v>-3.1437157495820989E-2</v>
      </c>
      <c r="EV55" s="53">
        <f t="shared" si="152"/>
        <v>-3.3915369191035438E-2</v>
      </c>
      <c r="EW55" s="53">
        <f t="shared" si="153"/>
        <v>-3.3555036563145846E-2</v>
      </c>
      <c r="EX55" s="53">
        <f t="shared" si="154"/>
        <v>-3.3532611105572263E-2</v>
      </c>
      <c r="EY55" s="53">
        <f t="shared" si="155"/>
        <v>-3.2354535303327103E-2</v>
      </c>
      <c r="EZ55" s="53">
        <f t="shared" si="156"/>
        <v>-1.9548156759807922E-2</v>
      </c>
      <c r="FA55" s="53">
        <f t="shared" si="157"/>
        <v>-9.2475573546821899E-3</v>
      </c>
      <c r="FB55" s="53">
        <f t="shared" si="158"/>
        <v>0.17227483562793333</v>
      </c>
      <c r="FC55" s="53">
        <f t="shared" si="159"/>
        <v>0.16738952176561517</v>
      </c>
      <c r="FD55" s="53">
        <f t="shared" si="160"/>
        <v>0.18492351422118847</v>
      </c>
      <c r="FE55" s="53">
        <f t="shared" si="161"/>
        <v>0.17179629077802838</v>
      </c>
      <c r="FF55" s="53">
        <f t="shared" si="162"/>
        <v>0.16436461754502041</v>
      </c>
      <c r="FG55" s="53">
        <f t="shared" si="163"/>
        <v>0.15872307398018082</v>
      </c>
      <c r="FH55" s="53">
        <f t="shared" si="164"/>
        <v>0.15176314394869639</v>
      </c>
      <c r="FI55" s="53">
        <f t="shared" si="165"/>
        <v>0.15315112234194417</v>
      </c>
      <c r="FJ55" s="53">
        <f t="shared" si="166"/>
        <v>0.14872096519212996</v>
      </c>
      <c r="FK55" s="53">
        <f t="shared" si="167"/>
        <v>0.1435272719564511</v>
      </c>
      <c r="FL55" s="53">
        <f t="shared" si="168"/>
        <v>0.13877198867735285</v>
      </c>
      <c r="FM55" s="53">
        <f t="shared" si="169"/>
        <v>0.14473271342877081</v>
      </c>
      <c r="FN55" s="53">
        <f t="shared" si="170"/>
        <v>0.21533923303834812</v>
      </c>
      <c r="FO55" s="53">
        <f t="shared" si="171"/>
        <v>0.22837865572088267</v>
      </c>
      <c r="FP55" s="53">
        <f t="shared" si="172"/>
        <v>0.17521331609566904</v>
      </c>
      <c r="FQ55" s="53">
        <f t="shared" si="173"/>
        <v>0.16495761685638177</v>
      </c>
      <c r="FR55" s="53">
        <f t="shared" si="174"/>
        <v>0.15736299408058052</v>
      </c>
      <c r="FS55" s="53">
        <f t="shared" si="175"/>
        <v>0.15338393421884877</v>
      </c>
      <c r="FT55" s="53">
        <f t="shared" si="176"/>
        <v>0.14762859051436217</v>
      </c>
      <c r="FU55" s="53">
        <f t="shared" si="177"/>
        <v>0.14603503918856608</v>
      </c>
      <c r="FV55" s="53">
        <f t="shared" si="178"/>
        <v>0.14602625419761872</v>
      </c>
      <c r="FW55" s="53">
        <f t="shared" si="179"/>
        <v>0.14311676510676974</v>
      </c>
      <c r="FX55" s="53">
        <f t="shared" si="180"/>
        <v>0.14039408866995085</v>
      </c>
      <c r="FY55" s="53">
        <f t="shared" si="181"/>
        <v>0.13266369047619042</v>
      </c>
      <c r="FZ55" s="53">
        <f t="shared" si="182"/>
        <v>6.9381877022653748E-2</v>
      </c>
      <c r="GA55" s="53">
        <f t="shared" si="183"/>
        <v>8.7149713254612404E-2</v>
      </c>
      <c r="GB55" s="53">
        <f t="shared" si="184"/>
        <v>9.6337294526293249E-2</v>
      </c>
      <c r="GC55" s="53">
        <f t="shared" si="185"/>
        <v>8.931084736107886E-2</v>
      </c>
      <c r="GD55" s="53">
        <f t="shared" si="186"/>
        <v>9.1737487027953701E-2</v>
      </c>
      <c r="GE55" s="53">
        <f t="shared" si="187"/>
        <v>8.2423498766109216E-2</v>
      </c>
      <c r="GF55" s="53">
        <f t="shared" si="188"/>
        <v>7.8579743888242071E-2</v>
      </c>
      <c r="GG55" s="53">
        <f t="shared" si="189"/>
        <v>7.660316302926673E-2</v>
      </c>
      <c r="GH55" s="53">
        <f t="shared" si="190"/>
        <v>6.8427654945835581E-2</v>
      </c>
      <c r="GI55" s="53">
        <f t="shared" si="191"/>
        <v>7.2734499205087344E-2</v>
      </c>
      <c r="GJ55" s="53">
        <f t="shared" si="192"/>
        <v>6.7230165586753099E-2</v>
      </c>
      <c r="GK55" s="53">
        <f t="shared" si="193"/>
        <v>5.8846942127044555E-2</v>
      </c>
      <c r="GL55" s="53">
        <f t="shared" si="194"/>
        <v>2.2881681641694795E-2</v>
      </c>
      <c r="GM55" s="53">
        <f t="shared" si="195"/>
        <v>-3.6406024998117514E-2</v>
      </c>
      <c r="GN55" s="53">
        <f t="shared" si="196"/>
        <v>-3.722729488212817E-2</v>
      </c>
      <c r="GO55" s="53">
        <f t="shared" si="197"/>
        <v>-7.5777166844316346E-3</v>
      </c>
      <c r="GP55" s="53">
        <f t="shared" si="198"/>
        <v>-6.5195830042008573E-3</v>
      </c>
      <c r="GQ55" s="53">
        <f t="shared" si="199"/>
        <v>4.8168525750535984E-4</v>
      </c>
      <c r="GR55" s="53">
        <f t="shared" si="200"/>
        <v>7.5553157042633767E-3</v>
      </c>
      <c r="GS55" s="53">
        <f t="shared" si="201"/>
        <v>1.0774250974359134E-2</v>
      </c>
      <c r="GT55" s="53">
        <f t="shared" si="202"/>
        <v>1.9560786460502078E-2</v>
      </c>
      <c r="GU55" s="53">
        <f t="shared" si="203"/>
        <v>1.9636902556502411E-2</v>
      </c>
      <c r="GV55" s="53">
        <f t="shared" si="204"/>
        <v>2.0181900395896513E-2</v>
      </c>
      <c r="GW55" s="53">
        <f t="shared" si="205"/>
        <v>2.0917961338005497E-2</v>
      </c>
      <c r="GX55" s="53">
        <f t="shared" si="206"/>
        <v>-2.2189349112425871E-3</v>
      </c>
      <c r="GY55" s="53">
        <f t="shared" si="207"/>
        <v>6.4194577352472137E-2</v>
      </c>
      <c r="GZ55" s="53">
        <f t="shared" si="208"/>
        <v>4.4554455445544594E-2</v>
      </c>
      <c r="HA55" s="53">
        <f t="shared" si="209"/>
        <v>2.6153846153846194E-2</v>
      </c>
      <c r="HB55" s="53">
        <f t="shared" si="210"/>
        <v>3.0118649224216698E-2</v>
      </c>
      <c r="HC55" s="53">
        <f t="shared" si="211"/>
        <v>2.4053677680718977E-2</v>
      </c>
      <c r="HD55" s="53">
        <f t="shared" si="212"/>
        <v>1.3390465988216471E-2</v>
      </c>
      <c r="HE55" s="53">
        <f t="shared" si="213"/>
        <v>-1.0258780036968562E-2</v>
      </c>
      <c r="HF55" s="53">
        <f t="shared" si="214"/>
        <v>-2.4209325073361598E-2</v>
      </c>
      <c r="HG55" s="53">
        <f t="shared" si="215"/>
        <v>-3.4375000000000044E-2</v>
      </c>
      <c r="HH55" s="53">
        <f t="shared" si="216"/>
        <v>-4.1393903326059633E-2</v>
      </c>
      <c r="HI55" s="53">
        <f t="shared" si="217"/>
        <v>-4.6669907632474472E-2</v>
      </c>
      <c r="HJ55" s="53">
        <f t="shared" si="218"/>
        <v>-0.15418828762045955</v>
      </c>
      <c r="HK55" s="53">
        <f t="shared" si="219"/>
        <v>-0.19520419632821284</v>
      </c>
      <c r="HL55" s="53">
        <f t="shared" si="220"/>
        <v>-0.16512846096283362</v>
      </c>
      <c r="HM55" s="53">
        <f t="shared" si="221"/>
        <v>-0.17335213643178404</v>
      </c>
      <c r="HN55" s="53">
        <f t="shared" si="222"/>
        <v>-0.18401653868871826</v>
      </c>
      <c r="HO55" s="53">
        <f t="shared" si="223"/>
        <v>-0.18758610458647551</v>
      </c>
      <c r="HP55" s="53">
        <f t="shared" si="224"/>
        <v>-0.18555856236786472</v>
      </c>
      <c r="HQ55" s="53">
        <f t="shared" si="225"/>
        <v>-0.18122196283499858</v>
      </c>
      <c r="HR55" s="53">
        <f t="shared" si="226"/>
        <v>-0.18116331133572805</v>
      </c>
      <c r="HS55" s="53">
        <f t="shared" si="227"/>
        <v>-0.18243696846541735</v>
      </c>
      <c r="HT55" s="53">
        <f t="shared" si="228"/>
        <v>-0.18148858384493349</v>
      </c>
      <c r="HU55" s="53">
        <f t="shared" si="229"/>
        <v>-0.18109637939826628</v>
      </c>
      <c r="HV55" s="53">
        <f t="shared" si="229"/>
        <v>-0.19982471516213851</v>
      </c>
      <c r="HW55" s="53">
        <f t="shared" si="229"/>
        <v>-0.16340782122905029</v>
      </c>
      <c r="HX55" s="53">
        <f t="shared" si="229"/>
        <v>-0.16163728712279657</v>
      </c>
      <c r="HY55" s="53">
        <f t="shared" si="229"/>
        <v>-0.14735752244449274</v>
      </c>
      <c r="HZ55" s="53">
        <f t="shared" si="229"/>
        <v>-0.1409450870817831</v>
      </c>
      <c r="IA55" s="53">
        <f t="shared" si="229"/>
        <v>-0.12761183854930047</v>
      </c>
      <c r="IB55" s="53">
        <f t="shared" si="229"/>
        <v>-0.12961268932805992</v>
      </c>
      <c r="IC55" s="53">
        <f t="shared" si="229"/>
        <v>-0.12788052042962972</v>
      </c>
      <c r="ID55" s="53">
        <f t="shared" si="229"/>
        <v>-0.12777713053699469</v>
      </c>
      <c r="IE55" s="53">
        <f t="shared" si="229"/>
        <v>-0.12788181121904152</v>
      </c>
      <c r="IF55" s="53">
        <f t="shared" si="229"/>
        <v>-0.12634249567670874</v>
      </c>
      <c r="IG55" s="53">
        <f t="shared" si="229"/>
        <v>-0.12292207650681553</v>
      </c>
      <c r="IH55" s="53">
        <f t="shared" si="232"/>
        <v>-5.1663745892661428E-2</v>
      </c>
      <c r="II55" s="53">
        <f t="shared" si="231"/>
        <v>-7.8567612687812871E-2</v>
      </c>
      <c r="IJ55" s="53">
        <f t="shared" si="231"/>
        <v>-8.7910192444761059E-2</v>
      </c>
      <c r="IK55" s="53">
        <f t="shared" si="231"/>
        <v>-0.10918372773198604</v>
      </c>
      <c r="IL55" s="53">
        <f t="shared" si="231"/>
        <v>-0.10559195281230227</v>
      </c>
      <c r="IM55" s="53">
        <f t="shared" si="231"/>
        <v>-0.11106680620966325</v>
      </c>
      <c r="IN55" s="53">
        <f t="shared" si="231"/>
        <v>-0.10882388905457785</v>
      </c>
      <c r="IO55" s="53">
        <f t="shared" si="231"/>
        <v>-9.9408526219432414E-2</v>
      </c>
      <c r="IP55" s="53">
        <f t="shared" si="231"/>
        <v>-8.680510679508302E-2</v>
      </c>
      <c r="IQ55" s="53">
        <f t="shared" si="231"/>
        <v>-7.40326068197662E-2</v>
      </c>
      <c r="IR55" s="53">
        <f t="shared" si="231"/>
        <v>-7.2206474813551025E-2</v>
      </c>
      <c r="IS55" s="53">
        <f t="shared" si="231"/>
        <v>-6.5828732088870967E-2</v>
      </c>
      <c r="IT55" s="53">
        <f t="shared" si="231"/>
        <v>1.5848358397885898E-2</v>
      </c>
      <c r="IU55" s="53">
        <f t="shared" si="231"/>
        <v>-2.851165650248344E-3</v>
      </c>
      <c r="IV55" s="53">
        <f t="shared" si="231"/>
        <v>-5.6968168156905641E-3</v>
      </c>
      <c r="IW55" s="53">
        <f t="shared" si="231"/>
        <v>1.982951085853446E-2</v>
      </c>
      <c r="IX55" s="53">
        <f t="shared" si="231"/>
        <v>-3.2574418448544695E-2</v>
      </c>
      <c r="IY55" s="53">
        <f t="shared" si="231"/>
        <v>-1.0843258597394989E-3</v>
      </c>
      <c r="IZ55" s="53">
        <f t="shared" si="231"/>
        <v>1.510986781459267E-2</v>
      </c>
      <c r="JA55" s="53">
        <f t="shared" si="231"/>
        <v>2.4668123458378544E-2</v>
      </c>
      <c r="JB55" s="53">
        <f t="shared" si="231"/>
        <v>2.2181919714330478E-2</v>
      </c>
      <c r="JC55" s="53">
        <f t="shared" si="231"/>
        <v>2.3969337523437106E-2</v>
      </c>
      <c r="JD55" s="53">
        <f t="shared" si="231"/>
        <v>3.0899948805581445E-2</v>
      </c>
      <c r="JE55" s="53">
        <f t="shared" si="231"/>
        <v>3.1586139556173176E-2</v>
      </c>
      <c r="JF55" s="53">
        <f t="shared" si="231"/>
        <v>7.1167968274794324E-2</v>
      </c>
      <c r="JG55" s="53">
        <f t="shared" si="231"/>
        <v>9.4313282171264667E-2</v>
      </c>
      <c r="JH55" s="53">
        <f t="shared" si="234"/>
        <v>7.7642387603625407E-2</v>
      </c>
      <c r="JI55" s="53">
        <f t="shared" si="234"/>
        <v>7.4086073619847204E-2</v>
      </c>
      <c r="JJ55" s="53">
        <f t="shared" si="234"/>
        <v>0.13484783267096012</v>
      </c>
      <c r="JK55" s="53">
        <f t="shared" si="234"/>
        <v>8.7674690142549361E-2</v>
      </c>
      <c r="JL55" s="53">
        <f t="shared" si="234"/>
        <v>7.3800545188375644E-2</v>
      </c>
      <c r="JM55" s="53">
        <f t="shared" si="234"/>
        <v>5.9330072889511642E-2</v>
      </c>
      <c r="JN55" s="53">
        <f t="shared" si="234"/>
        <v>5.5933810210695434E-2</v>
      </c>
      <c r="JO55" s="53">
        <f t="shared" si="234"/>
        <v>5.4115222786950579E-2</v>
      </c>
      <c r="JP55" s="53">
        <f t="shared" si="234"/>
        <v>5.2190629179403869E-2</v>
      </c>
      <c r="JQ55" s="53">
        <f t="shared" si="234"/>
        <v>4.9266207414308205E-2</v>
      </c>
      <c r="JR55" s="53">
        <f t="shared" si="230"/>
        <v>3.3688938798426271E-3</v>
      </c>
      <c r="JS55" s="53">
        <f t="shared" si="230"/>
        <v>-8.5509679197571797E-3</v>
      </c>
      <c r="JT55" s="53">
        <f t="shared" si="7"/>
        <v>-1.6405793042689409E-2</v>
      </c>
      <c r="JU55" s="53">
        <f t="shared" si="8"/>
        <v>-8.0069309167224656E-2</v>
      </c>
      <c r="JV55" s="53">
        <f t="shared" si="9"/>
        <v>-0.10196525328698913</v>
      </c>
      <c r="JW55" s="53">
        <f t="shared" si="10"/>
        <v>-9.1678863280414746E-2</v>
      </c>
      <c r="JX55" s="53">
        <f t="shared" si="10"/>
        <v>-8.2835910252001765E-2</v>
      </c>
      <c r="JY55" s="53">
        <f t="shared" si="10"/>
        <v>-7.3375905956925558E-2</v>
      </c>
      <c r="JZ55" s="53">
        <f t="shared" si="10"/>
        <v>-6.051828571869311E-2</v>
      </c>
      <c r="KA55" s="53">
        <f t="shared" si="10"/>
        <v>-5.6841189233887812E-2</v>
      </c>
      <c r="KB55" s="53">
        <f t="shared" si="10"/>
        <v>-4.9827699442496098E-2</v>
      </c>
      <c r="KC55" s="53">
        <f t="shared" si="10"/>
        <v>-4.210813275948444E-2</v>
      </c>
      <c r="KD55" s="53">
        <f t="shared" si="10"/>
        <v>-1.2226297255012675E-2</v>
      </c>
      <c r="KE55" s="53">
        <f t="shared" si="10"/>
        <v>9.486100807038822E-3</v>
      </c>
      <c r="KF55" s="53">
        <f t="shared" si="10"/>
        <v>3.7976257297019922E-2</v>
      </c>
      <c r="KG55" s="53">
        <f t="shared" si="10"/>
        <v>9.1757832447296961E-2</v>
      </c>
      <c r="KH55" s="53">
        <f t="shared" si="10"/>
        <v>0.11017080825095027</v>
      </c>
      <c r="KI55" s="53">
        <f t="shared" si="10"/>
        <v>0.10980536542447683</v>
      </c>
      <c r="KJ55" s="53">
        <f t="shared" si="10"/>
        <v>9.8685834278859241E-2</v>
      </c>
      <c r="KK55" s="53">
        <f t="shared" si="10"/>
        <v>8.7008215831970048E-2</v>
      </c>
      <c r="KL55" s="53">
        <f t="shared" si="10"/>
        <v>7.2136378936758394E-2</v>
      </c>
      <c r="KM55" s="53">
        <f t="shared" si="10"/>
        <v>5.8557003317146084E-2</v>
      </c>
      <c r="KN55" s="53">
        <f t="shared" si="10"/>
        <v>4.9862802520668881E-2</v>
      </c>
      <c r="KO55" s="53">
        <f t="shared" si="10"/>
        <v>4.3071549952087729E-2</v>
      </c>
      <c r="KP55" s="53">
        <f t="shared" si="10"/>
        <v>-5.0059854447348839E-2</v>
      </c>
      <c r="KQ55" s="53">
        <f t="shared" si="10"/>
        <v>-3.8488161664844478E-2</v>
      </c>
      <c r="KR55" s="53">
        <f t="shared" si="10"/>
        <v>-3.1187145187624554E-2</v>
      </c>
      <c r="KS55" s="53">
        <f t="shared" si="10"/>
        <v>-2.0807902632469677E-2</v>
      </c>
      <c r="KT55" s="53">
        <f t="shared" si="10"/>
        <v>-9.3834010188488248E-3</v>
      </c>
      <c r="KU55" s="53">
        <f t="shared" si="10"/>
        <v>-6.4925021405808359E-3</v>
      </c>
      <c r="KV55" s="53">
        <f t="shared" si="10"/>
        <v>-1.2880084056620666E-2</v>
      </c>
      <c r="KW55" s="53">
        <f t="shared" si="10"/>
        <v>-1.1391028885211818E-2</v>
      </c>
      <c r="KX55" s="53">
        <f t="shared" si="10"/>
        <v>-1.2324322682997102E-2</v>
      </c>
      <c r="KY55" s="53">
        <f t="shared" si="10"/>
        <v>-1.3383000769481956E-2</v>
      </c>
      <c r="KZ55" s="53">
        <f t="shared" si="10"/>
        <v>-1.248109673204667E-2</v>
      </c>
      <c r="LA55" s="53">
        <f t="shared" si="10"/>
        <v>-1.2482819510506671E-2</v>
      </c>
      <c r="LB55" s="53">
        <f t="shared" si="10"/>
        <v>3.662038234605558E-2</v>
      </c>
      <c r="LC55" s="53">
        <f t="shared" si="10"/>
        <v>-6.3349898339648547E-4</v>
      </c>
      <c r="LD55" s="53">
        <f t="shared" si="10"/>
        <v>1.7321096862969343E-2</v>
      </c>
      <c r="LE55" s="53">
        <f t="shared" si="10"/>
        <v>1.8123651263562301E-2</v>
      </c>
      <c r="LF55" s="53">
        <f t="shared" si="10"/>
        <v>1.366893675526426E-2</v>
      </c>
      <c r="LG55" s="53">
        <f t="shared" si="233"/>
        <v>1.5175557477383972E-2</v>
      </c>
      <c r="LH55" s="53">
        <f t="shared" si="233"/>
        <v>2.180483913654907E-2</v>
      </c>
      <c r="LI55" s="53">
        <f t="shared" si="233"/>
        <v>2.8996559859341575E-2</v>
      </c>
      <c r="LJ55" s="53">
        <f t="shared" si="233"/>
        <v>2.8149277815082474E-2</v>
      </c>
      <c r="LK55" s="53">
        <f t="shared" si="233"/>
        <v>3.4536483946670637E-2</v>
      </c>
      <c r="LL55" s="53">
        <f t="shared" si="233"/>
        <v>3.9828076625949116E-2</v>
      </c>
      <c r="LM55" s="53">
        <f t="shared" si="233"/>
        <v>3.9393273722474031E-2</v>
      </c>
      <c r="LN55" s="53">
        <f t="shared" si="233"/>
        <v>8.3679779133122301E-2</v>
      </c>
      <c r="LO55" s="53">
        <f t="shared" si="233"/>
        <v>0.11583475251189945</v>
      </c>
      <c r="LP55" s="53">
        <f t="shared" si="233"/>
        <v>6.1699054643261197E-2</v>
      </c>
      <c r="LQ55" s="53">
        <f t="shared" si="233"/>
        <v>7.8228927515586744E-2</v>
      </c>
      <c r="LR55" s="53">
        <f t="shared" si="233"/>
        <v>7.570021556779416E-2</v>
      </c>
      <c r="LS55" s="53">
        <f t="shared" si="233"/>
        <v>7.2761672725839333E-2</v>
      </c>
      <c r="LT55" s="53">
        <f t="shared" si="233"/>
        <v>7.8777520655856748E-2</v>
      </c>
      <c r="LU55" s="53">
        <f t="shared" si="233"/>
        <v>7.5100588296994841E-2</v>
      </c>
      <c r="LV55" s="53">
        <f t="shared" si="233"/>
        <v>7.6425104581276271E-2</v>
      </c>
      <c r="LW55" s="53">
        <f t="shared" si="233"/>
        <v>7.6145939289287812E-2</v>
      </c>
      <c r="LX55" s="53">
        <f t="shared" si="233"/>
        <v>6.6288798371210822E-2</v>
      </c>
      <c r="LY55" s="53">
        <f t="shared" si="233"/>
        <v>6.2837866672626586E-2</v>
      </c>
      <c r="LZ55" s="53">
        <f t="shared" si="233"/>
        <v>1.2604772150679233E-2</v>
      </c>
      <c r="MA55" s="53">
        <f t="shared" si="233"/>
        <v>1.5576076557491714E-2</v>
      </c>
      <c r="MB55" s="53">
        <f t="shared" si="233"/>
        <v>6.4174047142888657E-3</v>
      </c>
      <c r="MC55" s="53">
        <f t="shared" si="233"/>
        <v>-6.8565671077104318E-3</v>
      </c>
      <c r="MD55" s="53">
        <f t="shared" si="12"/>
        <v>-7.3497010635492632E-3</v>
      </c>
      <c r="ME55" s="53">
        <f t="shared" si="13"/>
        <v>-8.1813572551944214E-3</v>
      </c>
      <c r="MF55" s="53">
        <f t="shared" si="13"/>
        <v>-7.3413423164766511E-3</v>
      </c>
      <c r="MG55" s="53">
        <f t="shared" si="13"/>
        <v>-8.2678770299470239E-3</v>
      </c>
      <c r="MH55" s="53">
        <f t="shared" si="13"/>
        <v>-2.0447341091223148E-3</v>
      </c>
      <c r="MI55" s="53">
        <f t="shared" si="13"/>
        <v>2.2452147380234155E-3</v>
      </c>
      <c r="MJ55" s="53">
        <f t="shared" si="13"/>
        <v>-8.6707683829110982E-2</v>
      </c>
      <c r="MK55" s="53">
        <f t="shared" si="13"/>
        <v>-0.16197979428711307</v>
      </c>
      <c r="ML55" s="53">
        <f t="shared" si="13"/>
        <v>-1</v>
      </c>
    </row>
    <row r="56" spans="1:350" s="5" customFormat="1" x14ac:dyDescent="0.35">
      <c r="A56" s="19" t="str">
        <f>Month!$A$16</f>
        <v>Veículo Leve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>
        <f t="shared" si="14"/>
        <v>7.3347107438016534E-2</v>
      </c>
      <c r="O56" s="54">
        <f t="shared" si="15"/>
        <v>-2.6150627615062483E-3</v>
      </c>
      <c r="P56" s="54">
        <f t="shared" si="16"/>
        <v>-3.4386939909690883E-2</v>
      </c>
      <c r="Q56" s="54">
        <f t="shared" si="17"/>
        <v>2.106126914660833E-2</v>
      </c>
      <c r="R56" s="54">
        <f t="shared" si="18"/>
        <v>1.7211328976034945E-2</v>
      </c>
      <c r="S56" s="54">
        <f t="shared" si="19"/>
        <v>1.0984987184181616E-2</v>
      </c>
      <c r="T56" s="54">
        <f t="shared" si="20"/>
        <v>8.5086633663367106E-3</v>
      </c>
      <c r="U56" s="54">
        <f t="shared" si="21"/>
        <v>1.4382632293080011E-2</v>
      </c>
      <c r="V56" s="54">
        <f t="shared" si="22"/>
        <v>2.3858794887401169E-2</v>
      </c>
      <c r="W56" s="54">
        <f t="shared" si="23"/>
        <v>2.994734532689769E-2</v>
      </c>
      <c r="X56" s="54">
        <f t="shared" si="24"/>
        <v>3.4022480931352961E-2</v>
      </c>
      <c r="Y56" s="54">
        <f t="shared" si="25"/>
        <v>3.3574660633484132E-2</v>
      </c>
      <c r="Z56" s="54">
        <f t="shared" si="26"/>
        <v>7.7959576515880702E-2</v>
      </c>
      <c r="AA56" s="54">
        <f t="shared" si="27"/>
        <v>8.0755112742527446E-2</v>
      </c>
      <c r="AB56" s="54">
        <f t="shared" si="28"/>
        <v>7.8057553956834447E-2</v>
      </c>
      <c r="AC56" s="54">
        <f t="shared" si="29"/>
        <v>6.3219930350924214E-2</v>
      </c>
      <c r="AD56" s="54">
        <f t="shared" si="30"/>
        <v>5.7399871492824994E-2</v>
      </c>
      <c r="AE56" s="54">
        <f t="shared" si="31"/>
        <v>6.1209706628033267E-2</v>
      </c>
      <c r="AF56" s="54">
        <f t="shared" si="32"/>
        <v>5.6757171345298341E-2</v>
      </c>
      <c r="AG56" s="54">
        <f t="shared" si="33"/>
        <v>4.4141252006420606E-2</v>
      </c>
      <c r="AH56" s="54">
        <f t="shared" si="34"/>
        <v>3.3765307335631878E-2</v>
      </c>
      <c r="AI56" s="54">
        <f t="shared" si="35"/>
        <v>2.6413888593034507E-2</v>
      </c>
      <c r="AJ56" s="54">
        <f t="shared" si="36"/>
        <v>2.0285353780452375E-2</v>
      </c>
      <c r="AK56" s="54">
        <f t="shared" si="37"/>
        <v>1.3308817091322922E-2</v>
      </c>
      <c r="AL56" s="54">
        <f t="shared" si="38"/>
        <v>-5.1785714285714324E-2</v>
      </c>
      <c r="AM56" s="54">
        <f t="shared" si="39"/>
        <v>-8.7821445900048478E-2</v>
      </c>
      <c r="AN56" s="54">
        <f t="shared" si="40"/>
        <v>-5.5055055055055035E-2</v>
      </c>
      <c r="AO56" s="54">
        <f t="shared" si="41"/>
        <v>-5.6689342403628107E-2</v>
      </c>
      <c r="AP56" s="54">
        <f t="shared" si="42"/>
        <v>-4.7599756937411364E-2</v>
      </c>
      <c r="AQ56" s="54">
        <f t="shared" si="43"/>
        <v>-4.6075085324232101E-2</v>
      </c>
      <c r="AR56" s="54">
        <f t="shared" si="44"/>
        <v>-4.7321817390042042E-2</v>
      </c>
      <c r="AS56" s="54">
        <f t="shared" si="45"/>
        <v>-5.3548552395593085E-2</v>
      </c>
      <c r="AT56" s="54">
        <f t="shared" si="46"/>
        <v>-5.4284071305347847E-2</v>
      </c>
      <c r="AU56" s="54">
        <f t="shared" si="47"/>
        <v>-5.4788834699595279E-2</v>
      </c>
      <c r="AV56" s="54">
        <f t="shared" si="48"/>
        <v>-5.2321156773211586E-2</v>
      </c>
      <c r="AW56" s="54">
        <f t="shared" si="49"/>
        <v>-5.0807914974509649E-2</v>
      </c>
      <c r="AX56" s="54">
        <f t="shared" si="50"/>
        <v>-2.1657250470809797E-2</v>
      </c>
      <c r="AY56" s="54">
        <f t="shared" si="51"/>
        <v>7.4468085106382809E-3</v>
      </c>
      <c r="AZ56" s="54">
        <f t="shared" si="52"/>
        <v>-3.3545197740112997E-2</v>
      </c>
      <c r="BA56" s="54">
        <f t="shared" si="53"/>
        <v>-3.0715811965811968E-2</v>
      </c>
      <c r="BB56" s="54">
        <f t="shared" si="54"/>
        <v>-5.210548702679707E-2</v>
      </c>
      <c r="BC56" s="54">
        <f t="shared" si="55"/>
        <v>-5.0983899821109069E-2</v>
      </c>
      <c r="BD56" s="54">
        <f t="shared" si="56"/>
        <v>-4.6929757732744215E-2</v>
      </c>
      <c r="BE56" s="54">
        <f t="shared" si="57"/>
        <v>-3.8034650785056856E-2</v>
      </c>
      <c r="BF56" s="54">
        <f t="shared" si="58"/>
        <v>-3.1618630670071757E-2</v>
      </c>
      <c r="BG56" s="54">
        <f t="shared" si="59"/>
        <v>-3.0629048194093733E-2</v>
      </c>
      <c r="BH56" s="54">
        <f t="shared" si="60"/>
        <v>-2.7203372816703486E-2</v>
      </c>
      <c r="BI56" s="54">
        <f t="shared" si="61"/>
        <v>-3.6140191169776958E-2</v>
      </c>
      <c r="BJ56" s="54">
        <f t="shared" si="62"/>
        <v>-9.0471607314725699E-2</v>
      </c>
      <c r="BK56" s="54">
        <f t="shared" si="63"/>
        <v>-6.6525871172122497E-2</v>
      </c>
      <c r="BL56" s="54">
        <f t="shared" si="64"/>
        <v>-2.1191085129704024E-2</v>
      </c>
      <c r="BM56" s="54">
        <f t="shared" si="65"/>
        <v>-3.8578120694406137E-2</v>
      </c>
      <c r="BN56" s="54">
        <f t="shared" si="66"/>
        <v>-2.1987884227058552E-2</v>
      </c>
      <c r="BO56" s="54">
        <f t="shared" si="67"/>
        <v>-2.7898209236569271E-2</v>
      </c>
      <c r="BP56" s="54">
        <f t="shared" si="68"/>
        <v>-2.4300559552358103E-2</v>
      </c>
      <c r="BQ56" s="54">
        <f t="shared" si="69"/>
        <v>-1.6232165470662752E-2</v>
      </c>
      <c r="BR56" s="54">
        <f t="shared" si="70"/>
        <v>-1.8071895014441841E-2</v>
      </c>
      <c r="BS56" s="54">
        <f t="shared" si="71"/>
        <v>-1.523097395243489E-2</v>
      </c>
      <c r="BT56" s="54">
        <f t="shared" si="72"/>
        <v>-1.2785264678567776E-2</v>
      </c>
      <c r="BU56" s="54">
        <f t="shared" si="73"/>
        <v>-4.0943520967132718E-3</v>
      </c>
      <c r="BV56" s="54">
        <f t="shared" si="74"/>
        <v>4.4571428571429372E-3</v>
      </c>
      <c r="BW56" s="54">
        <f t="shared" si="75"/>
        <v>-1.9396493212669785E-2</v>
      </c>
      <c r="BX56" s="54">
        <f t="shared" si="76"/>
        <v>-3.7105823068309118E-2</v>
      </c>
      <c r="BY56" s="54">
        <f t="shared" si="77"/>
        <v>-1.4884207509314962E-2</v>
      </c>
      <c r="BZ56" s="54">
        <f t="shared" si="78"/>
        <v>-3.6416379903647766E-2</v>
      </c>
      <c r="CA56" s="54">
        <f t="shared" si="79"/>
        <v>-2.6790575916230464E-2</v>
      </c>
      <c r="CB56" s="54">
        <f t="shared" si="80"/>
        <v>-2.892651155169601E-2</v>
      </c>
      <c r="CC56" s="54">
        <f t="shared" si="81"/>
        <v>-3.3182496004512951E-2</v>
      </c>
      <c r="CD56" s="54">
        <f t="shared" si="82"/>
        <v>-3.6271276203565184E-2</v>
      </c>
      <c r="CE56" s="54">
        <f t="shared" si="83"/>
        <v>-3.8811752340475181E-2</v>
      </c>
      <c r="CF56" s="54">
        <f t="shared" si="84"/>
        <v>-4.4075225319109346E-2</v>
      </c>
      <c r="CG56" s="54">
        <f t="shared" si="85"/>
        <v>-3.9644562848891507E-2</v>
      </c>
      <c r="CH56" s="54">
        <f t="shared" si="86"/>
        <v>7.8496689885927395E-3</v>
      </c>
      <c r="CI56" s="54">
        <f t="shared" si="87"/>
        <v>3.8389704834784766E-2</v>
      </c>
      <c r="CJ56" s="54">
        <f t="shared" si="88"/>
        <v>6.99141163132877E-3</v>
      </c>
      <c r="CK56" s="54">
        <f t="shared" si="89"/>
        <v>8.0277701727837769E-3</v>
      </c>
      <c r="CL56" s="54">
        <f t="shared" si="90"/>
        <v>1.8927871387039996E-2</v>
      </c>
      <c r="CM56" s="54">
        <f t="shared" si="91"/>
        <v>8.0258569657816192E-3</v>
      </c>
      <c r="CN56" s="54">
        <f t="shared" si="92"/>
        <v>8.3417398391942843E-3</v>
      </c>
      <c r="CO56" s="54">
        <f t="shared" si="93"/>
        <v>7.6315477248931618E-3</v>
      </c>
      <c r="CP56" s="54">
        <f t="shared" si="94"/>
        <v>1.4355479441602093E-2</v>
      </c>
      <c r="CQ56" s="54">
        <f t="shared" si="95"/>
        <v>2.1001977441434505E-2</v>
      </c>
      <c r="CR56" s="54">
        <f t="shared" si="96"/>
        <v>2.3627603569259747E-2</v>
      </c>
      <c r="CS56" s="54">
        <f t="shared" si="97"/>
        <v>2.1900120385783595E-2</v>
      </c>
      <c r="CT56" s="54">
        <f t="shared" si="98"/>
        <v>2.6563690662229078E-2</v>
      </c>
      <c r="CU56" s="54">
        <f t="shared" si="99"/>
        <v>8.3454449862476743E-3</v>
      </c>
      <c r="CV56" s="54">
        <f t="shared" si="100"/>
        <v>4.0608578170435061E-2</v>
      </c>
      <c r="CW56" s="54">
        <f t="shared" si="101"/>
        <v>2.1278849503602038E-2</v>
      </c>
      <c r="CX56" s="54">
        <f t="shared" si="102"/>
        <v>3.0484865633914726E-2</v>
      </c>
      <c r="CY56" s="54">
        <f t="shared" si="103"/>
        <v>3.7853113430859509E-2</v>
      </c>
      <c r="CZ56" s="54">
        <f t="shared" si="104"/>
        <v>4.2862424788506548E-2</v>
      </c>
      <c r="DA56" s="54">
        <f t="shared" si="105"/>
        <v>4.078774675537411E-2</v>
      </c>
      <c r="DB56" s="54">
        <f t="shared" si="106"/>
        <v>3.0251736062845813E-2</v>
      </c>
      <c r="DC56" s="54">
        <f t="shared" si="107"/>
        <v>2.4041790308438005E-2</v>
      </c>
      <c r="DD56" s="54">
        <f t="shared" si="108"/>
        <v>2.0211375076703675E-2</v>
      </c>
      <c r="DE56" s="54">
        <f t="shared" si="109"/>
        <v>1.9899675166704656E-2</v>
      </c>
      <c r="DF56" s="54">
        <f t="shared" si="110"/>
        <v>4.0145080495338714E-2</v>
      </c>
      <c r="DG56" s="54">
        <f t="shared" si="111"/>
        <v>1.208128189060953E-2</v>
      </c>
      <c r="DH56" s="54">
        <f t="shared" si="112"/>
        <v>-3.3629726006796368E-3</v>
      </c>
      <c r="DI56" s="54">
        <f t="shared" si="113"/>
        <v>1.4785841563311974E-2</v>
      </c>
      <c r="DJ56" s="54">
        <f t="shared" si="114"/>
        <v>2.5728811030532039E-3</v>
      </c>
      <c r="DK56" s="54">
        <f t="shared" si="115"/>
        <v>-7.1255326746817449E-3</v>
      </c>
      <c r="DL56" s="54">
        <f t="shared" si="116"/>
        <v>-1.2837529925995517E-2</v>
      </c>
      <c r="DM56" s="54">
        <f t="shared" si="117"/>
        <v>-1.6443272494339634E-2</v>
      </c>
      <c r="DN56" s="54">
        <f t="shared" si="118"/>
        <v>-8.7109103493387963E-3</v>
      </c>
      <c r="DO56" s="54">
        <f t="shared" si="119"/>
        <v>-8.3786303016135655E-3</v>
      </c>
      <c r="DP56" s="54">
        <f t="shared" si="120"/>
        <v>-3.5551771780127917E-3</v>
      </c>
      <c r="DQ56" s="54">
        <f t="shared" si="121"/>
        <v>-5.624240210012621E-4</v>
      </c>
      <c r="DR56" s="54">
        <f t="shared" si="122"/>
        <v>-5.1638226492191297E-2</v>
      </c>
      <c r="DS56" s="54">
        <f t="shared" si="123"/>
        <v>-1.4538281646957141E-2</v>
      </c>
      <c r="DT56" s="54">
        <f t="shared" si="124"/>
        <v>-1.2230403292621039E-2</v>
      </c>
      <c r="DU56" s="54">
        <f t="shared" si="125"/>
        <v>-3.3148104981113313E-3</v>
      </c>
      <c r="DV56" s="54">
        <f t="shared" si="126"/>
        <v>2.3465604361159187E-3</v>
      </c>
      <c r="DW56" s="54">
        <f t="shared" si="127"/>
        <v>2.125455681205346E-2</v>
      </c>
      <c r="DX56" s="54">
        <f t="shared" si="128"/>
        <v>2.7211072887089793E-2</v>
      </c>
      <c r="DY56" s="54">
        <f t="shared" si="129"/>
        <v>3.5736536482326553E-2</v>
      </c>
      <c r="DZ56" s="54">
        <f t="shared" si="130"/>
        <v>4.4411261831313942E-2</v>
      </c>
      <c r="EA56" s="54">
        <f t="shared" si="131"/>
        <v>5.0644446293411249E-2</v>
      </c>
      <c r="EB56" s="54">
        <f t="shared" si="132"/>
        <v>5.5782400847346869E-2</v>
      </c>
      <c r="EC56" s="54">
        <f t="shared" si="133"/>
        <v>5.7799926310949212E-2</v>
      </c>
      <c r="ED56" s="54">
        <f t="shared" si="134"/>
        <v>0.12926366641634468</v>
      </c>
      <c r="EE56" s="54">
        <f t="shared" si="135"/>
        <v>0.10122266755444675</v>
      </c>
      <c r="EF56" s="54">
        <f t="shared" si="136"/>
        <v>0.13720357374369385</v>
      </c>
      <c r="EG56" s="54">
        <f t="shared" si="137"/>
        <v>0.10385574719797885</v>
      </c>
      <c r="EH56" s="54">
        <f t="shared" si="138"/>
        <v>0.11878554231221083</v>
      </c>
      <c r="EI56" s="54">
        <f t="shared" si="139"/>
        <v>0.10596343061328173</v>
      </c>
      <c r="EJ56" s="54">
        <f t="shared" si="140"/>
        <v>0.10439652124211363</v>
      </c>
      <c r="EK56" s="54">
        <f t="shared" si="141"/>
        <v>0.10495234880035653</v>
      </c>
      <c r="EL56" s="54">
        <f t="shared" si="142"/>
        <v>9.3055187336612777E-2</v>
      </c>
      <c r="EM56" s="54">
        <f t="shared" si="143"/>
        <v>8.8055113810574737E-2</v>
      </c>
      <c r="EN56" s="54">
        <f t="shared" si="144"/>
        <v>8.2575667323836699E-2</v>
      </c>
      <c r="EO56" s="54">
        <f t="shared" si="145"/>
        <v>7.9488897456675867E-2</v>
      </c>
      <c r="EP56" s="54">
        <f t="shared" si="146"/>
        <v>4.5660923401497522E-2</v>
      </c>
      <c r="EQ56" s="54">
        <f t="shared" si="147"/>
        <v>6.4066972518937559E-2</v>
      </c>
      <c r="ER56" s="54">
        <f t="shared" si="148"/>
        <v>2.3004219175040141E-2</v>
      </c>
      <c r="ES56" s="54">
        <f t="shared" si="149"/>
        <v>4.9915839330390011E-2</v>
      </c>
      <c r="ET56" s="54">
        <f t="shared" si="150"/>
        <v>4.3052549857005351E-2</v>
      </c>
      <c r="EU56" s="54">
        <f t="shared" si="151"/>
        <v>4.8692657664091143E-2</v>
      </c>
      <c r="EV56" s="54">
        <f t="shared" si="152"/>
        <v>4.7671949961936688E-2</v>
      </c>
      <c r="EW56" s="54">
        <f t="shared" si="153"/>
        <v>4.6907901394466878E-2</v>
      </c>
      <c r="EX56" s="54">
        <f t="shared" si="154"/>
        <v>5.2988488567003555E-2</v>
      </c>
      <c r="EY56" s="54">
        <f t="shared" si="155"/>
        <v>5.9441627870494562E-2</v>
      </c>
      <c r="EZ56" s="54">
        <f t="shared" si="156"/>
        <v>6.1095409228906883E-2</v>
      </c>
      <c r="FA56" s="54">
        <f t="shared" si="157"/>
        <v>5.7273518169380866E-2</v>
      </c>
      <c r="FB56" s="54">
        <f t="shared" si="158"/>
        <v>0.10059278154500828</v>
      </c>
      <c r="FC56" s="54">
        <f t="shared" si="159"/>
        <v>8.554858148072042E-2</v>
      </c>
      <c r="FD56" s="54">
        <f t="shared" si="160"/>
        <v>7.4036137359046794E-2</v>
      </c>
      <c r="FE56" s="54">
        <f t="shared" si="161"/>
        <v>5.9871913659496956E-2</v>
      </c>
      <c r="FF56" s="54">
        <f t="shared" si="162"/>
        <v>5.4936045952364454E-2</v>
      </c>
      <c r="FG56" s="54">
        <f t="shared" si="163"/>
        <v>5.1032996201139103E-2</v>
      </c>
      <c r="FH56" s="54">
        <f t="shared" si="164"/>
        <v>5.0345824311197607E-2</v>
      </c>
      <c r="FI56" s="54">
        <f t="shared" si="165"/>
        <v>5.1487767207503365E-2</v>
      </c>
      <c r="FJ56" s="54">
        <f t="shared" si="166"/>
        <v>5.4148458353169948E-2</v>
      </c>
      <c r="FK56" s="54">
        <f t="shared" si="167"/>
        <v>5.4609736988354474E-2</v>
      </c>
      <c r="FL56" s="54">
        <f t="shared" si="168"/>
        <v>4.2724634705228803E-2</v>
      </c>
      <c r="FM56" s="54">
        <f t="shared" si="169"/>
        <v>3.5659746236271106E-2</v>
      </c>
      <c r="FN56" s="54">
        <f t="shared" si="170"/>
        <v>1.1119936457505863E-2</v>
      </c>
      <c r="FO56" s="54">
        <f t="shared" si="171"/>
        <v>-7.1765089014329542E-3</v>
      </c>
      <c r="FP56" s="54">
        <f t="shared" si="172"/>
        <v>3.8939097744360884E-2</v>
      </c>
      <c r="FQ56" s="54">
        <f t="shared" si="173"/>
        <v>5.8114763421291959E-2</v>
      </c>
      <c r="FR56" s="54">
        <f t="shared" si="174"/>
        <v>5.4522085777126028E-2</v>
      </c>
      <c r="FS56" s="54">
        <f t="shared" si="175"/>
        <v>6.8875192604006097E-2</v>
      </c>
      <c r="FT56" s="54">
        <f t="shared" si="176"/>
        <v>7.1093749999999956E-2</v>
      </c>
      <c r="FU56" s="54">
        <f t="shared" si="177"/>
        <v>6.8647540983606481E-2</v>
      </c>
      <c r="FV56" s="54">
        <f t="shared" si="178"/>
        <v>6.449656287909411E-2</v>
      </c>
      <c r="FW56" s="54">
        <f t="shared" si="179"/>
        <v>5.9179616913624944E-2</v>
      </c>
      <c r="FX56" s="54">
        <f t="shared" si="180"/>
        <v>7.054424594931441E-2</v>
      </c>
      <c r="FY56" s="54">
        <f t="shared" si="181"/>
        <v>7.9460156190765074E-2</v>
      </c>
      <c r="FZ56" s="54">
        <f t="shared" si="182"/>
        <v>2.6780832678711786E-2</v>
      </c>
      <c r="GA56" s="54">
        <f t="shared" si="183"/>
        <v>0.10348670277031546</v>
      </c>
      <c r="GB56" s="54">
        <f t="shared" si="184"/>
        <v>7.0993762434061969E-2</v>
      </c>
      <c r="GC56" s="54">
        <f t="shared" si="185"/>
        <v>6.4640068279453455E-2</v>
      </c>
      <c r="GD56" s="54">
        <f t="shared" si="186"/>
        <v>6.231549729315633E-2</v>
      </c>
      <c r="GE56" s="54">
        <f t="shared" si="187"/>
        <v>5.1346763730719225E-2</v>
      </c>
      <c r="GF56" s="54">
        <f t="shared" si="188"/>
        <v>5.0692924872355993E-2</v>
      </c>
      <c r="GG56" s="54">
        <f t="shared" si="189"/>
        <v>5.0073612442739668E-2</v>
      </c>
      <c r="GH56" s="54">
        <f t="shared" si="190"/>
        <v>5.5223812915479176E-2</v>
      </c>
      <c r="GI56" s="54">
        <f t="shared" si="191"/>
        <v>5.7749722767209688E-2</v>
      </c>
      <c r="GJ56" s="54">
        <f t="shared" si="192"/>
        <v>6.032171685811849E-2</v>
      </c>
      <c r="GK56" s="54">
        <f t="shared" si="193"/>
        <v>6.2174966636229456E-2</v>
      </c>
      <c r="GL56" s="54">
        <f t="shared" si="194"/>
        <v>8.40858944894467E-2</v>
      </c>
      <c r="GM56" s="54">
        <f t="shared" si="195"/>
        <v>4.7920567303927131E-2</v>
      </c>
      <c r="GN56" s="54">
        <f t="shared" si="196"/>
        <v>5.9540070413465207E-2</v>
      </c>
      <c r="GO56" s="54">
        <f t="shared" si="197"/>
        <v>3.1472428911598627E-2</v>
      </c>
      <c r="GP56" s="54">
        <f t="shared" si="198"/>
        <v>4.5156555060591463E-2</v>
      </c>
      <c r="GQ56" s="54">
        <f t="shared" si="199"/>
        <v>4.3987252496077822E-2</v>
      </c>
      <c r="GR56" s="54">
        <f t="shared" si="200"/>
        <v>4.3272012032858909E-2</v>
      </c>
      <c r="GS56" s="54">
        <f t="shared" si="201"/>
        <v>4.9909399788435671E-2</v>
      </c>
      <c r="GT56" s="54">
        <f t="shared" si="202"/>
        <v>4.8012682888394442E-2</v>
      </c>
      <c r="GU56" s="54">
        <f t="shared" si="203"/>
        <v>4.6048387096774279E-2</v>
      </c>
      <c r="GV56" s="54">
        <f t="shared" si="204"/>
        <v>4.9469720232908188E-2</v>
      </c>
      <c r="GW56" s="54">
        <f t="shared" si="205"/>
        <v>4.5880605216772619E-2</v>
      </c>
      <c r="GX56" s="54">
        <f t="shared" si="206"/>
        <v>9.0331686661961896E-2</v>
      </c>
      <c r="GY56" s="54">
        <f t="shared" si="207"/>
        <v>5.2571860816944094E-2</v>
      </c>
      <c r="GZ56" s="54">
        <f t="shared" si="208"/>
        <v>5.637755102040809E-2</v>
      </c>
      <c r="HA56" s="54">
        <f t="shared" si="209"/>
        <v>8.496476115896634E-2</v>
      </c>
      <c r="HB56" s="54">
        <f t="shared" si="210"/>
        <v>7.9211020663744414E-2</v>
      </c>
      <c r="HC56" s="54">
        <f t="shared" si="211"/>
        <v>7.6438140267927501E-2</v>
      </c>
      <c r="HD56" s="54">
        <f t="shared" si="212"/>
        <v>4.9018520572252422E-2</v>
      </c>
      <c r="HE56" s="54">
        <f t="shared" si="213"/>
        <v>3.0341095758044334E-2</v>
      </c>
      <c r="HF56" s="54">
        <f t="shared" si="214"/>
        <v>1.3224559896951371E-2</v>
      </c>
      <c r="HG56" s="54">
        <f t="shared" si="215"/>
        <v>2.1586616297895045E-3</v>
      </c>
      <c r="HH56" s="54">
        <f t="shared" si="216"/>
        <v>-1.199693101764665E-2</v>
      </c>
      <c r="HI56" s="54">
        <f t="shared" si="217"/>
        <v>-1.6186140617096556E-2</v>
      </c>
      <c r="HJ56" s="54">
        <f t="shared" si="218"/>
        <v>-8.4142394822006472E-2</v>
      </c>
      <c r="HK56" s="54">
        <f t="shared" si="219"/>
        <v>-9.3065037729069378E-2</v>
      </c>
      <c r="HL56" s="54">
        <f t="shared" si="220"/>
        <v>-0.12871287128712872</v>
      </c>
      <c r="HM56" s="54">
        <f t="shared" si="221"/>
        <v>-0.12739083363406711</v>
      </c>
      <c r="HN56" s="54">
        <f t="shared" si="222"/>
        <v>-0.13135733971569474</v>
      </c>
      <c r="HO56" s="54">
        <f t="shared" si="223"/>
        <v>-0.13243667642752555</v>
      </c>
      <c r="HP56" s="54">
        <f t="shared" si="224"/>
        <v>-0.11464753145152751</v>
      </c>
      <c r="HQ56" s="54">
        <f t="shared" si="225"/>
        <v>-0.10735852949451363</v>
      </c>
      <c r="HR56" s="54">
        <f t="shared" si="226"/>
        <v>-0.1007512501059411</v>
      </c>
      <c r="HS56" s="54">
        <f t="shared" si="227"/>
        <v>-9.047172859450725E-2</v>
      </c>
      <c r="HT56" s="54">
        <f t="shared" si="228"/>
        <v>-8.9872361454288674E-2</v>
      </c>
      <c r="HU56" s="54">
        <f t="shared" si="229"/>
        <v>-8.8434575835475537E-2</v>
      </c>
      <c r="HV56" s="54">
        <f t="shared" si="229"/>
        <v>-0.11378091872791518</v>
      </c>
      <c r="HW56" s="54">
        <f t="shared" si="229"/>
        <v>-7.7654516640253579E-2</v>
      </c>
      <c r="HX56" s="54">
        <f t="shared" si="229"/>
        <v>-5.5432372505543226E-2</v>
      </c>
      <c r="HY56" s="54">
        <f t="shared" si="229"/>
        <v>-7.1960297766749393E-2</v>
      </c>
      <c r="HZ56" s="54">
        <f t="shared" si="229"/>
        <v>-6.9203951458000956E-2</v>
      </c>
      <c r="IA56" s="54">
        <f t="shared" si="229"/>
        <v>-7.57394400910536E-2</v>
      </c>
      <c r="IB56" s="54">
        <f t="shared" si="229"/>
        <v>-7.4815849784866106E-2</v>
      </c>
      <c r="IC56" s="54">
        <f t="shared" si="229"/>
        <v>-6.884006658376618E-2</v>
      </c>
      <c r="ID56" s="54">
        <f t="shared" si="229"/>
        <v>-6.7412968005612806E-2</v>
      </c>
      <c r="IE56" s="54">
        <f t="shared" si="229"/>
        <v>-6.9355697618142753E-2</v>
      </c>
      <c r="IF56" s="54">
        <f t="shared" si="229"/>
        <v>-6.6552303381689715E-2</v>
      </c>
      <c r="IG56" s="54">
        <f t="shared" si="229"/>
        <v>-6.4156246091535363E-2</v>
      </c>
      <c r="IH56" s="54">
        <f t="shared" si="232"/>
        <v>5.1751594896331854E-2</v>
      </c>
      <c r="II56" s="54">
        <f t="shared" si="231"/>
        <v>-5.9789518900342786E-3</v>
      </c>
      <c r="IJ56" s="54">
        <f t="shared" si="231"/>
        <v>-8.1156103286385006E-3</v>
      </c>
      <c r="IK56" s="54">
        <f t="shared" si="231"/>
        <v>2.3001336898396119E-3</v>
      </c>
      <c r="IL56" s="54">
        <f t="shared" si="231"/>
        <v>-8.6782382490131482E-3</v>
      </c>
      <c r="IM56" s="54">
        <f t="shared" si="231"/>
        <v>1.904823493609209E-3</v>
      </c>
      <c r="IN56" s="54">
        <f t="shared" si="231"/>
        <v>1.996644295302108E-3</v>
      </c>
      <c r="IO56" s="54">
        <f t="shared" si="231"/>
        <v>-1.0703260746925403E-2</v>
      </c>
      <c r="IP56" s="54">
        <f t="shared" si="231"/>
        <v>-3.3530172430562555E-3</v>
      </c>
      <c r="IQ56" s="54">
        <f t="shared" si="231"/>
        <v>-3.4505688169513826E-3</v>
      </c>
      <c r="IR56" s="54">
        <f t="shared" si="231"/>
        <v>-4.6298525710781746E-3</v>
      </c>
      <c r="IS56" s="54">
        <f t="shared" si="231"/>
        <v>-3.9404191745670003E-3</v>
      </c>
      <c r="IT56" s="54">
        <f t="shared" si="231"/>
        <v>-4.4789337146622143E-2</v>
      </c>
      <c r="IU56" s="54">
        <f t="shared" si="231"/>
        <v>-4.0187659809661103E-2</v>
      </c>
      <c r="IV56" s="54">
        <f t="shared" si="231"/>
        <v>-4.1904783598819439E-2</v>
      </c>
      <c r="IW56" s="54">
        <f t="shared" si="231"/>
        <v>-4.8724713632169347E-2</v>
      </c>
      <c r="IX56" s="54">
        <f t="shared" si="231"/>
        <v>-6.1244899334962577E-2</v>
      </c>
      <c r="IY56" s="54">
        <f t="shared" si="231"/>
        <v>-6.6752868869606963E-2</v>
      </c>
      <c r="IZ56" s="54">
        <f t="shared" si="231"/>
        <v>-6.2214447920839633E-2</v>
      </c>
      <c r="JA56" s="54">
        <f t="shared" si="231"/>
        <v>-5.6080670272373956E-2</v>
      </c>
      <c r="JB56" s="54">
        <f t="shared" si="231"/>
        <v>-5.2900028650983977E-2</v>
      </c>
      <c r="JC56" s="54">
        <f t="shared" si="231"/>
        <v>-5.112803444997116E-2</v>
      </c>
      <c r="JD56" s="54">
        <f t="shared" si="231"/>
        <v>-4.2986736045732443E-2</v>
      </c>
      <c r="JE56" s="54">
        <f t="shared" si="231"/>
        <v>-3.6546762818460921E-2</v>
      </c>
      <c r="JF56" s="54">
        <f t="shared" si="231"/>
        <v>3.8702231422801825E-2</v>
      </c>
      <c r="JG56" s="54">
        <f t="shared" si="231"/>
        <v>-5.7933436541218741E-3</v>
      </c>
      <c r="JH56" s="54">
        <f t="shared" si="234"/>
        <v>1.665689162236772E-2</v>
      </c>
      <c r="JI56" s="54">
        <f t="shared" si="234"/>
        <v>1.3906988629851069E-2</v>
      </c>
      <c r="JJ56" s="54">
        <f t="shared" si="234"/>
        <v>2.7242192384308472E-2</v>
      </c>
      <c r="JK56" s="54">
        <f t="shared" si="234"/>
        <v>4.4384012128268147E-2</v>
      </c>
      <c r="JL56" s="54">
        <f t="shared" si="234"/>
        <v>4.100518235773265E-2</v>
      </c>
      <c r="JM56" s="54">
        <f t="shared" si="234"/>
        <v>4.2104769046111379E-2</v>
      </c>
      <c r="JN56" s="54">
        <f t="shared" si="234"/>
        <v>3.4269274268593719E-2</v>
      </c>
      <c r="JO56" s="54">
        <f t="shared" si="234"/>
        <v>3.5737727071370129E-2</v>
      </c>
      <c r="JP56" s="54">
        <f t="shared" si="234"/>
        <v>3.5562911948840314E-2</v>
      </c>
      <c r="JQ56" s="54">
        <f t="shared" si="234"/>
        <v>3.3053578045908472E-2</v>
      </c>
      <c r="JR56" s="54">
        <f t="shared" si="230"/>
        <v>-2.9525853175421779E-2</v>
      </c>
      <c r="JS56" s="54">
        <f t="shared" si="230"/>
        <v>3.355491491774365E-2</v>
      </c>
      <c r="JT56" s="54">
        <f t="shared" si="7"/>
        <v>-8.4521793480967888E-2</v>
      </c>
      <c r="JU56" s="54">
        <f t="shared" si="8"/>
        <v>-0.20592506407806022</v>
      </c>
      <c r="JV56" s="54">
        <f t="shared" si="9"/>
        <v>-0.25605252263197953</v>
      </c>
      <c r="JW56" s="54">
        <f t="shared" si="10"/>
        <v>-0.27833980655441304</v>
      </c>
      <c r="JX56" s="54">
        <f t="shared" si="10"/>
        <v>-0.27927484431667648</v>
      </c>
      <c r="JY56" s="54">
        <f t="shared" si="10"/>
        <v>-0.26102911103625037</v>
      </c>
      <c r="JZ56" s="54">
        <f t="shared" si="10"/>
        <v>-0.23815529317259121</v>
      </c>
      <c r="KA56" s="54">
        <f t="shared" si="10"/>
        <v>-0.2135361665119434</v>
      </c>
      <c r="KB56" s="54">
        <f t="shared" si="10"/>
        <v>-0.20253357399791461</v>
      </c>
      <c r="KC56" s="54">
        <f t="shared" si="10"/>
        <v>-0.20013524823804196</v>
      </c>
      <c r="KD56" s="54">
        <f t="shared" si="10"/>
        <v>-0.16821791494907257</v>
      </c>
      <c r="KE56" s="54">
        <f t="shared" si="10"/>
        <v>-0.15084700276583496</v>
      </c>
      <c r="KF56" s="54">
        <f t="shared" si="10"/>
        <v>-9.1686512106395335E-2</v>
      </c>
      <c r="KG56" s="54">
        <f t="shared" si="10"/>
        <v>1.811076576911308E-2</v>
      </c>
      <c r="KH56" s="54">
        <f t="shared" si="10"/>
        <v>0.11940974342357458</v>
      </c>
      <c r="KI56" s="54">
        <f t="shared" si="10"/>
        <v>0.16832503331325688</v>
      </c>
      <c r="KJ56" s="54">
        <f t="shared" si="10"/>
        <v>0.19088699598215531</v>
      </c>
      <c r="KK56" s="54">
        <f t="shared" si="10"/>
        <v>0.17648449222041829</v>
      </c>
      <c r="KL56" s="54">
        <f t="shared" si="10"/>
        <v>0.15811495175592793</v>
      </c>
      <c r="KM56" s="54">
        <f t="shared" si="10"/>
        <v>0.13328283639333649</v>
      </c>
      <c r="KN56" s="54">
        <f t="shared" si="10"/>
        <v>0.12053239038264274</v>
      </c>
      <c r="KO56" s="54">
        <f t="shared" si="10"/>
        <v>0.12158804654267019</v>
      </c>
      <c r="KP56" s="54">
        <f t="shared" si="10"/>
        <v>7.4630023643459387E-2</v>
      </c>
      <c r="KQ56" s="54">
        <f t="shared" si="10"/>
        <v>3.2550021735961332E-2</v>
      </c>
      <c r="KR56" s="54">
        <f t="shared" si="10"/>
        <v>0.10743646050667199</v>
      </c>
      <c r="KS56" s="54">
        <f t="shared" si="10"/>
        <v>0.17708246765640934</v>
      </c>
      <c r="KT56" s="54">
        <f t="shared" si="10"/>
        <v>0.1487219992799993</v>
      </c>
      <c r="KU56" s="54">
        <f t="shared" si="10"/>
        <v>0.11948647176421701</v>
      </c>
      <c r="KV56" s="54">
        <f t="shared" si="10"/>
        <v>0.10775573269407857</v>
      </c>
      <c r="KW56" s="54">
        <f t="shared" si="10"/>
        <v>9.6490245985979772E-2</v>
      </c>
      <c r="KX56" s="54">
        <f t="shared" si="10"/>
        <v>8.4952587715453998E-2</v>
      </c>
      <c r="KY56" s="54">
        <f t="shared" si="10"/>
        <v>7.6724211664794817E-2</v>
      </c>
      <c r="KZ56" s="54">
        <f t="shared" si="10"/>
        <v>6.9361929058523453E-2</v>
      </c>
      <c r="LA56" s="54">
        <f t="shared" si="10"/>
        <v>6.0785948952617019E-2</v>
      </c>
      <c r="LB56" s="54">
        <f t="shared" si="10"/>
        <v>0.13229391168836213</v>
      </c>
      <c r="LC56" s="54">
        <f t="shared" si="10"/>
        <v>0.14438072165249838</v>
      </c>
      <c r="LD56" s="54">
        <f t="shared" si="10"/>
        <v>0.10055688768203241</v>
      </c>
      <c r="LE56" s="54">
        <f t="shared" si="10"/>
        <v>8.6815906420057765E-2</v>
      </c>
      <c r="LF56" s="54">
        <f t="shared" si="10"/>
        <v>8.1501617180822494E-2</v>
      </c>
      <c r="LG56" s="54">
        <f t="shared" si="233"/>
        <v>8.2871285093772284E-2</v>
      </c>
      <c r="LH56" s="54">
        <f t="shared" si="233"/>
        <v>8.0567712798628177E-2</v>
      </c>
      <c r="LI56" s="54">
        <f t="shared" si="233"/>
        <v>7.2969921956551609E-2</v>
      </c>
      <c r="LJ56" s="54">
        <f t="shared" si="233"/>
        <v>7.4972948808093021E-2</v>
      </c>
      <c r="LK56" s="54">
        <f t="shared" si="233"/>
        <v>7.1772221673467529E-2</v>
      </c>
      <c r="LL56" s="54">
        <f t="shared" si="233"/>
        <v>7.4719780492239485E-2</v>
      </c>
      <c r="LM56" s="54">
        <f t="shared" si="233"/>
        <v>7.6659852810648799E-2</v>
      </c>
      <c r="LN56" s="54">
        <f t="shared" si="233"/>
        <v>9.0148476181881598E-3</v>
      </c>
      <c r="LO56" s="54">
        <f t="shared" si="233"/>
        <v>9.3037757452059111E-3</v>
      </c>
      <c r="LP56" s="54">
        <f t="shared" si="233"/>
        <v>4.5913719426313726E-3</v>
      </c>
      <c r="LQ56" s="54">
        <f t="shared" si="233"/>
        <v>-2.3764543904881252E-2</v>
      </c>
      <c r="LR56" s="54">
        <f t="shared" si="233"/>
        <v>-9.2591895574408722E-3</v>
      </c>
      <c r="LS56" s="54">
        <f t="shared" si="233"/>
        <v>4.3326245177932599E-4</v>
      </c>
      <c r="LT56" s="54">
        <f t="shared" si="233"/>
        <v>3.5768444607231498E-3</v>
      </c>
      <c r="LU56" s="54">
        <f t="shared" si="233"/>
        <v>9.8769582849755899E-3</v>
      </c>
      <c r="LV56" s="54">
        <f t="shared" si="233"/>
        <v>4.7416759870502201E-3</v>
      </c>
      <c r="LW56" s="54">
        <f t="shared" si="233"/>
        <v>-1.2185760925050859E-3</v>
      </c>
      <c r="LX56" s="54">
        <f t="shared" si="233"/>
        <v>5.4875868570580799E-4</v>
      </c>
      <c r="LY56" s="54">
        <f t="shared" si="233"/>
        <v>3.5544002158216514E-4</v>
      </c>
      <c r="LZ56" s="54">
        <f t="shared" si="233"/>
        <v>3.0248798876715277E-2</v>
      </c>
      <c r="MA56" s="54">
        <f t="shared" si="233"/>
        <v>4.8543185263638655E-3</v>
      </c>
      <c r="MB56" s="54">
        <f t="shared" si="233"/>
        <v>2.5180012239206517E-2</v>
      </c>
      <c r="MC56" s="54">
        <f t="shared" si="233"/>
        <v>4.592468119892601E-2</v>
      </c>
      <c r="MD56" s="54">
        <f t="shared" si="12"/>
        <v>3.8642172308994027E-2</v>
      </c>
      <c r="ME56" s="54">
        <f t="shared" si="13"/>
        <v>3.220670133754111E-2</v>
      </c>
      <c r="MF56" s="54">
        <f t="shared" si="13"/>
        <v>2.6581351362124694E-2</v>
      </c>
      <c r="MG56" s="54">
        <f t="shared" si="13"/>
        <v>3.0233488609272108E-2</v>
      </c>
      <c r="MH56" s="54">
        <f t="shared" si="13"/>
        <v>2.596114846311659E-2</v>
      </c>
      <c r="MI56" s="54">
        <f t="shared" si="13"/>
        <v>2.9849964294203613E-2</v>
      </c>
      <c r="MJ56" s="54">
        <f t="shared" si="13"/>
        <v>-6.534439168374151E-2</v>
      </c>
      <c r="MK56" s="54">
        <f t="shared" si="13"/>
        <v>-0.15475141754793875</v>
      </c>
      <c r="ML56" s="54">
        <f t="shared" si="13"/>
        <v>-1</v>
      </c>
    </row>
    <row r="57" spans="1:350" s="7" customFormat="1" x14ac:dyDescent="0.35">
      <c r="A57" s="20" t="str">
        <f>Month!$A$17</f>
        <v>Concepa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 t="str">
        <f t="shared" si="14"/>
        <v/>
      </c>
      <c r="O57" s="52" t="str">
        <f t="shared" si="15"/>
        <v/>
      </c>
      <c r="P57" s="52" t="str">
        <f t="shared" si="16"/>
        <v/>
      </c>
      <c r="Q57" s="52" t="str">
        <f t="shared" si="17"/>
        <v/>
      </c>
      <c r="R57" s="52" t="str">
        <f t="shared" si="18"/>
        <v/>
      </c>
      <c r="S57" s="52" t="str">
        <f t="shared" si="19"/>
        <v/>
      </c>
      <c r="T57" s="52" t="str">
        <f t="shared" si="20"/>
        <v/>
      </c>
      <c r="U57" s="52" t="str">
        <f t="shared" si="21"/>
        <v/>
      </c>
      <c r="V57" s="52" t="str">
        <f t="shared" si="22"/>
        <v/>
      </c>
      <c r="W57" s="52">
        <f t="shared" si="23"/>
        <v>130.07913669064749</v>
      </c>
      <c r="X57" s="52">
        <f t="shared" si="24"/>
        <v>21.858285714285714</v>
      </c>
      <c r="Y57" s="52">
        <f t="shared" si="25"/>
        <v>9.4815515610217602</v>
      </c>
      <c r="Z57" s="52">
        <f t="shared" si="26"/>
        <v>6.3270336894001744E-2</v>
      </c>
      <c r="AA57" s="52">
        <f t="shared" si="27"/>
        <v>4.554242749731463E-2</v>
      </c>
      <c r="AB57" s="52">
        <f t="shared" si="28"/>
        <v>3.5642023346303509E-2</v>
      </c>
      <c r="AC57" s="52">
        <f t="shared" si="29"/>
        <v>1.258948407800542E-2</v>
      </c>
      <c r="AD57" s="52">
        <f t="shared" si="30"/>
        <v>1.5375153751537862E-3</v>
      </c>
      <c r="AE57" s="52">
        <f t="shared" si="31"/>
        <v>-5.2161612589514128E-3</v>
      </c>
      <c r="AF57" s="52">
        <f t="shared" si="32"/>
        <v>-1.2969968347101068E-2</v>
      </c>
      <c r="AG57" s="52">
        <f t="shared" si="33"/>
        <v>-1.516919486581092E-2</v>
      </c>
      <c r="AH57" s="52">
        <f t="shared" si="34"/>
        <v>-1.7832984872709345E-2</v>
      </c>
      <c r="AI57" s="52">
        <f t="shared" si="35"/>
        <v>-2.7771679473106436E-2</v>
      </c>
      <c r="AJ57" s="52">
        <f t="shared" si="36"/>
        <v>-2.4148792560371946E-2</v>
      </c>
      <c r="AK57" s="52">
        <f t="shared" si="37"/>
        <v>-1.9721996570087552E-2</v>
      </c>
      <c r="AL57" s="52">
        <f t="shared" si="38"/>
        <v>2.5502318392581103E-2</v>
      </c>
      <c r="AM57" s="52">
        <f t="shared" si="39"/>
        <v>2.4655845490034967E-2</v>
      </c>
      <c r="AN57" s="52">
        <f t="shared" si="40"/>
        <v>3.2010820559062125E-2</v>
      </c>
      <c r="AO57" s="52">
        <f t="shared" si="41"/>
        <v>3.3885909312530549E-2</v>
      </c>
      <c r="AP57" s="52">
        <f t="shared" si="42"/>
        <v>2.8553883942278091E-2</v>
      </c>
      <c r="AQ57" s="52">
        <f t="shared" si="43"/>
        <v>2.515108425168866E-2</v>
      </c>
      <c r="AR57" s="52">
        <f t="shared" si="44"/>
        <v>2.5420414548298798E-2</v>
      </c>
      <c r="AS57" s="52">
        <f t="shared" si="45"/>
        <v>2.1327014218009532E-2</v>
      </c>
      <c r="AT57" s="52">
        <f t="shared" si="46"/>
        <v>1.5401953418482384E-2</v>
      </c>
      <c r="AU57" s="52">
        <f t="shared" si="47"/>
        <v>9.3146663655865325E-3</v>
      </c>
      <c r="AV57" s="52">
        <f t="shared" si="48"/>
        <v>6.9679270417051242E-3</v>
      </c>
      <c r="AW57" s="52">
        <f t="shared" si="49"/>
        <v>4.0974172459831149E-3</v>
      </c>
      <c r="AX57" s="52">
        <f t="shared" si="50"/>
        <v>-3.0896759608138646E-2</v>
      </c>
      <c r="AY57" s="52">
        <f t="shared" si="51"/>
        <v>-1.4036494886705553E-3</v>
      </c>
      <c r="AZ57" s="52">
        <f t="shared" si="52"/>
        <v>-1.5144895878840825E-2</v>
      </c>
      <c r="BA57" s="52">
        <f t="shared" si="53"/>
        <v>-1.0374911577458179E-2</v>
      </c>
      <c r="BB57" s="52">
        <f t="shared" si="54"/>
        <v>-7.2636815920398279E-3</v>
      </c>
      <c r="BC57" s="52">
        <f t="shared" si="55"/>
        <v>-1.7338534893795998E-4</v>
      </c>
      <c r="BD57" s="52">
        <f t="shared" si="56"/>
        <v>1.7543859649122862E-3</v>
      </c>
      <c r="BE57" s="52">
        <f t="shared" si="57"/>
        <v>7.3700013648150264E-3</v>
      </c>
      <c r="BF57" s="52">
        <f t="shared" si="58"/>
        <v>7.584165741768345E-3</v>
      </c>
      <c r="BG57" s="52">
        <f t="shared" si="59"/>
        <v>1.0682924100900548E-2</v>
      </c>
      <c r="BH57" s="52">
        <f t="shared" si="60"/>
        <v>1.2516536074081541E-2</v>
      </c>
      <c r="BI57" s="52">
        <f t="shared" si="61"/>
        <v>8.6657496561211023E-3</v>
      </c>
      <c r="BJ57" s="52">
        <f t="shared" si="62"/>
        <v>-5.2099533437014012E-2</v>
      </c>
      <c r="BK57" s="52">
        <f t="shared" si="63"/>
        <v>-7.3493975903614506E-2</v>
      </c>
      <c r="BL57" s="52">
        <f t="shared" si="64"/>
        <v>-4.8055596628715058E-2</v>
      </c>
      <c r="BM57" s="52">
        <f t="shared" si="65"/>
        <v>-6.1591613056945382E-2</v>
      </c>
      <c r="BN57" s="52">
        <f t="shared" si="66"/>
        <v>-6.0338779192141923E-2</v>
      </c>
      <c r="BO57" s="52">
        <f t="shared" si="67"/>
        <v>-7.0406659151998618E-2</v>
      </c>
      <c r="BP57" s="52">
        <f t="shared" si="68"/>
        <v>-7.0204827533693726E-2</v>
      </c>
      <c r="BQ57" s="52">
        <f t="shared" si="69"/>
        <v>-7.2483403332881724E-2</v>
      </c>
      <c r="BR57" s="52">
        <f t="shared" si="70"/>
        <v>-6.7009362952083706E-2</v>
      </c>
      <c r="BS57" s="52">
        <f t="shared" si="71"/>
        <v>-6.7570558937465441E-2</v>
      </c>
      <c r="BT57" s="52">
        <f t="shared" si="72"/>
        <v>-6.36180904522613E-2</v>
      </c>
      <c r="BU57" s="52">
        <f t="shared" si="73"/>
        <v>-5.8684485658438978E-2</v>
      </c>
      <c r="BV57" s="52">
        <f t="shared" si="74"/>
        <v>-1.3125512715340459E-2</v>
      </c>
      <c r="BW57" s="52">
        <f t="shared" si="75"/>
        <v>-1.2787169484178573E-2</v>
      </c>
      <c r="BX57" s="52">
        <f t="shared" si="76"/>
        <v>-2.6871699285492379E-2</v>
      </c>
      <c r="BY57" s="52">
        <f t="shared" si="77"/>
        <v>-5.9667386060683336E-3</v>
      </c>
      <c r="BZ57" s="52">
        <f t="shared" si="78"/>
        <v>-7.8933333333333078E-3</v>
      </c>
      <c r="CA57" s="52">
        <f t="shared" si="79"/>
        <v>-3.2646208376084784E-3</v>
      </c>
      <c r="CB57" s="52">
        <f t="shared" si="80"/>
        <v>-1.3921873720416089E-3</v>
      </c>
      <c r="CC57" s="52">
        <f t="shared" si="81"/>
        <v>-3.6517674554481516E-4</v>
      </c>
      <c r="CD57" s="52">
        <f t="shared" si="82"/>
        <v>-2.2300931391840972E-3</v>
      </c>
      <c r="CE57" s="52">
        <f t="shared" si="83"/>
        <v>2.3146774289275474E-3</v>
      </c>
      <c r="CF57" s="52">
        <f t="shared" si="84"/>
        <v>-1.3416335730385143E-3</v>
      </c>
      <c r="CG57" s="52">
        <f t="shared" si="85"/>
        <v>1.0141008305968313E-3</v>
      </c>
      <c r="CH57" s="52">
        <f t="shared" si="86"/>
        <v>4.0731504571903665E-2</v>
      </c>
      <c r="CI57" s="52">
        <f t="shared" si="87"/>
        <v>6.3666300768386419E-2</v>
      </c>
      <c r="CJ57" s="52">
        <f t="shared" si="88"/>
        <v>4.2936951316839611E-2</v>
      </c>
      <c r="CK57" s="52">
        <f t="shared" si="89"/>
        <v>4.3422733077905562E-2</v>
      </c>
      <c r="CL57" s="52">
        <f t="shared" si="90"/>
        <v>4.3006128373293206E-2</v>
      </c>
      <c r="CM57" s="52">
        <f t="shared" si="91"/>
        <v>4.9036122028822682E-2</v>
      </c>
      <c r="CN57" s="52">
        <f t="shared" si="92"/>
        <v>5.4617024766278499E-2</v>
      </c>
      <c r="CO57" s="52">
        <f t="shared" si="93"/>
        <v>5.6550010959304453E-2</v>
      </c>
      <c r="CP57" s="52">
        <f t="shared" si="94"/>
        <v>6.3502498027872667E-2</v>
      </c>
      <c r="CQ57" s="52">
        <f t="shared" si="95"/>
        <v>6.2648034107058326E-2</v>
      </c>
      <c r="CR57" s="52">
        <f t="shared" si="96"/>
        <v>5.8520070933419266E-2</v>
      </c>
      <c r="CS57" s="52">
        <f t="shared" si="97"/>
        <v>5.552607458150427E-2</v>
      </c>
      <c r="CT57" s="52">
        <f t="shared" si="98"/>
        <v>3.0351437699680517E-2</v>
      </c>
      <c r="CU57" s="52">
        <f t="shared" si="99"/>
        <v>-6.8111455108359475E-3</v>
      </c>
      <c r="CV57" s="52">
        <f t="shared" si="100"/>
        <v>1.5151515151515138E-2</v>
      </c>
      <c r="CW57" s="52">
        <f t="shared" si="101"/>
        <v>-2.4479804161566809E-3</v>
      </c>
      <c r="CX57" s="52">
        <f t="shared" si="102"/>
        <v>-3.0924646943608636E-4</v>
      </c>
      <c r="CY57" s="52">
        <f t="shared" si="103"/>
        <v>-2.0517395182872988E-3</v>
      </c>
      <c r="CZ57" s="52">
        <f t="shared" si="104"/>
        <v>-2.5660964230170835E-3</v>
      </c>
      <c r="DA57" s="52">
        <f t="shared" si="105"/>
        <v>-4.2873936795518874E-3</v>
      </c>
      <c r="DB57" s="52">
        <f t="shared" si="106"/>
        <v>-1.6071207813079469E-2</v>
      </c>
      <c r="DC57" s="52">
        <f t="shared" si="107"/>
        <v>-1.9391507856904022E-2</v>
      </c>
      <c r="DD57" s="52">
        <f t="shared" si="108"/>
        <v>-1.2742410396994641E-2</v>
      </c>
      <c r="DE57" s="52">
        <f t="shared" si="109"/>
        <v>-8.2723948811700421E-3</v>
      </c>
      <c r="DF57" s="52">
        <f t="shared" si="110"/>
        <v>1.8604651162790642E-2</v>
      </c>
      <c r="DG57" s="52">
        <f t="shared" si="111"/>
        <v>5.0498753117206974E-2</v>
      </c>
      <c r="DH57" s="52">
        <f t="shared" si="112"/>
        <v>3.8444142921754798E-2</v>
      </c>
      <c r="DI57" s="52">
        <f t="shared" si="113"/>
        <v>5.3742331288343603E-2</v>
      </c>
      <c r="DJ57" s="52">
        <f t="shared" si="114"/>
        <v>5.0835223757475845E-2</v>
      </c>
      <c r="DK57" s="52">
        <f t="shared" si="115"/>
        <v>4.6214355948869246E-2</v>
      </c>
      <c r="DL57" s="52">
        <f t="shared" si="116"/>
        <v>4.3034224682310773E-2</v>
      </c>
      <c r="DM57" s="52">
        <f t="shared" si="117"/>
        <v>4.2294603791930063E-2</v>
      </c>
      <c r="DN57" s="52">
        <f t="shared" si="118"/>
        <v>4.7367759768815132E-2</v>
      </c>
      <c r="DO57" s="52">
        <f t="shared" si="119"/>
        <v>5.0971701329696639E-2</v>
      </c>
      <c r="DP57" s="52">
        <f t="shared" si="120"/>
        <v>4.5816835501619746E-2</v>
      </c>
      <c r="DQ57" s="52">
        <f t="shared" si="121"/>
        <v>4.6684178994423675E-2</v>
      </c>
      <c r="DR57" s="52">
        <f t="shared" si="122"/>
        <v>7.6103500761035558E-3</v>
      </c>
      <c r="DS57" s="52">
        <f t="shared" si="123"/>
        <v>8.7042532146390794E-3</v>
      </c>
      <c r="DT57" s="52">
        <f t="shared" si="124"/>
        <v>1.5243902439024293E-2</v>
      </c>
      <c r="DU57" s="52">
        <f t="shared" si="125"/>
        <v>2.9226828132277616E-2</v>
      </c>
      <c r="DV57" s="52">
        <f t="shared" si="126"/>
        <v>3.7876557747031692E-2</v>
      </c>
      <c r="DW57" s="52">
        <f t="shared" si="127"/>
        <v>4.5539986329460103E-2</v>
      </c>
      <c r="DX57" s="52">
        <f t="shared" si="128"/>
        <v>4.910680917856336E-2</v>
      </c>
      <c r="DY57" s="52">
        <f t="shared" si="129"/>
        <v>5.5570362473347457E-2</v>
      </c>
      <c r="DZ57" s="52">
        <f t="shared" si="130"/>
        <v>6.5259117082533624E-2</v>
      </c>
      <c r="EA57" s="52">
        <f t="shared" si="131"/>
        <v>7.2452014057853509E-2</v>
      </c>
      <c r="EB57" s="52">
        <f t="shared" si="132"/>
        <v>8.2407316353623861E-2</v>
      </c>
      <c r="EC57" s="52">
        <f t="shared" si="133"/>
        <v>8.2995773159563191E-2</v>
      </c>
      <c r="ED57" s="52">
        <f t="shared" si="134"/>
        <v>0.1106495468277946</v>
      </c>
      <c r="EE57" s="52">
        <f t="shared" si="135"/>
        <v>0.1008040792312217</v>
      </c>
      <c r="EF57" s="52">
        <f t="shared" si="136"/>
        <v>0.11954811954811961</v>
      </c>
      <c r="EG57" s="52">
        <f t="shared" si="137"/>
        <v>0.1112116755289061</v>
      </c>
      <c r="EH57" s="52">
        <f t="shared" si="138"/>
        <v>0.11666824241278251</v>
      </c>
      <c r="EI57" s="52">
        <f t="shared" si="139"/>
        <v>0.11906513034240418</v>
      </c>
      <c r="EJ57" s="52">
        <f t="shared" si="140"/>
        <v>0.12638928469649469</v>
      </c>
      <c r="EK57" s="52">
        <f t="shared" si="141"/>
        <v>0.12668854942557761</v>
      </c>
      <c r="EL57" s="52">
        <f t="shared" si="142"/>
        <v>0.12094594594594588</v>
      </c>
      <c r="EM57" s="52">
        <f t="shared" si="143"/>
        <v>0.11298210234434092</v>
      </c>
      <c r="EN57" s="52">
        <f t="shared" si="144"/>
        <v>9.8937040065412818E-2</v>
      </c>
      <c r="EO57" s="52">
        <f t="shared" si="145"/>
        <v>9.2003089807700222E-2</v>
      </c>
      <c r="EP57" s="52">
        <f t="shared" si="146"/>
        <v>-2.3872832369942198E-2</v>
      </c>
      <c r="EQ57" s="52">
        <f t="shared" si="147"/>
        <v>-1.3237662569036135E-2</v>
      </c>
      <c r="ER57" s="52">
        <f t="shared" si="148"/>
        <v>-2.1368310129007528E-2</v>
      </c>
      <c r="ES57" s="52">
        <f t="shared" si="149"/>
        <v>-7.6639177356953025E-3</v>
      </c>
      <c r="ET57" s="52">
        <f t="shared" si="150"/>
        <v>-7.1833883667767884E-3</v>
      </c>
      <c r="EU57" s="52">
        <f t="shared" si="151"/>
        <v>-7.8752008178765154E-3</v>
      </c>
      <c r="EV57" s="52">
        <f t="shared" si="152"/>
        <v>-1.3209550917141044E-2</v>
      </c>
      <c r="EW57" s="52">
        <f t="shared" si="153"/>
        <v>-1.1588492352512803E-2</v>
      </c>
      <c r="EX57" s="52">
        <f t="shared" si="154"/>
        <v>-7.8783905967451107E-3</v>
      </c>
      <c r="EY57" s="52">
        <f t="shared" si="155"/>
        <v>3.0420818988947662E-3</v>
      </c>
      <c r="EZ57" s="52">
        <f t="shared" si="156"/>
        <v>6.3308945105819969E-3</v>
      </c>
      <c r="FA57" s="52">
        <f t="shared" si="157"/>
        <v>1.2664072970960616E-2</v>
      </c>
      <c r="FB57" s="52">
        <f t="shared" si="158"/>
        <v>0.12024913003040982</v>
      </c>
      <c r="FC57" s="52">
        <f t="shared" si="159"/>
        <v>0.10874452962492809</v>
      </c>
      <c r="FD57" s="52">
        <f t="shared" si="160"/>
        <v>0.1131983307898401</v>
      </c>
      <c r="FE57" s="52">
        <f t="shared" si="161"/>
        <v>0.10837229941339266</v>
      </c>
      <c r="FF57" s="52">
        <f t="shared" si="162"/>
        <v>0.11016763633644011</v>
      </c>
      <c r="FG57" s="52">
        <f t="shared" si="163"/>
        <v>0.11385434453613352</v>
      </c>
      <c r="FH57" s="52">
        <f t="shared" si="164"/>
        <v>0.11581467964202918</v>
      </c>
      <c r="FI57" s="52">
        <f t="shared" si="165"/>
        <v>0.11653013857659245</v>
      </c>
      <c r="FJ57" s="52">
        <f t="shared" si="166"/>
        <v>0.11988376174621074</v>
      </c>
      <c r="FK57" s="52">
        <f t="shared" si="167"/>
        <v>0.11488167653781267</v>
      </c>
      <c r="FL57" s="52">
        <f t="shared" si="168"/>
        <v>0.12157830816207094</v>
      </c>
      <c r="FM57" s="52">
        <f t="shared" si="169"/>
        <v>0.11819207514133101</v>
      </c>
      <c r="FN57" s="52">
        <f t="shared" si="170"/>
        <v>7.4315920398009938E-2</v>
      </c>
      <c r="FO57" s="52">
        <f t="shared" si="171"/>
        <v>5.4930548770558474E-2</v>
      </c>
      <c r="FP57" s="52">
        <f t="shared" si="172"/>
        <v>8.6097842654472956E-2</v>
      </c>
      <c r="FQ57" s="52">
        <f t="shared" si="173"/>
        <v>8.8709478848467915E-2</v>
      </c>
      <c r="FR57" s="52">
        <f t="shared" si="174"/>
        <v>8.9977607927484993E-2</v>
      </c>
      <c r="FS57" s="52">
        <f t="shared" si="175"/>
        <v>9.231480869622688E-2</v>
      </c>
      <c r="FT57" s="52">
        <f t="shared" si="176"/>
        <v>8.9384191176470562E-2</v>
      </c>
      <c r="FU57" s="52">
        <f t="shared" si="177"/>
        <v>8.8536907300233558E-2</v>
      </c>
      <c r="FV57" s="52">
        <f t="shared" si="178"/>
        <v>8.6125050861250552E-2</v>
      </c>
      <c r="FW57" s="52">
        <f t="shared" si="179"/>
        <v>8.368777089156243E-2</v>
      </c>
      <c r="FX57" s="52">
        <f t="shared" si="180"/>
        <v>8.4526643471891649E-2</v>
      </c>
      <c r="FY57" s="52">
        <f t="shared" si="181"/>
        <v>8.1735985533453848E-2</v>
      </c>
      <c r="FZ57" s="52">
        <f t="shared" si="182"/>
        <v>7.0396526772793067E-2</v>
      </c>
      <c r="GA57" s="52">
        <f t="shared" si="183"/>
        <v>9.9700331651906948E-2</v>
      </c>
      <c r="GB57" s="52">
        <f t="shared" si="184"/>
        <v>7.8866791780082046E-2</v>
      </c>
      <c r="GC57" s="52">
        <f t="shared" si="185"/>
        <v>7.377210831242409E-2</v>
      </c>
      <c r="GD57" s="52">
        <f t="shared" si="186"/>
        <v>7.7198579199854178E-2</v>
      </c>
      <c r="GE57" s="52">
        <f t="shared" si="187"/>
        <v>7.6577979431336818E-2</v>
      </c>
      <c r="GF57" s="52">
        <f t="shared" si="188"/>
        <v>7.8780847922379271E-2</v>
      </c>
      <c r="GG57" s="52">
        <f t="shared" si="189"/>
        <v>8.4467097285700898E-2</v>
      </c>
      <c r="GH57" s="52">
        <f t="shared" si="190"/>
        <v>8.2927738927738748E-2</v>
      </c>
      <c r="GI57" s="52">
        <f t="shared" si="191"/>
        <v>8.2943968900684117E-2</v>
      </c>
      <c r="GJ57" s="52">
        <f t="shared" si="192"/>
        <v>8.397832033228636E-2</v>
      </c>
      <c r="GK57" s="52">
        <f t="shared" si="193"/>
        <v>8.0692076228686016E-2</v>
      </c>
      <c r="GL57" s="52">
        <f t="shared" si="194"/>
        <v>5.3479782165474221E-2</v>
      </c>
      <c r="GM57" s="52">
        <f t="shared" si="195"/>
        <v>3.0709326775422374E-2</v>
      </c>
      <c r="GN57" s="52">
        <f t="shared" si="196"/>
        <v>4.0635047537759927E-2</v>
      </c>
      <c r="GO57" s="52">
        <f t="shared" si="197"/>
        <v>4.9513514010011805E-2</v>
      </c>
      <c r="GP57" s="52">
        <f t="shared" si="198"/>
        <v>5.414343582051484E-2</v>
      </c>
      <c r="GQ57" s="52">
        <f t="shared" si="199"/>
        <v>5.6892978435290065E-2</v>
      </c>
      <c r="GR57" s="52">
        <f t="shared" si="200"/>
        <v>6.2092677681102826E-2</v>
      </c>
      <c r="GS57" s="52">
        <f t="shared" si="201"/>
        <v>5.9439210874865367E-2</v>
      </c>
      <c r="GT57" s="52">
        <f t="shared" si="202"/>
        <v>6.3231081366973196E-2</v>
      </c>
      <c r="GU57" s="52">
        <f t="shared" si="203"/>
        <v>6.5333080215380424E-2</v>
      </c>
      <c r="GV57" s="52">
        <f t="shared" si="204"/>
        <v>6.427095453717091E-2</v>
      </c>
      <c r="GW57" s="52">
        <f t="shared" si="205"/>
        <v>6.7248793095932236E-2</v>
      </c>
      <c r="GX57" s="52">
        <f t="shared" si="206"/>
        <v>7.2381930184804988E-2</v>
      </c>
      <c r="GY57" s="52">
        <f t="shared" si="207"/>
        <v>8.1710472558899738E-2</v>
      </c>
      <c r="GZ57" s="52">
        <f t="shared" si="208"/>
        <v>7.9326923076923128E-2</v>
      </c>
      <c r="HA57" s="52">
        <f t="shared" si="209"/>
        <v>8.0329300124065472E-2</v>
      </c>
      <c r="HB57" s="52">
        <f t="shared" si="210"/>
        <v>7.7314140036687462E-2</v>
      </c>
      <c r="HC57" s="52">
        <f t="shared" si="211"/>
        <v>6.9368765648682995E-2</v>
      </c>
      <c r="HD57" s="52">
        <f t="shared" si="212"/>
        <v>6.8100520740424386E-2</v>
      </c>
      <c r="HE57" s="52">
        <f t="shared" si="213"/>
        <v>7.1349184738707327E-2</v>
      </c>
      <c r="HF57" s="52">
        <f t="shared" si="214"/>
        <v>6.864133461300348E-2</v>
      </c>
      <c r="HG57" s="52">
        <f t="shared" si="215"/>
        <v>6.5192972065616361E-2</v>
      </c>
      <c r="HH57" s="52">
        <f t="shared" si="216"/>
        <v>6.2642797291029284E-2</v>
      </c>
      <c r="HI57" s="52">
        <f t="shared" si="217"/>
        <v>6.0612584867848929E-2</v>
      </c>
      <c r="HJ57" s="52">
        <f t="shared" si="218"/>
        <v>1.8669219722355246E-2</v>
      </c>
      <c r="HK57" s="52">
        <f t="shared" si="219"/>
        <v>-9.316379201812941E-3</v>
      </c>
      <c r="HL57" s="52">
        <f t="shared" si="220"/>
        <v>-4.2761692650333805E-3</v>
      </c>
      <c r="HM57" s="52">
        <f t="shared" si="221"/>
        <v>-6.4887212794190186E-3</v>
      </c>
      <c r="HN57" s="52">
        <f t="shared" si="222"/>
        <v>-1.7118273994699784E-2</v>
      </c>
      <c r="HO57" s="52">
        <f t="shared" si="223"/>
        <v>-1.5427857604534245E-2</v>
      </c>
      <c r="HP57" s="52">
        <f t="shared" si="224"/>
        <v>-2.2127843846949213E-2</v>
      </c>
      <c r="HQ57" s="52">
        <f t="shared" si="225"/>
        <v>-2.7749024362520247E-2</v>
      </c>
      <c r="HR57" s="52">
        <f t="shared" si="226"/>
        <v>-3.482341001353173E-2</v>
      </c>
      <c r="HS57" s="52">
        <f t="shared" si="227"/>
        <v>-3.9091021078565547E-2</v>
      </c>
      <c r="HT57" s="52">
        <f t="shared" si="228"/>
        <v>-4.7549665316915957E-2</v>
      </c>
      <c r="HU57" s="52">
        <f t="shared" si="229"/>
        <v>-4.9275610604517128E-2</v>
      </c>
      <c r="HV57" s="52">
        <f t="shared" si="229"/>
        <v>-2.0206766917293284E-2</v>
      </c>
      <c r="HW57" s="52">
        <f t="shared" si="229"/>
        <v>-2.6686999618756868E-3</v>
      </c>
      <c r="HX57" s="52">
        <f t="shared" si="229"/>
        <v>-2.5319853270108217E-2</v>
      </c>
      <c r="HY57" s="52">
        <f t="shared" si="229"/>
        <v>-4.3166329352102961E-2</v>
      </c>
      <c r="HZ57" s="52">
        <f t="shared" si="229"/>
        <v>-4.3893505726352311E-2</v>
      </c>
      <c r="IA57" s="52">
        <f t="shared" si="229"/>
        <v>-4.5029189075964204E-2</v>
      </c>
      <c r="IB57" s="52">
        <f t="shared" si="229"/>
        <v>-4.1572133671230915E-2</v>
      </c>
      <c r="IC57" s="52">
        <f t="shared" si="229"/>
        <v>-4.3436986323791227E-2</v>
      </c>
      <c r="ID57" s="52">
        <f t="shared" si="229"/>
        <v>-4.2423561072279736E-2</v>
      </c>
      <c r="IE57" s="52">
        <f t="shared" si="229"/>
        <v>-4.5947201274938343E-2</v>
      </c>
      <c r="IF57" s="52">
        <f t="shared" si="229"/>
        <v>-4.160462543610699E-2</v>
      </c>
      <c r="IG57" s="52">
        <f t="shared" si="229"/>
        <v>-4.075797010723281E-2</v>
      </c>
      <c r="IH57" s="52">
        <f t="shared" si="232"/>
        <v>-7.0667865707434441E-3</v>
      </c>
      <c r="II57" s="52">
        <f t="shared" si="231"/>
        <v>1.5459352701325813E-3</v>
      </c>
      <c r="IJ57" s="52">
        <f t="shared" si="231"/>
        <v>2.4761336515513044E-3</v>
      </c>
      <c r="IK57" s="52">
        <f t="shared" si="231"/>
        <v>1.0091683808404417E-2</v>
      </c>
      <c r="IL57" s="52">
        <f t="shared" si="231"/>
        <v>6.145874203040691E-3</v>
      </c>
      <c r="IM57" s="52">
        <f t="shared" si="231"/>
        <v>8.596504679815764E-3</v>
      </c>
      <c r="IN57" s="52">
        <f t="shared" si="231"/>
        <v>2.0294124408072989E-2</v>
      </c>
      <c r="IO57" s="52">
        <f t="shared" si="231"/>
        <v>2.8522793937912461E-2</v>
      </c>
      <c r="IP57" s="52">
        <f t="shared" si="231"/>
        <v>3.7554708275998827E-2</v>
      </c>
      <c r="IQ57" s="52">
        <f t="shared" si="231"/>
        <v>4.6099701331271392E-2</v>
      </c>
      <c r="IR57" s="52">
        <f t="shared" si="231"/>
        <v>5.2260696510236571E-2</v>
      </c>
      <c r="IS57" s="52">
        <f t="shared" si="231"/>
        <v>5.9545366811001088E-2</v>
      </c>
      <c r="IT57" s="52">
        <f t="shared" si="231"/>
        <v>7.9934496332173754E-2</v>
      </c>
      <c r="IU57" s="52">
        <f t="shared" si="231"/>
        <v>7.1362448406563361E-2</v>
      </c>
      <c r="IV57" s="52">
        <f t="shared" si="231"/>
        <v>9.263073123049903E-2</v>
      </c>
      <c r="IW57" s="52">
        <f t="shared" si="231"/>
        <v>0.10358164098888034</v>
      </c>
      <c r="IX57" s="52">
        <f t="shared" si="231"/>
        <v>8.0333895687621171E-2</v>
      </c>
      <c r="IY57" s="52">
        <f t="shared" si="231"/>
        <v>8.6555858700484212E-2</v>
      </c>
      <c r="IZ57" s="52"/>
      <c r="JA57" s="52"/>
      <c r="JB57" s="52"/>
      <c r="JC57" s="52"/>
      <c r="JD57" s="52"/>
      <c r="JE57" s="52"/>
      <c r="JF57" s="52"/>
      <c r="JG57" s="52"/>
      <c r="JH57" s="52"/>
      <c r="JI57" s="52"/>
      <c r="JJ57" s="52"/>
      <c r="JK57" s="52"/>
      <c r="JL57" s="52"/>
      <c r="JM57" s="52"/>
      <c r="JN57" s="52"/>
      <c r="JO57" s="52"/>
      <c r="JP57" s="52"/>
      <c r="JQ57" s="52"/>
      <c r="JR57" s="52"/>
      <c r="JS57" s="52"/>
      <c r="JT57" s="52"/>
      <c r="JU57" s="52"/>
      <c r="JV57" s="52"/>
      <c r="JW57" s="52"/>
      <c r="JX57" s="52"/>
      <c r="JY57" s="52"/>
      <c r="JZ57" s="52"/>
      <c r="KA57" s="52"/>
      <c r="KB57" s="52"/>
      <c r="KC57" s="52"/>
      <c r="KD57" s="52"/>
      <c r="KE57" s="52"/>
      <c r="KF57" s="52"/>
      <c r="KG57" s="52"/>
      <c r="KH57" s="52"/>
      <c r="KI57" s="52"/>
      <c r="KJ57" s="52"/>
      <c r="KK57" s="52"/>
      <c r="KL57" s="52"/>
      <c r="KM57" s="52"/>
      <c r="KN57" s="52"/>
      <c r="KO57" s="52"/>
      <c r="KP57" s="52"/>
      <c r="KQ57" s="52"/>
      <c r="KR57" s="52"/>
      <c r="KS57" s="52"/>
      <c r="KT57" s="52"/>
      <c r="KU57" s="52"/>
      <c r="KV57" s="52"/>
      <c r="KW57" s="52"/>
      <c r="KX57" s="52"/>
      <c r="KY57" s="52"/>
      <c r="KZ57" s="52"/>
      <c r="LA57" s="52"/>
      <c r="LB57" s="52"/>
      <c r="LC57" s="52"/>
      <c r="LD57" s="52"/>
      <c r="LE57" s="52"/>
      <c r="LF57" s="52"/>
      <c r="LG57" s="52"/>
      <c r="LH57" s="52"/>
      <c r="LI57" s="52"/>
      <c r="LJ57" s="52"/>
      <c r="LK57" s="52"/>
      <c r="LL57" s="52"/>
      <c r="LM57" s="52"/>
      <c r="LN57" s="52"/>
      <c r="LO57" s="52"/>
      <c r="LP57" s="52"/>
      <c r="LQ57" s="52"/>
      <c r="LR57" s="52"/>
      <c r="LS57" s="52"/>
      <c r="LT57" s="52"/>
      <c r="LU57" s="52"/>
      <c r="LV57" s="52"/>
      <c r="LW57" s="52"/>
      <c r="LX57" s="52"/>
      <c r="LY57" s="52"/>
      <c r="LZ57" s="52"/>
      <c r="MA57" s="52"/>
      <c r="MB57" s="52"/>
      <c r="MC57" s="52"/>
      <c r="MD57" s="52"/>
      <c r="ME57" s="52"/>
      <c r="MF57" s="52"/>
      <c r="MG57" s="52"/>
      <c r="MH57" s="52"/>
      <c r="MI57" s="52"/>
      <c r="MJ57" s="52"/>
      <c r="MK57" s="52"/>
    </row>
    <row r="58" spans="1:350" s="5" customFormat="1" x14ac:dyDescent="0.35">
      <c r="A58" s="18" t="str">
        <f>Month!$A$18</f>
        <v>Veículo Pesado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 t="str">
        <f t="shared" si="14"/>
        <v/>
      </c>
      <c r="O58" s="53" t="str">
        <f t="shared" si="15"/>
        <v/>
      </c>
      <c r="P58" s="53" t="str">
        <f t="shared" si="16"/>
        <v/>
      </c>
      <c r="Q58" s="53" t="str">
        <f t="shared" si="17"/>
        <v/>
      </c>
      <c r="R58" s="53" t="str">
        <f t="shared" si="18"/>
        <v/>
      </c>
      <c r="S58" s="53" t="str">
        <f t="shared" si="19"/>
        <v/>
      </c>
      <c r="T58" s="53" t="str">
        <f t="shared" si="20"/>
        <v/>
      </c>
      <c r="U58" s="53" t="str">
        <f t="shared" si="21"/>
        <v/>
      </c>
      <c r="V58" s="53" t="str">
        <f t="shared" si="22"/>
        <v/>
      </c>
      <c r="W58" s="53">
        <f t="shared" si="23"/>
        <v>89.506024096385545</v>
      </c>
      <c r="X58" s="53">
        <f t="shared" si="24"/>
        <v>16.898047722342731</v>
      </c>
      <c r="Y58" s="53">
        <f t="shared" si="25"/>
        <v>8.6881720430107521</v>
      </c>
      <c r="Z58" s="53">
        <f t="shared" si="26"/>
        <v>-7.407407407407407E-2</v>
      </c>
      <c r="AA58" s="53">
        <f t="shared" si="27"/>
        <v>-4.9365303244005565E-3</v>
      </c>
      <c r="AB58" s="53">
        <f t="shared" si="28"/>
        <v>-2.5091240875912413E-2</v>
      </c>
      <c r="AC58" s="53">
        <f t="shared" si="29"/>
        <v>-4.2451215337213299E-2</v>
      </c>
      <c r="AD58" s="53">
        <f t="shared" si="30"/>
        <v>-4.5774647887323994E-2</v>
      </c>
      <c r="AE58" s="53">
        <f t="shared" si="31"/>
        <v>-4.6821985976023495E-2</v>
      </c>
      <c r="AF58" s="53">
        <f t="shared" si="32"/>
        <v>-5.5051187946687286E-2</v>
      </c>
      <c r="AG58" s="53">
        <f t="shared" si="33"/>
        <v>-4.7739541160593757E-2</v>
      </c>
      <c r="AH58" s="53">
        <f t="shared" si="34"/>
        <v>-5.0774270399047028E-2</v>
      </c>
      <c r="AI58" s="53">
        <f t="shared" si="35"/>
        <v>-4.9254526091586759E-2</v>
      </c>
      <c r="AJ58" s="53">
        <f t="shared" si="36"/>
        <v>-4.035874439461884E-2</v>
      </c>
      <c r="AK58" s="53">
        <f t="shared" si="37"/>
        <v>-2.9189789123196475E-2</v>
      </c>
      <c r="AL58" s="53">
        <f t="shared" si="38"/>
        <v>5.600000000000005E-2</v>
      </c>
      <c r="AM58" s="53">
        <f t="shared" si="39"/>
        <v>9.0715804394046806E-2</v>
      </c>
      <c r="AN58" s="53">
        <f t="shared" si="40"/>
        <v>7.206364061768844E-2</v>
      </c>
      <c r="AO58" s="53">
        <f t="shared" si="41"/>
        <v>6.614229531641036E-2</v>
      </c>
      <c r="AP58" s="53">
        <f t="shared" si="42"/>
        <v>6.3014476298609123E-2</v>
      </c>
      <c r="AQ58" s="53">
        <f t="shared" si="43"/>
        <v>5.7664926435690544E-2</v>
      </c>
      <c r="AR58" s="53">
        <f t="shared" si="44"/>
        <v>6.39820114472609E-2</v>
      </c>
      <c r="AS58" s="53">
        <f t="shared" si="45"/>
        <v>5.916740478299376E-2</v>
      </c>
      <c r="AT58" s="53">
        <f t="shared" si="46"/>
        <v>5.0980392156862786E-2</v>
      </c>
      <c r="AU58" s="53">
        <f t="shared" si="47"/>
        <v>4.9425931111733323E-2</v>
      </c>
      <c r="AV58" s="53">
        <f t="shared" si="48"/>
        <v>4.8749684263702964E-2</v>
      </c>
      <c r="AW58" s="53">
        <f t="shared" si="49"/>
        <v>4.2757516862924394E-2</v>
      </c>
      <c r="AX58" s="53">
        <f t="shared" si="50"/>
        <v>4.1666666666666741E-2</v>
      </c>
      <c r="AY58" s="53">
        <f t="shared" si="51"/>
        <v>2.8589993502274202E-2</v>
      </c>
      <c r="AZ58" s="53">
        <f t="shared" si="52"/>
        <v>4.0157136621562728E-2</v>
      </c>
      <c r="BA58" s="53">
        <f t="shared" si="53"/>
        <v>5.7008718980549933E-2</v>
      </c>
      <c r="BB58" s="53">
        <f t="shared" si="54"/>
        <v>6.4352469959946701E-2</v>
      </c>
      <c r="BC58" s="53">
        <f t="shared" si="55"/>
        <v>6.8431680502580194E-2</v>
      </c>
      <c r="BD58" s="53">
        <f t="shared" si="56"/>
        <v>7.0893371757924983E-2</v>
      </c>
      <c r="BE58" s="53">
        <f t="shared" si="57"/>
        <v>7.1583876902492127E-2</v>
      </c>
      <c r="BF58" s="53">
        <f t="shared" si="58"/>
        <v>7.0149253731343286E-2</v>
      </c>
      <c r="BG58" s="53">
        <f t="shared" si="59"/>
        <v>6.7244829886591084E-2</v>
      </c>
      <c r="BH58" s="53">
        <f t="shared" si="60"/>
        <v>6.0452793834296692E-2</v>
      </c>
      <c r="BI58" s="53">
        <f t="shared" si="61"/>
        <v>5.5914921609472756E-2</v>
      </c>
      <c r="BJ58" s="53">
        <f t="shared" si="62"/>
        <v>1.2121212121212199E-2</v>
      </c>
      <c r="BK58" s="53">
        <f t="shared" si="63"/>
        <v>-8.2122552116234981E-3</v>
      </c>
      <c r="BL58" s="53">
        <f t="shared" si="64"/>
        <v>-2.1401594628619347E-2</v>
      </c>
      <c r="BM58" s="53">
        <f t="shared" si="65"/>
        <v>-2.887055837563457E-2</v>
      </c>
      <c r="BN58" s="53">
        <f t="shared" si="66"/>
        <v>-4.716507777220269E-2</v>
      </c>
      <c r="BO58" s="53">
        <f t="shared" si="67"/>
        <v>-5.7538849223015553E-2</v>
      </c>
      <c r="BP58" s="53">
        <f t="shared" si="68"/>
        <v>-6.20739146035163E-2</v>
      </c>
      <c r="BQ58" s="53">
        <f t="shared" si="69"/>
        <v>-6.8830966130794424E-2</v>
      </c>
      <c r="BR58" s="53">
        <f t="shared" si="70"/>
        <v>-6.5969316596931615E-2</v>
      </c>
      <c r="BS58" s="53">
        <f t="shared" si="71"/>
        <v>-6.100762595324416E-2</v>
      </c>
      <c r="BT58" s="53">
        <f t="shared" si="72"/>
        <v>-5.7460822166704562E-2</v>
      </c>
      <c r="BU58" s="53">
        <f t="shared" si="73"/>
        <v>-5.3784653722354858E-2</v>
      </c>
      <c r="BV58" s="53">
        <f t="shared" si="74"/>
        <v>-2.6347305389221587E-2</v>
      </c>
      <c r="BW58" s="53">
        <f t="shared" si="75"/>
        <v>3.1847133757962887E-3</v>
      </c>
      <c r="BX58" s="53">
        <f t="shared" si="76"/>
        <v>-1.2864493996569415E-3</v>
      </c>
      <c r="BY58" s="53">
        <f t="shared" si="77"/>
        <v>1.2414243711205586E-2</v>
      </c>
      <c r="BZ58" s="53">
        <f t="shared" si="78"/>
        <v>1.8694049499736742E-2</v>
      </c>
      <c r="CA58" s="53">
        <f t="shared" si="79"/>
        <v>2.049910873440286E-2</v>
      </c>
      <c r="CB58" s="53">
        <f t="shared" si="80"/>
        <v>2.4483550114766661E-2</v>
      </c>
      <c r="CC58" s="53">
        <f t="shared" si="81"/>
        <v>2.6483405967147267E-2</v>
      </c>
      <c r="CD58" s="53">
        <f t="shared" si="82"/>
        <v>3.1655965357622717E-2</v>
      </c>
      <c r="CE58" s="53">
        <f t="shared" si="83"/>
        <v>3.2751963786446625E-2</v>
      </c>
      <c r="CF58" s="53">
        <f t="shared" si="84"/>
        <v>3.2891566265060179E-2</v>
      </c>
      <c r="CG58" s="53">
        <f t="shared" si="85"/>
        <v>3.2700537693405085E-2</v>
      </c>
      <c r="CH58" s="53">
        <f t="shared" si="86"/>
        <v>4.4280442804428111E-2</v>
      </c>
      <c r="CI58" s="53">
        <f t="shared" si="87"/>
        <v>5.2698412698412689E-2</v>
      </c>
      <c r="CJ58" s="53">
        <f t="shared" si="88"/>
        <v>8.5444396736796824E-2</v>
      </c>
      <c r="CK58" s="53">
        <f t="shared" si="89"/>
        <v>7.6798967408841623E-2</v>
      </c>
      <c r="CL58" s="53">
        <f t="shared" si="90"/>
        <v>7.8314810028431214E-2</v>
      </c>
      <c r="CM58" s="53">
        <f t="shared" si="91"/>
        <v>8.9737991266375605E-2</v>
      </c>
      <c r="CN58" s="53">
        <f t="shared" si="92"/>
        <v>9.5220313666915635E-2</v>
      </c>
      <c r="CO58" s="53">
        <f t="shared" si="93"/>
        <v>0.10140431090790325</v>
      </c>
      <c r="CP58" s="53">
        <f t="shared" si="94"/>
        <v>0.10218555507309302</v>
      </c>
      <c r="CQ58" s="53">
        <f t="shared" si="95"/>
        <v>9.6429031842206969E-2</v>
      </c>
      <c r="CR58" s="53">
        <f t="shared" si="96"/>
        <v>9.2499708386795776E-2</v>
      </c>
      <c r="CS58" s="53">
        <f t="shared" si="97"/>
        <v>9.021357985336298E-2</v>
      </c>
      <c r="CT58" s="53">
        <f t="shared" si="98"/>
        <v>3.5335689045936425E-2</v>
      </c>
      <c r="CU58" s="53">
        <f t="shared" si="99"/>
        <v>7.2376357056693763E-3</v>
      </c>
      <c r="CV58" s="53">
        <f t="shared" si="100"/>
        <v>3.5601265822784445E-3</v>
      </c>
      <c r="CW58" s="53">
        <f t="shared" si="101"/>
        <v>-2.9967036260114543E-4</v>
      </c>
      <c r="CX58" s="53">
        <f t="shared" si="102"/>
        <v>-5.5129434324064919E-3</v>
      </c>
      <c r="CY58" s="53">
        <f t="shared" si="103"/>
        <v>-7.2129833700661505E-3</v>
      </c>
      <c r="CZ58" s="53">
        <f t="shared" si="104"/>
        <v>-1.7558813501534321E-2</v>
      </c>
      <c r="DA58" s="53">
        <f t="shared" si="105"/>
        <v>-2.0459599703484099E-2</v>
      </c>
      <c r="DB58" s="53">
        <f t="shared" si="106"/>
        <v>-2.6001313197636211E-2</v>
      </c>
      <c r="DC58" s="53">
        <f t="shared" si="107"/>
        <v>-2.1399176954732479E-2</v>
      </c>
      <c r="DD58" s="53">
        <f t="shared" si="108"/>
        <v>-1.2064915652359565E-2</v>
      </c>
      <c r="DE58" s="53">
        <f t="shared" si="109"/>
        <v>-3.5087719298245723E-3</v>
      </c>
      <c r="DF58" s="53">
        <f t="shared" si="110"/>
        <v>6.3708759954493654E-2</v>
      </c>
      <c r="DG58" s="53">
        <f t="shared" si="111"/>
        <v>9.2814371257484929E-2</v>
      </c>
      <c r="DH58" s="53">
        <f t="shared" si="112"/>
        <v>9.1446590461174537E-2</v>
      </c>
      <c r="DI58" s="53">
        <f t="shared" si="113"/>
        <v>8.2134292565947176E-2</v>
      </c>
      <c r="DJ58" s="53">
        <f t="shared" si="114"/>
        <v>8.9178115208484066E-2</v>
      </c>
      <c r="DK58" s="53">
        <f t="shared" si="115"/>
        <v>8.2139253279515545E-2</v>
      </c>
      <c r="DL58" s="53">
        <f t="shared" si="116"/>
        <v>8.4504598299496747E-2</v>
      </c>
      <c r="DM58" s="53">
        <f t="shared" si="117"/>
        <v>8.5666717118207947E-2</v>
      </c>
      <c r="DN58" s="53">
        <f t="shared" si="118"/>
        <v>8.8445463125252699E-2</v>
      </c>
      <c r="DO58" s="53">
        <f t="shared" si="119"/>
        <v>8.6266971044094642E-2</v>
      </c>
      <c r="DP58" s="53">
        <f t="shared" si="120"/>
        <v>8.0190208581000677E-2</v>
      </c>
      <c r="DQ58" s="53">
        <f t="shared" si="121"/>
        <v>7.3552425665101673E-2</v>
      </c>
      <c r="DR58" s="53">
        <f t="shared" si="122"/>
        <v>4.8128342245989275E-2</v>
      </c>
      <c r="DS58" s="53">
        <f t="shared" si="123"/>
        <v>2.7945205479452007E-2</v>
      </c>
      <c r="DT58" s="53">
        <f t="shared" si="124"/>
        <v>3.864210906464427E-2</v>
      </c>
      <c r="DU58" s="53">
        <f t="shared" si="125"/>
        <v>5.2077562326869886E-2</v>
      </c>
      <c r="DV58" s="53">
        <f t="shared" si="126"/>
        <v>5.6207125470236763E-2</v>
      </c>
      <c r="DW58" s="53">
        <f t="shared" si="127"/>
        <v>6.0425214472211941E-2</v>
      </c>
      <c r="DX58" s="53">
        <f t="shared" si="128"/>
        <v>6.5919999999999979E-2</v>
      </c>
      <c r="DY58" s="53">
        <f t="shared" si="129"/>
        <v>7.1797016589990159E-2</v>
      </c>
      <c r="DZ58" s="53">
        <f t="shared" si="130"/>
        <v>7.4197943763161245E-2</v>
      </c>
      <c r="EA58" s="53">
        <f t="shared" si="131"/>
        <v>8.3287246985952912E-2</v>
      </c>
      <c r="EB58" s="53">
        <f t="shared" si="132"/>
        <v>8.9344672336168163E-2</v>
      </c>
      <c r="EC58" s="53">
        <f t="shared" si="133"/>
        <v>9.1472303206997063E-2</v>
      </c>
      <c r="ED58" s="53">
        <f t="shared" si="134"/>
        <v>0.1612244897959183</v>
      </c>
      <c r="EE58" s="53">
        <f t="shared" si="135"/>
        <v>0.15831556503198296</v>
      </c>
      <c r="EF58" s="53">
        <f t="shared" si="136"/>
        <v>0.13108484005563281</v>
      </c>
      <c r="EG58" s="53">
        <f t="shared" si="137"/>
        <v>0.13744075829383884</v>
      </c>
      <c r="EH58" s="53">
        <f t="shared" si="138"/>
        <v>0.13094489838675893</v>
      </c>
      <c r="EI58" s="53">
        <f t="shared" si="139"/>
        <v>0.13700316567006676</v>
      </c>
      <c r="EJ58" s="53">
        <f t="shared" si="140"/>
        <v>0.14004803362353657</v>
      </c>
      <c r="EK58" s="53">
        <f t="shared" si="141"/>
        <v>0.13176378772112374</v>
      </c>
      <c r="EL58" s="53">
        <f t="shared" si="142"/>
        <v>0.1344557195571956</v>
      </c>
      <c r="EM58" s="53">
        <f t="shared" si="143"/>
        <v>0.12568919746783735</v>
      </c>
      <c r="EN58" s="53">
        <f t="shared" si="144"/>
        <v>0.1042432035268186</v>
      </c>
      <c r="EO58" s="53">
        <f t="shared" si="145"/>
        <v>9.1235392320534237E-2</v>
      </c>
      <c r="EP58" s="53">
        <f t="shared" si="146"/>
        <v>-0.11514938488576443</v>
      </c>
      <c r="EQ58" s="53">
        <f t="shared" si="147"/>
        <v>-0.10132213529682466</v>
      </c>
      <c r="ER58" s="53">
        <f t="shared" si="148"/>
        <v>-7.2977559176145013E-2</v>
      </c>
      <c r="ES58" s="53">
        <f t="shared" si="149"/>
        <v>-6.8626388888888723E-2</v>
      </c>
      <c r="ET58" s="53">
        <f t="shared" si="150"/>
        <v>-6.4555576139310733E-2</v>
      </c>
      <c r="EU58" s="53">
        <f t="shared" si="151"/>
        <v>-6.7203557617942722E-2</v>
      </c>
      <c r="EV58" s="53">
        <f t="shared" si="152"/>
        <v>-6.8264779460171066E-2</v>
      </c>
      <c r="EW58" s="53">
        <f t="shared" si="153"/>
        <v>-6.4874267325594759E-2</v>
      </c>
      <c r="EX58" s="53">
        <f t="shared" si="154"/>
        <v>-6.1849054685911731E-2</v>
      </c>
      <c r="EY58" s="53">
        <f t="shared" si="155"/>
        <v>-5.8908934240362809E-2</v>
      </c>
      <c r="EZ58" s="53">
        <f t="shared" si="156"/>
        <v>-4.353913332778836E-2</v>
      </c>
      <c r="FA58" s="53">
        <f t="shared" si="157"/>
        <v>-3.032746882888393E-2</v>
      </c>
      <c r="FB58" s="53">
        <f t="shared" si="158"/>
        <v>0.18475411138476194</v>
      </c>
      <c r="FC58" s="53">
        <f t="shared" si="159"/>
        <v>0.17265891960731805</v>
      </c>
      <c r="FD58" s="53">
        <f t="shared" si="160"/>
        <v>0.17654705326030862</v>
      </c>
      <c r="FE58" s="53">
        <f t="shared" si="161"/>
        <v>0.16738170971091559</v>
      </c>
      <c r="FF58" s="53">
        <f t="shared" si="162"/>
        <v>0.16585131009248566</v>
      </c>
      <c r="FG58" s="53">
        <f t="shared" si="163"/>
        <v>0.16556938868878657</v>
      </c>
      <c r="FH58" s="53">
        <f t="shared" si="164"/>
        <v>0.1587601774824916</v>
      </c>
      <c r="FI58" s="53">
        <f t="shared" si="165"/>
        <v>0.15798763821772144</v>
      </c>
      <c r="FJ58" s="53">
        <f t="shared" si="166"/>
        <v>0.1532549494129114</v>
      </c>
      <c r="FK58" s="53">
        <f t="shared" si="167"/>
        <v>0.15203764550221965</v>
      </c>
      <c r="FL58" s="53">
        <f t="shared" si="168"/>
        <v>0.14961230151252281</v>
      </c>
      <c r="FM58" s="53">
        <f t="shared" si="169"/>
        <v>0.1452661844579064</v>
      </c>
      <c r="FN58" s="53">
        <f t="shared" si="170"/>
        <v>2.2632020117351326E-2</v>
      </c>
      <c r="FO58" s="53">
        <f t="shared" si="171"/>
        <v>5.312401746724893E-2</v>
      </c>
      <c r="FP58" s="53">
        <f t="shared" si="172"/>
        <v>2.8932919954904213E-2</v>
      </c>
      <c r="FQ58" s="53">
        <f t="shared" si="173"/>
        <v>3.5268043431977869E-2</v>
      </c>
      <c r="FR58" s="53">
        <f t="shared" si="174"/>
        <v>4.3766604382537766E-2</v>
      </c>
      <c r="FS58" s="53">
        <f t="shared" si="175"/>
        <v>4.6237018068004065E-2</v>
      </c>
      <c r="FT58" s="53">
        <f t="shared" si="176"/>
        <v>4.8780487804878092E-2</v>
      </c>
      <c r="FU58" s="53">
        <f t="shared" si="177"/>
        <v>5.253661642963281E-2</v>
      </c>
      <c r="FV58" s="53">
        <f t="shared" si="178"/>
        <v>5.3457346862082034E-2</v>
      </c>
      <c r="FW58" s="53">
        <f t="shared" si="179"/>
        <v>5.1618840458462323E-2</v>
      </c>
      <c r="FX58" s="53">
        <f t="shared" si="180"/>
        <v>5.4084720121028829E-2</v>
      </c>
      <c r="FY58" s="53">
        <f t="shared" si="181"/>
        <v>5.2899848463975774E-2</v>
      </c>
      <c r="FZ58" s="53">
        <f t="shared" si="182"/>
        <v>9.4198360655737501E-2</v>
      </c>
      <c r="GA58" s="53">
        <f t="shared" si="183"/>
        <v>6.1894450862354011E-2</v>
      </c>
      <c r="GB58" s="53">
        <f t="shared" si="184"/>
        <v>8.5888994136392949E-2</v>
      </c>
      <c r="GC58" s="53">
        <f t="shared" si="185"/>
        <v>6.0870874218070803E-2</v>
      </c>
      <c r="GD58" s="53">
        <f t="shared" si="186"/>
        <v>6.5198789061190254E-2</v>
      </c>
      <c r="GE58" s="53">
        <f t="shared" si="187"/>
        <v>6.4545417459885623E-2</v>
      </c>
      <c r="GF58" s="53">
        <f t="shared" si="188"/>
        <v>6.5465116279069813E-2</v>
      </c>
      <c r="GG58" s="53">
        <f t="shared" si="189"/>
        <v>7.1887768478370528E-2</v>
      </c>
      <c r="GH58" s="53">
        <f t="shared" si="190"/>
        <v>6.6419869793989061E-2</v>
      </c>
      <c r="GI58" s="53">
        <f t="shared" si="191"/>
        <v>7.1042163882259368E-2</v>
      </c>
      <c r="GJ58" s="53">
        <f t="shared" si="192"/>
        <v>7.0303767491926905E-2</v>
      </c>
      <c r="GK58" s="53">
        <f t="shared" si="193"/>
        <v>6.4875245322517427E-2</v>
      </c>
      <c r="GL58" s="53">
        <f t="shared" si="194"/>
        <v>8.7704000683186178E-2</v>
      </c>
      <c r="GM58" s="53">
        <f t="shared" si="195"/>
        <v>7.6955877609704793E-2</v>
      </c>
      <c r="GN58" s="53">
        <f t="shared" si="196"/>
        <v>5.6706199603703711E-2</v>
      </c>
      <c r="GO58" s="53">
        <f t="shared" si="197"/>
        <v>0.10377757893153405</v>
      </c>
      <c r="GP58" s="53">
        <f t="shared" si="198"/>
        <v>9.4529521893493396E-2</v>
      </c>
      <c r="GQ58" s="53">
        <f t="shared" si="199"/>
        <v>9.4694665132646572E-2</v>
      </c>
      <c r="GR58" s="53">
        <f t="shared" si="200"/>
        <v>9.800283749863592E-2</v>
      </c>
      <c r="GS58" s="53">
        <f t="shared" si="201"/>
        <v>9.0225496713942421E-2</v>
      </c>
      <c r="GT58" s="53">
        <f t="shared" si="202"/>
        <v>9.7947559769943737E-2</v>
      </c>
      <c r="GU58" s="53">
        <f t="shared" si="203"/>
        <v>9.8934264279878059E-2</v>
      </c>
      <c r="GV58" s="53">
        <f t="shared" si="204"/>
        <v>9.4169282712880831E-2</v>
      </c>
      <c r="GW58" s="53">
        <f t="shared" si="205"/>
        <v>9.4393348242498565E-2</v>
      </c>
      <c r="GX58" s="53">
        <f t="shared" si="206"/>
        <v>5.7162534435261758E-2</v>
      </c>
      <c r="GY58" s="53">
        <f t="shared" si="207"/>
        <v>9.0282813633067338E-2</v>
      </c>
      <c r="GZ58" s="53">
        <f t="shared" si="208"/>
        <v>7.9493912628312291E-2</v>
      </c>
      <c r="HA58" s="53">
        <f t="shared" si="209"/>
        <v>5.637513171759756E-2</v>
      </c>
      <c r="HB58" s="53">
        <f t="shared" si="210"/>
        <v>5.9603573422668976E-2</v>
      </c>
      <c r="HC58" s="53">
        <f t="shared" si="211"/>
        <v>4.9824970828471482E-2</v>
      </c>
      <c r="HD58" s="53">
        <f t="shared" si="212"/>
        <v>5.1088360997912696E-2</v>
      </c>
      <c r="HE58" s="53">
        <f t="shared" si="213"/>
        <v>4.9961170075071282E-2</v>
      </c>
      <c r="HF58" s="53">
        <f t="shared" si="214"/>
        <v>5.0346561048061567E-2</v>
      </c>
      <c r="HG58" s="53">
        <f t="shared" si="215"/>
        <v>4.6911135635992585E-2</v>
      </c>
      <c r="HH58" s="53">
        <f t="shared" si="216"/>
        <v>4.6620701961396671E-2</v>
      </c>
      <c r="HI58" s="53">
        <f t="shared" si="217"/>
        <v>4.4111581173388315E-2</v>
      </c>
      <c r="HJ58" s="53">
        <f t="shared" si="218"/>
        <v>-4.2996742671009724E-2</v>
      </c>
      <c r="HK58" s="53">
        <f t="shared" si="219"/>
        <v>-8.3139341536415001E-2</v>
      </c>
      <c r="HL58" s="53">
        <f t="shared" si="220"/>
        <v>-2.2335249889429476E-2</v>
      </c>
      <c r="HM58" s="53">
        <f t="shared" si="221"/>
        <v>-3.2457855361596066E-2</v>
      </c>
      <c r="HN58" s="53">
        <f t="shared" si="222"/>
        <v>-5.0478329600843197E-2</v>
      </c>
      <c r="HO58" s="53">
        <f t="shared" si="223"/>
        <v>-5.0627987106813377E-2</v>
      </c>
      <c r="HP58" s="53">
        <f t="shared" si="224"/>
        <v>-6.2936643026004768E-2</v>
      </c>
      <c r="HQ58" s="53">
        <f t="shared" si="225"/>
        <v>-6.5026873767258353E-2</v>
      </c>
      <c r="HR58" s="53">
        <f t="shared" si="226"/>
        <v>-7.1881580855692517E-2</v>
      </c>
      <c r="HS58" s="53">
        <f t="shared" si="227"/>
        <v>-7.7876492995028634E-2</v>
      </c>
      <c r="HT58" s="53">
        <f t="shared" si="228"/>
        <v>-7.7472423887587794E-2</v>
      </c>
      <c r="HU58" s="53">
        <f t="shared" si="229"/>
        <v>-7.5926290322580581E-2</v>
      </c>
      <c r="HV58" s="53">
        <f t="shared" si="229"/>
        <v>-6.1266167460857779E-2</v>
      </c>
      <c r="HW58" s="53">
        <f t="shared" si="229"/>
        <v>-1.3783097569822322E-2</v>
      </c>
      <c r="HX58" s="53">
        <f t="shared" si="229"/>
        <v>-5.7453064917439511E-2</v>
      </c>
      <c r="HY58" s="53">
        <f t="shared" si="229"/>
        <v>-5.2367397589525022E-2</v>
      </c>
      <c r="HZ58" s="53">
        <f t="shared" si="229"/>
        <v>-4.4648596198100909E-2</v>
      </c>
      <c r="IA58" s="53">
        <f t="shared" si="229"/>
        <v>-3.3425042439852448E-2</v>
      </c>
      <c r="IB58" s="53">
        <f t="shared" si="229"/>
        <v>-2.8199863867249819E-2</v>
      </c>
      <c r="IC58" s="53">
        <f t="shared" si="229"/>
        <v>-2.6611547249026257E-2</v>
      </c>
      <c r="ID58" s="53">
        <f t="shared" si="229"/>
        <v>-2.7089670376481245E-2</v>
      </c>
      <c r="IE58" s="53">
        <f t="shared" si="229"/>
        <v>-3.092761201590366E-2</v>
      </c>
      <c r="IF58" s="53">
        <f t="shared" si="229"/>
        <v>-3.2603888195113062E-2</v>
      </c>
      <c r="IG58" s="53">
        <f t="shared" si="229"/>
        <v>-3.1227551263046216E-2</v>
      </c>
      <c r="IH58" s="53">
        <f t="shared" si="232"/>
        <v>-1.444887599709932E-2</v>
      </c>
      <c r="II58" s="53">
        <f t="shared" si="231"/>
        <v>-3.5627436557557957E-2</v>
      </c>
      <c r="IJ58" s="53">
        <f t="shared" si="231"/>
        <v>-2.3095272378209852E-2</v>
      </c>
      <c r="IK58" s="53">
        <f t="shared" si="231"/>
        <v>-3.1910244786944819E-2</v>
      </c>
      <c r="IL58" s="53">
        <f t="shared" si="231"/>
        <v>-2.5571594539645859E-2</v>
      </c>
      <c r="IM58" s="53">
        <f t="shared" si="231"/>
        <v>-2.7244186046511798E-2</v>
      </c>
      <c r="IN58" s="53">
        <f t="shared" si="231"/>
        <v>-1.650996884735223E-2</v>
      </c>
      <c r="IO58" s="53">
        <f t="shared" si="231"/>
        <v>-9.9105111070978413E-3</v>
      </c>
      <c r="IP58" s="53">
        <f t="shared" si="231"/>
        <v>-4.874783961084872E-3</v>
      </c>
      <c r="IQ58" s="53">
        <f t="shared" si="231"/>
        <v>5.4493741401926421E-3</v>
      </c>
      <c r="IR58" s="53">
        <f t="shared" si="231"/>
        <v>1.366932145223787E-2</v>
      </c>
      <c r="IS58" s="53">
        <f t="shared" si="231"/>
        <v>1.8146375130104531E-2</v>
      </c>
      <c r="IT58" s="53">
        <f t="shared" si="231"/>
        <v>5.9460883321376778E-2</v>
      </c>
      <c r="IU58" s="53">
        <f t="shared" si="231"/>
        <v>4.8605846623106741E-2</v>
      </c>
      <c r="IV58" s="53">
        <f t="shared" si="231"/>
        <v>3.7733205724137298E-2</v>
      </c>
      <c r="IW58" s="53">
        <f t="shared" si="231"/>
        <v>6.2473902021253247E-2</v>
      </c>
      <c r="IX58" s="53">
        <f t="shared" si="231"/>
        <v>6.537729097571443E-3</v>
      </c>
      <c r="IY58" s="53">
        <f t="shared" si="231"/>
        <v>2.8771638456236204E-2</v>
      </c>
      <c r="IZ58" s="189"/>
      <c r="JA58" s="189"/>
      <c r="JB58" s="189"/>
      <c r="JC58" s="189"/>
      <c r="JD58" s="189"/>
      <c r="JE58" s="189"/>
      <c r="JF58" s="189"/>
      <c r="JG58" s="189"/>
      <c r="JH58" s="189"/>
      <c r="JI58" s="189"/>
      <c r="JJ58" s="189"/>
      <c r="JK58" s="189"/>
      <c r="JL58" s="189"/>
      <c r="JM58" s="189"/>
      <c r="JN58" s="189"/>
      <c r="JO58" s="189"/>
      <c r="JP58" s="189"/>
      <c r="JQ58" s="189"/>
      <c r="JR58" s="189"/>
      <c r="JS58" s="189"/>
      <c r="JT58" s="189"/>
      <c r="JU58" s="189"/>
      <c r="JV58" s="189"/>
      <c r="JW58" s="189"/>
      <c r="JX58" s="189"/>
      <c r="JY58" s="189"/>
      <c r="JZ58" s="189"/>
      <c r="KA58" s="189"/>
      <c r="KB58" s="189"/>
      <c r="KC58" s="189"/>
      <c r="KD58" s="189"/>
      <c r="KE58" s="189"/>
      <c r="KF58" s="189"/>
      <c r="KG58" s="189"/>
      <c r="KH58" s="189"/>
      <c r="KI58" s="189"/>
      <c r="KJ58" s="189"/>
      <c r="KK58" s="189"/>
      <c r="KL58" s="189"/>
      <c r="KM58" s="189"/>
      <c r="KN58" s="189"/>
      <c r="KO58" s="189"/>
      <c r="KP58" s="189"/>
      <c r="KQ58" s="189"/>
      <c r="KR58" s="189"/>
      <c r="KS58" s="189"/>
      <c r="KT58" s="189"/>
      <c r="KU58" s="189"/>
      <c r="KV58" s="189"/>
      <c r="KW58" s="189"/>
      <c r="KX58" s="189"/>
      <c r="KY58" s="189"/>
      <c r="KZ58" s="189"/>
      <c r="LA58" s="189"/>
      <c r="LB58" s="189"/>
      <c r="LC58" s="189"/>
      <c r="LD58" s="189"/>
      <c r="LE58" s="189"/>
      <c r="LF58" s="189"/>
      <c r="LG58" s="189"/>
      <c r="LH58" s="189"/>
      <c r="LI58" s="189"/>
      <c r="LJ58" s="189"/>
      <c r="LK58" s="189"/>
      <c r="LL58" s="189"/>
      <c r="LM58" s="189"/>
      <c r="LN58" s="189"/>
      <c r="LO58" s="189"/>
      <c r="LP58" s="189"/>
      <c r="LQ58" s="189"/>
      <c r="LR58" s="189"/>
      <c r="LS58" s="189"/>
      <c r="LT58" s="189"/>
      <c r="LU58" s="189"/>
      <c r="LV58" s="189"/>
      <c r="LW58" s="189"/>
      <c r="LX58" s="189"/>
      <c r="LY58" s="189"/>
      <c r="LZ58" s="189"/>
      <c r="MA58" s="189"/>
      <c r="MB58" s="189"/>
      <c r="MC58" s="189"/>
      <c r="MD58" s="189"/>
      <c r="ME58" s="189"/>
      <c r="MF58" s="189"/>
      <c r="MG58" s="189"/>
      <c r="MH58" s="189"/>
      <c r="MI58" s="189"/>
      <c r="MJ58" s="189"/>
      <c r="MK58" s="189"/>
    </row>
    <row r="59" spans="1:350" s="5" customFormat="1" x14ac:dyDescent="0.35">
      <c r="A59" s="19" t="str">
        <f>Month!$A$19</f>
        <v>Veículo Leve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 t="str">
        <f t="shared" si="14"/>
        <v/>
      </c>
      <c r="O59" s="54" t="str">
        <f t="shared" si="15"/>
        <v/>
      </c>
      <c r="P59" s="54" t="str">
        <f t="shared" si="16"/>
        <v/>
      </c>
      <c r="Q59" s="54" t="str">
        <f t="shared" si="17"/>
        <v/>
      </c>
      <c r="R59" s="54" t="str">
        <f t="shared" si="18"/>
        <v/>
      </c>
      <c r="S59" s="54" t="str">
        <f t="shared" si="19"/>
        <v/>
      </c>
      <c r="T59" s="54" t="str">
        <f t="shared" si="20"/>
        <v/>
      </c>
      <c r="U59" s="54" t="str">
        <f t="shared" si="21"/>
        <v/>
      </c>
      <c r="V59" s="54" t="str">
        <f t="shared" si="22"/>
        <v/>
      </c>
      <c r="W59" s="54">
        <f t="shared" si="23"/>
        <v>190.21428571428572</v>
      </c>
      <c r="X59" s="54">
        <f t="shared" si="24"/>
        <v>27.381642512077295</v>
      </c>
      <c r="Y59" s="54">
        <f t="shared" si="25"/>
        <v>10.10472972972973</v>
      </c>
      <c r="Z59" s="54">
        <f t="shared" si="26"/>
        <v>0.13177339901477825</v>
      </c>
      <c r="AA59" s="54">
        <f t="shared" si="27"/>
        <v>6.7655236329935198E-2</v>
      </c>
      <c r="AB59" s="54">
        <f t="shared" si="28"/>
        <v>6.7091896999763811E-2</v>
      </c>
      <c r="AC59" s="54">
        <f t="shared" si="29"/>
        <v>4.3620922601814272E-2</v>
      </c>
      <c r="AD59" s="54">
        <f t="shared" si="30"/>
        <v>3.0343007915567322E-2</v>
      </c>
      <c r="AE59" s="54">
        <f t="shared" si="31"/>
        <v>2.1480406386066742E-2</v>
      </c>
      <c r="AF59" s="54">
        <f t="shared" si="32"/>
        <v>1.504629629629628E-2</v>
      </c>
      <c r="AG59" s="54">
        <f t="shared" si="33"/>
        <v>7.1750954750606777E-3</v>
      </c>
      <c r="AH59" s="54">
        <f t="shared" si="34"/>
        <v>5.3425518541798667E-3</v>
      </c>
      <c r="AI59" s="54">
        <f t="shared" si="35"/>
        <v>-1.2700784460216608E-2</v>
      </c>
      <c r="AJ59" s="54">
        <f t="shared" si="36"/>
        <v>-1.2765957446808529E-2</v>
      </c>
      <c r="AK59" s="54">
        <f t="shared" si="37"/>
        <v>-1.3233951931852728E-2</v>
      </c>
      <c r="AL59" s="54">
        <f t="shared" si="38"/>
        <v>1.3057671381936808E-2</v>
      </c>
      <c r="AM59" s="54">
        <f t="shared" si="39"/>
        <v>-2.3148148148147696E-3</v>
      </c>
      <c r="AN59" s="54">
        <f t="shared" si="40"/>
        <v>1.3061766659287155E-2</v>
      </c>
      <c r="AO59" s="54">
        <f t="shared" si="41"/>
        <v>1.7199926021823631E-2</v>
      </c>
      <c r="AP59" s="54">
        <f t="shared" si="42"/>
        <v>9.122919334186852E-3</v>
      </c>
      <c r="AQ59" s="54">
        <f t="shared" si="43"/>
        <v>5.6834327934072171E-3</v>
      </c>
      <c r="AR59" s="54">
        <f t="shared" si="44"/>
        <v>1.5203344735841284E-3</v>
      </c>
      <c r="AS59" s="54">
        <f t="shared" si="45"/>
        <v>-3.2172813972193293E-3</v>
      </c>
      <c r="AT59" s="54">
        <f t="shared" si="46"/>
        <v>-8.2317390851307515E-3</v>
      </c>
      <c r="AU59" s="54">
        <f t="shared" si="47"/>
        <v>-1.7782822550132416E-2</v>
      </c>
      <c r="AV59" s="54">
        <f t="shared" si="48"/>
        <v>-2.155172413793105E-2</v>
      </c>
      <c r="AW59" s="54">
        <f t="shared" si="49"/>
        <v>-2.1967010944966892E-2</v>
      </c>
      <c r="AX59" s="54">
        <f t="shared" si="50"/>
        <v>-6.1761546723952732E-2</v>
      </c>
      <c r="AY59" s="54">
        <f t="shared" si="51"/>
        <v>-1.4791183294663557E-2</v>
      </c>
      <c r="AZ59" s="54">
        <f t="shared" si="52"/>
        <v>-4.2832167832167811E-2</v>
      </c>
      <c r="BA59" s="54">
        <f t="shared" si="53"/>
        <v>-4.69090909090909E-2</v>
      </c>
      <c r="BB59" s="54">
        <f t="shared" si="54"/>
        <v>-4.9801744647105517E-2</v>
      </c>
      <c r="BC59" s="54">
        <f t="shared" si="55"/>
        <v>-4.3373834416501889E-2</v>
      </c>
      <c r="BD59" s="54">
        <f t="shared" si="56"/>
        <v>-4.3769765970904539E-2</v>
      </c>
      <c r="BE59" s="54">
        <f t="shared" si="57"/>
        <v>-3.6887608069164246E-2</v>
      </c>
      <c r="BF59" s="54">
        <f t="shared" si="58"/>
        <v>-3.6457238915738599E-2</v>
      </c>
      <c r="BG59" s="54">
        <f t="shared" si="59"/>
        <v>-3.0142526964560878E-2</v>
      </c>
      <c r="BH59" s="54">
        <f t="shared" si="60"/>
        <v>-2.2555066079295139E-2</v>
      </c>
      <c r="BI59" s="54">
        <f t="shared" si="61"/>
        <v>-2.5297501773189346E-2</v>
      </c>
      <c r="BJ59" s="54">
        <f t="shared" si="62"/>
        <v>-8.2427017744705178E-2</v>
      </c>
      <c r="BK59" s="54">
        <f t="shared" si="63"/>
        <v>-0.10391521931115688</v>
      </c>
      <c r="BL59" s="54">
        <f t="shared" si="64"/>
        <v>-6.2557077625570723E-2</v>
      </c>
      <c r="BM59" s="54">
        <f t="shared" si="65"/>
        <v>-8.1266692102251015E-2</v>
      </c>
      <c r="BN59" s="54">
        <f t="shared" si="66"/>
        <v>-6.9103655483224835E-2</v>
      </c>
      <c r="BO59" s="54">
        <f t="shared" si="67"/>
        <v>-7.9456505686013923E-2</v>
      </c>
      <c r="BP59" s="54">
        <f t="shared" si="68"/>
        <v>-7.6200555629051481E-2</v>
      </c>
      <c r="BQ59" s="54">
        <f t="shared" si="69"/>
        <v>-7.5284260921603785E-2</v>
      </c>
      <c r="BR59" s="54">
        <f t="shared" si="70"/>
        <v>-6.7822483916693876E-2</v>
      </c>
      <c r="BS59" s="54">
        <f t="shared" si="71"/>
        <v>-7.2783239003078148E-2</v>
      </c>
      <c r="BT59" s="54">
        <f t="shared" si="72"/>
        <v>-6.8505498467640202E-2</v>
      </c>
      <c r="BU59" s="54">
        <f t="shared" si="73"/>
        <v>-6.25E-2</v>
      </c>
      <c r="BV59" s="54">
        <f t="shared" si="74"/>
        <v>-6.2383031815346213E-3</v>
      </c>
      <c r="BW59" s="54">
        <f t="shared" si="75"/>
        <v>-2.1024967148488782E-2</v>
      </c>
      <c r="BX59" s="54">
        <f t="shared" si="76"/>
        <v>-4.1402825133950327E-2</v>
      </c>
      <c r="BY59" s="54">
        <f t="shared" si="77"/>
        <v>-1.7649501661129552E-2</v>
      </c>
      <c r="BZ59" s="54">
        <f t="shared" si="78"/>
        <v>-2.5999641384256811E-2</v>
      </c>
      <c r="CA59" s="54">
        <f t="shared" si="79"/>
        <v>-2.0375421145515826E-2</v>
      </c>
      <c r="CB59" s="54">
        <f t="shared" si="80"/>
        <v>-2.0764714306172105E-2</v>
      </c>
      <c r="CC59" s="54">
        <f t="shared" si="81"/>
        <v>-2.1097592544654376E-2</v>
      </c>
      <c r="CD59" s="54">
        <f t="shared" si="82"/>
        <v>-2.8775295356182062E-2</v>
      </c>
      <c r="CE59" s="54">
        <f t="shared" si="83"/>
        <v>-2.2167487684729092E-2</v>
      </c>
      <c r="CF59" s="54">
        <f t="shared" si="84"/>
        <v>-2.8836849235533202E-2</v>
      </c>
      <c r="CG59" s="54">
        <f t="shared" si="85"/>
        <v>-2.3889607589478223E-2</v>
      </c>
      <c r="CH59" s="54">
        <f t="shared" si="86"/>
        <v>3.8920276208411764E-2</v>
      </c>
      <c r="CI59" s="54">
        <f t="shared" si="87"/>
        <v>6.9463087248322175E-2</v>
      </c>
      <c r="CJ59" s="54">
        <f t="shared" si="88"/>
        <v>1.778455284552849E-2</v>
      </c>
      <c r="CK59" s="54">
        <f t="shared" si="89"/>
        <v>2.1559923906151024E-2</v>
      </c>
      <c r="CL59" s="54">
        <f t="shared" si="90"/>
        <v>1.7857142857142794E-2</v>
      </c>
      <c r="CM59" s="54">
        <f t="shared" si="91"/>
        <v>1.8506387160170279E-2</v>
      </c>
      <c r="CN59" s="54">
        <f t="shared" si="92"/>
        <v>2.281368821292773E-2</v>
      </c>
      <c r="CO59" s="54">
        <f t="shared" si="93"/>
        <v>2.0230067433558041E-2</v>
      </c>
      <c r="CP59" s="54">
        <f t="shared" si="94"/>
        <v>3.1313982897747783E-2</v>
      </c>
      <c r="CQ59" s="54">
        <f t="shared" si="95"/>
        <v>3.3950279268426309E-2</v>
      </c>
      <c r="CR59" s="54">
        <f t="shared" si="96"/>
        <v>2.9493822239936129E-2</v>
      </c>
      <c r="CS59" s="54">
        <f t="shared" si="97"/>
        <v>2.6683159568828385E-2</v>
      </c>
      <c r="CT59" s="54">
        <f t="shared" si="98"/>
        <v>2.7794561933534689E-2</v>
      </c>
      <c r="CU59" s="54">
        <f t="shared" si="99"/>
        <v>-1.4119861939127731E-2</v>
      </c>
      <c r="CV59" s="54">
        <f t="shared" si="100"/>
        <v>2.246630054917631E-2</v>
      </c>
      <c r="CW59" s="54">
        <f t="shared" si="101"/>
        <v>-3.9313056072832753E-3</v>
      </c>
      <c r="CX59" s="54">
        <f t="shared" si="102"/>
        <v>3.6172906493037171E-3</v>
      </c>
      <c r="CY59" s="54">
        <f t="shared" si="103"/>
        <v>2.09036822640285E-3</v>
      </c>
      <c r="CZ59" s="54">
        <f t="shared" si="104"/>
        <v>1.0008578781812938E-2</v>
      </c>
      <c r="DA59" s="54">
        <f t="shared" si="105"/>
        <v>9.8496630378435146E-3</v>
      </c>
      <c r="DB59" s="54">
        <f t="shared" si="106"/>
        <v>-7.2404531122269855E-3</v>
      </c>
      <c r="DC59" s="54">
        <f t="shared" si="107"/>
        <v>-1.7582883169155794E-2</v>
      </c>
      <c r="DD59" s="54">
        <f t="shared" si="108"/>
        <v>-1.3356562137049943E-2</v>
      </c>
      <c r="DE59" s="54">
        <f t="shared" si="109"/>
        <v>-1.2478485370051584E-2</v>
      </c>
      <c r="DF59" s="54">
        <f t="shared" si="110"/>
        <v>-4.7031158142268881E-3</v>
      </c>
      <c r="DG59" s="54">
        <f t="shared" si="111"/>
        <v>2.8007638446849059E-2</v>
      </c>
      <c r="DH59" s="54">
        <f t="shared" si="112"/>
        <v>5.615234375E-3</v>
      </c>
      <c r="DI59" s="54">
        <f t="shared" si="113"/>
        <v>3.4067303697548734E-2</v>
      </c>
      <c r="DJ59" s="54">
        <f t="shared" si="114"/>
        <v>2.2166156064155729E-2</v>
      </c>
      <c r="DK59" s="54">
        <f t="shared" si="115"/>
        <v>1.7650834403080795E-2</v>
      </c>
      <c r="DL59" s="54">
        <f t="shared" si="116"/>
        <v>9.2015855039637717E-3</v>
      </c>
      <c r="DM59" s="54">
        <f t="shared" si="117"/>
        <v>5.5184804928132269E-3</v>
      </c>
      <c r="DN59" s="54">
        <f t="shared" si="118"/>
        <v>1.152805552287961E-2</v>
      </c>
      <c r="DO59" s="54">
        <f t="shared" si="119"/>
        <v>1.9299191374663183E-2</v>
      </c>
      <c r="DP59" s="54">
        <f t="shared" si="120"/>
        <v>1.461644104375126E-2</v>
      </c>
      <c r="DQ59" s="54">
        <f t="shared" si="121"/>
        <v>2.274509803921565E-2</v>
      </c>
      <c r="DR59" s="54">
        <f t="shared" si="122"/>
        <v>-1.476668635558176E-2</v>
      </c>
      <c r="DS59" s="54">
        <f t="shared" si="123"/>
        <v>-2.1671826625386803E-3</v>
      </c>
      <c r="DT59" s="54">
        <f t="shared" si="124"/>
        <v>-4.8555474629763395E-4</v>
      </c>
      <c r="DU59" s="54">
        <f t="shared" si="125"/>
        <v>1.2655685014061779E-2</v>
      </c>
      <c r="DV59" s="54">
        <f t="shared" si="126"/>
        <v>2.3272214386459877E-2</v>
      </c>
      <c r="DW59" s="54">
        <f t="shared" si="127"/>
        <v>3.2954903815830994E-2</v>
      </c>
      <c r="DX59" s="54">
        <f t="shared" si="128"/>
        <v>3.4366671342404231E-2</v>
      </c>
      <c r="DY59" s="54">
        <f t="shared" si="129"/>
        <v>4.0714741544352284E-2</v>
      </c>
      <c r="DZ59" s="54">
        <f t="shared" si="130"/>
        <v>5.6867077567158919E-2</v>
      </c>
      <c r="EA59" s="54">
        <f t="shared" si="131"/>
        <v>6.2090120583879749E-2</v>
      </c>
      <c r="EB59" s="54">
        <f t="shared" si="132"/>
        <v>7.5703374262786394E-2</v>
      </c>
      <c r="EC59" s="54">
        <f t="shared" si="133"/>
        <v>7.5068166325835017E-2</v>
      </c>
      <c r="ED59" s="54">
        <f t="shared" si="134"/>
        <v>8.0935251798561092E-2</v>
      </c>
      <c r="EE59" s="54">
        <f t="shared" si="135"/>
        <v>6.7328575860999162E-2</v>
      </c>
      <c r="EF59" s="54">
        <f t="shared" si="136"/>
        <v>0.11148894826329858</v>
      </c>
      <c r="EG59" s="54">
        <f t="shared" si="137"/>
        <v>9.1450109105336352E-2</v>
      </c>
      <c r="EH59" s="54">
        <f t="shared" si="138"/>
        <v>0.10492763611302558</v>
      </c>
      <c r="EI59" s="54">
        <f t="shared" si="139"/>
        <v>0.10349564951915746</v>
      </c>
      <c r="EJ59" s="54">
        <f t="shared" si="140"/>
        <v>0.11404936262544063</v>
      </c>
      <c r="EK59" s="54">
        <f t="shared" si="141"/>
        <v>0.12190336031395632</v>
      </c>
      <c r="EL59" s="54">
        <f t="shared" si="142"/>
        <v>0.10805457746478875</v>
      </c>
      <c r="EM59" s="54">
        <f t="shared" si="143"/>
        <v>0.10058759087740254</v>
      </c>
      <c r="EN59" s="54">
        <f t="shared" si="144"/>
        <v>9.374438252741335E-2</v>
      </c>
      <c r="EO59" s="54">
        <f t="shared" si="145"/>
        <v>9.2732028215899209E-2</v>
      </c>
      <c r="EP59" s="54">
        <f t="shared" si="146"/>
        <v>3.373821408763189E-2</v>
      </c>
      <c r="EQ59" s="54">
        <f t="shared" si="147"/>
        <v>4.2404069767441932E-2</v>
      </c>
      <c r="ER59" s="54">
        <f t="shared" si="148"/>
        <v>1.5319820804195805E-2</v>
      </c>
      <c r="ES59" s="54">
        <f t="shared" si="149"/>
        <v>4.02019265721556E-2</v>
      </c>
      <c r="ET59" s="54">
        <f t="shared" si="150"/>
        <v>4.1108373616092209E-2</v>
      </c>
      <c r="EU59" s="54">
        <f t="shared" si="151"/>
        <v>4.5183012864849825E-2</v>
      </c>
      <c r="EV59" s="54">
        <f t="shared" si="152"/>
        <v>3.7690566037736017E-2</v>
      </c>
      <c r="EW59" s="54">
        <f t="shared" si="153"/>
        <v>3.9093572365544338E-2</v>
      </c>
      <c r="EX59" s="54">
        <f t="shared" si="154"/>
        <v>4.4848857994041813E-2</v>
      </c>
      <c r="EY59" s="54">
        <f t="shared" si="155"/>
        <v>6.4847344131752749E-2</v>
      </c>
      <c r="EZ59" s="54">
        <f t="shared" si="156"/>
        <v>5.5602596762264866E-2</v>
      </c>
      <c r="FA59" s="54">
        <f t="shared" si="157"/>
        <v>5.342917240879097E-2</v>
      </c>
      <c r="FB59" s="54">
        <f t="shared" si="158"/>
        <v>8.539941947495211E-2</v>
      </c>
      <c r="FC59" s="54">
        <f t="shared" si="159"/>
        <v>7.3937426621712543E-2</v>
      </c>
      <c r="FD59" s="54">
        <f t="shared" si="160"/>
        <v>7.2081153594619529E-2</v>
      </c>
      <c r="FE59" s="54">
        <f t="shared" si="161"/>
        <v>6.6887336103233386E-2</v>
      </c>
      <c r="FF59" s="54">
        <f t="shared" si="162"/>
        <v>6.8054113543543293E-2</v>
      </c>
      <c r="FG59" s="54">
        <f t="shared" si="163"/>
        <v>7.2577951164350729E-2</v>
      </c>
      <c r="FH59" s="54">
        <f t="shared" si="164"/>
        <v>8.0164436500923975E-2</v>
      </c>
      <c r="FI59" s="54">
        <f t="shared" si="165"/>
        <v>8.1043777433747577E-2</v>
      </c>
      <c r="FJ59" s="54">
        <f t="shared" si="166"/>
        <v>9.0610692565827211E-2</v>
      </c>
      <c r="FK59" s="54">
        <f t="shared" si="167"/>
        <v>8.2121222730697996E-2</v>
      </c>
      <c r="FL59" s="54">
        <f t="shared" si="168"/>
        <v>9.6482009287517823E-2</v>
      </c>
      <c r="FM59" s="54">
        <f t="shared" si="169"/>
        <v>9.4561221204508827E-2</v>
      </c>
      <c r="FN59" s="54">
        <f t="shared" si="170"/>
        <v>0.10479485912011866</v>
      </c>
      <c r="FO59" s="54">
        <f t="shared" si="171"/>
        <v>5.6004803947026671E-2</v>
      </c>
      <c r="FP59" s="54">
        <f t="shared" si="172"/>
        <v>0.12681680385464777</v>
      </c>
      <c r="FQ59" s="54">
        <f t="shared" si="173"/>
        <v>0.12981894857517196</v>
      </c>
      <c r="FR59" s="54">
        <f t="shared" si="174"/>
        <v>0.12812712102089474</v>
      </c>
      <c r="FS59" s="54">
        <f t="shared" si="175"/>
        <v>0.13228035538005933</v>
      </c>
      <c r="FT59" s="54">
        <f t="shared" si="176"/>
        <v>0.12554300608166802</v>
      </c>
      <c r="FU59" s="54">
        <f t="shared" si="177"/>
        <v>0.12154534838458542</v>
      </c>
      <c r="FV59" s="54">
        <f t="shared" si="178"/>
        <v>0.11642701525054466</v>
      </c>
      <c r="FW59" s="54">
        <f t="shared" si="179"/>
        <v>0.11378985393434893</v>
      </c>
      <c r="FX59" s="54">
        <f t="shared" si="180"/>
        <v>0.11309904153354622</v>
      </c>
      <c r="FY59" s="54">
        <f t="shared" si="181"/>
        <v>0.10807070516449646</v>
      </c>
      <c r="FZ59" s="54">
        <f t="shared" si="182"/>
        <v>5.7404026845637723E-2</v>
      </c>
      <c r="GA59" s="54">
        <f t="shared" si="183"/>
        <v>0.12212029755516474</v>
      </c>
      <c r="GB59" s="54">
        <f t="shared" si="184"/>
        <v>7.4299338042852936E-2</v>
      </c>
      <c r="GC59" s="54">
        <f t="shared" si="185"/>
        <v>8.2865773707688328E-2</v>
      </c>
      <c r="GD59" s="54">
        <f t="shared" si="186"/>
        <v>8.6364215233319941E-2</v>
      </c>
      <c r="GE59" s="54">
        <f t="shared" si="187"/>
        <v>8.6221338273757553E-2</v>
      </c>
      <c r="GF59" s="54">
        <f t="shared" si="188"/>
        <v>8.9830181397144049E-2</v>
      </c>
      <c r="GG59" s="54">
        <f t="shared" si="189"/>
        <v>9.5291323210412004E-2</v>
      </c>
      <c r="GH59" s="54">
        <f t="shared" si="190"/>
        <v>9.7376473343220527E-2</v>
      </c>
      <c r="GI59" s="54">
        <f t="shared" si="191"/>
        <v>9.3492208982584701E-2</v>
      </c>
      <c r="GJ59" s="54">
        <f t="shared" si="192"/>
        <v>9.6132606199770487E-2</v>
      </c>
      <c r="GK59" s="54">
        <f t="shared" si="193"/>
        <v>9.4417655407323275E-2</v>
      </c>
      <c r="GL59" s="54">
        <f t="shared" si="194"/>
        <v>3.4148042269743328E-2</v>
      </c>
      <c r="GM59" s="54">
        <f t="shared" si="195"/>
        <v>4.7557709358450051E-3</v>
      </c>
      <c r="GN59" s="54">
        <f t="shared" si="196"/>
        <v>3.0069112147924404E-2</v>
      </c>
      <c r="GO59" s="54">
        <f t="shared" si="197"/>
        <v>1.2002334298505835E-2</v>
      </c>
      <c r="GP59" s="54">
        <f t="shared" si="198"/>
        <v>2.3863467783686199E-2</v>
      </c>
      <c r="GQ59" s="54">
        <f t="shared" si="199"/>
        <v>2.7172515520207607E-2</v>
      </c>
      <c r="GR59" s="54">
        <f t="shared" si="200"/>
        <v>3.2934926958831268E-2</v>
      </c>
      <c r="GS59" s="54">
        <f t="shared" si="201"/>
        <v>3.3491223424744865E-2</v>
      </c>
      <c r="GT59" s="54">
        <f t="shared" si="202"/>
        <v>3.3681426668155767E-2</v>
      </c>
      <c r="GU59" s="54">
        <f t="shared" si="203"/>
        <v>3.6145850796311718E-2</v>
      </c>
      <c r="GV59" s="54">
        <f t="shared" si="204"/>
        <v>3.8305766827869459E-2</v>
      </c>
      <c r="GW59" s="54">
        <f t="shared" si="205"/>
        <v>4.431391220959946E-2</v>
      </c>
      <c r="GX59" s="54">
        <f t="shared" si="206"/>
        <v>8.1423895253682543E-2</v>
      </c>
      <c r="GY59" s="54">
        <f t="shared" si="207"/>
        <v>7.6553980370774211E-2</v>
      </c>
      <c r="GZ59" s="54">
        <f t="shared" si="208"/>
        <v>7.9214297214619256E-2</v>
      </c>
      <c r="HA59" s="54">
        <f t="shared" si="209"/>
        <v>9.8412698412698507E-2</v>
      </c>
      <c r="HB59" s="54">
        <f t="shared" si="210"/>
        <v>9.1528833258828879E-2</v>
      </c>
      <c r="HC59" s="54">
        <f t="shared" si="211"/>
        <v>8.5758937292439885E-2</v>
      </c>
      <c r="HD59" s="54">
        <f t="shared" si="212"/>
        <v>8.2797634353304117E-2</v>
      </c>
      <c r="HE59" s="54">
        <f t="shared" si="213"/>
        <v>9.0372527977924166E-2</v>
      </c>
      <c r="HF59" s="54">
        <f t="shared" si="214"/>
        <v>8.5191301954307797E-2</v>
      </c>
      <c r="HG59" s="54">
        <f t="shared" si="215"/>
        <v>8.2044055148651651E-2</v>
      </c>
      <c r="HH59" s="54">
        <f t="shared" si="216"/>
        <v>7.7313601433085521E-2</v>
      </c>
      <c r="HI59" s="54">
        <f t="shared" si="217"/>
        <v>7.5228866738477729E-2</v>
      </c>
      <c r="HJ59" s="54">
        <f t="shared" si="218"/>
        <v>5.4483541430192961E-2</v>
      </c>
      <c r="HK59" s="54">
        <f t="shared" si="219"/>
        <v>3.5656401944894611E-2</v>
      </c>
      <c r="HL59" s="54">
        <f t="shared" si="220"/>
        <v>7.9069073549156155E-3</v>
      </c>
      <c r="HM59" s="54">
        <f t="shared" si="221"/>
        <v>1.2322013487475969E-2</v>
      </c>
      <c r="HN59" s="54">
        <f t="shared" si="222"/>
        <v>8.8094604279715938E-3</v>
      </c>
      <c r="HO59" s="54">
        <f t="shared" si="223"/>
        <v>1.3062207628643296E-2</v>
      </c>
      <c r="HP59" s="54">
        <f t="shared" si="224"/>
        <v>1.2032929628750022E-2</v>
      </c>
      <c r="HQ59" s="54">
        <f t="shared" si="225"/>
        <v>4.138277680140412E-3</v>
      </c>
      <c r="HR59" s="54">
        <f t="shared" si="226"/>
        <v>-2.4180722891566919E-3</v>
      </c>
      <c r="HS59" s="54">
        <f t="shared" si="227"/>
        <v>-4.5414366229584724E-3</v>
      </c>
      <c r="HT59" s="54">
        <f t="shared" si="228"/>
        <v>-2.0962726941684551E-2</v>
      </c>
      <c r="HU59" s="54">
        <f t="shared" si="229"/>
        <v>-2.6376241511525955E-2</v>
      </c>
      <c r="HV59" s="54">
        <f t="shared" si="229"/>
        <v>1.4352350197344155E-3</v>
      </c>
      <c r="HW59" s="54">
        <f t="shared" si="229"/>
        <v>3.3255086071988238E-3</v>
      </c>
      <c r="HX59" s="54">
        <f t="shared" si="229"/>
        <v>-4.2924807578448299E-3</v>
      </c>
      <c r="HY59" s="54">
        <f t="shared" si="229"/>
        <v>-3.6796353982157748E-2</v>
      </c>
      <c r="HZ59" s="54">
        <f t="shared" si="229"/>
        <v>-4.3341132616708578E-2</v>
      </c>
      <c r="IA59" s="54">
        <f t="shared" si="229"/>
        <v>-5.3830810829698761E-2</v>
      </c>
      <c r="IB59" s="54">
        <f t="shared" si="229"/>
        <v>-5.1936752190768321E-2</v>
      </c>
      <c r="IC59" s="54">
        <f t="shared" si="229"/>
        <v>-5.6838039726917033E-2</v>
      </c>
      <c r="ID59" s="54">
        <f t="shared" si="229"/>
        <v>-5.4898538107396755E-2</v>
      </c>
      <c r="IE59" s="54">
        <f t="shared" si="229"/>
        <v>-5.8340807994854083E-2</v>
      </c>
      <c r="IF59" s="54">
        <f t="shared" si="229"/>
        <v>-4.9140348235830578E-2</v>
      </c>
      <c r="IG59" s="54">
        <f t="shared" si="229"/>
        <v>-4.8530146813440811E-2</v>
      </c>
      <c r="IH59" s="54">
        <f t="shared" si="232"/>
        <v>-3.4193837334287602E-3</v>
      </c>
      <c r="II59" s="54">
        <f t="shared" si="231"/>
        <v>2.1252388379801035E-2</v>
      </c>
      <c r="IJ59" s="54">
        <f t="shared" si="231"/>
        <v>1.8316188494128083E-2</v>
      </c>
      <c r="IK59" s="54">
        <f t="shared" si="231"/>
        <v>3.8699888847721242E-2</v>
      </c>
      <c r="IL59" s="54">
        <f t="shared" si="231"/>
        <v>2.931651814131131E-2</v>
      </c>
      <c r="IM59" s="54">
        <f t="shared" si="231"/>
        <v>3.6367573908962836E-2</v>
      </c>
      <c r="IN59" s="54">
        <f t="shared" si="231"/>
        <v>4.9534568104941723E-2</v>
      </c>
      <c r="IO59" s="54">
        <f t="shared" si="231"/>
        <v>6.0115016330166249E-2</v>
      </c>
      <c r="IP59" s="54">
        <f t="shared" si="231"/>
        <v>7.3089158913912433E-2</v>
      </c>
      <c r="IQ59" s="54">
        <f t="shared" si="231"/>
        <v>8.0619334292296063E-2</v>
      </c>
      <c r="IR59" s="54">
        <f t="shared" si="231"/>
        <v>8.5132611320777762E-2</v>
      </c>
      <c r="IS59" s="54">
        <f t="shared" si="231"/>
        <v>9.3920721572239074E-2</v>
      </c>
      <c r="IT59" s="54">
        <f t="shared" si="231"/>
        <v>8.9938311097081503E-2</v>
      </c>
      <c r="IU59" s="54">
        <f t="shared" si="231"/>
        <v>8.2754335692979186E-2</v>
      </c>
      <c r="IV59" s="54">
        <f t="shared" si="231"/>
        <v>0.12525376948132849</v>
      </c>
      <c r="IW59" s="54">
        <f t="shared" si="231"/>
        <v>0.12967743446678148</v>
      </c>
      <c r="IX59" s="54">
        <f t="shared" si="231"/>
        <v>0.13136963128730561</v>
      </c>
      <c r="IY59" s="54">
        <f t="shared" si="231"/>
        <v>0.12858161195704243</v>
      </c>
      <c r="IZ59" s="190"/>
      <c r="JA59" s="190"/>
      <c r="JB59" s="190"/>
      <c r="JC59" s="190"/>
      <c r="JD59" s="190"/>
      <c r="JE59" s="190"/>
      <c r="JF59" s="190"/>
      <c r="JG59" s="190"/>
      <c r="JH59" s="190"/>
      <c r="JI59" s="190"/>
      <c r="JJ59" s="190"/>
      <c r="JK59" s="190"/>
      <c r="JL59" s="190"/>
      <c r="JM59" s="190"/>
      <c r="JN59" s="190"/>
      <c r="JO59" s="190"/>
      <c r="JP59" s="190"/>
      <c r="JQ59" s="190"/>
      <c r="JR59" s="190"/>
      <c r="JS59" s="190"/>
      <c r="JT59" s="190"/>
      <c r="JU59" s="190"/>
      <c r="JV59" s="190"/>
      <c r="JW59" s="190"/>
      <c r="JX59" s="190"/>
      <c r="JY59" s="190"/>
      <c r="JZ59" s="190"/>
      <c r="KA59" s="190"/>
      <c r="KB59" s="190"/>
      <c r="KC59" s="190"/>
      <c r="KD59" s="190"/>
      <c r="KE59" s="190"/>
      <c r="KF59" s="190"/>
      <c r="KG59" s="190"/>
      <c r="KH59" s="190"/>
      <c r="KI59" s="190"/>
      <c r="KJ59" s="190"/>
      <c r="KK59" s="190"/>
      <c r="KL59" s="190"/>
      <c r="KM59" s="190"/>
      <c r="KN59" s="190"/>
      <c r="KO59" s="190"/>
      <c r="KP59" s="190"/>
      <c r="KQ59" s="190"/>
      <c r="KR59" s="190"/>
      <c r="KS59" s="190"/>
      <c r="KT59" s="190"/>
      <c r="KU59" s="190"/>
      <c r="KV59" s="190"/>
      <c r="KW59" s="190"/>
      <c r="KX59" s="190"/>
      <c r="KY59" s="190"/>
      <c r="KZ59" s="190"/>
      <c r="LA59" s="190"/>
      <c r="LB59" s="190"/>
      <c r="LC59" s="190"/>
      <c r="LD59" s="190"/>
      <c r="LE59" s="190"/>
      <c r="LF59" s="190"/>
      <c r="LG59" s="190"/>
      <c r="LH59" s="190"/>
      <c r="LI59" s="190"/>
      <c r="LJ59" s="190"/>
      <c r="LK59" s="190"/>
      <c r="LL59" s="190"/>
      <c r="LM59" s="190"/>
      <c r="LN59" s="190"/>
      <c r="LO59" s="190"/>
      <c r="LP59" s="190"/>
      <c r="LQ59" s="190"/>
      <c r="LR59" s="190"/>
      <c r="LS59" s="190"/>
      <c r="LT59" s="190"/>
      <c r="LU59" s="190"/>
      <c r="LV59" s="190"/>
      <c r="LW59" s="190"/>
      <c r="LX59" s="190"/>
      <c r="LY59" s="190"/>
      <c r="LZ59" s="190"/>
      <c r="MA59" s="190"/>
      <c r="MB59" s="190"/>
      <c r="MC59" s="190"/>
      <c r="MD59" s="190"/>
      <c r="ME59" s="190"/>
      <c r="MF59" s="190"/>
      <c r="MG59" s="190"/>
      <c r="MH59" s="190"/>
      <c r="MI59" s="190"/>
      <c r="MJ59" s="190"/>
      <c r="MK59" s="190"/>
    </row>
    <row r="60" spans="1:350" s="7" customFormat="1" x14ac:dyDescent="0.35">
      <c r="A60" s="20" t="str">
        <f>Month!$A$20</f>
        <v>Econorte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 t="str">
        <f t="shared" si="14"/>
        <v/>
      </c>
      <c r="O60" s="52" t="str">
        <f t="shared" si="15"/>
        <v/>
      </c>
      <c r="P60" s="52" t="str">
        <f t="shared" si="16"/>
        <v/>
      </c>
      <c r="Q60" s="52" t="str">
        <f t="shared" si="17"/>
        <v/>
      </c>
      <c r="R60" s="52" t="str">
        <f t="shared" si="18"/>
        <v/>
      </c>
      <c r="S60" s="52" t="str">
        <f t="shared" si="19"/>
        <v/>
      </c>
      <c r="T60" s="52" t="str">
        <f t="shared" si="20"/>
        <v/>
      </c>
      <c r="U60" s="52" t="str">
        <f t="shared" si="21"/>
        <v/>
      </c>
      <c r="V60" s="52" t="str">
        <f t="shared" si="22"/>
        <v/>
      </c>
      <c r="W60" s="52" t="str">
        <f t="shared" si="23"/>
        <v/>
      </c>
      <c r="X60" s="52" t="str">
        <f t="shared" si="24"/>
        <v/>
      </c>
      <c r="Y60" s="52" t="str">
        <f t="shared" si="25"/>
        <v/>
      </c>
      <c r="Z60" s="52" t="str">
        <f t="shared" si="26"/>
        <v/>
      </c>
      <c r="AA60" s="52" t="str">
        <f t="shared" si="27"/>
        <v/>
      </c>
      <c r="AB60" s="52" t="str">
        <f t="shared" si="28"/>
        <v/>
      </c>
      <c r="AC60" s="52" t="str">
        <f t="shared" si="29"/>
        <v/>
      </c>
      <c r="AD60" s="52" t="str">
        <f t="shared" si="30"/>
        <v/>
      </c>
      <c r="AE60" s="52">
        <f t="shared" si="31"/>
        <v>8.3426124197002149</v>
      </c>
      <c r="AF60" s="52">
        <f t="shared" si="32"/>
        <v>3.373720136518771</v>
      </c>
      <c r="AG60" s="52">
        <f t="shared" si="33"/>
        <v>2.1004206098843321</v>
      </c>
      <c r="AH60" s="52">
        <f t="shared" si="34"/>
        <v>1.5164461247637049</v>
      </c>
      <c r="AI60" s="52">
        <f t="shared" si="35"/>
        <v>1.1838879159369529</v>
      </c>
      <c r="AJ60" s="52">
        <f t="shared" si="36"/>
        <v>0.98034044593622638</v>
      </c>
      <c r="AK60" s="52">
        <f t="shared" si="37"/>
        <v>0.81429990069513414</v>
      </c>
      <c r="AL60" s="52">
        <f t="shared" si="38"/>
        <v>1.6861219195849486E-2</v>
      </c>
      <c r="AM60" s="52">
        <f t="shared" si="39"/>
        <v>5.9030217849613598E-2</v>
      </c>
      <c r="AN60" s="52">
        <f t="shared" si="40"/>
        <v>4.9976646426903359E-2</v>
      </c>
      <c r="AO60" s="52">
        <f t="shared" si="41"/>
        <v>2.8183716075156573E-2</v>
      </c>
      <c r="AP60" s="52">
        <f t="shared" si="42"/>
        <v>-2.1984061555372358E-3</v>
      </c>
      <c r="AQ60" s="52">
        <f t="shared" si="43"/>
        <v>-1.6044006417602619E-2</v>
      </c>
      <c r="AR60" s="52">
        <f t="shared" si="44"/>
        <v>-2.3995317986734266E-2</v>
      </c>
      <c r="AS60" s="52">
        <f t="shared" si="45"/>
        <v>-4.137697134135998E-2</v>
      </c>
      <c r="AT60" s="52">
        <f t="shared" si="46"/>
        <v>-5.2584134615384581E-2</v>
      </c>
      <c r="AU60" s="52">
        <f t="shared" si="47"/>
        <v>-6.2416466185511887E-2</v>
      </c>
      <c r="AV60" s="52">
        <f t="shared" si="48"/>
        <v>-7.0460048426150168E-2</v>
      </c>
      <c r="AW60" s="52">
        <f t="shared" si="49"/>
        <v>-7.8489326765188827E-2</v>
      </c>
      <c r="AX60" s="52">
        <f t="shared" si="50"/>
        <v>-0.14158163265306123</v>
      </c>
      <c r="AY60" s="52">
        <f t="shared" si="51"/>
        <v>-0.17319177173191769</v>
      </c>
      <c r="AZ60" s="52">
        <f t="shared" si="52"/>
        <v>-0.15524911032028466</v>
      </c>
      <c r="BA60" s="52">
        <f t="shared" si="53"/>
        <v>-0.13434856175972931</v>
      </c>
      <c r="BB60" s="52">
        <f t="shared" si="54"/>
        <v>-0.12062792619113194</v>
      </c>
      <c r="BC60" s="52">
        <f t="shared" si="55"/>
        <v>-0.11297460982995577</v>
      </c>
      <c r="BD60" s="52">
        <f t="shared" si="56"/>
        <v>-9.9140515690585684E-2</v>
      </c>
      <c r="BE60" s="52">
        <f t="shared" si="57"/>
        <v>-8.8979303024942502E-2</v>
      </c>
      <c r="BF60" s="52">
        <f t="shared" si="58"/>
        <v>-8.1668252457976487E-2</v>
      </c>
      <c r="BG60" s="52">
        <f t="shared" si="59"/>
        <v>-7.8831076265146072E-2</v>
      </c>
      <c r="BH60" s="52">
        <f t="shared" si="60"/>
        <v>-7.3977598332899186E-2</v>
      </c>
      <c r="BI60" s="52">
        <f t="shared" si="61"/>
        <v>-7.2463768115942018E-2</v>
      </c>
      <c r="BJ60" s="52">
        <f t="shared" si="62"/>
        <v>-3.268945022288261E-2</v>
      </c>
      <c r="BK60" s="52">
        <f t="shared" si="63"/>
        <v>-3.2905296950240803E-2</v>
      </c>
      <c r="BL60" s="52">
        <f t="shared" si="64"/>
        <v>-3.5808320168509766E-2</v>
      </c>
      <c r="BM60" s="52">
        <f t="shared" si="65"/>
        <v>-3.8702111024237706E-2</v>
      </c>
      <c r="BN60" s="52">
        <f t="shared" si="66"/>
        <v>-3.4450360162856297E-2</v>
      </c>
      <c r="BO60" s="52">
        <f t="shared" si="67"/>
        <v>-3.7552521008403339E-2</v>
      </c>
      <c r="BP60" s="52">
        <f t="shared" si="68"/>
        <v>-3.6831595296205943E-2</v>
      </c>
      <c r="BQ60" s="52">
        <f t="shared" si="69"/>
        <v>-3.0873786407766945E-2</v>
      </c>
      <c r="BR60" s="52">
        <f t="shared" si="70"/>
        <v>-2.6938352616128425E-2</v>
      </c>
      <c r="BS60" s="52">
        <f t="shared" si="71"/>
        <v>-2.1665119158155388E-2</v>
      </c>
      <c r="BT60" s="52">
        <f t="shared" si="72"/>
        <v>1.9831223628691941E-2</v>
      </c>
      <c r="BU60" s="52">
        <f t="shared" si="73"/>
        <v>5.2766393442623016E-2</v>
      </c>
      <c r="BV60" s="52">
        <f t="shared" si="74"/>
        <v>0.36712749615975415</v>
      </c>
      <c r="BW60" s="52">
        <f t="shared" si="75"/>
        <v>0.39354356846473038</v>
      </c>
      <c r="BX60" s="52">
        <f t="shared" si="76"/>
        <v>0.38570180229382856</v>
      </c>
      <c r="BY60" s="52">
        <f t="shared" si="77"/>
        <v>0.38642537616917449</v>
      </c>
      <c r="BZ60" s="52">
        <f t="shared" si="78"/>
        <v>0.39435614661044438</v>
      </c>
      <c r="CA60" s="52">
        <f t="shared" si="79"/>
        <v>0.40212824010914061</v>
      </c>
      <c r="CB60" s="52">
        <f t="shared" si="80"/>
        <v>0.40354756968440464</v>
      </c>
      <c r="CC60" s="52">
        <f t="shared" si="81"/>
        <v>0.40649168503305955</v>
      </c>
      <c r="CD60" s="52">
        <f t="shared" si="82"/>
        <v>0.40901508429458744</v>
      </c>
      <c r="CE60" s="52">
        <f t="shared" si="83"/>
        <v>0.41344511230623215</v>
      </c>
      <c r="CF60" s="52">
        <f t="shared" si="84"/>
        <v>0.35992276927320366</v>
      </c>
      <c r="CG60" s="52">
        <f t="shared" si="85"/>
        <v>0.31895377128953761</v>
      </c>
      <c r="CH60" s="52">
        <f t="shared" si="86"/>
        <v>5.7303370786516927E-2</v>
      </c>
      <c r="CI60" s="52">
        <f t="shared" si="87"/>
        <v>5.0261430902442727E-2</v>
      </c>
      <c r="CJ60" s="52">
        <f t="shared" si="88"/>
        <v>5.9671609083957966E-2</v>
      </c>
      <c r="CK60" s="52">
        <f t="shared" si="89"/>
        <v>6.054170748734311E-2</v>
      </c>
      <c r="CL60" s="52">
        <f t="shared" si="90"/>
        <v>5.6252907788219897E-2</v>
      </c>
      <c r="CM60" s="52">
        <f t="shared" si="91"/>
        <v>5.6592978905581015E-2</v>
      </c>
      <c r="CN60" s="52">
        <f t="shared" si="92"/>
        <v>5.0357799369747935E-2</v>
      </c>
      <c r="CO60" s="52">
        <f t="shared" si="93"/>
        <v>4.6129519359525917E-2</v>
      </c>
      <c r="CP60" s="52">
        <f t="shared" si="94"/>
        <v>4.1540089171011818E-2</v>
      </c>
      <c r="CQ60" s="52">
        <f t="shared" si="95"/>
        <v>3.0195393809172133E-2</v>
      </c>
      <c r="CR60" s="52">
        <f t="shared" si="96"/>
        <v>2.3914895343176923E-2</v>
      </c>
      <c r="CS60" s="52">
        <f t="shared" si="97"/>
        <v>2.1843236362965479E-2</v>
      </c>
      <c r="CT60" s="52">
        <f t="shared" si="98"/>
        <v>-3.5069075451647169E-2</v>
      </c>
      <c r="CU60" s="52">
        <f t="shared" si="99"/>
        <v>-3.6073530579149637E-2</v>
      </c>
      <c r="CV60" s="52">
        <f t="shared" si="100"/>
        <v>-2.2174944767203941E-2</v>
      </c>
      <c r="CW60" s="52">
        <f t="shared" si="101"/>
        <v>-3.3084228984240571E-2</v>
      </c>
      <c r="CX60" s="52">
        <f t="shared" si="102"/>
        <v>-2.9868167783254296E-2</v>
      </c>
      <c r="CY60" s="52">
        <f t="shared" si="103"/>
        <v>-3.0871405365384685E-2</v>
      </c>
      <c r="CZ60" s="52">
        <f t="shared" si="104"/>
        <v>-3.0254921385957312E-2</v>
      </c>
      <c r="DA60" s="52">
        <f t="shared" si="105"/>
        <v>-2.7182779065365592E-2</v>
      </c>
      <c r="DB60" s="52">
        <f t="shared" si="106"/>
        <v>-3.1152580166924126E-2</v>
      </c>
      <c r="DC60" s="52">
        <f t="shared" si="107"/>
        <v>-3.2112991846285133E-2</v>
      </c>
      <c r="DD60" s="52">
        <f t="shared" si="108"/>
        <v>-3.096283706824654E-2</v>
      </c>
      <c r="DE60" s="52">
        <f t="shared" si="109"/>
        <v>-3.0565178695541428E-2</v>
      </c>
      <c r="DF60" s="52">
        <f t="shared" si="110"/>
        <v>-3.6343612334801767E-2</v>
      </c>
      <c r="DG60" s="52">
        <f t="shared" si="111"/>
        <v>-3.8823529411764701E-2</v>
      </c>
      <c r="DH60" s="52">
        <f t="shared" si="112"/>
        <v>-5.1730696082160521E-2</v>
      </c>
      <c r="DI60" s="52">
        <f t="shared" si="113"/>
        <v>-4.262013729977121E-2</v>
      </c>
      <c r="DJ60" s="52">
        <f t="shared" si="114"/>
        <v>-4.1770715096481226E-2</v>
      </c>
      <c r="DK60" s="52">
        <f t="shared" si="115"/>
        <v>-3.477765108323827E-2</v>
      </c>
      <c r="DL60" s="52">
        <f t="shared" si="116"/>
        <v>-2.9004189494038046E-2</v>
      </c>
      <c r="DM60" s="52">
        <f t="shared" si="117"/>
        <v>-2.393617021276595E-2</v>
      </c>
      <c r="DN60" s="52">
        <f t="shared" si="118"/>
        <v>-1.6225661507738409E-2</v>
      </c>
      <c r="DO60" s="52">
        <f t="shared" si="119"/>
        <v>-9.7643097643097532E-3</v>
      </c>
      <c r="DP60" s="52">
        <f t="shared" si="120"/>
        <v>-4.7015535568274425E-3</v>
      </c>
      <c r="DQ60" s="52">
        <f t="shared" si="121"/>
        <v>-2.141527001862209E-3</v>
      </c>
      <c r="DR60" s="52">
        <f t="shared" si="122"/>
        <v>3.0857142857142916E-2</v>
      </c>
      <c r="DS60" s="52">
        <f t="shared" si="123"/>
        <v>4.6952264381884934E-2</v>
      </c>
      <c r="DT60" s="52">
        <f t="shared" si="124"/>
        <v>5.1231448054552819E-2</v>
      </c>
      <c r="DU60" s="52">
        <f t="shared" si="125"/>
        <v>3.8458320884374064E-2</v>
      </c>
      <c r="DV60" s="52">
        <f t="shared" si="126"/>
        <v>4.0208481402511209E-2</v>
      </c>
      <c r="DW60" s="52">
        <f t="shared" si="127"/>
        <v>4.0504036227603901E-2</v>
      </c>
      <c r="DX60" s="52">
        <f t="shared" si="128"/>
        <v>3.8619316296050421E-2</v>
      </c>
      <c r="DY60" s="52">
        <f t="shared" si="129"/>
        <v>3.7676753190879042E-2</v>
      </c>
      <c r="DZ60" s="52">
        <f t="shared" si="130"/>
        <v>4.2846993148947021E-2</v>
      </c>
      <c r="EA60" s="52">
        <f t="shared" si="131"/>
        <v>4.9951263742491259E-2</v>
      </c>
      <c r="EB60" s="52">
        <f t="shared" si="132"/>
        <v>5.3062230437461722E-2</v>
      </c>
      <c r="EC60" s="52">
        <f t="shared" si="133"/>
        <v>5.4653354483531036E-2</v>
      </c>
      <c r="ED60" s="52">
        <f t="shared" si="134"/>
        <v>0.10753880266075377</v>
      </c>
      <c r="EE60" s="52">
        <f t="shared" si="135"/>
        <v>0.11590441451552569</v>
      </c>
      <c r="EF60" s="52">
        <f t="shared" si="136"/>
        <v>0.10656613449738983</v>
      </c>
      <c r="EG60" s="52">
        <f t="shared" si="137"/>
        <v>0.11487691758829821</v>
      </c>
      <c r="EH60" s="52">
        <f t="shared" si="138"/>
        <v>0.11416806355221909</v>
      </c>
      <c r="EI60" s="52">
        <f t="shared" si="139"/>
        <v>0.11320940371486099</v>
      </c>
      <c r="EJ60" s="52">
        <f t="shared" si="140"/>
        <v>0.12163509471585243</v>
      </c>
      <c r="EK60" s="52">
        <f t="shared" si="141"/>
        <v>0.11557661158806587</v>
      </c>
      <c r="EL60" s="52">
        <f t="shared" si="142"/>
        <v>0.11147338352157976</v>
      </c>
      <c r="EM60" s="52">
        <f t="shared" si="143"/>
        <v>0.10398414459849814</v>
      </c>
      <c r="EN60" s="52">
        <f t="shared" si="144"/>
        <v>9.3350184110341239E-2</v>
      </c>
      <c r="EO60" s="52">
        <f t="shared" si="145"/>
        <v>7.8589932334871548E-2</v>
      </c>
      <c r="EP60" s="52">
        <f t="shared" si="146"/>
        <v>6.0060060060060927E-3</v>
      </c>
      <c r="EQ60" s="52">
        <f t="shared" si="147"/>
        <v>1.5715034049239573E-3</v>
      </c>
      <c r="ER60" s="52">
        <f t="shared" si="148"/>
        <v>1.172413793103444E-2</v>
      </c>
      <c r="ES60" s="52">
        <f t="shared" si="149"/>
        <v>2.1935483870967776E-2</v>
      </c>
      <c r="ET60" s="52">
        <f t="shared" si="150"/>
        <v>1.7375306623057973E-2</v>
      </c>
      <c r="EU60" s="52">
        <f t="shared" si="151"/>
        <v>1.3428522862485082E-2</v>
      </c>
      <c r="EV60" s="52">
        <f t="shared" si="152"/>
        <v>2.1367521367521292E-3</v>
      </c>
      <c r="EW60" s="52">
        <f t="shared" si="153"/>
        <v>-3.7165510406345081E-4</v>
      </c>
      <c r="EX60" s="52">
        <f t="shared" si="154"/>
        <v>-3.2837127845883884E-3</v>
      </c>
      <c r="EY60" s="52">
        <f t="shared" si="155"/>
        <v>-4.6934584922264655E-3</v>
      </c>
      <c r="EZ60" s="52">
        <f t="shared" si="156"/>
        <v>2.6757046022130027E-4</v>
      </c>
      <c r="FA60" s="52">
        <f t="shared" si="157"/>
        <v>1.7964071856287456E-2</v>
      </c>
      <c r="FB60" s="52">
        <f t="shared" si="158"/>
        <v>8.9552238805970186E-2</v>
      </c>
      <c r="FC60" s="52">
        <f t="shared" si="159"/>
        <v>9.4142259414226048E-2</v>
      </c>
      <c r="FD60" s="52">
        <f t="shared" si="160"/>
        <v>0.10429447852760743</v>
      </c>
      <c r="FE60" s="52">
        <f t="shared" si="161"/>
        <v>9.6212121212121193E-2</v>
      </c>
      <c r="FF60" s="52">
        <f t="shared" si="162"/>
        <v>0.1026722925457102</v>
      </c>
      <c r="FG60" s="52">
        <f t="shared" si="163"/>
        <v>0.10684334116068439</v>
      </c>
      <c r="FH60" s="52">
        <f t="shared" si="164"/>
        <v>0.11471215351812369</v>
      </c>
      <c r="FI60" s="52">
        <f t="shared" si="165"/>
        <v>0.12665757838641722</v>
      </c>
      <c r="FJ60" s="52">
        <f t="shared" si="166"/>
        <v>0.12738853503184711</v>
      </c>
      <c r="FK60" s="52">
        <f t="shared" si="167"/>
        <v>0.12702623047450623</v>
      </c>
      <c r="FL60" s="52">
        <f t="shared" si="168"/>
        <v>0.12875613018279086</v>
      </c>
      <c r="FM60" s="52">
        <f t="shared" si="169"/>
        <v>0.12328767123287676</v>
      </c>
      <c r="FN60" s="52">
        <f t="shared" si="170"/>
        <v>8.6757990867579959E-2</v>
      </c>
      <c r="FO60" s="52">
        <f t="shared" si="171"/>
        <v>6.4053537284894935E-2</v>
      </c>
      <c r="FP60" s="52">
        <f t="shared" si="172"/>
        <v>6.1419753086419782E-2</v>
      </c>
      <c r="FQ60" s="52">
        <f t="shared" si="173"/>
        <v>6.3119096982262146E-2</v>
      </c>
      <c r="FR60" s="52">
        <f t="shared" si="174"/>
        <v>6.1224489795918435E-2</v>
      </c>
      <c r="FS60" s="52">
        <f t="shared" si="175"/>
        <v>6.1069859069555976E-2</v>
      </c>
      <c r="FT60" s="52">
        <f t="shared" si="176"/>
        <v>5.4705432287681655E-2</v>
      </c>
      <c r="FU60" s="52">
        <f t="shared" si="177"/>
        <v>4.7189528104718992E-2</v>
      </c>
      <c r="FV60" s="52">
        <f t="shared" si="178"/>
        <v>4.909409701928702E-2</v>
      </c>
      <c r="FW60" s="52">
        <f t="shared" si="179"/>
        <v>4.7681311018131112E-2</v>
      </c>
      <c r="FX60" s="52">
        <f t="shared" si="180"/>
        <v>4.7239118413776815E-2</v>
      </c>
      <c r="FY60" s="52">
        <f t="shared" si="181"/>
        <v>4.5839311334289867E-2</v>
      </c>
      <c r="FZ60" s="52">
        <f t="shared" si="182"/>
        <v>4.0336134453781591E-2</v>
      </c>
      <c r="GA60" s="52">
        <f t="shared" si="183"/>
        <v>6.9182389937106903E-2</v>
      </c>
      <c r="GB60" s="52">
        <f t="shared" si="184"/>
        <v>4.9723756906077332E-2</v>
      </c>
      <c r="GC60" s="52">
        <f t="shared" si="185"/>
        <v>4.2470205850487552E-2</v>
      </c>
      <c r="GD60" s="52">
        <f t="shared" si="186"/>
        <v>3.76030219780219E-2</v>
      </c>
      <c r="GE60" s="52">
        <f t="shared" si="187"/>
        <v>2.9134532990574113E-2</v>
      </c>
      <c r="GF60" s="52">
        <f t="shared" si="188"/>
        <v>3.4336839559908183E-2</v>
      </c>
      <c r="GG60" s="52">
        <f t="shared" si="189"/>
        <v>3.8340336134453867E-2</v>
      </c>
      <c r="GH60" s="52">
        <f t="shared" si="190"/>
        <v>3.8440111420612766E-2</v>
      </c>
      <c r="GI60" s="52">
        <f t="shared" si="191"/>
        <v>4.2682419502454438E-2</v>
      </c>
      <c r="GJ60" s="52">
        <f t="shared" si="192"/>
        <v>4.473108546428306E-2</v>
      </c>
      <c r="GK60" s="52">
        <f t="shared" si="193"/>
        <v>4.2595514095616904E-2</v>
      </c>
      <c r="GL60" s="52">
        <f t="shared" si="194"/>
        <v>6.7043618739903055E-2</v>
      </c>
      <c r="GM60" s="52">
        <f t="shared" si="195"/>
        <v>4.663865546218493E-2</v>
      </c>
      <c r="GN60" s="52">
        <f t="shared" si="196"/>
        <v>5.6509695290858808E-2</v>
      </c>
      <c r="GO60" s="52">
        <f t="shared" si="197"/>
        <v>5.6744959467886158E-2</v>
      </c>
      <c r="GP60" s="52">
        <f t="shared" si="198"/>
        <v>5.758729108058902E-2</v>
      </c>
      <c r="GQ60" s="52">
        <f t="shared" si="199"/>
        <v>5.5786844296419558E-2</v>
      </c>
      <c r="GR60" s="52">
        <f t="shared" si="200"/>
        <v>4.9678550555230849E-2</v>
      </c>
      <c r="GS60" s="52">
        <f t="shared" si="201"/>
        <v>4.6535154274152779E-2</v>
      </c>
      <c r="GT60" s="52">
        <f t="shared" si="202"/>
        <v>4.3276108726752582E-2</v>
      </c>
      <c r="GU60" s="52">
        <f t="shared" si="203"/>
        <v>4.1015001595914535E-2</v>
      </c>
      <c r="GV60" s="52">
        <f t="shared" si="204"/>
        <v>3.9205776173285134E-2</v>
      </c>
      <c r="GW60" s="52">
        <f t="shared" si="205"/>
        <v>4.0065789473684221E-2</v>
      </c>
      <c r="GX60" s="52">
        <f t="shared" si="206"/>
        <v>2.1196063588190706E-2</v>
      </c>
      <c r="GY60" s="52">
        <f t="shared" si="207"/>
        <v>2.8904054596547546E-2</v>
      </c>
      <c r="GZ60" s="52">
        <f t="shared" si="208"/>
        <v>5.2438384897746104E-3</v>
      </c>
      <c r="HA60" s="52">
        <f t="shared" si="209"/>
        <v>4.7206923682139301E-3</v>
      </c>
      <c r="HB60" s="52">
        <f t="shared" si="210"/>
        <v>9.388202159286152E-4</v>
      </c>
      <c r="HC60" s="52">
        <f t="shared" si="211"/>
        <v>3.8117770767613912E-3</v>
      </c>
      <c r="HD60" s="52">
        <f t="shared" si="212"/>
        <v>-2.2271714922048602E-3</v>
      </c>
      <c r="HE60" s="52">
        <f t="shared" si="213"/>
        <v>-5.1232479458676039E-3</v>
      </c>
      <c r="HF60" s="52">
        <f t="shared" si="214"/>
        <v>-7.7134041823792021E-3</v>
      </c>
      <c r="HG60" s="52">
        <f t="shared" si="215"/>
        <v>-9.3515253717614266E-3</v>
      </c>
      <c r="HH60" s="52">
        <f t="shared" si="216"/>
        <v>-1.1811297158340839E-2</v>
      </c>
      <c r="HI60" s="52">
        <f t="shared" si="217"/>
        <v>-1.353659307989119E-2</v>
      </c>
      <c r="HJ60" s="52">
        <f t="shared" si="218"/>
        <v>-4.670126019273535E-2</v>
      </c>
      <c r="HK60" s="52">
        <f t="shared" si="219"/>
        <v>-7.9594225516972261E-2</v>
      </c>
      <c r="HL60" s="52">
        <f t="shared" si="220"/>
        <v>-4.4340114762649985E-2</v>
      </c>
      <c r="HM60" s="52">
        <f t="shared" si="221"/>
        <v>-4.1958692247454965E-2</v>
      </c>
      <c r="HN60" s="52">
        <f t="shared" si="222"/>
        <v>-4.7416757855244573E-2</v>
      </c>
      <c r="HO60" s="52">
        <f t="shared" si="223"/>
        <v>-4.7443367814586801E-2</v>
      </c>
      <c r="HP60" s="52">
        <f t="shared" si="224"/>
        <v>-4.6241629464285783E-2</v>
      </c>
      <c r="HQ60" s="52">
        <f t="shared" si="225"/>
        <v>-4.7252720559658012E-2</v>
      </c>
      <c r="HR60" s="52">
        <f t="shared" si="226"/>
        <v>-4.2176973570564935E-2</v>
      </c>
      <c r="HS60" s="52">
        <f t="shared" si="227"/>
        <v>-4.0797913410651088E-2</v>
      </c>
      <c r="HT60" s="52">
        <f t="shared" si="228"/>
        <v>-4.1149703502724844E-2</v>
      </c>
      <c r="HU60" s="52">
        <f t="shared" si="229"/>
        <v>-3.9773788580907632E-2</v>
      </c>
      <c r="HV60" s="52">
        <f t="shared" si="229"/>
        <v>-7.0762052877138437E-2</v>
      </c>
      <c r="HW60" s="52">
        <f t="shared" si="229"/>
        <v>-1.8651971174226345E-2</v>
      </c>
      <c r="HX60" s="52">
        <f t="shared" si="229"/>
        <v>-2.183406113537123E-2</v>
      </c>
      <c r="HY60" s="52">
        <f t="shared" si="229"/>
        <v>-2.4250690942900777E-2</v>
      </c>
      <c r="HZ60" s="52">
        <f t="shared" si="229"/>
        <v>-2.1116157327064622E-2</v>
      </c>
      <c r="IA60" s="52">
        <f t="shared" si="229"/>
        <v>-2.0024949568193784E-2</v>
      </c>
      <c r="IB60" s="52">
        <f t="shared" si="229"/>
        <v>-1.6812598185631855E-2</v>
      </c>
      <c r="IC60" s="52">
        <f t="shared" si="229"/>
        <v>-1.9547353955744917E-2</v>
      </c>
      <c r="ID60" s="52">
        <f t="shared" si="229"/>
        <v>-2.6572014058121596E-2</v>
      </c>
      <c r="IE60" s="52">
        <f t="shared" si="229"/>
        <v>-3.3938614688142077E-2</v>
      </c>
      <c r="IF60" s="52">
        <f t="shared" si="229"/>
        <v>-3.7229645271723122E-2</v>
      </c>
      <c r="IG60" s="52">
        <f t="shared" si="229"/>
        <v>-3.8847301675798751E-2</v>
      </c>
      <c r="IH60" s="52">
        <f t="shared" si="232"/>
        <v>-2.761506276150627E-2</v>
      </c>
      <c r="II60" s="52">
        <f t="shared" si="231"/>
        <v>-4.449244060475166E-2</v>
      </c>
      <c r="IJ60" s="52">
        <f t="shared" si="231"/>
        <v>-5.2734375E-2</v>
      </c>
      <c r="IK60" s="52">
        <f t="shared" si="231"/>
        <v>-5.1099476439790625E-2</v>
      </c>
      <c r="IL60" s="52">
        <f t="shared" si="231"/>
        <v>-4.2749371332774566E-2</v>
      </c>
      <c r="IM60" s="52">
        <f t="shared" si="231"/>
        <v>-3.7733202412680633E-2</v>
      </c>
      <c r="IN60" s="52">
        <f t="shared" si="231"/>
        <v>-2.8683646750773617E-2</v>
      </c>
      <c r="IO60" s="52">
        <f t="shared" si="231"/>
        <v>-2.1531100478468845E-2</v>
      </c>
      <c r="IP60" s="52">
        <f t="shared" si="231"/>
        <v>-1.4265863825845271E-2</v>
      </c>
      <c r="IQ60" s="52">
        <f t="shared" si="231"/>
        <v>-8.8510354041416717E-3</v>
      </c>
      <c r="IR60" s="52">
        <f t="shared" si="231"/>
        <v>-4.7981721249048537E-3</v>
      </c>
      <c r="IS60" s="52">
        <f t="shared" si="231"/>
        <v>-2.9875633988744044E-3</v>
      </c>
      <c r="IT60" s="52">
        <f t="shared" si="231"/>
        <v>4.4750430292598953E-2</v>
      </c>
      <c r="IU60" s="52">
        <f t="shared" si="231"/>
        <v>3.3453887884267619E-2</v>
      </c>
      <c r="IV60" s="52">
        <f t="shared" si="231"/>
        <v>2.6509572901325384E-2</v>
      </c>
      <c r="IW60" s="52">
        <f t="shared" si="231"/>
        <v>3.4208783932906606E-2</v>
      </c>
      <c r="IX60" s="52">
        <f t="shared" si="231"/>
        <v>-9.8073555166374726E-3</v>
      </c>
      <c r="IY60" s="52">
        <f t="shared" si="231"/>
        <v>1.8950437317784008E-3</v>
      </c>
      <c r="IZ60" s="52">
        <f t="shared" si="231"/>
        <v>1.8380100477881633E-3</v>
      </c>
      <c r="JA60" s="52">
        <f t="shared" si="231"/>
        <v>-7.4412671414902931E-4</v>
      </c>
      <c r="JB60" s="52">
        <f t="shared" si="231"/>
        <v>-3.1951884221407267E-3</v>
      </c>
      <c r="JC60" s="52">
        <f t="shared" si="231"/>
        <v>-3.6225779275483871E-3</v>
      </c>
      <c r="JD60" s="52">
        <f t="shared" si="231"/>
        <v>-1.3162929517104183E-2</v>
      </c>
      <c r="JE60" s="52">
        <f t="shared" si="231"/>
        <v>-4.7456445993031338E-2</v>
      </c>
      <c r="JF60" s="52">
        <f t="shared" si="231"/>
        <v>-0.47116968698517303</v>
      </c>
      <c r="JG60" s="52">
        <f t="shared" si="231"/>
        <v>-0.4728783902012248</v>
      </c>
      <c r="JH60" s="52">
        <f t="shared" si="234"/>
        <v>-0.48206599713055953</v>
      </c>
      <c r="JI60" s="52">
        <f t="shared" si="234"/>
        <v>-0.48975672215108834</v>
      </c>
      <c r="JJ60" s="52">
        <f t="shared" si="234"/>
        <v>-0.47311637778563853</v>
      </c>
      <c r="JK60" s="52">
        <f t="shared" si="234"/>
        <v>-0.46137058053251856</v>
      </c>
      <c r="JL60" s="52">
        <f t="shared" si="234"/>
        <v>-0.4464285714285714</v>
      </c>
      <c r="JM60" s="52">
        <f t="shared" si="234"/>
        <v>-0.39510638297872336</v>
      </c>
      <c r="JN60" s="52">
        <f t="shared" si="234"/>
        <v>-0.34130173470349767</v>
      </c>
      <c r="JO60" s="52">
        <f t="shared" si="234"/>
        <v>-0.29138306417519233</v>
      </c>
      <c r="JP60" s="52">
        <f t="shared" si="234"/>
        <v>-0.24778499418379218</v>
      </c>
      <c r="JQ60" s="52">
        <f t="shared" si="234"/>
        <v>-0.19022514448752648</v>
      </c>
      <c r="JR60" s="52">
        <f t="shared" si="230"/>
        <v>1.0669781931464173</v>
      </c>
      <c r="JS60" s="52">
        <f t="shared" si="230"/>
        <v>1.1153526970954357</v>
      </c>
      <c r="JT60" s="52">
        <f t="shared" ref="JT60:JT74" si="235">JT20/JH20-1</f>
        <v>1.0653739612188367</v>
      </c>
      <c r="JU60" s="52">
        <f t="shared" ref="JU60:JU74" si="236">JU20/JI20-1</f>
        <v>0.95246256796319528</v>
      </c>
      <c r="JV60" s="52">
        <f t="shared" ref="JV60:JV74" si="237">JV20/JJ20-1</f>
        <v>0.93297683786505536</v>
      </c>
      <c r="JW60" s="52">
        <f t="shared" ref="JW60:KM74" si="238">JW20/JK20-1</f>
        <v>0.85835710426796319</v>
      </c>
      <c r="JX60" s="52">
        <f t="shared" si="238"/>
        <v>0.80428347326557659</v>
      </c>
      <c r="JY60" s="52">
        <f t="shared" si="238"/>
        <v>0.66464773126978538</v>
      </c>
      <c r="JZ60" s="52">
        <f t="shared" si="238"/>
        <v>0.54994670316399641</v>
      </c>
      <c r="KA60" s="52">
        <f t="shared" si="238"/>
        <v>0.46276831751098113</v>
      </c>
      <c r="KB60" s="52">
        <f t="shared" si="238"/>
        <v>0.40427322693093304</v>
      </c>
      <c r="KC60" s="52">
        <f t="shared" si="238"/>
        <v>0.35707303741932561</v>
      </c>
      <c r="KD60" s="52">
        <f t="shared" si="238"/>
        <v>-2.8636021100226117E-2</v>
      </c>
      <c r="KE60" s="52">
        <f t="shared" si="238"/>
        <v>-2.7069438995684592E-2</v>
      </c>
      <c r="KF60" s="52">
        <f t="shared" si="238"/>
        <v>2.1459227467810482E-3</v>
      </c>
      <c r="KG60" s="52">
        <f t="shared" si="238"/>
        <v>6.2476624443217332E-2</v>
      </c>
      <c r="KH60" s="52">
        <f t="shared" si="238"/>
        <v>9.614961817107659E-2</v>
      </c>
      <c r="KI60" s="52">
        <f t="shared" si="238"/>
        <v>0.10921533952803908</v>
      </c>
      <c r="KJ60" s="52">
        <f t="shared" si="238"/>
        <v>0.11165712957589635</v>
      </c>
      <c r="KK60" s="52">
        <f t="shared" si="238"/>
        <v>0.11408258495051382</v>
      </c>
      <c r="KL60" s="52">
        <f t="shared" si="238"/>
        <v>0.10645425182887691</v>
      </c>
      <c r="KM60" s="52">
        <f t="shared" si="238"/>
        <v>0.10162280745044505</v>
      </c>
      <c r="KN60" s="52">
        <f t="shared" ref="KN60:LF74" si="239">KN20/KB20-1</f>
        <v>8.3752832994657522E-2</v>
      </c>
      <c r="KO60" s="52">
        <f t="shared" si="239"/>
        <v>-1.7254761557791709E-2</v>
      </c>
      <c r="KP60" s="52">
        <f t="shared" si="239"/>
        <v>-1</v>
      </c>
      <c r="KQ60" s="52">
        <f t="shared" si="239"/>
        <v>-1</v>
      </c>
      <c r="KR60" s="52">
        <f t="shared" si="239"/>
        <v>-1</v>
      </c>
      <c r="KS60" s="52">
        <f t="shared" si="239"/>
        <v>-1</v>
      </c>
      <c r="KT60" s="52">
        <f t="shared" si="239"/>
        <v>-1</v>
      </c>
      <c r="KU60" s="52">
        <f t="shared" si="239"/>
        <v>-1</v>
      </c>
      <c r="KV60" s="52">
        <f t="shared" si="239"/>
        <v>-1</v>
      </c>
      <c r="KW60" s="52">
        <f t="shared" si="239"/>
        <v>-1</v>
      </c>
      <c r="KX60" s="52">
        <f t="shared" si="239"/>
        <v>-1</v>
      </c>
      <c r="KY60" s="52">
        <f t="shared" si="239"/>
        <v>-1</v>
      </c>
      <c r="KZ60" s="52">
        <f t="shared" si="239"/>
        <v>-1</v>
      </c>
      <c r="LA60" s="52">
        <f t="shared" si="239"/>
        <v>-1</v>
      </c>
      <c r="LB60" s="52" t="e">
        <f t="shared" si="239"/>
        <v>#DIV/0!</v>
      </c>
      <c r="LC60" s="52" t="e">
        <f t="shared" si="239"/>
        <v>#DIV/0!</v>
      </c>
      <c r="LD60" s="52" t="e">
        <f t="shared" si="239"/>
        <v>#DIV/0!</v>
      </c>
      <c r="LE60" s="52" t="e">
        <f t="shared" si="239"/>
        <v>#DIV/0!</v>
      </c>
      <c r="LF60" s="52" t="e">
        <f t="shared" si="239"/>
        <v>#DIV/0!</v>
      </c>
      <c r="LG60" s="52" t="e">
        <f t="shared" ref="LG60:MC69" si="240">LG20/KU20-1</f>
        <v>#DIV/0!</v>
      </c>
      <c r="LH60" s="52" t="e">
        <f t="shared" si="240"/>
        <v>#DIV/0!</v>
      </c>
      <c r="LI60" s="52" t="e">
        <f t="shared" si="240"/>
        <v>#DIV/0!</v>
      </c>
      <c r="LJ60" s="52" t="e">
        <f t="shared" si="240"/>
        <v>#DIV/0!</v>
      </c>
      <c r="LK60" s="52" t="e">
        <f t="shared" si="240"/>
        <v>#DIV/0!</v>
      </c>
      <c r="LL60" s="52" t="e">
        <f t="shared" si="240"/>
        <v>#DIV/0!</v>
      </c>
      <c r="LM60" s="52" t="e">
        <f t="shared" si="240"/>
        <v>#DIV/0!</v>
      </c>
      <c r="LN60" s="52" t="e">
        <f t="shared" si="240"/>
        <v>#DIV/0!</v>
      </c>
      <c r="LO60" s="52" t="e">
        <f t="shared" si="240"/>
        <v>#DIV/0!</v>
      </c>
      <c r="LP60" s="52" t="e">
        <f t="shared" si="240"/>
        <v>#DIV/0!</v>
      </c>
      <c r="LQ60" s="52" t="e">
        <f t="shared" si="240"/>
        <v>#DIV/0!</v>
      </c>
      <c r="LR60" s="52" t="e">
        <f t="shared" si="240"/>
        <v>#DIV/0!</v>
      </c>
      <c r="LS60" s="52" t="e">
        <f t="shared" si="240"/>
        <v>#DIV/0!</v>
      </c>
      <c r="LT60" s="52" t="e">
        <f t="shared" si="240"/>
        <v>#DIV/0!</v>
      </c>
      <c r="LU60" s="52" t="e">
        <f t="shared" si="240"/>
        <v>#DIV/0!</v>
      </c>
      <c r="LV60" s="52" t="e">
        <f t="shared" si="240"/>
        <v>#DIV/0!</v>
      </c>
      <c r="LW60" s="52" t="e">
        <f t="shared" si="240"/>
        <v>#DIV/0!</v>
      </c>
      <c r="LX60" s="52" t="e">
        <f t="shared" si="240"/>
        <v>#DIV/0!</v>
      </c>
      <c r="LY60" s="52" t="e">
        <f t="shared" si="240"/>
        <v>#DIV/0!</v>
      </c>
      <c r="LZ60" s="52" t="e">
        <f t="shared" si="240"/>
        <v>#DIV/0!</v>
      </c>
      <c r="MA60" s="52" t="e">
        <f t="shared" si="240"/>
        <v>#DIV/0!</v>
      </c>
      <c r="MB60" s="52" t="e">
        <f t="shared" si="240"/>
        <v>#DIV/0!</v>
      </c>
      <c r="MC60" s="52" t="e">
        <f t="shared" si="240"/>
        <v>#DIV/0!</v>
      </c>
      <c r="MD60" s="52" t="e">
        <f t="shared" ref="MD60:MD74" si="241">MD20/LR20-1</f>
        <v>#DIV/0!</v>
      </c>
      <c r="ME60" s="52" t="e">
        <f t="shared" ref="ME60:ML74" si="242">ME20/LS20-1</f>
        <v>#DIV/0!</v>
      </c>
      <c r="MF60" s="52" t="e">
        <f t="shared" si="242"/>
        <v>#DIV/0!</v>
      </c>
      <c r="MG60" s="52" t="e">
        <f t="shared" si="242"/>
        <v>#DIV/0!</v>
      </c>
      <c r="MH60" s="52" t="e">
        <f t="shared" si="242"/>
        <v>#DIV/0!</v>
      </c>
      <c r="MI60" s="52" t="e">
        <f t="shared" si="242"/>
        <v>#DIV/0!</v>
      </c>
      <c r="MJ60" s="52" t="e">
        <f t="shared" si="242"/>
        <v>#DIV/0!</v>
      </c>
      <c r="MK60" s="52" t="e">
        <f t="shared" si="242"/>
        <v>#DIV/0!</v>
      </c>
      <c r="ML60" s="52" t="e">
        <f t="shared" si="242"/>
        <v>#DIV/0!</v>
      </c>
    </row>
    <row r="61" spans="1:350" s="5" customFormat="1" x14ac:dyDescent="0.35">
      <c r="A61" s="18" t="str">
        <f>Month!$A$21</f>
        <v>Veículo Pesado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 t="str">
        <f t="shared" si="14"/>
        <v/>
      </c>
      <c r="O61" s="53" t="str">
        <f t="shared" si="15"/>
        <v/>
      </c>
      <c r="P61" s="53" t="str">
        <f t="shared" si="16"/>
        <v/>
      </c>
      <c r="Q61" s="53" t="str">
        <f t="shared" si="17"/>
        <v/>
      </c>
      <c r="R61" s="53" t="str">
        <f t="shared" si="18"/>
        <v/>
      </c>
      <c r="S61" s="53" t="str">
        <f t="shared" si="19"/>
        <v/>
      </c>
      <c r="T61" s="53" t="str">
        <f t="shared" si="20"/>
        <v/>
      </c>
      <c r="U61" s="53" t="str">
        <f t="shared" si="21"/>
        <v/>
      </c>
      <c r="V61" s="53" t="str">
        <f t="shared" si="22"/>
        <v/>
      </c>
      <c r="W61" s="53" t="str">
        <f t="shared" si="23"/>
        <v/>
      </c>
      <c r="X61" s="53" t="str">
        <f t="shared" si="24"/>
        <v/>
      </c>
      <c r="Y61" s="53" t="str">
        <f t="shared" si="25"/>
        <v/>
      </c>
      <c r="Z61" s="53" t="str">
        <f t="shared" si="26"/>
        <v/>
      </c>
      <c r="AA61" s="53" t="str">
        <f t="shared" si="27"/>
        <v/>
      </c>
      <c r="AB61" s="53" t="str">
        <f t="shared" si="28"/>
        <v/>
      </c>
      <c r="AC61" s="53" t="str">
        <f t="shared" si="29"/>
        <v/>
      </c>
      <c r="AD61" s="53" t="str">
        <f t="shared" si="30"/>
        <v/>
      </c>
      <c r="AE61" s="53">
        <f t="shared" si="31"/>
        <v>7.5387323943661979</v>
      </c>
      <c r="AF61" s="53">
        <f t="shared" si="32"/>
        <v>3.1138686131386866</v>
      </c>
      <c r="AG61" s="53">
        <f t="shared" si="33"/>
        <v>1.9417562724014337</v>
      </c>
      <c r="AH61" s="53">
        <f t="shared" si="34"/>
        <v>1.4090322580645163</v>
      </c>
      <c r="AI61" s="53">
        <f t="shared" si="35"/>
        <v>1.1082834331337326</v>
      </c>
      <c r="AJ61" s="53">
        <f t="shared" si="36"/>
        <v>0.91656441717791415</v>
      </c>
      <c r="AK61" s="53">
        <f t="shared" si="37"/>
        <v>0.77739490006891798</v>
      </c>
      <c r="AL61" s="53">
        <f t="shared" si="38"/>
        <v>2.0000000000000018E-2</v>
      </c>
      <c r="AM61" s="53">
        <f t="shared" si="39"/>
        <v>9.8273572377157947E-2</v>
      </c>
      <c r="AN61" s="53">
        <f t="shared" si="40"/>
        <v>6.3993174061433455E-2</v>
      </c>
      <c r="AO61" s="53">
        <f t="shared" si="41"/>
        <v>4.5222929936305833E-2</v>
      </c>
      <c r="AP61" s="53">
        <f t="shared" si="42"/>
        <v>9.4480358030830658E-3</v>
      </c>
      <c r="AQ61" s="53">
        <f t="shared" si="43"/>
        <v>-3.2989690721649811E-3</v>
      </c>
      <c r="AR61" s="53">
        <f t="shared" si="44"/>
        <v>-1.0645848119233969E-3</v>
      </c>
      <c r="AS61" s="53">
        <f t="shared" si="45"/>
        <v>-2.3149558330795017E-2</v>
      </c>
      <c r="AT61" s="53">
        <f t="shared" si="46"/>
        <v>-3.7225495447241519E-2</v>
      </c>
      <c r="AU61" s="53">
        <f t="shared" si="47"/>
        <v>-4.6627218934911285E-2</v>
      </c>
      <c r="AV61" s="53">
        <f t="shared" si="48"/>
        <v>-5.5057618437900135E-2</v>
      </c>
      <c r="AW61" s="53">
        <f t="shared" si="49"/>
        <v>-6.4947654129507537E-2</v>
      </c>
      <c r="AX61" s="53">
        <f t="shared" si="50"/>
        <v>-0.12254901960784315</v>
      </c>
      <c r="AY61" s="53">
        <f t="shared" si="51"/>
        <v>-0.18379685610640872</v>
      </c>
      <c r="AZ61" s="53">
        <f t="shared" si="52"/>
        <v>-0.13953488372093026</v>
      </c>
      <c r="BA61" s="53">
        <f t="shared" si="53"/>
        <v>-0.11761121267519803</v>
      </c>
      <c r="BB61" s="53">
        <f t="shared" si="54"/>
        <v>-9.9507389162561521E-2</v>
      </c>
      <c r="BC61" s="53">
        <f t="shared" si="55"/>
        <v>-9.3504344228382275E-2</v>
      </c>
      <c r="BD61" s="53">
        <f t="shared" si="56"/>
        <v>-8.1349911190053303E-2</v>
      </c>
      <c r="BE61" s="53">
        <f t="shared" si="57"/>
        <v>-7.1094480823199246E-2</v>
      </c>
      <c r="BF61" s="53">
        <f t="shared" si="58"/>
        <v>-6.3421418636995797E-2</v>
      </c>
      <c r="BG61" s="53">
        <f t="shared" si="59"/>
        <v>-6.1569016881827254E-2</v>
      </c>
      <c r="BH61" s="53">
        <f t="shared" si="60"/>
        <v>-5.8265582655826598E-2</v>
      </c>
      <c r="BI61" s="53">
        <f t="shared" si="61"/>
        <v>-5.9299191374663107E-2</v>
      </c>
      <c r="BJ61" s="53">
        <f t="shared" si="62"/>
        <v>-2.2346368715083775E-2</v>
      </c>
      <c r="BK61" s="53">
        <f t="shared" si="63"/>
        <v>-2.6666666666666616E-2</v>
      </c>
      <c r="BL61" s="53">
        <f t="shared" si="64"/>
        <v>-5.5917986952469745E-2</v>
      </c>
      <c r="BM61" s="53">
        <f t="shared" si="65"/>
        <v>-4.0745856353591181E-2</v>
      </c>
      <c r="BN61" s="53">
        <f t="shared" si="66"/>
        <v>-3.7199124726477018E-2</v>
      </c>
      <c r="BO61" s="53">
        <f t="shared" si="67"/>
        <v>-3.9707895937927895E-2</v>
      </c>
      <c r="BP61" s="53">
        <f t="shared" si="68"/>
        <v>-3.6349574632637327E-2</v>
      </c>
      <c r="BQ61" s="53">
        <f t="shared" si="69"/>
        <v>-3.1554212823095007E-2</v>
      </c>
      <c r="BR61" s="53">
        <f t="shared" si="70"/>
        <v>-2.7027027027026973E-2</v>
      </c>
      <c r="BS61" s="53">
        <f t="shared" si="71"/>
        <v>-2.1164021164021163E-2</v>
      </c>
      <c r="BT61" s="53">
        <f t="shared" si="72"/>
        <v>3.5011990407673776E-2</v>
      </c>
      <c r="BU61" s="53">
        <f t="shared" si="73"/>
        <v>7.9127176548380085E-2</v>
      </c>
      <c r="BV61" s="53">
        <f t="shared" si="74"/>
        <v>0.54285714285714293</v>
      </c>
      <c r="BW61" s="53">
        <f t="shared" si="75"/>
        <v>0.62133942161339428</v>
      </c>
      <c r="BX61" s="53">
        <f t="shared" si="76"/>
        <v>0.62706811451135236</v>
      </c>
      <c r="BY61" s="53">
        <f t="shared" si="77"/>
        <v>0.59123110151187919</v>
      </c>
      <c r="BZ61" s="53">
        <f t="shared" si="78"/>
        <v>0.60159090909090929</v>
      </c>
      <c r="CA61" s="53">
        <f t="shared" si="79"/>
        <v>0.60874524714828904</v>
      </c>
      <c r="CB61" s="53">
        <f t="shared" si="80"/>
        <v>0.61187800963081873</v>
      </c>
      <c r="CC61" s="53">
        <f t="shared" si="81"/>
        <v>0.614835355285962</v>
      </c>
      <c r="CD61" s="53">
        <f t="shared" si="82"/>
        <v>0.62051282051282053</v>
      </c>
      <c r="CE61" s="53">
        <f t="shared" si="83"/>
        <v>0.62454054054054065</v>
      </c>
      <c r="CF61" s="53">
        <f t="shared" si="84"/>
        <v>0.54119555143651543</v>
      </c>
      <c r="CG61" s="53">
        <f t="shared" si="85"/>
        <v>0.48055555555555562</v>
      </c>
      <c r="CH61" s="53">
        <f t="shared" si="86"/>
        <v>5.9259259259259345E-2</v>
      </c>
      <c r="CI61" s="53">
        <f t="shared" si="87"/>
        <v>4.2977037607254909E-2</v>
      </c>
      <c r="CJ61" s="53">
        <f t="shared" si="88"/>
        <v>5.9931319848078424E-2</v>
      </c>
      <c r="CK61" s="53">
        <f t="shared" si="89"/>
        <v>6.4599904081946491E-2</v>
      </c>
      <c r="CL61" s="53">
        <f t="shared" si="90"/>
        <v>5.8961260110685254E-2</v>
      </c>
      <c r="CM61" s="53">
        <f t="shared" si="91"/>
        <v>5.8851335381706393E-2</v>
      </c>
      <c r="CN61" s="53">
        <f t="shared" si="92"/>
        <v>4.8346942840071572E-2</v>
      </c>
      <c r="CO61" s="53">
        <f t="shared" si="93"/>
        <v>4.3401734352193744E-2</v>
      </c>
      <c r="CP61" s="53">
        <f t="shared" si="94"/>
        <v>3.4885473176612392E-2</v>
      </c>
      <c r="CQ61" s="53">
        <f t="shared" si="95"/>
        <v>1.8999134890530289E-2</v>
      </c>
      <c r="CR61" s="53">
        <f t="shared" si="96"/>
        <v>1.0854204876875384E-2</v>
      </c>
      <c r="CS61" s="53">
        <f t="shared" si="97"/>
        <v>9.6843615494979218E-3</v>
      </c>
      <c r="CT61" s="53">
        <f t="shared" si="98"/>
        <v>-4.1958041958041981E-2</v>
      </c>
      <c r="CU61" s="53">
        <f t="shared" si="99"/>
        <v>-4.8604860486048618E-2</v>
      </c>
      <c r="CV61" s="53">
        <f t="shared" si="100"/>
        <v>-3.6061820263308508E-2</v>
      </c>
      <c r="CW61" s="53">
        <f t="shared" si="101"/>
        <v>-3.5699107522311979E-2</v>
      </c>
      <c r="CX61" s="53">
        <f t="shared" si="102"/>
        <v>-3.2160804020100464E-2</v>
      </c>
      <c r="CY61" s="53">
        <f t="shared" si="103"/>
        <v>-2.8738839285714302E-2</v>
      </c>
      <c r="CZ61" s="53">
        <f t="shared" si="104"/>
        <v>-2.9209213963429126E-2</v>
      </c>
      <c r="DA61" s="53">
        <f t="shared" si="105"/>
        <v>-2.571487348282242E-2</v>
      </c>
      <c r="DB61" s="53">
        <f t="shared" si="106"/>
        <v>-3.0760829996359651E-2</v>
      </c>
      <c r="DC61" s="53">
        <f t="shared" si="107"/>
        <v>-2.9877551020408122E-2</v>
      </c>
      <c r="DD61" s="53">
        <f t="shared" si="108"/>
        <v>-2.8405710886377111E-2</v>
      </c>
      <c r="DE61" s="53">
        <f t="shared" si="109"/>
        <v>-2.7326137450471411E-2</v>
      </c>
      <c r="DF61" s="53">
        <f t="shared" si="110"/>
        <v>-2.7372262773722622E-2</v>
      </c>
      <c r="DG61" s="53">
        <f t="shared" si="111"/>
        <v>-3.0274361400189242E-2</v>
      </c>
      <c r="DH61" s="53">
        <f t="shared" si="112"/>
        <v>-4.9881235154394354E-2</v>
      </c>
      <c r="DI61" s="53">
        <f t="shared" si="113"/>
        <v>-6.3023358307624511E-2</v>
      </c>
      <c r="DJ61" s="53">
        <f t="shared" si="114"/>
        <v>-6.576670128071993E-2</v>
      </c>
      <c r="DK61" s="53">
        <f t="shared" si="115"/>
        <v>-6.2912956047112889E-2</v>
      </c>
      <c r="DL61" s="53">
        <f t="shared" si="116"/>
        <v>-5.5772994129158482E-2</v>
      </c>
      <c r="DM61" s="53">
        <f t="shared" si="117"/>
        <v>-4.8986486486486513E-2</v>
      </c>
      <c r="DN61" s="53">
        <f t="shared" si="118"/>
        <v>-4.262910798122066E-2</v>
      </c>
      <c r="DO61" s="53">
        <f t="shared" si="119"/>
        <v>-3.7697744867048133E-2</v>
      </c>
      <c r="DP61" s="53">
        <f t="shared" si="120"/>
        <v>-3.3675187509566773E-2</v>
      </c>
      <c r="DQ61" s="53">
        <f t="shared" si="121"/>
        <v>-3.5117291754459878E-2</v>
      </c>
      <c r="DR61" s="53">
        <f t="shared" si="122"/>
        <v>-2.4390243902439046E-2</v>
      </c>
      <c r="DS61" s="53">
        <f t="shared" si="123"/>
        <v>-4.8780487804878092E-3</v>
      </c>
      <c r="DT61" s="53">
        <f t="shared" si="124"/>
        <v>1.3125000000000053E-2</v>
      </c>
      <c r="DU61" s="53">
        <f t="shared" si="125"/>
        <v>1.2229539040451654E-2</v>
      </c>
      <c r="DV61" s="53">
        <f t="shared" si="126"/>
        <v>2.037791774731379E-2</v>
      </c>
      <c r="DW61" s="53">
        <f t="shared" si="127"/>
        <v>2.1152667075413856E-2</v>
      </c>
      <c r="DX61" s="53">
        <f t="shared" si="128"/>
        <v>1.839378238341971E-2</v>
      </c>
      <c r="DY61" s="53">
        <f t="shared" si="129"/>
        <v>1.6651865008880939E-2</v>
      </c>
      <c r="DZ61" s="53">
        <f t="shared" si="130"/>
        <v>2.3538642604943094E-2</v>
      </c>
      <c r="EA61" s="53">
        <f t="shared" si="131"/>
        <v>3.4102833158446977E-2</v>
      </c>
      <c r="EB61" s="53">
        <f t="shared" si="132"/>
        <v>3.7541580864882018E-2</v>
      </c>
      <c r="EC61" s="53">
        <f t="shared" si="133"/>
        <v>3.974377638666482E-2</v>
      </c>
      <c r="ED61" s="53">
        <f t="shared" si="134"/>
        <v>0.12307692307692308</v>
      </c>
      <c r="EE61" s="53">
        <f t="shared" si="135"/>
        <v>0.13039215686274508</v>
      </c>
      <c r="EF61" s="53">
        <f t="shared" si="136"/>
        <v>0.10178901912399763</v>
      </c>
      <c r="EG61" s="53">
        <f t="shared" si="137"/>
        <v>0.12453531598513012</v>
      </c>
      <c r="EH61" s="53">
        <f t="shared" si="138"/>
        <v>0.11728395061728403</v>
      </c>
      <c r="EI61" s="53">
        <f t="shared" si="139"/>
        <v>0.12158510957670376</v>
      </c>
      <c r="EJ61" s="53">
        <f t="shared" si="140"/>
        <v>0.13457135588908664</v>
      </c>
      <c r="EK61" s="53">
        <f t="shared" si="141"/>
        <v>0.12557326927276691</v>
      </c>
      <c r="EL61" s="53">
        <f t="shared" si="142"/>
        <v>0.12418551169030279</v>
      </c>
      <c r="EM61" s="53">
        <f t="shared" si="143"/>
        <v>0.11297141890749196</v>
      </c>
      <c r="EN61" s="53">
        <f t="shared" si="144"/>
        <v>9.7099236641221331E-2</v>
      </c>
      <c r="EO61" s="53">
        <f t="shared" si="145"/>
        <v>7.728927471296565E-2</v>
      </c>
      <c r="EP61" s="53">
        <f t="shared" si="146"/>
        <v>-1.7123287671232834E-2</v>
      </c>
      <c r="EQ61" s="53">
        <f t="shared" si="147"/>
        <v>-1.9947961838681749E-2</v>
      </c>
      <c r="ER61" s="53">
        <f t="shared" si="148"/>
        <v>8.9585666293392485E-3</v>
      </c>
      <c r="ES61" s="53">
        <f t="shared" si="149"/>
        <v>9.917355371900749E-3</v>
      </c>
      <c r="ET61" s="53">
        <f t="shared" si="150"/>
        <v>7.7998050048748713E-3</v>
      </c>
      <c r="EU61" s="53">
        <f t="shared" si="151"/>
        <v>-5.3533190578158862E-4</v>
      </c>
      <c r="EV61" s="53">
        <f t="shared" si="152"/>
        <v>-1.3901345291479794E-2</v>
      </c>
      <c r="EW61" s="53">
        <f t="shared" si="153"/>
        <v>-1.4939852541715148E-2</v>
      </c>
      <c r="EX61" s="53">
        <f t="shared" si="154"/>
        <v>-2.0968291851346743E-2</v>
      </c>
      <c r="EY61" s="53">
        <f t="shared" si="155"/>
        <v>-2.4008509345084361E-2</v>
      </c>
      <c r="EZ61" s="53">
        <f t="shared" si="156"/>
        <v>-1.3498469245755595E-2</v>
      </c>
      <c r="FA61" s="53">
        <f t="shared" si="157"/>
        <v>1.0787626722121191E-2</v>
      </c>
      <c r="FB61" s="53">
        <f t="shared" si="158"/>
        <v>0.11149825783972123</v>
      </c>
      <c r="FC61" s="53">
        <f t="shared" si="159"/>
        <v>0.12389380530973448</v>
      </c>
      <c r="FD61" s="53">
        <f t="shared" si="160"/>
        <v>0.13706992230854609</v>
      </c>
      <c r="FE61" s="53">
        <f t="shared" si="161"/>
        <v>0.12234042553191493</v>
      </c>
      <c r="FF61" s="53">
        <f t="shared" si="162"/>
        <v>0.1312479845211223</v>
      </c>
      <c r="FG61" s="53">
        <f t="shared" si="163"/>
        <v>0.13497589716122116</v>
      </c>
      <c r="FH61" s="53">
        <f t="shared" si="164"/>
        <v>0.14211005002273769</v>
      </c>
      <c r="FI61" s="53">
        <f t="shared" si="165"/>
        <v>0.15599763639944841</v>
      </c>
      <c r="FJ61" s="53">
        <f t="shared" si="166"/>
        <v>0.15810551976318998</v>
      </c>
      <c r="FK61" s="53">
        <f t="shared" si="167"/>
        <v>0.15927136851938339</v>
      </c>
      <c r="FL61" s="53">
        <f t="shared" si="168"/>
        <v>0.16053039921004375</v>
      </c>
      <c r="FM61" s="53">
        <f t="shared" si="169"/>
        <v>0.15532981869615536</v>
      </c>
      <c r="FN61" s="53">
        <f t="shared" si="170"/>
        <v>0.11442006269592486</v>
      </c>
      <c r="FO61" s="53">
        <f t="shared" si="171"/>
        <v>0.10708661417322829</v>
      </c>
      <c r="FP61" s="53">
        <f t="shared" si="172"/>
        <v>8.0527086383601842E-2</v>
      </c>
      <c r="FQ61" s="53">
        <f t="shared" si="173"/>
        <v>7.6558512577469928E-2</v>
      </c>
      <c r="FR61" s="53">
        <f t="shared" si="174"/>
        <v>7.7251995438996524E-2</v>
      </c>
      <c r="FS61" s="53">
        <f t="shared" si="175"/>
        <v>7.6215195847097794E-2</v>
      </c>
      <c r="FT61" s="53">
        <f t="shared" si="176"/>
        <v>7.186940075651993E-2</v>
      </c>
      <c r="FU61" s="53">
        <f t="shared" si="177"/>
        <v>6.304310785483036E-2</v>
      </c>
      <c r="FV61" s="53">
        <f t="shared" si="178"/>
        <v>6.6456172004209835E-2</v>
      </c>
      <c r="FW61" s="53">
        <f t="shared" si="179"/>
        <v>6.6612946548482377E-2</v>
      </c>
      <c r="FX61" s="53">
        <f t="shared" si="180"/>
        <v>6.6123738908472118E-2</v>
      </c>
      <c r="FY61" s="53">
        <f t="shared" si="181"/>
        <v>6.5108514190317157E-2</v>
      </c>
      <c r="FZ61" s="53">
        <f t="shared" si="182"/>
        <v>5.7665260196905876E-2</v>
      </c>
      <c r="GA61" s="53">
        <f t="shared" si="183"/>
        <v>5.4054054054053946E-2</v>
      </c>
      <c r="GB61" s="53">
        <f t="shared" si="184"/>
        <v>4.8780487804878092E-2</v>
      </c>
      <c r="GC61" s="53">
        <f t="shared" si="185"/>
        <v>4.6393498137487388E-2</v>
      </c>
      <c r="GD61" s="53">
        <f t="shared" si="186"/>
        <v>3.9163799947075972E-2</v>
      </c>
      <c r="GE61" s="53">
        <f t="shared" si="187"/>
        <v>2.9598772199079137E-2</v>
      </c>
      <c r="GF61" s="53">
        <f t="shared" si="188"/>
        <v>3.4918276374442891E-2</v>
      </c>
      <c r="GG61" s="53">
        <f t="shared" si="189"/>
        <v>4.1513062990863991E-2</v>
      </c>
      <c r="GH61" s="53">
        <f t="shared" si="190"/>
        <v>3.9334555195262855E-2</v>
      </c>
      <c r="GI61" s="53">
        <f t="shared" si="191"/>
        <v>4.3817678166708562E-2</v>
      </c>
      <c r="GJ61" s="53">
        <f t="shared" si="192"/>
        <v>4.4806749515448718E-2</v>
      </c>
      <c r="GK61" s="53">
        <f t="shared" si="193"/>
        <v>4.033437826541264E-2</v>
      </c>
      <c r="GL61" s="53">
        <f t="shared" si="194"/>
        <v>7.7127659574468099E-2</v>
      </c>
      <c r="GM61" s="53">
        <f t="shared" si="195"/>
        <v>6.2078272604588314E-2</v>
      </c>
      <c r="GN61" s="53">
        <f t="shared" si="196"/>
        <v>5.2971576227390127E-2</v>
      </c>
      <c r="GO61" s="53">
        <f t="shared" si="197"/>
        <v>7.0550161812297674E-2</v>
      </c>
      <c r="GP61" s="53">
        <f t="shared" si="198"/>
        <v>6.5189712248535869E-2</v>
      </c>
      <c r="GQ61" s="53">
        <f t="shared" si="199"/>
        <v>6.4097103918228315E-2</v>
      </c>
      <c r="GR61" s="53">
        <f t="shared" si="200"/>
        <v>5.6712132089016487E-2</v>
      </c>
      <c r="GS61" s="53">
        <f t="shared" si="201"/>
        <v>5.0015389350569484E-2</v>
      </c>
      <c r="GT61" s="53">
        <f t="shared" si="202"/>
        <v>4.7612588171459524E-2</v>
      </c>
      <c r="GU61" s="53">
        <f t="shared" si="203"/>
        <v>4.5114595898673171E-2</v>
      </c>
      <c r="GV61" s="53">
        <f t="shared" si="204"/>
        <v>4.2230467044958475E-2</v>
      </c>
      <c r="GW61" s="53">
        <f t="shared" si="205"/>
        <v>4.4596223382884714E-2</v>
      </c>
      <c r="GX61" s="53">
        <f t="shared" si="206"/>
        <v>2.3456790123456805E-2</v>
      </c>
      <c r="GY61" s="53">
        <f t="shared" si="207"/>
        <v>4.7013977128335549E-2</v>
      </c>
      <c r="GZ61" s="53">
        <f t="shared" si="208"/>
        <v>1.5541922290388532E-2</v>
      </c>
      <c r="HA61" s="53">
        <f t="shared" si="209"/>
        <v>-9.9758162031439168E-3</v>
      </c>
      <c r="HB61" s="53">
        <f t="shared" si="210"/>
        <v>-1.0279703562036779E-2</v>
      </c>
      <c r="HC61" s="53">
        <f t="shared" si="211"/>
        <v>-7.2043225935560784E-3</v>
      </c>
      <c r="HD61" s="53">
        <f t="shared" si="212"/>
        <v>-9.8505434782608647E-3</v>
      </c>
      <c r="HE61" s="53">
        <f t="shared" si="213"/>
        <v>-1.4949435732082628E-2</v>
      </c>
      <c r="HF61" s="53">
        <f t="shared" si="214"/>
        <v>-1.7609737148776339E-2</v>
      </c>
      <c r="HG61" s="53">
        <f t="shared" si="215"/>
        <v>-1.9852262234533735E-2</v>
      </c>
      <c r="HH61" s="53">
        <f t="shared" si="216"/>
        <v>-2.209192754685374E-2</v>
      </c>
      <c r="HI61" s="53">
        <f t="shared" si="217"/>
        <v>-2.5865384615384568E-2</v>
      </c>
      <c r="HJ61" s="53">
        <f t="shared" si="218"/>
        <v>-7.5995174909529561E-2</v>
      </c>
      <c r="HK61" s="53">
        <f t="shared" si="219"/>
        <v>-0.12924757281553401</v>
      </c>
      <c r="HL61" s="53">
        <f t="shared" si="220"/>
        <v>-6.4840918244059575E-2</v>
      </c>
      <c r="HM61" s="53">
        <f t="shared" si="221"/>
        <v>-5.9226564885496158E-2</v>
      </c>
      <c r="HN61" s="53">
        <f t="shared" si="222"/>
        <v>-6.7866425120773011E-2</v>
      </c>
      <c r="HO61" s="53">
        <f t="shared" si="223"/>
        <v>-7.1349929449707861E-2</v>
      </c>
      <c r="HP61" s="53">
        <f t="shared" si="224"/>
        <v>-7.392229845626086E-2</v>
      </c>
      <c r="HQ61" s="53">
        <f t="shared" si="225"/>
        <v>-7.3198482368695195E-2</v>
      </c>
      <c r="HR61" s="53">
        <f t="shared" si="226"/>
        <v>-7.4860550942401516E-2</v>
      </c>
      <c r="HS61" s="53">
        <f t="shared" si="227"/>
        <v>-7.9875058878944971E-2</v>
      </c>
      <c r="HT61" s="53">
        <f t="shared" si="228"/>
        <v>-8.1081263383297686E-2</v>
      </c>
      <c r="HU61" s="53">
        <f t="shared" si="229"/>
        <v>-8.1561445069588512E-2</v>
      </c>
      <c r="HV61" s="53">
        <f t="shared" si="229"/>
        <v>-0.14229765013054829</v>
      </c>
      <c r="HW61" s="53">
        <f t="shared" si="229"/>
        <v>-7.3170731707317027E-2</v>
      </c>
      <c r="HX61" s="53">
        <f t="shared" si="229"/>
        <v>-8.8285960378983619E-2</v>
      </c>
      <c r="HY61" s="53">
        <f t="shared" si="229"/>
        <v>-7.595926431167721E-2</v>
      </c>
      <c r="HZ61" s="53">
        <f t="shared" si="229"/>
        <v>-7.5416043345573835E-2</v>
      </c>
      <c r="IA61" s="53">
        <f t="shared" si="229"/>
        <v>-6.6210291960139944E-2</v>
      </c>
      <c r="IB61" s="53">
        <f t="shared" si="229"/>
        <v>-6.5573409164196517E-2</v>
      </c>
      <c r="IC61" s="53">
        <f t="shared" si="229"/>
        <v>-6.9839572209683176E-2</v>
      </c>
      <c r="ID61" s="53">
        <f t="shared" si="229"/>
        <v>-7.1809464352140751E-2</v>
      </c>
      <c r="IE61" s="53">
        <f t="shared" si="229"/>
        <v>-7.6877909712695591E-2</v>
      </c>
      <c r="IF61" s="53">
        <f t="shared" si="229"/>
        <v>-8.0942001824367282E-2</v>
      </c>
      <c r="IG61" s="53">
        <f t="shared" si="229"/>
        <v>-8.0357337651150607E-2</v>
      </c>
      <c r="IH61" s="53">
        <f t="shared" si="232"/>
        <v>-6.2404870624048758E-2</v>
      </c>
      <c r="II61" s="53">
        <f t="shared" si="231"/>
        <v>-8.3458646616541343E-2</v>
      </c>
      <c r="IJ61" s="53">
        <f t="shared" si="231"/>
        <v>-8.8332546055739258E-2</v>
      </c>
      <c r="IK61" s="53">
        <f t="shared" si="231"/>
        <v>-0.10221285563751314</v>
      </c>
      <c r="IL61" s="53">
        <f t="shared" si="231"/>
        <v>-8.5762331838565076E-2</v>
      </c>
      <c r="IM61" s="53">
        <f t="shared" si="231"/>
        <v>-8.5309158530915807E-2</v>
      </c>
      <c r="IN61" s="53">
        <f t="shared" si="231"/>
        <v>-7.1357779980178448E-2</v>
      </c>
      <c r="IO61" s="53">
        <f t="shared" si="231"/>
        <v>-5.9199171556782892E-2</v>
      </c>
      <c r="IP61" s="53">
        <f t="shared" si="231"/>
        <v>-5.0959324635456604E-2</v>
      </c>
      <c r="IQ61" s="53">
        <f t="shared" si="231"/>
        <v>-4.3116595036739258E-2</v>
      </c>
      <c r="IR61" s="53">
        <f t="shared" si="231"/>
        <v>-3.6637931034482762E-2</v>
      </c>
      <c r="IS61" s="53">
        <f t="shared" si="231"/>
        <v>-3.5175879396984966E-2</v>
      </c>
      <c r="IT61" s="53">
        <f t="shared" si="231"/>
        <v>4.3831168831168776E-2</v>
      </c>
      <c r="IU61" s="53">
        <f t="shared" si="231"/>
        <v>2.7071369975389725E-2</v>
      </c>
      <c r="IV61" s="53">
        <f t="shared" si="231"/>
        <v>1.2953367875647714E-2</v>
      </c>
      <c r="IW61" s="53">
        <f t="shared" si="231"/>
        <v>3.8732394366197243E-2</v>
      </c>
      <c r="IX61" s="53">
        <f t="shared" si="231"/>
        <v>-2.4524831391784185E-2</v>
      </c>
      <c r="IY61" s="53">
        <f t="shared" si="231"/>
        <v>2.7954256670901234E-3</v>
      </c>
      <c r="IZ61" s="53">
        <f t="shared" si="231"/>
        <v>2.347918890074796E-3</v>
      </c>
      <c r="JA61" s="53">
        <f t="shared" si="231"/>
        <v>-3.8525041276830096E-3</v>
      </c>
      <c r="JB61" s="53">
        <f t="shared" si="231"/>
        <v>-9.7040271712760529E-3</v>
      </c>
      <c r="JC61" s="53">
        <f t="shared" si="231"/>
        <v>-1.0576644450883799E-2</v>
      </c>
      <c r="JD61" s="53">
        <f t="shared" si="231"/>
        <v>-2.2634557178576098E-2</v>
      </c>
      <c r="JE61" s="53">
        <f t="shared" si="231"/>
        <v>-5.6322674418604612E-2</v>
      </c>
      <c r="JF61" s="53">
        <f t="shared" si="231"/>
        <v>-0.5318818040435459</v>
      </c>
      <c r="JG61" s="53">
        <f t="shared" si="231"/>
        <v>-0.52156549520766771</v>
      </c>
      <c r="JH61" s="53">
        <f t="shared" si="234"/>
        <v>-0.53913043478260869</v>
      </c>
      <c r="JI61" s="53">
        <f t="shared" si="234"/>
        <v>-0.54990583804143123</v>
      </c>
      <c r="JJ61" s="53">
        <f t="shared" si="234"/>
        <v>-0.52608422375864239</v>
      </c>
      <c r="JK61" s="53">
        <f t="shared" si="234"/>
        <v>-0.52331474911302589</v>
      </c>
      <c r="JL61" s="53">
        <f t="shared" si="234"/>
        <v>-0.51149914821124365</v>
      </c>
      <c r="JM61" s="53">
        <f t="shared" si="234"/>
        <v>-0.44898710865561697</v>
      </c>
      <c r="JN61" s="53">
        <f t="shared" si="234"/>
        <v>-0.38149926506614407</v>
      </c>
      <c r="JO61" s="53">
        <f t="shared" si="234"/>
        <v>-0.3211187582369307</v>
      </c>
      <c r="JP61" s="53">
        <f t="shared" si="234"/>
        <v>-0.27358556617746066</v>
      </c>
      <c r="JQ61" s="53">
        <f t="shared" si="234"/>
        <v>-0.21831857271210375</v>
      </c>
      <c r="JR61" s="53">
        <f t="shared" si="230"/>
        <v>1.3554817275747508</v>
      </c>
      <c r="JS61" s="53">
        <f t="shared" si="230"/>
        <v>1.350584307178631</v>
      </c>
      <c r="JT61" s="53">
        <f t="shared" si="235"/>
        <v>1.4139844617092119</v>
      </c>
      <c r="JU61" s="53">
        <f t="shared" si="236"/>
        <v>1.3813481171548121</v>
      </c>
      <c r="JV61" s="53">
        <f t="shared" si="237"/>
        <v>1.3870762599469497</v>
      </c>
      <c r="JW61" s="53">
        <f t="shared" si="238"/>
        <v>1.3192551834130781</v>
      </c>
      <c r="JX61" s="53">
        <f t="shared" si="238"/>
        <v>1.2869489973844814</v>
      </c>
      <c r="JY61" s="53">
        <f t="shared" si="238"/>
        <v>1.0432022058823529</v>
      </c>
      <c r="JZ61" s="53">
        <f t="shared" si="238"/>
        <v>0.85057115244462778</v>
      </c>
      <c r="KA61" s="53">
        <f t="shared" si="238"/>
        <v>0.70774900346844749</v>
      </c>
      <c r="KB61" s="53">
        <f t="shared" si="238"/>
        <v>0.6274570534635262</v>
      </c>
      <c r="KC61" s="53">
        <f t="shared" si="238"/>
        <v>0.57440641173843376</v>
      </c>
      <c r="KD61" s="53">
        <f t="shared" si="238"/>
        <v>9.1678420310296271E-2</v>
      </c>
      <c r="KE61" s="53">
        <f t="shared" si="238"/>
        <v>8.2386363636363535E-2</v>
      </c>
      <c r="KF61" s="53">
        <f t="shared" si="238"/>
        <v>9.3333333333333268E-2</v>
      </c>
      <c r="KG61" s="53">
        <f t="shared" si="238"/>
        <v>0.11782257579915867</v>
      </c>
      <c r="KH61" s="53">
        <f t="shared" si="238"/>
        <v>0.12759052046122576</v>
      </c>
      <c r="KI61" s="53">
        <f t="shared" si="238"/>
        <v>0.12755955905292327</v>
      </c>
      <c r="KJ61" s="53">
        <f t="shared" si="238"/>
        <v>0.11412680383229112</v>
      </c>
      <c r="KK61" s="53">
        <f t="shared" si="238"/>
        <v>0.1131538470220721</v>
      </c>
      <c r="KL61" s="53">
        <f t="shared" si="238"/>
        <v>0.1031267243043601</v>
      </c>
      <c r="KM61" s="53">
        <f t="shared" si="238"/>
        <v>0.10038054827294429</v>
      </c>
      <c r="KN61" s="53">
        <f t="shared" si="239"/>
        <v>8.3452986192551704E-2</v>
      </c>
      <c r="KO61" s="53">
        <f t="shared" si="239"/>
        <v>-7.8492857046758013E-3</v>
      </c>
      <c r="KP61" s="53">
        <f t="shared" si="239"/>
        <v>-1</v>
      </c>
      <c r="KQ61" s="53">
        <f t="shared" si="239"/>
        <v>-1</v>
      </c>
      <c r="KR61" s="53">
        <f t="shared" si="239"/>
        <v>-1</v>
      </c>
      <c r="KS61" s="53">
        <f t="shared" si="239"/>
        <v>-1</v>
      </c>
      <c r="KT61" s="53">
        <f t="shared" si="239"/>
        <v>-1</v>
      </c>
      <c r="KU61" s="53">
        <f t="shared" si="239"/>
        <v>-1</v>
      </c>
      <c r="KV61" s="53">
        <f t="shared" si="239"/>
        <v>-1</v>
      </c>
      <c r="KW61" s="53">
        <f t="shared" si="239"/>
        <v>-1</v>
      </c>
      <c r="KX61" s="53">
        <f t="shared" si="239"/>
        <v>-1</v>
      </c>
      <c r="KY61" s="53">
        <f t="shared" si="239"/>
        <v>-1</v>
      </c>
      <c r="KZ61" s="53">
        <f t="shared" si="239"/>
        <v>-1</v>
      </c>
      <c r="LA61" s="53">
        <f t="shared" si="239"/>
        <v>-1</v>
      </c>
      <c r="LB61" s="53" t="e">
        <f t="shared" si="239"/>
        <v>#DIV/0!</v>
      </c>
      <c r="LC61" s="53" t="e">
        <f t="shared" si="239"/>
        <v>#DIV/0!</v>
      </c>
      <c r="LD61" s="53" t="e">
        <f t="shared" si="239"/>
        <v>#DIV/0!</v>
      </c>
      <c r="LE61" s="53" t="e">
        <f t="shared" si="239"/>
        <v>#DIV/0!</v>
      </c>
      <c r="LF61" s="53" t="e">
        <f t="shared" ref="LF61:LY74" si="243">LF21/KT21-1</f>
        <v>#DIV/0!</v>
      </c>
      <c r="LG61" s="53" t="e">
        <f t="shared" si="243"/>
        <v>#DIV/0!</v>
      </c>
      <c r="LH61" s="53" t="e">
        <f t="shared" si="243"/>
        <v>#DIV/0!</v>
      </c>
      <c r="LI61" s="53" t="e">
        <f t="shared" si="243"/>
        <v>#DIV/0!</v>
      </c>
      <c r="LJ61" s="53" t="e">
        <f t="shared" si="243"/>
        <v>#DIV/0!</v>
      </c>
      <c r="LK61" s="53" t="e">
        <f t="shared" si="243"/>
        <v>#DIV/0!</v>
      </c>
      <c r="LL61" s="53" t="e">
        <f t="shared" si="243"/>
        <v>#DIV/0!</v>
      </c>
      <c r="LM61" s="53" t="e">
        <f t="shared" si="243"/>
        <v>#DIV/0!</v>
      </c>
      <c r="LN61" s="53" t="e">
        <f t="shared" si="243"/>
        <v>#DIV/0!</v>
      </c>
      <c r="LO61" s="53" t="e">
        <f t="shared" si="243"/>
        <v>#DIV/0!</v>
      </c>
      <c r="LP61" s="53" t="e">
        <f t="shared" si="243"/>
        <v>#DIV/0!</v>
      </c>
      <c r="LQ61" s="53" t="e">
        <f t="shared" si="243"/>
        <v>#DIV/0!</v>
      </c>
      <c r="LR61" s="53" t="e">
        <f t="shared" si="243"/>
        <v>#DIV/0!</v>
      </c>
      <c r="LS61" s="53" t="e">
        <f t="shared" si="243"/>
        <v>#DIV/0!</v>
      </c>
      <c r="LT61" s="53" t="e">
        <f t="shared" si="243"/>
        <v>#DIV/0!</v>
      </c>
      <c r="LU61" s="53" t="e">
        <f t="shared" si="243"/>
        <v>#DIV/0!</v>
      </c>
      <c r="LV61" s="53" t="e">
        <f t="shared" si="243"/>
        <v>#DIV/0!</v>
      </c>
      <c r="LW61" s="53" t="e">
        <f t="shared" si="243"/>
        <v>#DIV/0!</v>
      </c>
      <c r="LX61" s="53" t="e">
        <f t="shared" si="243"/>
        <v>#DIV/0!</v>
      </c>
      <c r="LY61" s="53" t="e">
        <f t="shared" si="243"/>
        <v>#DIV/0!</v>
      </c>
      <c r="LZ61" s="53" t="e">
        <f t="shared" si="240"/>
        <v>#DIV/0!</v>
      </c>
      <c r="MA61" s="53" t="e">
        <f t="shared" si="240"/>
        <v>#DIV/0!</v>
      </c>
      <c r="MB61" s="53" t="e">
        <f t="shared" si="240"/>
        <v>#DIV/0!</v>
      </c>
      <c r="MC61" s="53" t="e">
        <f t="shared" si="240"/>
        <v>#DIV/0!</v>
      </c>
      <c r="MD61" s="53" t="e">
        <f t="shared" si="241"/>
        <v>#DIV/0!</v>
      </c>
      <c r="ME61" s="53" t="e">
        <f t="shared" si="242"/>
        <v>#DIV/0!</v>
      </c>
      <c r="MF61" s="53" t="e">
        <f t="shared" si="242"/>
        <v>#DIV/0!</v>
      </c>
      <c r="MG61" s="53" t="e">
        <f t="shared" si="242"/>
        <v>#DIV/0!</v>
      </c>
      <c r="MH61" s="53" t="e">
        <f t="shared" si="242"/>
        <v>#DIV/0!</v>
      </c>
      <c r="MI61" s="53" t="e">
        <f t="shared" si="242"/>
        <v>#DIV/0!</v>
      </c>
      <c r="MJ61" s="53" t="e">
        <f t="shared" si="242"/>
        <v>#DIV/0!</v>
      </c>
      <c r="MK61" s="53" t="e">
        <f t="shared" si="242"/>
        <v>#DIV/0!</v>
      </c>
      <c r="ML61" s="53" t="e">
        <f t="shared" si="242"/>
        <v>#DIV/0!</v>
      </c>
    </row>
    <row r="62" spans="1:350" s="5" customFormat="1" x14ac:dyDescent="0.35">
      <c r="A62" s="19" t="str">
        <f>Month!$A$22</f>
        <v>Veículo Leve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 t="str">
        <f t="shared" si="14"/>
        <v/>
      </c>
      <c r="O62" s="54" t="str">
        <f t="shared" si="15"/>
        <v/>
      </c>
      <c r="P62" s="54" t="str">
        <f t="shared" si="16"/>
        <v/>
      </c>
      <c r="Q62" s="54" t="str">
        <f t="shared" si="17"/>
        <v/>
      </c>
      <c r="R62" s="54" t="str">
        <f t="shared" si="18"/>
        <v/>
      </c>
      <c r="S62" s="54" t="str">
        <f t="shared" si="19"/>
        <v/>
      </c>
      <c r="T62" s="54" t="str">
        <f t="shared" si="20"/>
        <v/>
      </c>
      <c r="U62" s="54" t="str">
        <f t="shared" si="21"/>
        <v/>
      </c>
      <c r="V62" s="54" t="str">
        <f t="shared" si="22"/>
        <v/>
      </c>
      <c r="W62" s="54" t="str">
        <f t="shared" si="23"/>
        <v/>
      </c>
      <c r="X62" s="54" t="str">
        <f t="shared" si="24"/>
        <v/>
      </c>
      <c r="Y62" s="54" t="str">
        <f t="shared" si="25"/>
        <v/>
      </c>
      <c r="Z62" s="54" t="str">
        <f t="shared" si="26"/>
        <v/>
      </c>
      <c r="AA62" s="54" t="str">
        <f t="shared" si="27"/>
        <v/>
      </c>
      <c r="AB62" s="54" t="str">
        <f t="shared" si="28"/>
        <v/>
      </c>
      <c r="AC62" s="54" t="str">
        <f t="shared" si="29"/>
        <v/>
      </c>
      <c r="AD62" s="54" t="str">
        <f t="shared" si="30"/>
        <v/>
      </c>
      <c r="AE62" s="54">
        <f t="shared" si="31"/>
        <v>9.5901639344262293</v>
      </c>
      <c r="AF62" s="54">
        <f t="shared" si="32"/>
        <v>3.7392197125256672</v>
      </c>
      <c r="AG62" s="54">
        <f t="shared" si="33"/>
        <v>2.3256997455470736</v>
      </c>
      <c r="AH62" s="54">
        <f t="shared" si="34"/>
        <v>1.6684931506849314</v>
      </c>
      <c r="AI62" s="54">
        <f t="shared" si="35"/>
        <v>1.290436005625879</v>
      </c>
      <c r="AJ62" s="54">
        <f t="shared" si="36"/>
        <v>1.0706836616454227</v>
      </c>
      <c r="AK62" s="54">
        <f t="shared" si="37"/>
        <v>0.86451007969995319</v>
      </c>
      <c r="AL62" s="54">
        <f t="shared" si="38"/>
        <v>1.3477088948786964E-2</v>
      </c>
      <c r="AM62" s="54">
        <f t="shared" si="39"/>
        <v>1.4925373134328401E-2</v>
      </c>
      <c r="AN62" s="54">
        <f t="shared" si="40"/>
        <v>3.302373581011353E-2</v>
      </c>
      <c r="AO62" s="54">
        <f t="shared" si="41"/>
        <v>7.6687116564417845E-3</v>
      </c>
      <c r="AP62" s="54">
        <f t="shared" si="42"/>
        <v>-1.6584766584766597E-2</v>
      </c>
      <c r="AQ62" s="54">
        <f t="shared" si="43"/>
        <v>-3.1991744066047434E-2</v>
      </c>
      <c r="AR62" s="54">
        <f t="shared" si="44"/>
        <v>-5.1993067590987874E-2</v>
      </c>
      <c r="AS62" s="54">
        <f t="shared" si="45"/>
        <v>-6.426931905126243E-2</v>
      </c>
      <c r="AT62" s="54">
        <f t="shared" si="46"/>
        <v>-7.2210814510609178E-2</v>
      </c>
      <c r="AU62" s="54">
        <f t="shared" si="47"/>
        <v>-8.2898372735646264E-2</v>
      </c>
      <c r="AV62" s="54">
        <f t="shared" si="48"/>
        <v>-9.0654728595411349E-2</v>
      </c>
      <c r="AW62" s="54">
        <f t="shared" si="49"/>
        <v>-9.6052300729192908E-2</v>
      </c>
      <c r="AX62" s="54">
        <f t="shared" si="50"/>
        <v>-0.16223404255319152</v>
      </c>
      <c r="AY62" s="54">
        <f t="shared" si="51"/>
        <v>-0.16029411764705881</v>
      </c>
      <c r="AZ62" s="54">
        <f t="shared" si="52"/>
        <v>-0.17482517482517479</v>
      </c>
      <c r="BA62" s="54">
        <f t="shared" si="53"/>
        <v>-0.15525114155251141</v>
      </c>
      <c r="BB62" s="54">
        <f t="shared" si="54"/>
        <v>-0.14740787008119927</v>
      </c>
      <c r="BC62" s="54">
        <f t="shared" si="55"/>
        <v>-0.13805970149253732</v>
      </c>
      <c r="BD62" s="54">
        <f t="shared" si="56"/>
        <v>-0.12202925045703839</v>
      </c>
      <c r="BE62" s="54">
        <f t="shared" si="57"/>
        <v>-0.11242845461978745</v>
      </c>
      <c r="BF62" s="54">
        <f t="shared" si="58"/>
        <v>-0.10586499446698638</v>
      </c>
      <c r="BG62" s="54">
        <f t="shared" si="59"/>
        <v>-0.10210913960495482</v>
      </c>
      <c r="BH62" s="54">
        <f t="shared" si="60"/>
        <v>-9.5384615384615401E-2</v>
      </c>
      <c r="BI62" s="54">
        <f t="shared" si="61"/>
        <v>-9.0125173852573015E-2</v>
      </c>
      <c r="BJ62" s="54">
        <f t="shared" si="62"/>
        <v>-4.4444444444444398E-2</v>
      </c>
      <c r="BK62" s="54">
        <f t="shared" si="63"/>
        <v>-4.0280210157618179E-2</v>
      </c>
      <c r="BL62" s="54">
        <f t="shared" si="64"/>
        <v>-9.6852300242130651E-3</v>
      </c>
      <c r="BM62" s="54">
        <f t="shared" si="65"/>
        <v>-3.6036036036036001E-2</v>
      </c>
      <c r="BN62" s="54">
        <f t="shared" si="66"/>
        <v>-3.0769230769230771E-2</v>
      </c>
      <c r="BO62" s="54">
        <f t="shared" si="67"/>
        <v>-3.4632034632034681E-2</v>
      </c>
      <c r="BP62" s="54">
        <f t="shared" si="68"/>
        <v>-3.7480478917230609E-2</v>
      </c>
      <c r="BQ62" s="54">
        <f t="shared" si="69"/>
        <v>-2.9940119760479056E-2</v>
      </c>
      <c r="BR62" s="54">
        <f t="shared" si="70"/>
        <v>-2.6815181518151765E-2</v>
      </c>
      <c r="BS62" s="54">
        <f t="shared" si="71"/>
        <v>-2.2371364653243853E-2</v>
      </c>
      <c r="BT62" s="54">
        <f t="shared" si="72"/>
        <v>-1.7006802721087899E-3</v>
      </c>
      <c r="BU62" s="54">
        <f t="shared" si="73"/>
        <v>1.6202996025680205E-2</v>
      </c>
      <c r="BV62" s="54">
        <f t="shared" si="74"/>
        <v>0.16279069767441867</v>
      </c>
      <c r="BW62" s="54">
        <f t="shared" si="75"/>
        <v>0.12043795620437958</v>
      </c>
      <c r="BX62" s="54">
        <f t="shared" si="76"/>
        <v>8.6797066014669966E-2</v>
      </c>
      <c r="BY62" s="54">
        <f t="shared" si="77"/>
        <v>0.12056074766355129</v>
      </c>
      <c r="BZ62" s="54">
        <f t="shared" si="78"/>
        <v>0.11866969009826156</v>
      </c>
      <c r="CA62" s="54">
        <f t="shared" si="79"/>
        <v>0.12363869314541964</v>
      </c>
      <c r="CB62" s="54">
        <f t="shared" si="80"/>
        <v>0.12276906435911306</v>
      </c>
      <c r="CC62" s="54">
        <f t="shared" si="81"/>
        <v>0.12108262108262102</v>
      </c>
      <c r="CD62" s="54">
        <f t="shared" si="82"/>
        <v>0.11530309453158116</v>
      </c>
      <c r="CE62" s="54">
        <f t="shared" si="83"/>
        <v>0.11556064073226535</v>
      </c>
      <c r="CF62" s="54">
        <f t="shared" si="84"/>
        <v>9.3356047700170253E-2</v>
      </c>
      <c r="CG62" s="54">
        <f t="shared" si="85"/>
        <v>8.0926594464500567E-2</v>
      </c>
      <c r="CH62" s="54">
        <f t="shared" si="86"/>
        <v>5.428571428571427E-2</v>
      </c>
      <c r="CI62" s="54">
        <f t="shared" si="87"/>
        <v>6.2899022801302884E-2</v>
      </c>
      <c r="CJ62" s="54">
        <f t="shared" si="88"/>
        <v>5.919010123734525E-2</v>
      </c>
      <c r="CK62" s="54">
        <f t="shared" si="89"/>
        <v>5.3060884070058378E-2</v>
      </c>
      <c r="CL62" s="54">
        <f t="shared" si="90"/>
        <v>5.1094594594594422E-2</v>
      </c>
      <c r="CM62" s="54">
        <f t="shared" si="91"/>
        <v>5.2234891676168793E-2</v>
      </c>
      <c r="CN62" s="54">
        <f t="shared" si="92"/>
        <v>5.4248554913294722E-2</v>
      </c>
      <c r="CO62" s="54">
        <f t="shared" si="93"/>
        <v>5.1512071156289752E-2</v>
      </c>
      <c r="CP62" s="54">
        <f t="shared" si="94"/>
        <v>5.4967692892436304E-2</v>
      </c>
      <c r="CQ62" s="54">
        <f t="shared" si="95"/>
        <v>5.3203418803418723E-2</v>
      </c>
      <c r="CR62" s="54">
        <f t="shared" si="96"/>
        <v>5.0987846681209037E-2</v>
      </c>
      <c r="CS62" s="54">
        <f t="shared" si="97"/>
        <v>4.6373504035624791E-2</v>
      </c>
      <c r="CT62" s="54">
        <f t="shared" si="98"/>
        <v>-2.4390243902439046E-2</v>
      </c>
      <c r="CU62" s="54">
        <f t="shared" si="99"/>
        <v>-1.4740584107137411E-2</v>
      </c>
      <c r="CV62" s="54">
        <f t="shared" si="100"/>
        <v>3.5895584205942743E-3</v>
      </c>
      <c r="CW62" s="54">
        <f t="shared" si="101"/>
        <v>-2.8211179927452368E-2</v>
      </c>
      <c r="CX62" s="54">
        <f t="shared" si="102"/>
        <v>-2.5468944857998665E-2</v>
      </c>
      <c r="CY62" s="54">
        <f t="shared" si="103"/>
        <v>-3.5012624483913179E-2</v>
      </c>
      <c r="CZ62" s="54">
        <f t="shared" si="104"/>
        <v>-3.2266907914576315E-2</v>
      </c>
      <c r="DA62" s="54">
        <f t="shared" si="105"/>
        <v>-3.0056955957818765E-2</v>
      </c>
      <c r="DB62" s="54">
        <f t="shared" si="106"/>
        <v>-3.1928001671698514E-2</v>
      </c>
      <c r="DC62" s="54">
        <f t="shared" si="107"/>
        <v>-3.6557576072348996E-2</v>
      </c>
      <c r="DD62" s="54">
        <f t="shared" si="108"/>
        <v>-3.6060985228101528E-2</v>
      </c>
      <c r="DE62" s="54">
        <f t="shared" si="109"/>
        <v>-3.6870747575552865E-2</v>
      </c>
      <c r="DF62" s="54">
        <f t="shared" si="110"/>
        <v>-5.0000000000000044E-2</v>
      </c>
      <c r="DG62" s="54">
        <f t="shared" si="111"/>
        <v>-5.2877138413685798E-2</v>
      </c>
      <c r="DH62" s="54">
        <f t="shared" si="112"/>
        <v>-5.5026455026454979E-2</v>
      </c>
      <c r="DI62" s="54">
        <f t="shared" si="113"/>
        <v>-4.8899755501222719E-3</v>
      </c>
      <c r="DJ62" s="54">
        <f t="shared" si="114"/>
        <v>3.9577836411608391E-3</v>
      </c>
      <c r="DK62" s="54">
        <f t="shared" si="115"/>
        <v>2.0213363279056651E-2</v>
      </c>
      <c r="DL62" s="54">
        <f t="shared" si="116"/>
        <v>2.2662889518413554E-2</v>
      </c>
      <c r="DM62" s="54">
        <f t="shared" si="117"/>
        <v>2.5332225913621276E-2</v>
      </c>
      <c r="DN62" s="54">
        <f t="shared" si="118"/>
        <v>3.6099739486415983E-2</v>
      </c>
      <c r="DO62" s="54">
        <f t="shared" si="119"/>
        <v>4.6159029649595729E-2</v>
      </c>
      <c r="DP62" s="54">
        <f t="shared" si="120"/>
        <v>5.352199323285145E-2</v>
      </c>
      <c r="DQ62" s="54">
        <f t="shared" si="121"/>
        <v>6.268986467826565E-2</v>
      </c>
      <c r="DR62" s="54">
        <f t="shared" si="122"/>
        <v>0.11695906432748537</v>
      </c>
      <c r="DS62" s="54">
        <f t="shared" si="123"/>
        <v>0.13418719211822672</v>
      </c>
      <c r="DT62" s="54">
        <f t="shared" si="124"/>
        <v>0.11950727883538637</v>
      </c>
      <c r="DU62" s="54">
        <f t="shared" si="125"/>
        <v>8.4127764127764237E-2</v>
      </c>
      <c r="DV62" s="54">
        <f t="shared" si="126"/>
        <v>7.537450722733241E-2</v>
      </c>
      <c r="DW62" s="54">
        <f t="shared" si="127"/>
        <v>7.5244909190974152E-2</v>
      </c>
      <c r="DX62" s="54">
        <f t="shared" si="128"/>
        <v>7.4662973222530127E-2</v>
      </c>
      <c r="DY62" s="54">
        <f t="shared" si="129"/>
        <v>7.6030781692993266E-2</v>
      </c>
      <c r="DZ62" s="54">
        <f t="shared" si="130"/>
        <v>7.8204022988505928E-2</v>
      </c>
      <c r="EA62" s="54">
        <f t="shared" si="131"/>
        <v>7.9136876006441259E-2</v>
      </c>
      <c r="EB62" s="54">
        <f t="shared" si="132"/>
        <v>8.1670072992700904E-2</v>
      </c>
      <c r="EC62" s="54">
        <f t="shared" si="133"/>
        <v>8.1268191268191403E-2</v>
      </c>
      <c r="ED62" s="54">
        <f t="shared" si="134"/>
        <v>8.6387434554973774E-2</v>
      </c>
      <c r="EE62" s="54">
        <f t="shared" si="135"/>
        <v>9.4510076441973512E-2</v>
      </c>
      <c r="EF62" s="54">
        <f t="shared" si="136"/>
        <v>0.11431200736206137</v>
      </c>
      <c r="EG62" s="54">
        <f t="shared" si="137"/>
        <v>9.9175052125827223E-2</v>
      </c>
      <c r="EH62" s="54">
        <f t="shared" si="138"/>
        <v>0.10892516740798674</v>
      </c>
      <c r="EI62" s="54">
        <f t="shared" si="139"/>
        <v>9.8929222201748379E-2</v>
      </c>
      <c r="EJ62" s="54">
        <f t="shared" si="140"/>
        <v>9.9788634371831497E-2</v>
      </c>
      <c r="EK62" s="54">
        <f t="shared" si="141"/>
        <v>9.8346833689662239E-2</v>
      </c>
      <c r="EL62" s="54">
        <f t="shared" si="142"/>
        <v>8.9375424756472865E-2</v>
      </c>
      <c r="EM62" s="54">
        <f t="shared" si="143"/>
        <v>8.8124343424696772E-2</v>
      </c>
      <c r="EN62" s="54">
        <f t="shared" si="144"/>
        <v>8.6721803537109343E-2</v>
      </c>
      <c r="EO62" s="54">
        <f t="shared" si="145"/>
        <v>8.0822549943279087E-2</v>
      </c>
      <c r="EP62" s="54">
        <f t="shared" si="146"/>
        <v>3.8554216867469959E-2</v>
      </c>
      <c r="EQ62" s="54">
        <f t="shared" si="147"/>
        <v>3.4391534391534417E-2</v>
      </c>
      <c r="ER62" s="54">
        <f t="shared" si="148"/>
        <v>1.6157989228007263E-2</v>
      </c>
      <c r="ES62" s="54">
        <f t="shared" si="149"/>
        <v>4.1924398625429626E-2</v>
      </c>
      <c r="ET62" s="54">
        <f t="shared" si="150"/>
        <v>3.360881542699734E-2</v>
      </c>
      <c r="EU62" s="54">
        <f t="shared" si="151"/>
        <v>3.7727061015370378E-2</v>
      </c>
      <c r="EV62" s="54">
        <f t="shared" si="152"/>
        <v>3.0078124999999956E-2</v>
      </c>
      <c r="EW62" s="54">
        <f t="shared" si="153"/>
        <v>2.5359835503769634E-2</v>
      </c>
      <c r="EX62" s="54">
        <f t="shared" si="154"/>
        <v>2.8440366972477094E-2</v>
      </c>
      <c r="EY62" s="54">
        <f t="shared" si="155"/>
        <v>3.017004936917167E-2</v>
      </c>
      <c r="EZ62" s="54">
        <f t="shared" si="156"/>
        <v>2.483854942871333E-2</v>
      </c>
      <c r="FA62" s="54">
        <f t="shared" si="157"/>
        <v>3.0242383811429852E-2</v>
      </c>
      <c r="FB62" s="54">
        <f t="shared" si="158"/>
        <v>6.0324825986078912E-2</v>
      </c>
      <c r="FC62" s="54">
        <f t="shared" si="159"/>
        <v>5.1150895140664954E-2</v>
      </c>
      <c r="FD62" s="54">
        <f t="shared" si="160"/>
        <v>5.212014134275611E-2</v>
      </c>
      <c r="FE62" s="54">
        <f t="shared" si="161"/>
        <v>5.4089709762533023E-2</v>
      </c>
      <c r="FF62" s="54">
        <f t="shared" si="162"/>
        <v>5.5437100213219681E-2</v>
      </c>
      <c r="FG62" s="54">
        <f t="shared" si="163"/>
        <v>5.9694793536804402E-2</v>
      </c>
      <c r="FH62" s="54">
        <f t="shared" si="164"/>
        <v>6.9017823284034829E-2</v>
      </c>
      <c r="FI62" s="54">
        <f t="shared" si="165"/>
        <v>7.6871657754010725E-2</v>
      </c>
      <c r="FJ62" s="54">
        <f t="shared" si="166"/>
        <v>7.4933095450490539E-2</v>
      </c>
      <c r="FK62" s="54">
        <f t="shared" si="167"/>
        <v>7.1884984025559095E-2</v>
      </c>
      <c r="FL62" s="54">
        <f t="shared" si="168"/>
        <v>7.4163839069316451E-2</v>
      </c>
      <c r="FM62" s="54">
        <f t="shared" si="169"/>
        <v>6.950140297863161E-2</v>
      </c>
      <c r="FN62" s="54">
        <f t="shared" si="170"/>
        <v>4.8140043763676088E-2</v>
      </c>
      <c r="FO62" s="54">
        <f t="shared" si="171"/>
        <v>-2.4330900243308973E-3</v>
      </c>
      <c r="FP62" s="54">
        <f t="shared" si="172"/>
        <v>2.8547439126784147E-2</v>
      </c>
      <c r="FQ62" s="54">
        <f t="shared" si="173"/>
        <v>4.0050062578222745E-2</v>
      </c>
      <c r="FR62" s="54">
        <f t="shared" si="174"/>
        <v>3.2828282828282873E-2</v>
      </c>
      <c r="FS62" s="54">
        <f t="shared" si="175"/>
        <v>3.3883947479881327E-2</v>
      </c>
      <c r="FT62" s="54">
        <f t="shared" si="176"/>
        <v>2.4122029088329278E-2</v>
      </c>
      <c r="FU62" s="54">
        <f t="shared" si="177"/>
        <v>1.8311607697082621E-2</v>
      </c>
      <c r="FV62" s="54">
        <f t="shared" si="178"/>
        <v>1.7150760719225389E-2</v>
      </c>
      <c r="FW62" s="54">
        <f t="shared" si="179"/>
        <v>1.2667660208643738E-2</v>
      </c>
      <c r="FX62" s="54">
        <f t="shared" si="180"/>
        <v>1.2184115523465655E-2</v>
      </c>
      <c r="FY62" s="54">
        <f t="shared" si="181"/>
        <v>1.0898082744702275E-2</v>
      </c>
      <c r="FZ62" s="54">
        <f t="shared" si="182"/>
        <v>1.4613778705636848E-2</v>
      </c>
      <c r="GA62" s="54">
        <f t="shared" si="183"/>
        <v>9.512195121951228E-2</v>
      </c>
      <c r="GB62" s="54">
        <f t="shared" si="184"/>
        <v>5.1428571428571379E-2</v>
      </c>
      <c r="GC62" s="54">
        <f t="shared" si="185"/>
        <v>3.5499398315282704E-2</v>
      </c>
      <c r="GD62" s="54">
        <f t="shared" si="186"/>
        <v>3.4718826405867986E-2</v>
      </c>
      <c r="GE62" s="54">
        <f t="shared" si="187"/>
        <v>2.8267103646046676E-2</v>
      </c>
      <c r="GF62" s="54">
        <f t="shared" si="188"/>
        <v>3.3252511257360506E-2</v>
      </c>
      <c r="GG62" s="54">
        <f t="shared" si="189"/>
        <v>3.2307223407497698E-2</v>
      </c>
      <c r="GH62" s="54">
        <f t="shared" si="190"/>
        <v>3.6714713081316352E-2</v>
      </c>
      <c r="GI62" s="54">
        <f t="shared" si="191"/>
        <v>4.0470934510669521E-2</v>
      </c>
      <c r="GJ62" s="54">
        <f t="shared" si="192"/>
        <v>4.4583147570218529E-2</v>
      </c>
      <c r="GK62" s="54">
        <f t="shared" si="193"/>
        <v>4.6915552006388417E-2</v>
      </c>
      <c r="GL62" s="54">
        <f t="shared" si="194"/>
        <v>5.1440329218106928E-2</v>
      </c>
      <c r="GM62" s="54">
        <f t="shared" si="195"/>
        <v>2.1158129175946616E-2</v>
      </c>
      <c r="GN62" s="54">
        <f t="shared" si="196"/>
        <v>6.288819875776408E-2</v>
      </c>
      <c r="GO62" s="54">
        <f t="shared" si="197"/>
        <v>3.1958163858222033E-2</v>
      </c>
      <c r="GP62" s="54">
        <f t="shared" si="198"/>
        <v>4.3478260869565188E-2</v>
      </c>
      <c r="GQ62" s="54">
        <f t="shared" si="199"/>
        <v>4.0239043824701115E-2</v>
      </c>
      <c r="GR62" s="54">
        <f t="shared" si="200"/>
        <v>3.6540395574924611E-2</v>
      </c>
      <c r="GS62" s="54">
        <f t="shared" si="201"/>
        <v>3.9858281665190454E-2</v>
      </c>
      <c r="GT62" s="54">
        <f t="shared" si="202"/>
        <v>3.4889821615949668E-2</v>
      </c>
      <c r="GU62" s="54">
        <f t="shared" si="203"/>
        <v>3.3003300330032959E-2</v>
      </c>
      <c r="GV62" s="54">
        <f t="shared" si="204"/>
        <v>3.3290653008962945E-2</v>
      </c>
      <c r="GW62" s="54">
        <f t="shared" si="205"/>
        <v>3.1464530892448606E-2</v>
      </c>
      <c r="GX62" s="54">
        <f t="shared" si="206"/>
        <v>1.7612524461839474E-2</v>
      </c>
      <c r="GY62" s="54">
        <f t="shared" si="207"/>
        <v>-2.1810250817884125E-3</v>
      </c>
      <c r="GZ62" s="54">
        <f t="shared" si="208"/>
        <v>-1.3148283418553675E-2</v>
      </c>
      <c r="HA62" s="54">
        <f t="shared" si="209"/>
        <v>3.2094594594594517E-2</v>
      </c>
      <c r="HB62" s="54">
        <f t="shared" si="210"/>
        <v>2.2192028985507317E-2</v>
      </c>
      <c r="HC62" s="54">
        <f t="shared" si="211"/>
        <v>2.489467636920728E-2</v>
      </c>
      <c r="HD62" s="54">
        <f t="shared" si="212"/>
        <v>1.2289780077619605E-2</v>
      </c>
      <c r="HE62" s="54">
        <f t="shared" si="213"/>
        <v>1.3912549687677522E-2</v>
      </c>
      <c r="HF62" s="54">
        <f t="shared" si="214"/>
        <v>1.1660329531052005E-2</v>
      </c>
      <c r="HG62" s="54">
        <f t="shared" si="215"/>
        <v>1.1410314924692022E-2</v>
      </c>
      <c r="HH62" s="54">
        <f t="shared" si="216"/>
        <v>8.4675753820735444E-3</v>
      </c>
      <c r="HI62" s="54">
        <f t="shared" si="217"/>
        <v>1.016823812164902E-2</v>
      </c>
      <c r="HJ62" s="54">
        <f t="shared" si="218"/>
        <v>0</v>
      </c>
      <c r="HK62" s="54">
        <f t="shared" si="219"/>
        <v>9.8360655737705915E-3</v>
      </c>
      <c r="HL62" s="54">
        <f t="shared" si="220"/>
        <v>-6.6617320503330468E-3</v>
      </c>
      <c r="HM62" s="54">
        <f t="shared" si="221"/>
        <v>-1.110638297872335E-2</v>
      </c>
      <c r="HN62" s="54">
        <f t="shared" si="222"/>
        <v>-9.9060700044307781E-3</v>
      </c>
      <c r="HO62" s="54">
        <f t="shared" si="223"/>
        <v>-3.1233183856502755E-3</v>
      </c>
      <c r="HP62" s="54">
        <f t="shared" si="224"/>
        <v>5.3169329073481375E-3</v>
      </c>
      <c r="HQ62" s="54">
        <f t="shared" si="225"/>
        <v>1.5799495939512465E-3</v>
      </c>
      <c r="HR62" s="54">
        <f t="shared" si="226"/>
        <v>1.9955399649210781E-2</v>
      </c>
      <c r="HS62" s="54">
        <f t="shared" si="227"/>
        <v>3.4076436615691597E-2</v>
      </c>
      <c r="HT62" s="54">
        <f t="shared" si="228"/>
        <v>3.5229729076539984E-2</v>
      </c>
      <c r="HU62" s="54">
        <f t="shared" si="229"/>
        <v>3.7706216522830349E-2</v>
      </c>
      <c r="HV62" s="54">
        <f t="shared" si="229"/>
        <v>3.4615384615384714E-2</v>
      </c>
      <c r="HW62" s="54">
        <f t="shared" si="229"/>
        <v>6.6017316017316086E-2</v>
      </c>
      <c r="HX62" s="54">
        <f t="shared" si="229"/>
        <v>9.3144560357675044E-2</v>
      </c>
      <c r="HY62" s="54">
        <f t="shared" si="229"/>
        <v>6.3640807175382674E-2</v>
      </c>
      <c r="HZ62" s="54">
        <f t="shared" si="229"/>
        <v>7.2655038256687288E-2</v>
      </c>
      <c r="IA62" s="54">
        <f t="shared" si="229"/>
        <v>5.9737401045567573E-2</v>
      </c>
      <c r="IB62" s="54">
        <f t="shared" si="229"/>
        <v>6.6851583370462819E-2</v>
      </c>
      <c r="IC62" s="54">
        <f t="shared" si="229"/>
        <v>6.8040916591596279E-2</v>
      </c>
      <c r="ID62" s="54">
        <f t="shared" si="229"/>
        <v>5.1431199304679653E-2</v>
      </c>
      <c r="IE62" s="54">
        <f t="shared" si="229"/>
        <v>3.9269513809515155E-2</v>
      </c>
      <c r="IF62" s="54">
        <f t="shared" si="229"/>
        <v>3.6987585137403967E-2</v>
      </c>
      <c r="IG62" s="54">
        <f t="shared" si="229"/>
        <v>2.9272036929855139E-2</v>
      </c>
      <c r="IH62" s="54">
        <f t="shared" si="232"/>
        <v>1.4869888475836479E-2</v>
      </c>
      <c r="II62" s="54">
        <f t="shared" si="231"/>
        <v>8.1218274111674038E-3</v>
      </c>
      <c r="IJ62" s="54">
        <f t="shared" si="231"/>
        <v>-1.3633265167007913E-3</v>
      </c>
      <c r="IK62" s="54">
        <f t="shared" si="231"/>
        <v>2.4377593360995764E-2</v>
      </c>
      <c r="IL62" s="54">
        <f t="shared" si="231"/>
        <v>2.1276595744680771E-2</v>
      </c>
      <c r="IM62" s="54">
        <f t="shared" si="231"/>
        <v>3.4665723381676727E-2</v>
      </c>
      <c r="IN62" s="54">
        <f t="shared" si="231"/>
        <v>3.5448316949657332E-2</v>
      </c>
      <c r="IO62" s="54">
        <f t="shared" si="231"/>
        <v>3.5602094240837712E-2</v>
      </c>
      <c r="IP62" s="54">
        <f t="shared" si="231"/>
        <v>4.1588785046728916E-2</v>
      </c>
      <c r="IQ62" s="54">
        <f t="shared" si="231"/>
        <v>4.30401007768213E-2</v>
      </c>
      <c r="IR62" s="54">
        <f t="shared" si="231"/>
        <v>4.3113315528424234E-2</v>
      </c>
      <c r="IS62" s="54">
        <f t="shared" si="231"/>
        <v>4.4208361891706627E-2</v>
      </c>
      <c r="IT62" s="54">
        <f t="shared" si="231"/>
        <v>4.5787545787545847E-2</v>
      </c>
      <c r="IU62" s="54">
        <f t="shared" si="231"/>
        <v>4.1289023162135008E-2</v>
      </c>
      <c r="IV62" s="54">
        <f t="shared" si="231"/>
        <v>4.4368600682593851E-2</v>
      </c>
      <c r="IW62" s="54">
        <f t="shared" si="231"/>
        <v>2.8354430379746942E-2</v>
      </c>
      <c r="IX62" s="54">
        <f t="shared" si="231"/>
        <v>9.8039215686274161E-3</v>
      </c>
      <c r="IY62" s="54">
        <f t="shared" si="231"/>
        <v>6.8376068376063692E-4</v>
      </c>
      <c r="IZ62" s="54">
        <f t="shared" si="231"/>
        <v>1.1507479861909697E-3</v>
      </c>
      <c r="JA62" s="54">
        <f t="shared" si="231"/>
        <v>3.5389282103135411E-3</v>
      </c>
      <c r="JB62" s="54">
        <f t="shared" si="231"/>
        <v>5.8322117541498297E-3</v>
      </c>
      <c r="JC62" s="54">
        <f t="shared" si="231"/>
        <v>6.0386473429951959E-3</v>
      </c>
      <c r="JD62" s="54">
        <f t="shared" si="231"/>
        <v>0</v>
      </c>
      <c r="JE62" s="54">
        <f t="shared" si="231"/>
        <v>-3.5444699704627491E-2</v>
      </c>
      <c r="JF62" s="54">
        <f t="shared" si="231"/>
        <v>-0.40280210157618213</v>
      </c>
      <c r="JG62" s="54">
        <f t="shared" si="231"/>
        <v>-0.41392649903288203</v>
      </c>
      <c r="JH62" s="54">
        <f t="shared" si="234"/>
        <v>-0.40915032679738561</v>
      </c>
      <c r="JI62" s="54">
        <f t="shared" si="234"/>
        <v>-0.41112752338749381</v>
      </c>
      <c r="JJ62" s="54">
        <f t="shared" si="234"/>
        <v>-0.4049352750809061</v>
      </c>
      <c r="JK62" s="54">
        <f t="shared" si="234"/>
        <v>-0.37786129142466685</v>
      </c>
      <c r="JL62" s="54">
        <f t="shared" si="234"/>
        <v>-0.35862068965517246</v>
      </c>
      <c r="JM62" s="54">
        <f t="shared" si="234"/>
        <v>-0.32141057934508821</v>
      </c>
      <c r="JN62" s="54">
        <f t="shared" si="234"/>
        <v>-0.286411128456735</v>
      </c>
      <c r="JO62" s="54">
        <f t="shared" si="234"/>
        <v>-0.25075380152060822</v>
      </c>
      <c r="JP62" s="54">
        <f t="shared" si="234"/>
        <v>-0.21274094732991955</v>
      </c>
      <c r="JQ62" s="54">
        <f t="shared" si="234"/>
        <v>-0.15298868662810483</v>
      </c>
      <c r="JR62" s="54">
        <f t="shared" si="230"/>
        <v>0.81231671554252194</v>
      </c>
      <c r="JS62" s="54">
        <f t="shared" si="230"/>
        <v>0.88283828382838281</v>
      </c>
      <c r="JT62" s="54">
        <f t="shared" si="235"/>
        <v>0.71792035398230092</v>
      </c>
      <c r="JU62" s="54">
        <f t="shared" si="236"/>
        <v>0.52393561872909689</v>
      </c>
      <c r="JV62" s="54">
        <f t="shared" si="237"/>
        <v>0.46745547246770891</v>
      </c>
      <c r="JW62" s="54">
        <f t="shared" si="238"/>
        <v>0.3822729269632068</v>
      </c>
      <c r="JX62" s="54">
        <f t="shared" si="238"/>
        <v>0.30821057347670222</v>
      </c>
      <c r="JY62" s="54">
        <f t="shared" si="238"/>
        <v>0.24421900519673323</v>
      </c>
      <c r="JZ62" s="54">
        <f t="shared" si="238"/>
        <v>0.19413919757354692</v>
      </c>
      <c r="KA62" s="54">
        <f t="shared" si="238"/>
        <v>0.15947561007361655</v>
      </c>
      <c r="KB62" s="54">
        <f t="shared" si="238"/>
        <v>0.12455907538970168</v>
      </c>
      <c r="KC62" s="54">
        <f t="shared" si="238"/>
        <v>9.1226732908425978E-2</v>
      </c>
      <c r="KD62" s="54">
        <f t="shared" si="238"/>
        <v>-0.16666666666666663</v>
      </c>
      <c r="KE62" s="54">
        <f t="shared" si="238"/>
        <v>-0.16213847502191059</v>
      </c>
      <c r="KF62" s="54">
        <f t="shared" si="238"/>
        <v>-0.12556342562781708</v>
      </c>
      <c r="KG62" s="54">
        <f t="shared" si="238"/>
        <v>-2.3936329265395462E-2</v>
      </c>
      <c r="KH62" s="54">
        <f t="shared" si="238"/>
        <v>4.3718993601025158E-2</v>
      </c>
      <c r="KI62" s="54">
        <f t="shared" si="238"/>
        <v>7.7422243445780747E-2</v>
      </c>
      <c r="KJ62" s="54">
        <f t="shared" si="238"/>
        <v>0.10721984050280753</v>
      </c>
      <c r="KK62" s="54">
        <f t="shared" si="238"/>
        <v>0.11577642227185225</v>
      </c>
      <c r="KL62" s="54">
        <f t="shared" si="238"/>
        <v>0.11255753186531248</v>
      </c>
      <c r="KM62" s="54">
        <f t="shared" si="238"/>
        <v>0.10388799809116978</v>
      </c>
      <c r="KN62" s="54">
        <f t="shared" si="239"/>
        <v>8.4296682081073104E-2</v>
      </c>
      <c r="KO62" s="54">
        <f t="shared" si="239"/>
        <v>-3.3853949050658749E-2</v>
      </c>
      <c r="KP62" s="54">
        <f t="shared" si="239"/>
        <v>-1</v>
      </c>
      <c r="KQ62" s="54">
        <f t="shared" si="239"/>
        <v>-1</v>
      </c>
      <c r="KR62" s="54">
        <f t="shared" si="239"/>
        <v>-1</v>
      </c>
      <c r="KS62" s="54">
        <f t="shared" si="239"/>
        <v>-1</v>
      </c>
      <c r="KT62" s="54">
        <f t="shared" si="239"/>
        <v>-1</v>
      </c>
      <c r="KU62" s="54">
        <f t="shared" si="239"/>
        <v>-1</v>
      </c>
      <c r="KV62" s="54">
        <f t="shared" si="239"/>
        <v>-1</v>
      </c>
      <c r="KW62" s="54">
        <f t="shared" si="239"/>
        <v>-1</v>
      </c>
      <c r="KX62" s="54">
        <f t="shared" si="239"/>
        <v>-1</v>
      </c>
      <c r="KY62" s="54">
        <f t="shared" si="239"/>
        <v>-1</v>
      </c>
      <c r="KZ62" s="54">
        <f t="shared" si="239"/>
        <v>-1</v>
      </c>
      <c r="LA62" s="54">
        <f t="shared" si="239"/>
        <v>-1</v>
      </c>
      <c r="LB62" s="54" t="e">
        <f t="shared" si="239"/>
        <v>#DIV/0!</v>
      </c>
      <c r="LC62" s="54" t="e">
        <f t="shared" si="239"/>
        <v>#DIV/0!</v>
      </c>
      <c r="LD62" s="54" t="e">
        <f t="shared" si="239"/>
        <v>#DIV/0!</v>
      </c>
      <c r="LE62" s="54" t="e">
        <f t="shared" si="239"/>
        <v>#DIV/0!</v>
      </c>
      <c r="LF62" s="54" t="e">
        <f t="shared" si="243"/>
        <v>#DIV/0!</v>
      </c>
      <c r="LG62" s="54" t="e">
        <f t="shared" si="243"/>
        <v>#DIV/0!</v>
      </c>
      <c r="LH62" s="54" t="e">
        <f t="shared" si="243"/>
        <v>#DIV/0!</v>
      </c>
      <c r="LI62" s="54" t="e">
        <f t="shared" si="243"/>
        <v>#DIV/0!</v>
      </c>
      <c r="LJ62" s="54" t="e">
        <f t="shared" si="243"/>
        <v>#DIV/0!</v>
      </c>
      <c r="LK62" s="54" t="e">
        <f t="shared" si="243"/>
        <v>#DIV/0!</v>
      </c>
      <c r="LL62" s="54" t="e">
        <f t="shared" si="243"/>
        <v>#DIV/0!</v>
      </c>
      <c r="LM62" s="54" t="e">
        <f t="shared" si="243"/>
        <v>#DIV/0!</v>
      </c>
      <c r="LN62" s="54" t="e">
        <f t="shared" si="243"/>
        <v>#DIV/0!</v>
      </c>
      <c r="LO62" s="54" t="e">
        <f t="shared" si="243"/>
        <v>#DIV/0!</v>
      </c>
      <c r="LP62" s="54" t="e">
        <f t="shared" si="243"/>
        <v>#DIV/0!</v>
      </c>
      <c r="LQ62" s="54" t="e">
        <f t="shared" si="243"/>
        <v>#DIV/0!</v>
      </c>
      <c r="LR62" s="54" t="e">
        <f t="shared" si="243"/>
        <v>#DIV/0!</v>
      </c>
      <c r="LS62" s="54" t="e">
        <f t="shared" si="243"/>
        <v>#DIV/0!</v>
      </c>
      <c r="LT62" s="54" t="e">
        <f t="shared" si="243"/>
        <v>#DIV/0!</v>
      </c>
      <c r="LU62" s="54" t="e">
        <f t="shared" si="243"/>
        <v>#DIV/0!</v>
      </c>
      <c r="LV62" s="54" t="e">
        <f t="shared" si="243"/>
        <v>#DIV/0!</v>
      </c>
      <c r="LW62" s="54" t="e">
        <f t="shared" si="243"/>
        <v>#DIV/0!</v>
      </c>
      <c r="LX62" s="54" t="e">
        <f t="shared" si="243"/>
        <v>#DIV/0!</v>
      </c>
      <c r="LY62" s="54" t="e">
        <f t="shared" si="243"/>
        <v>#DIV/0!</v>
      </c>
      <c r="LZ62" s="54" t="e">
        <f t="shared" si="240"/>
        <v>#DIV/0!</v>
      </c>
      <c r="MA62" s="54" t="e">
        <f t="shared" si="240"/>
        <v>#DIV/0!</v>
      </c>
      <c r="MB62" s="54" t="e">
        <f t="shared" si="240"/>
        <v>#DIV/0!</v>
      </c>
      <c r="MC62" s="54" t="e">
        <f t="shared" si="240"/>
        <v>#DIV/0!</v>
      </c>
      <c r="MD62" s="54" t="e">
        <f t="shared" si="241"/>
        <v>#DIV/0!</v>
      </c>
      <c r="ME62" s="54" t="e">
        <f t="shared" si="242"/>
        <v>#DIV/0!</v>
      </c>
      <c r="MF62" s="54" t="e">
        <f t="shared" si="242"/>
        <v>#DIV/0!</v>
      </c>
      <c r="MG62" s="54" t="e">
        <f t="shared" si="242"/>
        <v>#DIV/0!</v>
      </c>
      <c r="MH62" s="54" t="e">
        <f t="shared" si="242"/>
        <v>#DIV/0!</v>
      </c>
      <c r="MI62" s="54" t="e">
        <f t="shared" si="242"/>
        <v>#DIV/0!</v>
      </c>
      <c r="MJ62" s="54" t="e">
        <f t="shared" si="242"/>
        <v>#DIV/0!</v>
      </c>
      <c r="MK62" s="54" t="e">
        <f t="shared" si="242"/>
        <v>#DIV/0!</v>
      </c>
      <c r="ML62" s="54" t="e">
        <f t="shared" si="242"/>
        <v>#DIV/0!</v>
      </c>
    </row>
    <row r="63" spans="1:350" s="5" customFormat="1" x14ac:dyDescent="0.35">
      <c r="A63" s="20" t="str">
        <f>Month!$A$23</f>
        <v>Transbrasiliana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 t="str">
        <f t="shared" si="14"/>
        <v/>
      </c>
      <c r="O63" s="52" t="str">
        <f t="shared" si="15"/>
        <v/>
      </c>
      <c r="P63" s="52" t="str">
        <f t="shared" si="16"/>
        <v/>
      </c>
      <c r="Q63" s="52" t="str">
        <f t="shared" si="17"/>
        <v/>
      </c>
      <c r="R63" s="52" t="str">
        <f t="shared" si="18"/>
        <v/>
      </c>
      <c r="S63" s="52" t="str">
        <f t="shared" si="19"/>
        <v/>
      </c>
      <c r="T63" s="52" t="str">
        <f t="shared" si="20"/>
        <v/>
      </c>
      <c r="U63" s="52" t="str">
        <f t="shared" si="21"/>
        <v/>
      </c>
      <c r="V63" s="52" t="str">
        <f t="shared" si="22"/>
        <v/>
      </c>
      <c r="W63" s="52" t="str">
        <f t="shared" si="23"/>
        <v/>
      </c>
      <c r="X63" s="52" t="str">
        <f t="shared" si="24"/>
        <v/>
      </c>
      <c r="Y63" s="52" t="str">
        <f t="shared" si="25"/>
        <v/>
      </c>
      <c r="Z63" s="52" t="str">
        <f t="shared" si="26"/>
        <v/>
      </c>
      <c r="AA63" s="52" t="str">
        <f t="shared" si="27"/>
        <v/>
      </c>
      <c r="AB63" s="52" t="str">
        <f t="shared" si="28"/>
        <v/>
      </c>
      <c r="AC63" s="52" t="str">
        <f t="shared" si="29"/>
        <v/>
      </c>
      <c r="AD63" s="52" t="str">
        <f t="shared" si="30"/>
        <v/>
      </c>
      <c r="AE63" s="52" t="str">
        <f t="shared" si="31"/>
        <v/>
      </c>
      <c r="AF63" s="52" t="str">
        <f t="shared" si="32"/>
        <v/>
      </c>
      <c r="AG63" s="52" t="str">
        <f t="shared" si="33"/>
        <v/>
      </c>
      <c r="AH63" s="52" t="str">
        <f t="shared" si="34"/>
        <v/>
      </c>
      <c r="AI63" s="52" t="str">
        <f t="shared" si="35"/>
        <v/>
      </c>
      <c r="AJ63" s="52" t="str">
        <f t="shared" si="36"/>
        <v/>
      </c>
      <c r="AK63" s="52" t="str">
        <f t="shared" si="37"/>
        <v/>
      </c>
      <c r="AL63" s="52" t="str">
        <f t="shared" si="38"/>
        <v/>
      </c>
      <c r="AM63" s="52" t="str">
        <f t="shared" si="39"/>
        <v/>
      </c>
      <c r="AN63" s="52" t="str">
        <f t="shared" si="40"/>
        <v/>
      </c>
      <c r="AO63" s="52" t="str">
        <f t="shared" si="41"/>
        <v/>
      </c>
      <c r="AP63" s="52" t="str">
        <f t="shared" si="42"/>
        <v/>
      </c>
      <c r="AQ63" s="52" t="str">
        <f t="shared" si="43"/>
        <v/>
      </c>
      <c r="AR63" s="52" t="str">
        <f t="shared" si="44"/>
        <v/>
      </c>
      <c r="AS63" s="52" t="str">
        <f t="shared" si="45"/>
        <v/>
      </c>
      <c r="AT63" s="52" t="str">
        <f t="shared" si="46"/>
        <v/>
      </c>
      <c r="AU63" s="52" t="str">
        <f t="shared" si="47"/>
        <v/>
      </c>
      <c r="AV63" s="52" t="str">
        <f t="shared" si="48"/>
        <v/>
      </c>
      <c r="AW63" s="52" t="str">
        <f t="shared" si="49"/>
        <v/>
      </c>
      <c r="AX63" s="52" t="str">
        <f t="shared" si="50"/>
        <v/>
      </c>
      <c r="AY63" s="52" t="str">
        <f t="shared" si="51"/>
        <v/>
      </c>
      <c r="AZ63" s="52" t="str">
        <f t="shared" si="52"/>
        <v/>
      </c>
      <c r="BA63" s="52" t="str">
        <f t="shared" si="53"/>
        <v/>
      </c>
      <c r="BB63" s="52" t="str">
        <f t="shared" si="54"/>
        <v/>
      </c>
      <c r="BC63" s="52" t="str">
        <f t="shared" si="55"/>
        <v/>
      </c>
      <c r="BD63" s="52" t="str">
        <f t="shared" si="56"/>
        <v/>
      </c>
      <c r="BE63" s="52" t="str">
        <f t="shared" si="57"/>
        <v/>
      </c>
      <c r="BF63" s="52" t="str">
        <f t="shared" si="58"/>
        <v/>
      </c>
      <c r="BG63" s="52" t="str">
        <f t="shared" si="59"/>
        <v/>
      </c>
      <c r="BH63" s="52" t="str">
        <f t="shared" si="60"/>
        <v/>
      </c>
      <c r="BI63" s="52" t="str">
        <f t="shared" si="61"/>
        <v/>
      </c>
      <c r="BJ63" s="52" t="str">
        <f t="shared" si="62"/>
        <v/>
      </c>
      <c r="BK63" s="52" t="str">
        <f t="shared" si="63"/>
        <v/>
      </c>
      <c r="BL63" s="52" t="str">
        <f t="shared" si="64"/>
        <v/>
      </c>
      <c r="BM63" s="52" t="str">
        <f t="shared" si="65"/>
        <v/>
      </c>
      <c r="BN63" s="52" t="str">
        <f t="shared" si="66"/>
        <v/>
      </c>
      <c r="BO63" s="52" t="str">
        <f t="shared" si="67"/>
        <v/>
      </c>
      <c r="BP63" s="52" t="str">
        <f t="shared" si="68"/>
        <v/>
      </c>
      <c r="BQ63" s="52" t="str">
        <f t="shared" si="69"/>
        <v/>
      </c>
      <c r="BR63" s="52" t="str">
        <f t="shared" si="70"/>
        <v/>
      </c>
      <c r="BS63" s="52" t="str">
        <f t="shared" si="71"/>
        <v/>
      </c>
      <c r="BT63" s="52" t="str">
        <f t="shared" si="72"/>
        <v/>
      </c>
      <c r="BU63" s="52" t="str">
        <f t="shared" si="73"/>
        <v/>
      </c>
      <c r="BV63" s="52" t="str">
        <f t="shared" si="74"/>
        <v/>
      </c>
      <c r="BW63" s="52" t="str">
        <f t="shared" si="75"/>
        <v/>
      </c>
      <c r="BX63" s="52" t="str">
        <f t="shared" si="76"/>
        <v/>
      </c>
      <c r="BY63" s="52" t="str">
        <f t="shared" si="77"/>
        <v/>
      </c>
      <c r="BZ63" s="52" t="str">
        <f t="shared" si="78"/>
        <v/>
      </c>
      <c r="CA63" s="52" t="str">
        <f t="shared" si="79"/>
        <v/>
      </c>
      <c r="CB63" s="52" t="str">
        <f t="shared" si="80"/>
        <v/>
      </c>
      <c r="CC63" s="52" t="str">
        <f t="shared" si="81"/>
        <v/>
      </c>
      <c r="CD63" s="52" t="str">
        <f t="shared" si="82"/>
        <v/>
      </c>
      <c r="CE63" s="52" t="str">
        <f t="shared" si="83"/>
        <v/>
      </c>
      <c r="CF63" s="52" t="str">
        <f t="shared" si="84"/>
        <v/>
      </c>
      <c r="CG63" s="52" t="str">
        <f t="shared" si="85"/>
        <v/>
      </c>
      <c r="CH63" s="52" t="str">
        <f t="shared" si="86"/>
        <v/>
      </c>
      <c r="CI63" s="52" t="str">
        <f t="shared" si="87"/>
        <v/>
      </c>
      <c r="CJ63" s="52" t="str">
        <f t="shared" si="88"/>
        <v/>
      </c>
      <c r="CK63" s="52" t="str">
        <f t="shared" si="89"/>
        <v/>
      </c>
      <c r="CL63" s="52" t="str">
        <f t="shared" si="90"/>
        <v/>
      </c>
      <c r="CM63" s="52" t="str">
        <f t="shared" si="91"/>
        <v/>
      </c>
      <c r="CN63" s="52" t="str">
        <f t="shared" si="92"/>
        <v/>
      </c>
      <c r="CO63" s="52" t="str">
        <f t="shared" si="93"/>
        <v/>
      </c>
      <c r="CP63" s="52" t="str">
        <f t="shared" si="94"/>
        <v/>
      </c>
      <c r="CQ63" s="52" t="str">
        <f t="shared" si="95"/>
        <v/>
      </c>
      <c r="CR63" s="52" t="str">
        <f t="shared" si="96"/>
        <v/>
      </c>
      <c r="CS63" s="52" t="str">
        <f t="shared" si="97"/>
        <v/>
      </c>
      <c r="CT63" s="52" t="str">
        <f t="shared" si="98"/>
        <v/>
      </c>
      <c r="CU63" s="52" t="str">
        <f t="shared" si="99"/>
        <v/>
      </c>
      <c r="CV63" s="52" t="str">
        <f t="shared" si="100"/>
        <v/>
      </c>
      <c r="CW63" s="52" t="str">
        <f t="shared" si="101"/>
        <v/>
      </c>
      <c r="CX63" s="52" t="str">
        <f t="shared" si="102"/>
        <v/>
      </c>
      <c r="CY63" s="52" t="str">
        <f t="shared" si="103"/>
        <v/>
      </c>
      <c r="CZ63" s="52" t="str">
        <f t="shared" si="104"/>
        <v/>
      </c>
      <c r="DA63" s="52" t="str">
        <f t="shared" si="105"/>
        <v/>
      </c>
      <c r="DB63" s="52" t="str">
        <f t="shared" si="106"/>
        <v/>
      </c>
      <c r="DC63" s="52" t="str">
        <f t="shared" si="107"/>
        <v/>
      </c>
      <c r="DD63" s="52" t="str">
        <f t="shared" si="108"/>
        <v/>
      </c>
      <c r="DE63" s="52" t="str">
        <f t="shared" si="109"/>
        <v/>
      </c>
      <c r="DF63" s="52" t="str">
        <f t="shared" si="110"/>
        <v/>
      </c>
      <c r="DG63" s="52" t="str">
        <f t="shared" si="111"/>
        <v/>
      </c>
      <c r="DH63" s="52" t="str">
        <f t="shared" si="112"/>
        <v/>
      </c>
      <c r="DI63" s="52" t="str">
        <f t="shared" si="113"/>
        <v/>
      </c>
      <c r="DJ63" s="52" t="str">
        <f t="shared" si="114"/>
        <v/>
      </c>
      <c r="DK63" s="52" t="str">
        <f t="shared" si="115"/>
        <v/>
      </c>
      <c r="DL63" s="52" t="str">
        <f t="shared" si="116"/>
        <v/>
      </c>
      <c r="DM63" s="52" t="str">
        <f t="shared" si="117"/>
        <v/>
      </c>
      <c r="DN63" s="52" t="str">
        <f t="shared" si="118"/>
        <v/>
      </c>
      <c r="DO63" s="52" t="str">
        <f t="shared" si="119"/>
        <v/>
      </c>
      <c r="DP63" s="52" t="str">
        <f t="shared" si="120"/>
        <v/>
      </c>
      <c r="DQ63" s="52" t="str">
        <f t="shared" si="121"/>
        <v/>
      </c>
      <c r="DR63" s="52" t="str">
        <f t="shared" si="122"/>
        <v/>
      </c>
      <c r="DS63" s="52" t="str">
        <f t="shared" si="123"/>
        <v/>
      </c>
      <c r="DT63" s="52" t="str">
        <f t="shared" si="124"/>
        <v/>
      </c>
      <c r="DU63" s="52" t="str">
        <f t="shared" si="125"/>
        <v/>
      </c>
      <c r="DV63" s="52" t="str">
        <f t="shared" si="126"/>
        <v/>
      </c>
      <c r="DW63" s="52" t="str">
        <f t="shared" si="127"/>
        <v/>
      </c>
      <c r="DX63" s="52" t="str">
        <f t="shared" si="128"/>
        <v/>
      </c>
      <c r="DY63" s="52" t="str">
        <f t="shared" si="129"/>
        <v/>
      </c>
      <c r="DZ63" s="52" t="str">
        <f t="shared" si="130"/>
        <v/>
      </c>
      <c r="EA63" s="52" t="str">
        <f t="shared" si="131"/>
        <v/>
      </c>
      <c r="EB63" s="52" t="str">
        <f t="shared" si="132"/>
        <v/>
      </c>
      <c r="EC63" s="52" t="str">
        <f t="shared" si="133"/>
        <v/>
      </c>
      <c r="ED63" s="52" t="str">
        <f t="shared" si="134"/>
        <v/>
      </c>
      <c r="EE63" s="52" t="str">
        <f t="shared" si="135"/>
        <v/>
      </c>
      <c r="EF63" s="52" t="str">
        <f t="shared" si="136"/>
        <v/>
      </c>
      <c r="EG63" s="52" t="str">
        <f t="shared" si="137"/>
        <v/>
      </c>
      <c r="EH63" s="52" t="str">
        <f t="shared" si="138"/>
        <v/>
      </c>
      <c r="EI63" s="52" t="str">
        <f t="shared" si="139"/>
        <v/>
      </c>
      <c r="EJ63" s="52" t="str">
        <f t="shared" si="140"/>
        <v/>
      </c>
      <c r="EK63" s="52" t="str">
        <f t="shared" si="141"/>
        <v/>
      </c>
      <c r="EL63" s="52" t="str">
        <f t="shared" si="142"/>
        <v/>
      </c>
      <c r="EM63" s="52" t="str">
        <f t="shared" si="143"/>
        <v/>
      </c>
      <c r="EN63" s="52" t="str">
        <f t="shared" si="144"/>
        <v/>
      </c>
      <c r="EO63" s="52" t="str">
        <f t="shared" si="145"/>
        <v/>
      </c>
      <c r="EP63" s="52" t="str">
        <f t="shared" si="146"/>
        <v/>
      </c>
      <c r="EQ63" s="52" t="str">
        <f t="shared" si="147"/>
        <v/>
      </c>
      <c r="ER63" s="52" t="str">
        <f t="shared" si="148"/>
        <v/>
      </c>
      <c r="ES63" s="52" t="str">
        <f t="shared" si="149"/>
        <v/>
      </c>
      <c r="ET63" s="52" t="str">
        <f t="shared" si="150"/>
        <v/>
      </c>
      <c r="EU63" s="52" t="str">
        <f t="shared" si="151"/>
        <v/>
      </c>
      <c r="EV63" s="52" t="str">
        <f t="shared" si="152"/>
        <v/>
      </c>
      <c r="EW63" s="52" t="str">
        <f t="shared" si="153"/>
        <v/>
      </c>
      <c r="EX63" s="52" t="str">
        <f t="shared" si="154"/>
        <v/>
      </c>
      <c r="EY63" s="52" t="str">
        <f t="shared" si="155"/>
        <v/>
      </c>
      <c r="EZ63" s="52" t="str">
        <f t="shared" si="156"/>
        <v/>
      </c>
      <c r="FA63" s="52" t="str">
        <f t="shared" si="157"/>
        <v/>
      </c>
      <c r="FB63" s="52" t="str">
        <f t="shared" si="158"/>
        <v/>
      </c>
      <c r="FC63" s="52" t="str">
        <f t="shared" si="159"/>
        <v/>
      </c>
      <c r="FD63" s="52" t="str">
        <f t="shared" si="160"/>
        <v/>
      </c>
      <c r="FE63" s="52" t="str">
        <f t="shared" si="161"/>
        <v/>
      </c>
      <c r="FF63" s="52" t="str">
        <f t="shared" si="162"/>
        <v/>
      </c>
      <c r="FG63" s="52" t="str">
        <f t="shared" si="163"/>
        <v/>
      </c>
      <c r="FH63" s="52" t="str">
        <f t="shared" si="164"/>
        <v/>
      </c>
      <c r="FI63" s="52" t="str">
        <f t="shared" si="165"/>
        <v/>
      </c>
      <c r="FJ63" s="52" t="str">
        <f t="shared" si="166"/>
        <v/>
      </c>
      <c r="FK63" s="52" t="str">
        <f t="shared" si="167"/>
        <v/>
      </c>
      <c r="FL63" s="52" t="str">
        <f t="shared" si="168"/>
        <v/>
      </c>
      <c r="FM63" s="52" t="str">
        <f t="shared" si="169"/>
        <v/>
      </c>
      <c r="FN63" s="52" t="str">
        <f t="shared" si="170"/>
        <v/>
      </c>
      <c r="FO63" s="52" t="str">
        <f t="shared" si="171"/>
        <v/>
      </c>
      <c r="FP63" s="52" t="str">
        <f t="shared" si="172"/>
        <v/>
      </c>
      <c r="FQ63" s="52" t="str">
        <f t="shared" si="173"/>
        <v/>
      </c>
      <c r="FR63" s="52" t="str">
        <f t="shared" si="174"/>
        <v/>
      </c>
      <c r="FS63" s="52" t="str">
        <f t="shared" si="175"/>
        <v/>
      </c>
      <c r="FT63" s="52" t="str">
        <f t="shared" si="176"/>
        <v/>
      </c>
      <c r="FU63" s="52" t="str">
        <f t="shared" si="177"/>
        <v/>
      </c>
      <c r="FV63" s="52" t="str">
        <f t="shared" si="178"/>
        <v/>
      </c>
      <c r="FW63" s="52" t="str">
        <f t="shared" si="179"/>
        <v/>
      </c>
      <c r="FX63" s="52" t="str">
        <f t="shared" si="180"/>
        <v/>
      </c>
      <c r="FY63" s="52" t="str">
        <f t="shared" si="181"/>
        <v/>
      </c>
      <c r="FZ63" s="52" t="str">
        <f t="shared" si="182"/>
        <v/>
      </c>
      <c r="GA63" s="52" t="str">
        <f t="shared" si="183"/>
        <v/>
      </c>
      <c r="GB63" s="52" t="str">
        <f t="shared" si="184"/>
        <v/>
      </c>
      <c r="GC63" s="52" t="str">
        <f t="shared" si="185"/>
        <v/>
      </c>
      <c r="GD63" s="52" t="str">
        <f t="shared" si="186"/>
        <v/>
      </c>
      <c r="GE63" s="52" t="str">
        <f t="shared" si="187"/>
        <v/>
      </c>
      <c r="GF63" s="52" t="str">
        <f t="shared" si="188"/>
        <v/>
      </c>
      <c r="GG63" s="52" t="str">
        <f t="shared" si="189"/>
        <v/>
      </c>
      <c r="GH63" s="52" t="str">
        <f t="shared" si="190"/>
        <v/>
      </c>
      <c r="GI63" s="52" t="str">
        <f t="shared" si="191"/>
        <v/>
      </c>
      <c r="GJ63" s="52" t="str">
        <f t="shared" si="192"/>
        <v/>
      </c>
      <c r="GK63" s="52" t="str">
        <f t="shared" si="193"/>
        <v/>
      </c>
      <c r="GL63" s="52" t="str">
        <f t="shared" si="194"/>
        <v/>
      </c>
      <c r="GM63" s="52" t="str">
        <f t="shared" si="195"/>
        <v/>
      </c>
      <c r="GN63" s="52" t="str">
        <f t="shared" si="196"/>
        <v/>
      </c>
      <c r="GO63" s="52" t="str">
        <f t="shared" si="197"/>
        <v/>
      </c>
      <c r="GP63" s="52" t="str">
        <f t="shared" si="198"/>
        <v/>
      </c>
      <c r="GQ63" s="52" t="str">
        <f t="shared" si="199"/>
        <v/>
      </c>
      <c r="GR63" s="52" t="str">
        <f t="shared" si="200"/>
        <v/>
      </c>
      <c r="GS63" s="52" t="str">
        <f t="shared" si="201"/>
        <v/>
      </c>
      <c r="GT63" s="52" t="str">
        <f t="shared" si="202"/>
        <v/>
      </c>
      <c r="GU63" s="52" t="str">
        <f t="shared" si="203"/>
        <v/>
      </c>
      <c r="GV63" s="52" t="str">
        <f t="shared" si="204"/>
        <v/>
      </c>
      <c r="GW63" s="52" t="str">
        <f t="shared" si="205"/>
        <v/>
      </c>
      <c r="GX63" s="52" t="str">
        <f t="shared" si="206"/>
        <v/>
      </c>
      <c r="GY63" s="52" t="str">
        <f t="shared" si="207"/>
        <v/>
      </c>
      <c r="GZ63" s="52" t="str">
        <f t="shared" si="208"/>
        <v/>
      </c>
      <c r="HA63" s="52" t="str">
        <f t="shared" si="209"/>
        <v/>
      </c>
      <c r="HB63" s="52" t="str">
        <f t="shared" si="210"/>
        <v/>
      </c>
      <c r="HC63" s="52" t="str">
        <f t="shared" si="211"/>
        <v/>
      </c>
      <c r="HD63" s="52" t="str">
        <f t="shared" si="212"/>
        <v/>
      </c>
      <c r="HE63" s="52" t="str">
        <f t="shared" si="213"/>
        <v/>
      </c>
      <c r="HF63" s="52" t="str">
        <f t="shared" si="214"/>
        <v/>
      </c>
      <c r="HG63" s="52" t="str">
        <f t="shared" si="215"/>
        <v/>
      </c>
      <c r="HH63" s="52" t="str">
        <f t="shared" si="216"/>
        <v/>
      </c>
      <c r="HI63" s="52" t="str">
        <f t="shared" si="217"/>
        <v/>
      </c>
      <c r="HJ63" s="52">
        <f t="shared" si="218"/>
        <v>-3.0614912280701789E-2</v>
      </c>
      <c r="HK63" s="52">
        <f t="shared" si="219"/>
        <v>-5.7865084823475521E-2</v>
      </c>
      <c r="HL63" s="52">
        <f t="shared" si="220"/>
        <v>-3.1674054956733033E-2</v>
      </c>
      <c r="HM63" s="52">
        <f t="shared" si="221"/>
        <v>-3.6008793827300489E-2</v>
      </c>
      <c r="HN63" s="52">
        <f t="shared" si="222"/>
        <v>-4.8429589458587219E-2</v>
      </c>
      <c r="HO63" s="52">
        <f t="shared" si="223"/>
        <v>-5.2206917769263228E-2</v>
      </c>
      <c r="HP63" s="52">
        <f t="shared" si="224"/>
        <v>-5.7240684771888928E-2</v>
      </c>
      <c r="HQ63" s="52">
        <f t="shared" si="225"/>
        <v>-6.2635382356324043E-2</v>
      </c>
      <c r="HR63" s="52">
        <f t="shared" si="226"/>
        <v>-6.4802251369881048E-2</v>
      </c>
      <c r="HS63" s="52">
        <f t="shared" si="227"/>
        <v>-7.0292418302041138E-2</v>
      </c>
      <c r="HT63" s="52">
        <f t="shared" si="228"/>
        <v>-7.4412028081473847E-2</v>
      </c>
      <c r="HU63" s="52">
        <f t="shared" si="229"/>
        <v>-7.4815127661681968E-2</v>
      </c>
      <c r="HV63" s="52">
        <f t="shared" si="229"/>
        <v>-0.1186310004804999</v>
      </c>
      <c r="HW63" s="52">
        <f t="shared" si="229"/>
        <v>-6.6087452709727268E-2</v>
      </c>
      <c r="HX63" s="52">
        <f t="shared" si="229"/>
        <v>-6.135790640952854E-2</v>
      </c>
      <c r="HY63" s="52">
        <f t="shared" si="229"/>
        <v>-5.1397393808799596E-2</v>
      </c>
      <c r="HZ63" s="52">
        <f t="shared" si="229"/>
        <v>-4.5189541792245103E-2</v>
      </c>
      <c r="IA63" s="52">
        <f t="shared" si="229"/>
        <v>-3.7996645670111073E-2</v>
      </c>
      <c r="IB63" s="52">
        <f t="shared" si="229"/>
        <v>-3.2703636648842682E-2</v>
      </c>
      <c r="IC63" s="52">
        <f t="shared" si="229"/>
        <v>-3.424215787422924E-2</v>
      </c>
      <c r="ID63" s="52">
        <f t="shared" si="229"/>
        <v>-3.7547775228011449E-2</v>
      </c>
      <c r="IE63" s="52">
        <f t="shared" si="229"/>
        <v>-3.9694354955067457E-2</v>
      </c>
      <c r="IF63" s="52">
        <f t="shared" si="229"/>
        <v>-4.0979477617955173E-2</v>
      </c>
      <c r="IG63" s="52">
        <f t="shared" si="229"/>
        <v>-4.0541618861897777E-2</v>
      </c>
      <c r="IH63" s="52">
        <f t="shared" si="232"/>
        <v>-2.6139630390143775E-2</v>
      </c>
      <c r="II63" s="52">
        <f t="shared" si="231"/>
        <v>-4.2042339760291925E-2</v>
      </c>
      <c r="IJ63" s="52">
        <f t="shared" si="231"/>
        <v>-5.1838984466343829E-2</v>
      </c>
      <c r="IK63" s="52">
        <f t="shared" ref="IK63:IK86" si="244">IK23/HY23-1</f>
        <v>-6.7682094552674155E-2</v>
      </c>
      <c r="IL63" s="52">
        <f t="shared" ref="IL63:IL86" si="245">IL23/HZ23-1</f>
        <v>-6.234732636148399E-2</v>
      </c>
      <c r="IM63" s="52">
        <f t="shared" ref="IM63:IM86" si="246">IM23/IA23-1</f>
        <v>-5.6869650924024739E-2</v>
      </c>
      <c r="IN63" s="52">
        <f t="shared" ref="IN63:IN86" si="247">IN23/IB23-1</f>
        <v>-5.0982018156424558E-2</v>
      </c>
      <c r="IO63" s="52">
        <f t="shared" ref="IO63:IO86" si="248">IO23/IC23-1</f>
        <v>-4.3949966420416375E-2</v>
      </c>
      <c r="IP63" s="52">
        <f t="shared" ref="IP63:IP86" si="249">IP23/ID23-1</f>
        <v>-3.7349743178587524E-2</v>
      </c>
      <c r="IQ63" s="52">
        <f t="shared" ref="IQ63:IQ86" si="250">IQ23/IE23-1</f>
        <v>-3.3150552911671571E-2</v>
      </c>
      <c r="IR63" s="52">
        <f t="shared" ref="IR63:IR86" si="251">IR23/IF23-1</f>
        <v>-2.9795903724194606E-2</v>
      </c>
      <c r="IS63" s="52">
        <f t="shared" ref="IS63:IS86" si="252">IS23/IG23-1</f>
        <v>-2.9753739907998233E-2</v>
      </c>
      <c r="IT63" s="52">
        <f t="shared" ref="IT63:IT86" si="253">IT23/IH23-1</f>
        <v>2.8190693065131001E-3</v>
      </c>
      <c r="IU63" s="52">
        <f t="shared" ref="IU63:IU86" si="254">IU23/II23-1</f>
        <v>-1.2730776171677394E-2</v>
      </c>
      <c r="IV63" s="52">
        <f t="shared" ref="IV63:IV86" si="255">IV23/IJ23-1</f>
        <v>-1.0198814791848809E-2</v>
      </c>
      <c r="IW63" s="52">
        <f t="shared" ref="IW63:IW86" si="256">IW23/IK23-1</f>
        <v>7.2345296164928463E-3</v>
      </c>
      <c r="IX63" s="52">
        <f t="shared" ref="IX63:IX86" si="257">IX23/IL23-1</f>
        <v>-3.7010073865897608E-2</v>
      </c>
      <c r="IY63" s="52">
        <f t="shared" ref="IY63:IY86" si="258">IY23/IM23-1</f>
        <v>-3.1288961083070665E-2</v>
      </c>
      <c r="IZ63" s="52">
        <f t="shared" ref="IZ63:JK86" si="259">IZ23/IN23-1</f>
        <v>-2.7387432797244426E-2</v>
      </c>
      <c r="JA63" s="52">
        <f t="shared" si="259"/>
        <v>-2.172925358273925E-2</v>
      </c>
      <c r="JB63" s="52">
        <f t="shared" si="259"/>
        <v>-2.0376278575845785E-2</v>
      </c>
      <c r="JC63" s="52">
        <f t="shared" si="259"/>
        <v>-2.0694239504570611E-2</v>
      </c>
      <c r="JD63" s="52">
        <f t="shared" si="259"/>
        <v>-2.3264344384532065E-2</v>
      </c>
      <c r="JE63" s="52">
        <f t="shared" si="259"/>
        <v>-2.3639717263146953E-2</v>
      </c>
      <c r="JF63" s="52">
        <f t="shared" si="259"/>
        <v>1.0920255589173422E-2</v>
      </c>
      <c r="JG63" s="52">
        <f t="shared" si="259"/>
        <v>1.8617099675329651E-2</v>
      </c>
      <c r="JH63" s="52">
        <f t="shared" si="259"/>
        <v>-2.2674992369290381E-3</v>
      </c>
      <c r="JI63" s="52">
        <f t="shared" si="259"/>
        <v>-1.0123538780273056E-2</v>
      </c>
      <c r="JJ63" s="52">
        <f t="shared" si="259"/>
        <v>3.5963793589853132E-2</v>
      </c>
      <c r="JK63" s="52">
        <f t="shared" si="259"/>
        <v>2.8153566920994022E-2</v>
      </c>
      <c r="JL63" s="52">
        <f t="shared" si="234"/>
        <v>2.9842081977075718E-2</v>
      </c>
      <c r="JM63" s="52">
        <f t="shared" si="234"/>
        <v>3.1964636844908245E-2</v>
      </c>
      <c r="JN63" s="52">
        <f t="shared" si="234"/>
        <v>3.4593746767309641E-2</v>
      </c>
      <c r="JO63" s="52">
        <f t="shared" si="234"/>
        <v>4.0756797867568917E-2</v>
      </c>
      <c r="JP63" s="52">
        <f t="shared" si="234"/>
        <v>4.3757896405469898E-2</v>
      </c>
      <c r="JQ63" s="52">
        <f t="shared" si="234"/>
        <v>4.1698526924379253E-2</v>
      </c>
      <c r="JR63" s="52">
        <f t="shared" si="230"/>
        <v>1.4180250342787692E-2</v>
      </c>
      <c r="JS63" s="52">
        <f t="shared" si="230"/>
        <v>3.9618251901600621E-2</v>
      </c>
      <c r="JT63" s="52">
        <f t="shared" si="235"/>
        <v>2.7550102751433991E-2</v>
      </c>
      <c r="JU63" s="52">
        <f t="shared" si="236"/>
        <v>-1.7072620173847031E-2</v>
      </c>
      <c r="JV63" s="52">
        <f t="shared" si="237"/>
        <v>-3.2848391863125048E-2</v>
      </c>
      <c r="JW63" s="52">
        <f t="shared" si="238"/>
        <v>-3.2881185751455377E-2</v>
      </c>
      <c r="JX63" s="52">
        <f t="shared" si="238"/>
        <v>-3.5171455524162787E-2</v>
      </c>
      <c r="JY63" s="52">
        <f t="shared" si="238"/>
        <v>-3.4268172068397718E-2</v>
      </c>
      <c r="JZ63" s="52">
        <f t="shared" si="238"/>
        <v>-2.9059901125740639E-2</v>
      </c>
      <c r="KA63" s="52">
        <f t="shared" si="238"/>
        <v>-2.3247487622529817E-2</v>
      </c>
      <c r="KB63" s="52">
        <f t="shared" si="238"/>
        <v>-1.5367417149604878E-2</v>
      </c>
      <c r="KC63" s="52">
        <f t="shared" si="238"/>
        <v>-9.1519815139988747E-3</v>
      </c>
      <c r="KD63" s="52">
        <f t="shared" si="238"/>
        <v>3.4995074275515847E-2</v>
      </c>
      <c r="KE63" s="52">
        <f t="shared" si="238"/>
        <v>1.441779007085775E-2</v>
      </c>
      <c r="KF63" s="52">
        <f t="shared" si="238"/>
        <v>1.0840384792821123E-2</v>
      </c>
      <c r="KG63" s="52">
        <f t="shared" si="238"/>
        <v>4.3395031024996422E-2</v>
      </c>
      <c r="KH63" s="52">
        <f t="shared" si="238"/>
        <v>6.3041674170048356E-2</v>
      </c>
      <c r="KI63" s="52">
        <f t="shared" si="238"/>
        <v>5.7015707796071569E-2</v>
      </c>
      <c r="KJ63" s="52">
        <f t="shared" si="238"/>
        <v>5.0578592503652153E-2</v>
      </c>
      <c r="KK63" s="52">
        <f t="shared" si="238"/>
        <v>4.5196543645540377E-2</v>
      </c>
      <c r="KL63" s="52">
        <f t="shared" si="238"/>
        <v>3.4606492381379361E-2</v>
      </c>
      <c r="KM63" s="52">
        <f t="shared" si="238"/>
        <v>2.6124489089224934E-2</v>
      </c>
      <c r="KN63" s="52">
        <f t="shared" si="239"/>
        <v>1.9217183042622432E-2</v>
      </c>
      <c r="KO63" s="52">
        <f t="shared" si="239"/>
        <v>1.9819615719599115E-2</v>
      </c>
      <c r="KP63" s="52">
        <f t="shared" si="239"/>
        <v>-5.4316287232847316E-4</v>
      </c>
      <c r="KQ63" s="52">
        <f t="shared" si="239"/>
        <v>6.0020780026781573E-3</v>
      </c>
      <c r="KR63" s="52">
        <f t="shared" si="239"/>
        <v>4.7163732237740286E-2</v>
      </c>
      <c r="KS63" s="52">
        <f t="shared" si="239"/>
        <v>5.5114203181341415E-2</v>
      </c>
      <c r="KT63" s="52">
        <f t="shared" si="239"/>
        <v>5.2780994493341282E-2</v>
      </c>
      <c r="KU63" s="52">
        <f t="shared" si="239"/>
        <v>5.6070896269532211E-2</v>
      </c>
      <c r="KV63" s="52">
        <f t="shared" si="239"/>
        <v>5.9938413630246323E-2</v>
      </c>
      <c r="KW63" s="52">
        <f t="shared" si="239"/>
        <v>5.8029016647534792E-2</v>
      </c>
      <c r="KX63" s="52">
        <f t="shared" si="239"/>
        <v>5.8316134529320163E-2</v>
      </c>
      <c r="KY63" s="52">
        <f t="shared" si="239"/>
        <v>5.266834106397722E-2</v>
      </c>
      <c r="KZ63" s="52">
        <f t="shared" si="239"/>
        <v>5.0465824753715971E-2</v>
      </c>
      <c r="LA63" s="52">
        <f t="shared" si="239"/>
        <v>4.5003228889245461E-2</v>
      </c>
      <c r="LB63" s="52">
        <f t="shared" si="239"/>
        <v>3.6067475038844998E-2</v>
      </c>
      <c r="LC63" s="52">
        <f t="shared" si="239"/>
        <v>7.9071359376845507E-3</v>
      </c>
      <c r="LD63" s="52">
        <f t="shared" si="239"/>
        <v>1.8027792083434857E-3</v>
      </c>
      <c r="LE63" s="52">
        <f t="shared" si="239"/>
        <v>-5.394708735576792E-3</v>
      </c>
      <c r="LF63" s="52">
        <f t="shared" si="243"/>
        <v>-9.2391226344736843E-3</v>
      </c>
      <c r="LG63" s="52">
        <f t="shared" si="243"/>
        <v>-1.234372578095988E-2</v>
      </c>
      <c r="LH63" s="52">
        <f t="shared" si="243"/>
        <v>-1.180515688140571E-2</v>
      </c>
      <c r="LI63" s="52">
        <f t="shared" si="243"/>
        <v>-8.4227540437770143E-3</v>
      </c>
      <c r="LJ63" s="52">
        <f t="shared" si="243"/>
        <v>-4.8403236877082589E-3</v>
      </c>
      <c r="LK63" s="52">
        <f t="shared" si="243"/>
        <v>-2.8633357626954847E-3</v>
      </c>
      <c r="LL63" s="52">
        <f t="shared" si="243"/>
        <v>-3.4390890089037729E-3</v>
      </c>
      <c r="LM63" s="52">
        <f t="shared" si="243"/>
        <v>-7.1172401947532382E-3</v>
      </c>
      <c r="LN63" s="52">
        <f t="shared" si="243"/>
        <v>-2.9909500833809277E-2</v>
      </c>
      <c r="LO63" s="52">
        <f t="shared" si="243"/>
        <v>-1.7024391341967648E-3</v>
      </c>
      <c r="LP63" s="52">
        <f t="shared" si="243"/>
        <v>-1.5478467936085205E-2</v>
      </c>
      <c r="LQ63" s="52">
        <f t="shared" si="243"/>
        <v>-3.9535442427720557E-3</v>
      </c>
      <c r="LR63" s="52">
        <f t="shared" si="243"/>
        <v>3.1018042068524654E-3</v>
      </c>
      <c r="LS63" s="52">
        <f t="shared" si="243"/>
        <v>1.3845113502376716E-2</v>
      </c>
      <c r="LT63" s="52">
        <f t="shared" si="243"/>
        <v>1.0425742648247471E-2</v>
      </c>
      <c r="LU63" s="52">
        <f t="shared" si="243"/>
        <v>5.1871258231719342E-3</v>
      </c>
      <c r="LV63" s="52">
        <f t="shared" si="243"/>
        <v>7.511881161581524E-4</v>
      </c>
      <c r="LW63" s="52">
        <f t="shared" si="243"/>
        <v>-2.0801134968276846E-3</v>
      </c>
      <c r="LX63" s="52">
        <f t="shared" si="243"/>
        <v>-7.8193174784303432E-3</v>
      </c>
      <c r="LY63" s="52">
        <f t="shared" si="243"/>
        <v>-7.774318841526795E-3</v>
      </c>
      <c r="LZ63" s="52">
        <f t="shared" si="240"/>
        <v>2.2260653104740014E-2</v>
      </c>
      <c r="MA63" s="52">
        <f t="shared" si="240"/>
        <v>2.4419509664028949E-2</v>
      </c>
      <c r="MB63" s="52">
        <f t="shared" si="240"/>
        <v>3.5646019038180432E-2</v>
      </c>
      <c r="MC63" s="52">
        <f t="shared" si="240"/>
        <v>2.4056306978552211E-2</v>
      </c>
      <c r="MD63" s="52">
        <f t="shared" si="241"/>
        <v>1.4756458769524139E-2</v>
      </c>
      <c r="ME63" s="52">
        <f t="shared" si="242"/>
        <v>7.5479106082765313E-4</v>
      </c>
      <c r="MF63" s="52">
        <f t="shared" si="242"/>
        <v>1.2730147343946729E-3</v>
      </c>
      <c r="MG63" s="52">
        <f t="shared" si="242"/>
        <v>5.3118670949880986E-4</v>
      </c>
      <c r="MH63" s="52">
        <f t="shared" si="242"/>
        <v>1.4254566093461207E-3</v>
      </c>
      <c r="MI63" s="52">
        <f t="shared" si="242"/>
        <v>6.6111629324878685E-3</v>
      </c>
      <c r="MJ63" s="52">
        <f t="shared" si="242"/>
        <v>1.2328133782796069E-2</v>
      </c>
      <c r="MK63" s="52">
        <f t="shared" si="242"/>
        <v>1.2509715068591776E-2</v>
      </c>
      <c r="ML63" s="52">
        <f t="shared" si="242"/>
        <v>-2.8053930849844755E-2</v>
      </c>
    </row>
    <row r="64" spans="1:350" s="5" customFormat="1" x14ac:dyDescent="0.35">
      <c r="A64" s="103" t="str">
        <f>Month!$A$24</f>
        <v>Veículo Pesado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 t="str">
        <f t="shared" si="14"/>
        <v/>
      </c>
      <c r="O64" s="53" t="str">
        <f t="shared" si="15"/>
        <v/>
      </c>
      <c r="P64" s="53" t="str">
        <f t="shared" si="16"/>
        <v/>
      </c>
      <c r="Q64" s="53" t="str">
        <f t="shared" si="17"/>
        <v/>
      </c>
      <c r="R64" s="53" t="str">
        <f t="shared" si="18"/>
        <v/>
      </c>
      <c r="S64" s="53" t="str">
        <f t="shared" si="19"/>
        <v/>
      </c>
      <c r="T64" s="53" t="str">
        <f t="shared" si="20"/>
        <v/>
      </c>
      <c r="U64" s="53" t="str">
        <f t="shared" si="21"/>
        <v/>
      </c>
      <c r="V64" s="53" t="str">
        <f t="shared" si="22"/>
        <v/>
      </c>
      <c r="W64" s="53" t="str">
        <f t="shared" si="23"/>
        <v/>
      </c>
      <c r="X64" s="53" t="str">
        <f t="shared" si="24"/>
        <v/>
      </c>
      <c r="Y64" s="53" t="str">
        <f t="shared" si="25"/>
        <v/>
      </c>
      <c r="Z64" s="53" t="str">
        <f t="shared" si="26"/>
        <v/>
      </c>
      <c r="AA64" s="53" t="str">
        <f t="shared" si="27"/>
        <v/>
      </c>
      <c r="AB64" s="53" t="str">
        <f t="shared" si="28"/>
        <v/>
      </c>
      <c r="AC64" s="53" t="str">
        <f t="shared" si="29"/>
        <v/>
      </c>
      <c r="AD64" s="53" t="str">
        <f t="shared" si="30"/>
        <v/>
      </c>
      <c r="AE64" s="53" t="str">
        <f t="shared" si="31"/>
        <v/>
      </c>
      <c r="AF64" s="53" t="str">
        <f t="shared" si="32"/>
        <v/>
      </c>
      <c r="AG64" s="53" t="str">
        <f t="shared" si="33"/>
        <v/>
      </c>
      <c r="AH64" s="53" t="str">
        <f t="shared" si="34"/>
        <v/>
      </c>
      <c r="AI64" s="53" t="str">
        <f t="shared" si="35"/>
        <v/>
      </c>
      <c r="AJ64" s="53" t="str">
        <f t="shared" si="36"/>
        <v/>
      </c>
      <c r="AK64" s="53" t="str">
        <f t="shared" si="37"/>
        <v/>
      </c>
      <c r="AL64" s="53" t="str">
        <f t="shared" si="38"/>
        <v/>
      </c>
      <c r="AM64" s="53" t="str">
        <f t="shared" si="39"/>
        <v/>
      </c>
      <c r="AN64" s="53" t="str">
        <f t="shared" si="40"/>
        <v/>
      </c>
      <c r="AO64" s="53" t="str">
        <f t="shared" si="41"/>
        <v/>
      </c>
      <c r="AP64" s="53" t="str">
        <f t="shared" si="42"/>
        <v/>
      </c>
      <c r="AQ64" s="53" t="str">
        <f t="shared" si="43"/>
        <v/>
      </c>
      <c r="AR64" s="53" t="str">
        <f t="shared" si="44"/>
        <v/>
      </c>
      <c r="AS64" s="53" t="str">
        <f t="shared" si="45"/>
        <v/>
      </c>
      <c r="AT64" s="53" t="str">
        <f t="shared" si="46"/>
        <v/>
      </c>
      <c r="AU64" s="53" t="str">
        <f t="shared" si="47"/>
        <v/>
      </c>
      <c r="AV64" s="53" t="str">
        <f t="shared" si="48"/>
        <v/>
      </c>
      <c r="AW64" s="53" t="str">
        <f t="shared" si="49"/>
        <v/>
      </c>
      <c r="AX64" s="53" t="str">
        <f t="shared" si="50"/>
        <v/>
      </c>
      <c r="AY64" s="53" t="str">
        <f t="shared" si="51"/>
        <v/>
      </c>
      <c r="AZ64" s="53" t="str">
        <f t="shared" si="52"/>
        <v/>
      </c>
      <c r="BA64" s="53" t="str">
        <f t="shared" si="53"/>
        <v/>
      </c>
      <c r="BB64" s="53" t="str">
        <f t="shared" si="54"/>
        <v/>
      </c>
      <c r="BC64" s="53" t="str">
        <f t="shared" si="55"/>
        <v/>
      </c>
      <c r="BD64" s="53" t="str">
        <f t="shared" si="56"/>
        <v/>
      </c>
      <c r="BE64" s="53" t="str">
        <f t="shared" si="57"/>
        <v/>
      </c>
      <c r="BF64" s="53" t="str">
        <f t="shared" si="58"/>
        <v/>
      </c>
      <c r="BG64" s="53" t="str">
        <f t="shared" si="59"/>
        <v/>
      </c>
      <c r="BH64" s="53" t="str">
        <f t="shared" si="60"/>
        <v/>
      </c>
      <c r="BI64" s="53" t="str">
        <f t="shared" si="61"/>
        <v/>
      </c>
      <c r="BJ64" s="53" t="str">
        <f t="shared" si="62"/>
        <v/>
      </c>
      <c r="BK64" s="53" t="str">
        <f t="shared" si="63"/>
        <v/>
      </c>
      <c r="BL64" s="53" t="str">
        <f t="shared" si="64"/>
        <v/>
      </c>
      <c r="BM64" s="53" t="str">
        <f t="shared" si="65"/>
        <v/>
      </c>
      <c r="BN64" s="53" t="str">
        <f t="shared" si="66"/>
        <v/>
      </c>
      <c r="BO64" s="53" t="str">
        <f t="shared" si="67"/>
        <v/>
      </c>
      <c r="BP64" s="53" t="str">
        <f t="shared" si="68"/>
        <v/>
      </c>
      <c r="BQ64" s="53" t="str">
        <f t="shared" si="69"/>
        <v/>
      </c>
      <c r="BR64" s="53" t="str">
        <f t="shared" si="70"/>
        <v/>
      </c>
      <c r="BS64" s="53" t="str">
        <f t="shared" si="71"/>
        <v/>
      </c>
      <c r="BT64" s="53" t="str">
        <f t="shared" si="72"/>
        <v/>
      </c>
      <c r="BU64" s="53" t="str">
        <f t="shared" si="73"/>
        <v/>
      </c>
      <c r="BV64" s="53" t="str">
        <f t="shared" si="74"/>
        <v/>
      </c>
      <c r="BW64" s="53" t="str">
        <f t="shared" si="75"/>
        <v/>
      </c>
      <c r="BX64" s="53" t="str">
        <f t="shared" si="76"/>
        <v/>
      </c>
      <c r="BY64" s="53" t="str">
        <f t="shared" si="77"/>
        <v/>
      </c>
      <c r="BZ64" s="53" t="str">
        <f t="shared" si="78"/>
        <v/>
      </c>
      <c r="CA64" s="53" t="str">
        <f t="shared" si="79"/>
        <v/>
      </c>
      <c r="CB64" s="53" t="str">
        <f t="shared" si="80"/>
        <v/>
      </c>
      <c r="CC64" s="53" t="str">
        <f t="shared" si="81"/>
        <v/>
      </c>
      <c r="CD64" s="53" t="str">
        <f t="shared" si="82"/>
        <v/>
      </c>
      <c r="CE64" s="53" t="str">
        <f t="shared" si="83"/>
        <v/>
      </c>
      <c r="CF64" s="53" t="str">
        <f t="shared" si="84"/>
        <v/>
      </c>
      <c r="CG64" s="53" t="str">
        <f t="shared" si="85"/>
        <v/>
      </c>
      <c r="CH64" s="53" t="str">
        <f t="shared" si="86"/>
        <v/>
      </c>
      <c r="CI64" s="53" t="str">
        <f t="shared" si="87"/>
        <v/>
      </c>
      <c r="CJ64" s="53" t="str">
        <f t="shared" si="88"/>
        <v/>
      </c>
      <c r="CK64" s="53" t="str">
        <f t="shared" si="89"/>
        <v/>
      </c>
      <c r="CL64" s="53" t="str">
        <f t="shared" si="90"/>
        <v/>
      </c>
      <c r="CM64" s="53" t="str">
        <f t="shared" si="91"/>
        <v/>
      </c>
      <c r="CN64" s="53" t="str">
        <f t="shared" si="92"/>
        <v/>
      </c>
      <c r="CO64" s="53" t="str">
        <f t="shared" si="93"/>
        <v/>
      </c>
      <c r="CP64" s="53" t="str">
        <f t="shared" si="94"/>
        <v/>
      </c>
      <c r="CQ64" s="53" t="str">
        <f t="shared" si="95"/>
        <v/>
      </c>
      <c r="CR64" s="53" t="str">
        <f t="shared" si="96"/>
        <v/>
      </c>
      <c r="CS64" s="53" t="str">
        <f t="shared" si="97"/>
        <v/>
      </c>
      <c r="CT64" s="53" t="str">
        <f t="shared" si="98"/>
        <v/>
      </c>
      <c r="CU64" s="53" t="str">
        <f t="shared" si="99"/>
        <v/>
      </c>
      <c r="CV64" s="53" t="str">
        <f t="shared" si="100"/>
        <v/>
      </c>
      <c r="CW64" s="53" t="str">
        <f t="shared" si="101"/>
        <v/>
      </c>
      <c r="CX64" s="53" t="str">
        <f t="shared" si="102"/>
        <v/>
      </c>
      <c r="CY64" s="53" t="str">
        <f t="shared" si="103"/>
        <v/>
      </c>
      <c r="CZ64" s="53" t="str">
        <f t="shared" si="104"/>
        <v/>
      </c>
      <c r="DA64" s="53" t="str">
        <f t="shared" si="105"/>
        <v/>
      </c>
      <c r="DB64" s="53" t="str">
        <f t="shared" si="106"/>
        <v/>
      </c>
      <c r="DC64" s="53" t="str">
        <f t="shared" si="107"/>
        <v/>
      </c>
      <c r="DD64" s="53" t="str">
        <f t="shared" si="108"/>
        <v/>
      </c>
      <c r="DE64" s="53" t="str">
        <f t="shared" si="109"/>
        <v/>
      </c>
      <c r="DF64" s="53" t="str">
        <f t="shared" si="110"/>
        <v/>
      </c>
      <c r="DG64" s="53" t="str">
        <f t="shared" si="111"/>
        <v/>
      </c>
      <c r="DH64" s="53" t="str">
        <f t="shared" si="112"/>
        <v/>
      </c>
      <c r="DI64" s="53" t="str">
        <f t="shared" si="113"/>
        <v/>
      </c>
      <c r="DJ64" s="53" t="str">
        <f t="shared" si="114"/>
        <v/>
      </c>
      <c r="DK64" s="53" t="str">
        <f t="shared" si="115"/>
        <v/>
      </c>
      <c r="DL64" s="53" t="str">
        <f t="shared" si="116"/>
        <v/>
      </c>
      <c r="DM64" s="53" t="str">
        <f t="shared" si="117"/>
        <v/>
      </c>
      <c r="DN64" s="53" t="str">
        <f t="shared" si="118"/>
        <v/>
      </c>
      <c r="DO64" s="53" t="str">
        <f t="shared" si="119"/>
        <v/>
      </c>
      <c r="DP64" s="53" t="str">
        <f t="shared" si="120"/>
        <v/>
      </c>
      <c r="DQ64" s="53" t="str">
        <f t="shared" si="121"/>
        <v/>
      </c>
      <c r="DR64" s="53" t="str">
        <f t="shared" si="122"/>
        <v/>
      </c>
      <c r="DS64" s="53" t="str">
        <f t="shared" si="123"/>
        <v/>
      </c>
      <c r="DT64" s="53" t="str">
        <f t="shared" si="124"/>
        <v/>
      </c>
      <c r="DU64" s="53" t="str">
        <f t="shared" si="125"/>
        <v/>
      </c>
      <c r="DV64" s="53" t="str">
        <f t="shared" si="126"/>
        <v/>
      </c>
      <c r="DW64" s="53" t="str">
        <f t="shared" si="127"/>
        <v/>
      </c>
      <c r="DX64" s="53" t="str">
        <f t="shared" si="128"/>
        <v/>
      </c>
      <c r="DY64" s="53" t="str">
        <f t="shared" si="129"/>
        <v/>
      </c>
      <c r="DZ64" s="53" t="str">
        <f t="shared" si="130"/>
        <v/>
      </c>
      <c r="EA64" s="53" t="str">
        <f t="shared" si="131"/>
        <v/>
      </c>
      <c r="EB64" s="53" t="str">
        <f t="shared" si="132"/>
        <v/>
      </c>
      <c r="EC64" s="53" t="str">
        <f t="shared" si="133"/>
        <v/>
      </c>
      <c r="ED64" s="53" t="str">
        <f t="shared" si="134"/>
        <v/>
      </c>
      <c r="EE64" s="53" t="str">
        <f t="shared" si="135"/>
        <v/>
      </c>
      <c r="EF64" s="53" t="str">
        <f t="shared" si="136"/>
        <v/>
      </c>
      <c r="EG64" s="53" t="str">
        <f t="shared" si="137"/>
        <v/>
      </c>
      <c r="EH64" s="53" t="str">
        <f t="shared" si="138"/>
        <v/>
      </c>
      <c r="EI64" s="53" t="str">
        <f t="shared" si="139"/>
        <v/>
      </c>
      <c r="EJ64" s="53" t="str">
        <f t="shared" si="140"/>
        <v/>
      </c>
      <c r="EK64" s="53" t="str">
        <f t="shared" si="141"/>
        <v/>
      </c>
      <c r="EL64" s="53" t="str">
        <f t="shared" si="142"/>
        <v/>
      </c>
      <c r="EM64" s="53" t="str">
        <f t="shared" si="143"/>
        <v/>
      </c>
      <c r="EN64" s="53" t="str">
        <f t="shared" si="144"/>
        <v/>
      </c>
      <c r="EO64" s="53" t="str">
        <f t="shared" si="145"/>
        <v/>
      </c>
      <c r="EP64" s="53" t="str">
        <f t="shared" si="146"/>
        <v/>
      </c>
      <c r="EQ64" s="53" t="str">
        <f t="shared" si="147"/>
        <v/>
      </c>
      <c r="ER64" s="53" t="str">
        <f t="shared" si="148"/>
        <v/>
      </c>
      <c r="ES64" s="53" t="str">
        <f t="shared" si="149"/>
        <v/>
      </c>
      <c r="ET64" s="53" t="str">
        <f t="shared" si="150"/>
        <v/>
      </c>
      <c r="EU64" s="53" t="str">
        <f t="shared" si="151"/>
        <v/>
      </c>
      <c r="EV64" s="53" t="str">
        <f t="shared" si="152"/>
        <v/>
      </c>
      <c r="EW64" s="53" t="str">
        <f t="shared" si="153"/>
        <v/>
      </c>
      <c r="EX64" s="53" t="str">
        <f t="shared" si="154"/>
        <v/>
      </c>
      <c r="EY64" s="53" t="str">
        <f t="shared" si="155"/>
        <v/>
      </c>
      <c r="EZ64" s="53" t="str">
        <f t="shared" si="156"/>
        <v/>
      </c>
      <c r="FA64" s="53" t="str">
        <f t="shared" si="157"/>
        <v/>
      </c>
      <c r="FB64" s="53" t="str">
        <f t="shared" si="158"/>
        <v/>
      </c>
      <c r="FC64" s="53" t="str">
        <f t="shared" si="159"/>
        <v/>
      </c>
      <c r="FD64" s="53" t="str">
        <f t="shared" si="160"/>
        <v/>
      </c>
      <c r="FE64" s="53" t="str">
        <f t="shared" si="161"/>
        <v/>
      </c>
      <c r="FF64" s="53" t="str">
        <f t="shared" si="162"/>
        <v/>
      </c>
      <c r="FG64" s="53" t="str">
        <f t="shared" si="163"/>
        <v/>
      </c>
      <c r="FH64" s="53" t="str">
        <f t="shared" si="164"/>
        <v/>
      </c>
      <c r="FI64" s="53" t="str">
        <f t="shared" si="165"/>
        <v/>
      </c>
      <c r="FJ64" s="53" t="str">
        <f t="shared" si="166"/>
        <v/>
      </c>
      <c r="FK64" s="53" t="str">
        <f t="shared" si="167"/>
        <v/>
      </c>
      <c r="FL64" s="53" t="str">
        <f t="shared" si="168"/>
        <v/>
      </c>
      <c r="FM64" s="53" t="str">
        <f t="shared" si="169"/>
        <v/>
      </c>
      <c r="FN64" s="53" t="str">
        <f t="shared" si="170"/>
        <v/>
      </c>
      <c r="FO64" s="53" t="str">
        <f t="shared" si="171"/>
        <v/>
      </c>
      <c r="FP64" s="53" t="str">
        <f t="shared" si="172"/>
        <v/>
      </c>
      <c r="FQ64" s="53" t="str">
        <f t="shared" si="173"/>
        <v/>
      </c>
      <c r="FR64" s="53" t="str">
        <f t="shared" si="174"/>
        <v/>
      </c>
      <c r="FS64" s="53" t="str">
        <f t="shared" si="175"/>
        <v/>
      </c>
      <c r="FT64" s="53" t="str">
        <f t="shared" si="176"/>
        <v/>
      </c>
      <c r="FU64" s="53" t="str">
        <f t="shared" si="177"/>
        <v/>
      </c>
      <c r="FV64" s="53" t="str">
        <f t="shared" si="178"/>
        <v/>
      </c>
      <c r="FW64" s="53" t="str">
        <f t="shared" si="179"/>
        <v/>
      </c>
      <c r="FX64" s="53" t="str">
        <f t="shared" si="180"/>
        <v/>
      </c>
      <c r="FY64" s="53" t="str">
        <f t="shared" si="181"/>
        <v/>
      </c>
      <c r="FZ64" s="53" t="str">
        <f t="shared" si="182"/>
        <v/>
      </c>
      <c r="GA64" s="53" t="str">
        <f t="shared" si="183"/>
        <v/>
      </c>
      <c r="GB64" s="53" t="str">
        <f t="shared" si="184"/>
        <v/>
      </c>
      <c r="GC64" s="53" t="str">
        <f t="shared" si="185"/>
        <v/>
      </c>
      <c r="GD64" s="53" t="str">
        <f t="shared" si="186"/>
        <v/>
      </c>
      <c r="GE64" s="53" t="str">
        <f t="shared" si="187"/>
        <v/>
      </c>
      <c r="GF64" s="53" t="str">
        <f t="shared" si="188"/>
        <v/>
      </c>
      <c r="GG64" s="53" t="str">
        <f t="shared" si="189"/>
        <v/>
      </c>
      <c r="GH64" s="53" t="str">
        <f t="shared" si="190"/>
        <v/>
      </c>
      <c r="GI64" s="53" t="str">
        <f t="shared" si="191"/>
        <v/>
      </c>
      <c r="GJ64" s="53" t="str">
        <f t="shared" si="192"/>
        <v/>
      </c>
      <c r="GK64" s="53" t="str">
        <f t="shared" si="193"/>
        <v/>
      </c>
      <c r="GL64" s="53" t="str">
        <f t="shared" si="194"/>
        <v/>
      </c>
      <c r="GM64" s="53" t="str">
        <f t="shared" si="195"/>
        <v/>
      </c>
      <c r="GN64" s="53" t="str">
        <f t="shared" si="196"/>
        <v/>
      </c>
      <c r="GO64" s="53" t="str">
        <f t="shared" si="197"/>
        <v/>
      </c>
      <c r="GP64" s="53" t="str">
        <f t="shared" si="198"/>
        <v/>
      </c>
      <c r="GQ64" s="53" t="str">
        <f t="shared" si="199"/>
        <v/>
      </c>
      <c r="GR64" s="53" t="str">
        <f t="shared" si="200"/>
        <v/>
      </c>
      <c r="GS64" s="53" t="str">
        <f t="shared" si="201"/>
        <v/>
      </c>
      <c r="GT64" s="53" t="str">
        <f t="shared" si="202"/>
        <v/>
      </c>
      <c r="GU64" s="53" t="str">
        <f t="shared" si="203"/>
        <v/>
      </c>
      <c r="GV64" s="53" t="str">
        <f t="shared" si="204"/>
        <v/>
      </c>
      <c r="GW64" s="53" t="str">
        <f t="shared" si="205"/>
        <v/>
      </c>
      <c r="GX64" s="53" t="str">
        <f t="shared" si="206"/>
        <v/>
      </c>
      <c r="GY64" s="53" t="str">
        <f t="shared" si="207"/>
        <v/>
      </c>
      <c r="GZ64" s="53" t="str">
        <f t="shared" si="208"/>
        <v/>
      </c>
      <c r="HA64" s="53" t="str">
        <f t="shared" si="209"/>
        <v/>
      </c>
      <c r="HB64" s="53" t="str">
        <f t="shared" si="210"/>
        <v/>
      </c>
      <c r="HC64" s="53" t="str">
        <f t="shared" si="211"/>
        <v/>
      </c>
      <c r="HD64" s="53" t="str">
        <f t="shared" si="212"/>
        <v/>
      </c>
      <c r="HE64" s="53" t="str">
        <f t="shared" si="213"/>
        <v/>
      </c>
      <c r="HF64" s="53" t="str">
        <f t="shared" si="214"/>
        <v/>
      </c>
      <c r="HG64" s="53" t="str">
        <f t="shared" si="215"/>
        <v/>
      </c>
      <c r="HH64" s="53" t="str">
        <f t="shared" si="216"/>
        <v/>
      </c>
      <c r="HI64" s="53" t="str">
        <f t="shared" si="217"/>
        <v/>
      </c>
      <c r="HJ64" s="53">
        <f t="shared" si="218"/>
        <v>-6.2962033462033551E-2</v>
      </c>
      <c r="HK64" s="53">
        <f t="shared" si="219"/>
        <v>-9.9484559789750349E-2</v>
      </c>
      <c r="HL64" s="53">
        <f t="shared" si="220"/>
        <v>-5.9881003894418083E-2</v>
      </c>
      <c r="HM64" s="53">
        <f t="shared" si="221"/>
        <v>-6.4941119378841838E-2</v>
      </c>
      <c r="HN64" s="53">
        <f t="shared" si="222"/>
        <v>-8.2859008494991726E-2</v>
      </c>
      <c r="HO64" s="53">
        <f t="shared" si="223"/>
        <v>-8.9033069840762091E-2</v>
      </c>
      <c r="HP64" s="53">
        <f t="shared" si="224"/>
        <v>-9.7901905668097533E-2</v>
      </c>
      <c r="HQ64" s="53">
        <f t="shared" si="225"/>
        <v>-0.10322665318427171</v>
      </c>
      <c r="HR64" s="53">
        <f t="shared" si="226"/>
        <v>-0.10568039070571489</v>
      </c>
      <c r="HS64" s="53">
        <f t="shared" si="227"/>
        <v>-0.11243789886926892</v>
      </c>
      <c r="HT64" s="53">
        <f t="shared" si="228"/>
        <v>-0.11566710806471636</v>
      </c>
      <c r="HU64" s="53">
        <f t="shared" si="229"/>
        <v>-0.11455903242635956</v>
      </c>
      <c r="HV64" s="53">
        <f t="shared" si="229"/>
        <v>-0.1511904279552273</v>
      </c>
      <c r="HW64" s="53">
        <f t="shared" si="229"/>
        <v>-8.7980347070902964E-2</v>
      </c>
      <c r="HX64" s="53">
        <f t="shared" si="229"/>
        <v>-8.3822950683853259E-2</v>
      </c>
      <c r="HY64" s="53">
        <f t="shared" si="229"/>
        <v>-6.375431750769045E-2</v>
      </c>
      <c r="HZ64" s="53">
        <f t="shared" si="229"/>
        <v>-5.3845508344449455E-2</v>
      </c>
      <c r="IA64" s="53">
        <f t="shared" si="229"/>
        <v>-3.994610915424246E-2</v>
      </c>
      <c r="IB64" s="53">
        <f t="shared" si="229"/>
        <v>-3.3874570733708032E-2</v>
      </c>
      <c r="IC64" s="53">
        <f t="shared" si="229"/>
        <v>-3.5672669691263925E-2</v>
      </c>
      <c r="ID64" s="53">
        <f t="shared" si="229"/>
        <v>-3.9971283071801089E-2</v>
      </c>
      <c r="IE64" s="53">
        <f t="shared" si="229"/>
        <v>-4.2594897295641698E-2</v>
      </c>
      <c r="IF64" s="53">
        <f t="shared" si="229"/>
        <v>-4.560275939705416E-2</v>
      </c>
      <c r="IG64" s="53">
        <f t="shared" si="229"/>
        <v>-4.5876841770311594E-2</v>
      </c>
      <c r="IH64" s="53">
        <f t="shared" si="232"/>
        <v>-2.7727346278317078E-2</v>
      </c>
      <c r="II64" s="53">
        <f t="shared" ref="II64:II86" si="260">II24/HW24-1</f>
        <v>-4.8639600000000116E-2</v>
      </c>
      <c r="IJ64" s="53">
        <f t="shared" ref="IJ64:IJ86" si="261">IJ24/HX24-1</f>
        <v>-6.5803315749811686E-2</v>
      </c>
      <c r="IK64" s="53">
        <f t="shared" si="244"/>
        <v>-9.4795454545454572E-2</v>
      </c>
      <c r="IL64" s="53">
        <f t="shared" si="245"/>
        <v>-8.858635300993567E-2</v>
      </c>
      <c r="IM64" s="53">
        <f t="shared" si="246"/>
        <v>-8.4149571100640252E-2</v>
      </c>
      <c r="IN64" s="53">
        <f t="shared" si="247"/>
        <v>-7.6050159317504362E-2</v>
      </c>
      <c r="IO64" s="53">
        <f t="shared" si="248"/>
        <v>-6.5598420249528777E-2</v>
      </c>
      <c r="IP64" s="53">
        <f t="shared" si="249"/>
        <v>-5.7646923405268891E-2</v>
      </c>
      <c r="IQ64" s="53">
        <f t="shared" si="250"/>
        <v>-5.14431964927754E-2</v>
      </c>
      <c r="IR64" s="53">
        <f t="shared" si="251"/>
        <v>-4.6692545748645786E-2</v>
      </c>
      <c r="IS64" s="53">
        <f t="shared" si="252"/>
        <v>-4.7187011508010079E-2</v>
      </c>
      <c r="IT64" s="53">
        <f t="shared" si="253"/>
        <v>-8.6708400978929845E-4</v>
      </c>
      <c r="IU64" s="53">
        <f t="shared" si="254"/>
        <v>-1.7864943716387471E-2</v>
      </c>
      <c r="IV64" s="53">
        <f t="shared" si="255"/>
        <v>-1.6496474759460589E-2</v>
      </c>
      <c r="IW64" s="53">
        <f t="shared" si="256"/>
        <v>1.2524272974282047E-2</v>
      </c>
      <c r="IX64" s="53">
        <f t="shared" si="257"/>
        <v>-4.6932250030660372E-2</v>
      </c>
      <c r="IY64" s="53">
        <f t="shared" si="258"/>
        <v>-3.4369264061155147E-2</v>
      </c>
      <c r="IZ64" s="53">
        <f t="shared" si="259"/>
        <v>-2.7847813153429768E-2</v>
      </c>
      <c r="JA64" s="53">
        <f t="shared" si="259"/>
        <v>-2.0645392082049074E-2</v>
      </c>
      <c r="JB64" s="53">
        <f t="shared" si="259"/>
        <v>-1.8356306284068591E-2</v>
      </c>
      <c r="JC64" s="53">
        <f t="shared" si="259"/>
        <v>-1.9253497557318755E-2</v>
      </c>
      <c r="JD64" s="53">
        <f t="shared" si="259"/>
        <v>-2.2684199589635523E-2</v>
      </c>
      <c r="JE64" s="53">
        <f t="shared" si="259"/>
        <v>-2.3129574862270852E-2</v>
      </c>
      <c r="JF64" s="53">
        <f t="shared" si="259"/>
        <v>1.8611844718898318E-2</v>
      </c>
      <c r="JG64" s="53">
        <f t="shared" si="259"/>
        <v>3.3848036162336559E-2</v>
      </c>
      <c r="JH64" s="53">
        <f t="shared" si="259"/>
        <v>1.328982312861049E-3</v>
      </c>
      <c r="JI64" s="53">
        <f t="shared" si="259"/>
        <v>-1.2145580035816228E-2</v>
      </c>
      <c r="JJ64" s="53">
        <f t="shared" si="259"/>
        <v>5.1351017205315763E-2</v>
      </c>
      <c r="JK64" s="53">
        <f t="shared" si="259"/>
        <v>3.560717151655779E-2</v>
      </c>
      <c r="JL64" s="53">
        <f t="shared" si="234"/>
        <v>3.7595747049845807E-2</v>
      </c>
      <c r="JM64" s="53">
        <f t="shared" si="234"/>
        <v>4.0297703459043488E-2</v>
      </c>
      <c r="JN64" s="53">
        <f t="shared" si="234"/>
        <v>4.3812331078424416E-2</v>
      </c>
      <c r="JO64" s="53">
        <f t="shared" si="234"/>
        <v>5.1472192485872759E-2</v>
      </c>
      <c r="JP64" s="53">
        <f t="shared" si="234"/>
        <v>5.3475700521433023E-2</v>
      </c>
      <c r="JQ64" s="53">
        <f t="shared" si="234"/>
        <v>5.0413916047811203E-2</v>
      </c>
      <c r="JR64" s="53">
        <f t="shared" si="230"/>
        <v>1.1817332960490257E-2</v>
      </c>
      <c r="JS64" s="53">
        <f t="shared" si="230"/>
        <v>3.9640543160452513E-2</v>
      </c>
      <c r="JT64" s="53">
        <f t="shared" si="235"/>
        <v>5.7660420466959295E-2</v>
      </c>
      <c r="JU64" s="53">
        <f t="shared" si="236"/>
        <v>3.1237060152320195E-2</v>
      </c>
      <c r="JV64" s="53">
        <f t="shared" si="237"/>
        <v>2.0265925575717603E-2</v>
      </c>
      <c r="JW64" s="53">
        <f t="shared" si="238"/>
        <v>2.2642663820454434E-2</v>
      </c>
      <c r="JX64" s="53">
        <f t="shared" si="238"/>
        <v>2.3277214595444962E-2</v>
      </c>
      <c r="JY64" s="53">
        <f t="shared" si="238"/>
        <v>2.2167740869192709E-2</v>
      </c>
      <c r="JZ64" s="53">
        <f t="shared" si="238"/>
        <v>2.4628838332717118E-2</v>
      </c>
      <c r="KA64" s="53">
        <f t="shared" si="238"/>
        <v>2.7659172219439032E-2</v>
      </c>
      <c r="KB64" s="53">
        <f t="shared" si="238"/>
        <v>3.5943957596179077E-2</v>
      </c>
      <c r="KC64" s="53">
        <f t="shared" si="238"/>
        <v>4.3642008756536343E-2</v>
      </c>
      <c r="KD64" s="53">
        <f t="shared" si="238"/>
        <v>0.1114718780884163</v>
      </c>
      <c r="KE64" s="53">
        <f t="shared" si="238"/>
        <v>7.1228514028712331E-2</v>
      </c>
      <c r="KF64" s="53">
        <f t="shared" si="238"/>
        <v>6.6336562864070858E-2</v>
      </c>
      <c r="KG64" s="53">
        <f t="shared" si="238"/>
        <v>8.2363096787595458E-2</v>
      </c>
      <c r="KH64" s="53">
        <f t="shared" si="238"/>
        <v>9.1878693208306217E-2</v>
      </c>
      <c r="KI64" s="53">
        <f t="shared" si="238"/>
        <v>7.9226759351722631E-2</v>
      </c>
      <c r="KJ64" s="53">
        <f t="shared" si="238"/>
        <v>6.5369500580850559E-2</v>
      </c>
      <c r="KK64" s="53">
        <f t="shared" si="238"/>
        <v>5.6668451861543012E-2</v>
      </c>
      <c r="KL64" s="53">
        <f t="shared" si="238"/>
        <v>4.4614910313198974E-2</v>
      </c>
      <c r="KM64" s="53">
        <f t="shared" si="238"/>
        <v>3.6940803311592774E-2</v>
      </c>
      <c r="KN64" s="53">
        <f t="shared" si="239"/>
        <v>3.0061296736050291E-2</v>
      </c>
      <c r="KO64" s="53">
        <f t="shared" si="239"/>
        <v>3.2344762194621346E-2</v>
      </c>
      <c r="KP64" s="53">
        <f t="shared" si="239"/>
        <v>3.3502928534453025E-2</v>
      </c>
      <c r="KQ64" s="53">
        <f t="shared" si="239"/>
        <v>3.8431453307740782E-2</v>
      </c>
      <c r="KR64" s="53">
        <f t="shared" si="239"/>
        <v>5.9048332908193446E-2</v>
      </c>
      <c r="KS64" s="53">
        <f t="shared" si="239"/>
        <v>5.997744991202314E-2</v>
      </c>
      <c r="KT64" s="53">
        <f t="shared" si="239"/>
        <v>5.9833372844491306E-2</v>
      </c>
      <c r="KU64" s="53">
        <f t="shared" si="239"/>
        <v>6.4674968129603494E-2</v>
      </c>
      <c r="KV64" s="53">
        <f t="shared" si="239"/>
        <v>6.7051582529136233E-2</v>
      </c>
      <c r="KW64" s="53">
        <f t="shared" si="239"/>
        <v>6.528216766779904E-2</v>
      </c>
      <c r="KX64" s="53">
        <f t="shared" si="239"/>
        <v>6.6247332944557646E-2</v>
      </c>
      <c r="KY64" s="53">
        <f t="shared" si="239"/>
        <v>5.9203291198445251E-2</v>
      </c>
      <c r="KZ64" s="53">
        <f t="shared" si="239"/>
        <v>5.729190115106686E-2</v>
      </c>
      <c r="LA64" s="53">
        <f t="shared" si="239"/>
        <v>5.0979391411472674E-2</v>
      </c>
      <c r="LB64" s="53">
        <f t="shared" si="239"/>
        <v>5.6165508159262689E-3</v>
      </c>
      <c r="LC64" s="53">
        <f t="shared" si="239"/>
        <v>-2.1810268384444775E-2</v>
      </c>
      <c r="LD64" s="53">
        <f t="shared" si="239"/>
        <v>-2.577188733341107E-2</v>
      </c>
      <c r="LE64" s="53">
        <f t="shared" si="239"/>
        <v>-3.3204713091189553E-2</v>
      </c>
      <c r="LF64" s="53">
        <f t="shared" si="243"/>
        <v>-3.872592850287182E-2</v>
      </c>
      <c r="LG64" s="53">
        <f t="shared" si="243"/>
        <v>-4.1942828984620983E-2</v>
      </c>
      <c r="LH64" s="53">
        <f t="shared" si="243"/>
        <v>-3.9869049012319913E-2</v>
      </c>
      <c r="LI64" s="53">
        <f t="shared" si="243"/>
        <v>-3.3360042349851349E-2</v>
      </c>
      <c r="LJ64" s="53">
        <f t="shared" si="243"/>
        <v>-2.6473816920410509E-2</v>
      </c>
      <c r="LK64" s="53">
        <f t="shared" si="243"/>
        <v>-2.2179709251302859E-2</v>
      </c>
      <c r="LL64" s="53">
        <f t="shared" si="243"/>
        <v>-2.1785217015024116E-2</v>
      </c>
      <c r="LM64" s="53">
        <f t="shared" si="243"/>
        <v>-2.6611164455186076E-2</v>
      </c>
      <c r="LN64" s="53">
        <f t="shared" si="243"/>
        <v>-4.5262074701800548E-2</v>
      </c>
      <c r="LO64" s="53">
        <f t="shared" si="243"/>
        <v>-1.152053575579115E-2</v>
      </c>
      <c r="LP64" s="53">
        <f t="shared" si="243"/>
        <v>-3.0181352317175336E-2</v>
      </c>
      <c r="LQ64" s="53">
        <f t="shared" si="243"/>
        <v>-1.2185652834053262E-2</v>
      </c>
      <c r="LR64" s="53">
        <f t="shared" si="243"/>
        <v>-2.8806052964567286E-3</v>
      </c>
      <c r="LS64" s="53">
        <f t="shared" si="243"/>
        <v>9.8632246857630612E-3</v>
      </c>
      <c r="LT64" s="53">
        <f t="shared" si="243"/>
        <v>5.899273627927526E-3</v>
      </c>
      <c r="LU64" s="53">
        <f t="shared" si="243"/>
        <v>-1.1553626663826089E-3</v>
      </c>
      <c r="LV64" s="53">
        <f t="shared" si="243"/>
        <v>-6.7975591077680253E-3</v>
      </c>
      <c r="LW64" s="53">
        <f t="shared" si="243"/>
        <v>-8.9266296637531273E-3</v>
      </c>
      <c r="LX64" s="53">
        <f t="shared" si="243"/>
        <v>-1.6137331113577735E-2</v>
      </c>
      <c r="LY64" s="53">
        <f t="shared" si="243"/>
        <v>-1.5209401679916135E-2</v>
      </c>
      <c r="LZ64" s="53">
        <f t="shared" si="240"/>
        <v>2.8975780245384719E-2</v>
      </c>
      <c r="MA64" s="53">
        <f t="shared" si="240"/>
        <v>3.9781271512084437E-2</v>
      </c>
      <c r="MB64" s="53">
        <f t="shared" si="240"/>
        <v>5.2748436396522713E-2</v>
      </c>
      <c r="MC64" s="53">
        <f t="shared" si="240"/>
        <v>3.1895554125468628E-2</v>
      </c>
      <c r="MD64" s="53">
        <f t="shared" si="241"/>
        <v>1.8862853576888883E-2</v>
      </c>
      <c r="ME64" s="53">
        <f t="shared" si="242"/>
        <v>-1.0396729207540201E-4</v>
      </c>
      <c r="MF64" s="53">
        <f t="shared" si="242"/>
        <v>-1.4175037366515042E-4</v>
      </c>
      <c r="MG64" s="53">
        <f t="shared" si="242"/>
        <v>-3.5023479828462101E-3</v>
      </c>
      <c r="MH64" s="53">
        <f t="shared" si="242"/>
        <v>-4.2460616707091781E-3</v>
      </c>
      <c r="MI64" s="53">
        <f t="shared" si="242"/>
        <v>-6.5877934912672576E-4</v>
      </c>
      <c r="MJ64" s="53">
        <f t="shared" si="242"/>
        <v>4.4792975126168866E-3</v>
      </c>
      <c r="MK64" s="53">
        <f t="shared" si="242"/>
        <v>2.9264545522069696E-3</v>
      </c>
      <c r="ML64" s="53">
        <f t="shared" si="242"/>
        <v>-6.2566712785569689E-2</v>
      </c>
    </row>
    <row r="65" spans="1:350" s="5" customFormat="1" x14ac:dyDescent="0.35">
      <c r="A65" s="105" t="str">
        <f>Month!$A$25</f>
        <v>Veículo Leve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 t="str">
        <f t="shared" si="14"/>
        <v/>
      </c>
      <c r="O65" s="54" t="str">
        <f t="shared" si="15"/>
        <v/>
      </c>
      <c r="P65" s="54" t="str">
        <f t="shared" si="16"/>
        <v/>
      </c>
      <c r="Q65" s="54" t="str">
        <f t="shared" si="17"/>
        <v/>
      </c>
      <c r="R65" s="54" t="str">
        <f t="shared" si="18"/>
        <v/>
      </c>
      <c r="S65" s="54" t="str">
        <f t="shared" si="19"/>
        <v/>
      </c>
      <c r="T65" s="54" t="str">
        <f t="shared" si="20"/>
        <v/>
      </c>
      <c r="U65" s="54" t="str">
        <f t="shared" si="21"/>
        <v/>
      </c>
      <c r="V65" s="54" t="str">
        <f t="shared" si="22"/>
        <v/>
      </c>
      <c r="W65" s="54" t="str">
        <f t="shared" si="23"/>
        <v/>
      </c>
      <c r="X65" s="54" t="str">
        <f t="shared" si="24"/>
        <v/>
      </c>
      <c r="Y65" s="54" t="str">
        <f t="shared" si="25"/>
        <v/>
      </c>
      <c r="Z65" s="54" t="str">
        <f t="shared" si="26"/>
        <v/>
      </c>
      <c r="AA65" s="54" t="str">
        <f t="shared" si="27"/>
        <v/>
      </c>
      <c r="AB65" s="54" t="str">
        <f t="shared" si="28"/>
        <v/>
      </c>
      <c r="AC65" s="54" t="str">
        <f t="shared" si="29"/>
        <v/>
      </c>
      <c r="AD65" s="54" t="str">
        <f t="shared" si="30"/>
        <v/>
      </c>
      <c r="AE65" s="54" t="str">
        <f t="shared" si="31"/>
        <v/>
      </c>
      <c r="AF65" s="54" t="str">
        <f t="shared" si="32"/>
        <v/>
      </c>
      <c r="AG65" s="54" t="str">
        <f t="shared" si="33"/>
        <v/>
      </c>
      <c r="AH65" s="54" t="str">
        <f t="shared" si="34"/>
        <v/>
      </c>
      <c r="AI65" s="54" t="str">
        <f t="shared" si="35"/>
        <v/>
      </c>
      <c r="AJ65" s="54" t="str">
        <f t="shared" si="36"/>
        <v/>
      </c>
      <c r="AK65" s="54" t="str">
        <f t="shared" si="37"/>
        <v/>
      </c>
      <c r="AL65" s="54" t="str">
        <f t="shared" si="38"/>
        <v/>
      </c>
      <c r="AM65" s="54" t="str">
        <f t="shared" si="39"/>
        <v/>
      </c>
      <c r="AN65" s="54" t="str">
        <f t="shared" si="40"/>
        <v/>
      </c>
      <c r="AO65" s="54" t="str">
        <f t="shared" si="41"/>
        <v/>
      </c>
      <c r="AP65" s="54" t="str">
        <f t="shared" si="42"/>
        <v/>
      </c>
      <c r="AQ65" s="54" t="str">
        <f t="shared" si="43"/>
        <v/>
      </c>
      <c r="AR65" s="54" t="str">
        <f t="shared" si="44"/>
        <v/>
      </c>
      <c r="AS65" s="54" t="str">
        <f t="shared" si="45"/>
        <v/>
      </c>
      <c r="AT65" s="54" t="str">
        <f t="shared" si="46"/>
        <v/>
      </c>
      <c r="AU65" s="54" t="str">
        <f t="shared" si="47"/>
        <v/>
      </c>
      <c r="AV65" s="54" t="str">
        <f t="shared" si="48"/>
        <v/>
      </c>
      <c r="AW65" s="54" t="str">
        <f t="shared" si="49"/>
        <v/>
      </c>
      <c r="AX65" s="54" t="str">
        <f t="shared" si="50"/>
        <v/>
      </c>
      <c r="AY65" s="54" t="str">
        <f t="shared" si="51"/>
        <v/>
      </c>
      <c r="AZ65" s="54" t="str">
        <f t="shared" si="52"/>
        <v/>
      </c>
      <c r="BA65" s="54" t="str">
        <f t="shared" si="53"/>
        <v/>
      </c>
      <c r="BB65" s="54" t="str">
        <f t="shared" si="54"/>
        <v/>
      </c>
      <c r="BC65" s="54" t="str">
        <f t="shared" si="55"/>
        <v/>
      </c>
      <c r="BD65" s="54" t="str">
        <f t="shared" si="56"/>
        <v/>
      </c>
      <c r="BE65" s="54" t="str">
        <f t="shared" si="57"/>
        <v/>
      </c>
      <c r="BF65" s="54" t="str">
        <f t="shared" si="58"/>
        <v/>
      </c>
      <c r="BG65" s="54" t="str">
        <f t="shared" si="59"/>
        <v/>
      </c>
      <c r="BH65" s="54" t="str">
        <f t="shared" si="60"/>
        <v/>
      </c>
      <c r="BI65" s="54" t="str">
        <f t="shared" si="61"/>
        <v/>
      </c>
      <c r="BJ65" s="54" t="str">
        <f t="shared" si="62"/>
        <v/>
      </c>
      <c r="BK65" s="54" t="str">
        <f t="shared" si="63"/>
        <v/>
      </c>
      <c r="BL65" s="54" t="str">
        <f t="shared" si="64"/>
        <v/>
      </c>
      <c r="BM65" s="54" t="str">
        <f t="shared" si="65"/>
        <v/>
      </c>
      <c r="BN65" s="54" t="str">
        <f t="shared" si="66"/>
        <v/>
      </c>
      <c r="BO65" s="54" t="str">
        <f t="shared" si="67"/>
        <v/>
      </c>
      <c r="BP65" s="54" t="str">
        <f t="shared" si="68"/>
        <v/>
      </c>
      <c r="BQ65" s="54" t="str">
        <f t="shared" si="69"/>
        <v/>
      </c>
      <c r="BR65" s="54" t="str">
        <f t="shared" si="70"/>
        <v/>
      </c>
      <c r="BS65" s="54" t="str">
        <f t="shared" si="71"/>
        <v/>
      </c>
      <c r="BT65" s="54" t="str">
        <f t="shared" si="72"/>
        <v/>
      </c>
      <c r="BU65" s="54" t="str">
        <f t="shared" si="73"/>
        <v/>
      </c>
      <c r="BV65" s="54" t="str">
        <f t="shared" si="74"/>
        <v/>
      </c>
      <c r="BW65" s="54" t="str">
        <f t="shared" si="75"/>
        <v/>
      </c>
      <c r="BX65" s="54" t="str">
        <f t="shared" si="76"/>
        <v/>
      </c>
      <c r="BY65" s="54" t="str">
        <f t="shared" si="77"/>
        <v/>
      </c>
      <c r="BZ65" s="54" t="str">
        <f t="shared" si="78"/>
        <v/>
      </c>
      <c r="CA65" s="54" t="str">
        <f t="shared" si="79"/>
        <v/>
      </c>
      <c r="CB65" s="54" t="str">
        <f t="shared" si="80"/>
        <v/>
      </c>
      <c r="CC65" s="54" t="str">
        <f t="shared" si="81"/>
        <v/>
      </c>
      <c r="CD65" s="54" t="str">
        <f t="shared" si="82"/>
        <v/>
      </c>
      <c r="CE65" s="54" t="str">
        <f t="shared" si="83"/>
        <v/>
      </c>
      <c r="CF65" s="54" t="str">
        <f t="shared" si="84"/>
        <v/>
      </c>
      <c r="CG65" s="54" t="str">
        <f t="shared" si="85"/>
        <v/>
      </c>
      <c r="CH65" s="54" t="str">
        <f t="shared" si="86"/>
        <v/>
      </c>
      <c r="CI65" s="54" t="str">
        <f t="shared" si="87"/>
        <v/>
      </c>
      <c r="CJ65" s="54" t="str">
        <f t="shared" si="88"/>
        <v/>
      </c>
      <c r="CK65" s="54" t="str">
        <f t="shared" si="89"/>
        <v/>
      </c>
      <c r="CL65" s="54" t="str">
        <f t="shared" si="90"/>
        <v/>
      </c>
      <c r="CM65" s="54" t="str">
        <f t="shared" si="91"/>
        <v/>
      </c>
      <c r="CN65" s="54" t="str">
        <f t="shared" si="92"/>
        <v/>
      </c>
      <c r="CO65" s="54" t="str">
        <f t="shared" si="93"/>
        <v/>
      </c>
      <c r="CP65" s="54" t="str">
        <f t="shared" si="94"/>
        <v/>
      </c>
      <c r="CQ65" s="54" t="str">
        <f t="shared" si="95"/>
        <v/>
      </c>
      <c r="CR65" s="54" t="str">
        <f t="shared" si="96"/>
        <v/>
      </c>
      <c r="CS65" s="54" t="str">
        <f t="shared" si="97"/>
        <v/>
      </c>
      <c r="CT65" s="54" t="str">
        <f t="shared" si="98"/>
        <v/>
      </c>
      <c r="CU65" s="54" t="str">
        <f t="shared" si="99"/>
        <v/>
      </c>
      <c r="CV65" s="54" t="str">
        <f t="shared" si="100"/>
        <v/>
      </c>
      <c r="CW65" s="54" t="str">
        <f t="shared" si="101"/>
        <v/>
      </c>
      <c r="CX65" s="54" t="str">
        <f t="shared" si="102"/>
        <v/>
      </c>
      <c r="CY65" s="54" t="str">
        <f t="shared" si="103"/>
        <v/>
      </c>
      <c r="CZ65" s="54" t="str">
        <f t="shared" si="104"/>
        <v/>
      </c>
      <c r="DA65" s="54" t="str">
        <f t="shared" si="105"/>
        <v/>
      </c>
      <c r="DB65" s="54" t="str">
        <f t="shared" si="106"/>
        <v/>
      </c>
      <c r="DC65" s="54" t="str">
        <f t="shared" si="107"/>
        <v/>
      </c>
      <c r="DD65" s="54" t="str">
        <f t="shared" si="108"/>
        <v/>
      </c>
      <c r="DE65" s="54" t="str">
        <f t="shared" si="109"/>
        <v/>
      </c>
      <c r="DF65" s="54" t="str">
        <f t="shared" si="110"/>
        <v/>
      </c>
      <c r="DG65" s="54" t="str">
        <f t="shared" si="111"/>
        <v/>
      </c>
      <c r="DH65" s="54" t="str">
        <f t="shared" si="112"/>
        <v/>
      </c>
      <c r="DI65" s="54" t="str">
        <f t="shared" si="113"/>
        <v/>
      </c>
      <c r="DJ65" s="54" t="str">
        <f t="shared" si="114"/>
        <v/>
      </c>
      <c r="DK65" s="54" t="str">
        <f t="shared" si="115"/>
        <v/>
      </c>
      <c r="DL65" s="54" t="str">
        <f t="shared" si="116"/>
        <v/>
      </c>
      <c r="DM65" s="54" t="str">
        <f t="shared" si="117"/>
        <v/>
      </c>
      <c r="DN65" s="54" t="str">
        <f t="shared" si="118"/>
        <v/>
      </c>
      <c r="DO65" s="54" t="str">
        <f t="shared" si="119"/>
        <v/>
      </c>
      <c r="DP65" s="54" t="str">
        <f t="shared" si="120"/>
        <v/>
      </c>
      <c r="DQ65" s="54" t="str">
        <f t="shared" si="121"/>
        <v/>
      </c>
      <c r="DR65" s="54" t="str">
        <f t="shared" si="122"/>
        <v/>
      </c>
      <c r="DS65" s="54" t="str">
        <f t="shared" si="123"/>
        <v/>
      </c>
      <c r="DT65" s="54" t="str">
        <f t="shared" si="124"/>
        <v/>
      </c>
      <c r="DU65" s="54" t="str">
        <f t="shared" si="125"/>
        <v/>
      </c>
      <c r="DV65" s="54" t="str">
        <f t="shared" si="126"/>
        <v/>
      </c>
      <c r="DW65" s="54" t="str">
        <f t="shared" si="127"/>
        <v/>
      </c>
      <c r="DX65" s="54" t="str">
        <f t="shared" si="128"/>
        <v/>
      </c>
      <c r="DY65" s="54" t="str">
        <f t="shared" si="129"/>
        <v/>
      </c>
      <c r="DZ65" s="54" t="str">
        <f t="shared" si="130"/>
        <v/>
      </c>
      <c r="EA65" s="54" t="str">
        <f t="shared" si="131"/>
        <v/>
      </c>
      <c r="EB65" s="54" t="str">
        <f t="shared" si="132"/>
        <v/>
      </c>
      <c r="EC65" s="54" t="str">
        <f t="shared" si="133"/>
        <v/>
      </c>
      <c r="ED65" s="54" t="str">
        <f t="shared" si="134"/>
        <v/>
      </c>
      <c r="EE65" s="54" t="str">
        <f t="shared" si="135"/>
        <v/>
      </c>
      <c r="EF65" s="54" t="str">
        <f t="shared" si="136"/>
        <v/>
      </c>
      <c r="EG65" s="54" t="str">
        <f t="shared" si="137"/>
        <v/>
      </c>
      <c r="EH65" s="54" t="str">
        <f t="shared" si="138"/>
        <v/>
      </c>
      <c r="EI65" s="54" t="str">
        <f t="shared" si="139"/>
        <v/>
      </c>
      <c r="EJ65" s="54" t="str">
        <f t="shared" si="140"/>
        <v/>
      </c>
      <c r="EK65" s="54" t="str">
        <f t="shared" si="141"/>
        <v/>
      </c>
      <c r="EL65" s="54" t="str">
        <f t="shared" si="142"/>
        <v/>
      </c>
      <c r="EM65" s="54" t="str">
        <f t="shared" si="143"/>
        <v/>
      </c>
      <c r="EN65" s="54" t="str">
        <f t="shared" si="144"/>
        <v/>
      </c>
      <c r="EO65" s="54" t="str">
        <f t="shared" si="145"/>
        <v/>
      </c>
      <c r="EP65" s="54" t="str">
        <f t="shared" si="146"/>
        <v/>
      </c>
      <c r="EQ65" s="54" t="str">
        <f t="shared" si="147"/>
        <v/>
      </c>
      <c r="ER65" s="54" t="str">
        <f t="shared" si="148"/>
        <v/>
      </c>
      <c r="ES65" s="54" t="str">
        <f t="shared" si="149"/>
        <v/>
      </c>
      <c r="ET65" s="54" t="str">
        <f t="shared" si="150"/>
        <v/>
      </c>
      <c r="EU65" s="54" t="str">
        <f t="shared" si="151"/>
        <v/>
      </c>
      <c r="EV65" s="54" t="str">
        <f t="shared" si="152"/>
        <v/>
      </c>
      <c r="EW65" s="54" t="str">
        <f t="shared" si="153"/>
        <v/>
      </c>
      <c r="EX65" s="54" t="str">
        <f t="shared" si="154"/>
        <v/>
      </c>
      <c r="EY65" s="54" t="str">
        <f t="shared" si="155"/>
        <v/>
      </c>
      <c r="EZ65" s="54" t="str">
        <f t="shared" si="156"/>
        <v/>
      </c>
      <c r="FA65" s="54" t="str">
        <f t="shared" si="157"/>
        <v/>
      </c>
      <c r="FB65" s="54" t="str">
        <f t="shared" si="158"/>
        <v/>
      </c>
      <c r="FC65" s="54" t="str">
        <f t="shared" si="159"/>
        <v/>
      </c>
      <c r="FD65" s="54" t="str">
        <f t="shared" si="160"/>
        <v/>
      </c>
      <c r="FE65" s="54" t="str">
        <f t="shared" si="161"/>
        <v/>
      </c>
      <c r="FF65" s="54" t="str">
        <f t="shared" si="162"/>
        <v/>
      </c>
      <c r="FG65" s="54" t="str">
        <f t="shared" si="163"/>
        <v/>
      </c>
      <c r="FH65" s="54" t="str">
        <f t="shared" si="164"/>
        <v/>
      </c>
      <c r="FI65" s="54" t="str">
        <f t="shared" si="165"/>
        <v/>
      </c>
      <c r="FJ65" s="54" t="str">
        <f t="shared" si="166"/>
        <v/>
      </c>
      <c r="FK65" s="54" t="str">
        <f t="shared" si="167"/>
        <v/>
      </c>
      <c r="FL65" s="54" t="str">
        <f t="shared" si="168"/>
        <v/>
      </c>
      <c r="FM65" s="54" t="str">
        <f t="shared" si="169"/>
        <v/>
      </c>
      <c r="FN65" s="54" t="str">
        <f t="shared" si="170"/>
        <v/>
      </c>
      <c r="FO65" s="54" t="str">
        <f t="shared" si="171"/>
        <v/>
      </c>
      <c r="FP65" s="54" t="str">
        <f t="shared" si="172"/>
        <v/>
      </c>
      <c r="FQ65" s="54" t="str">
        <f t="shared" si="173"/>
        <v/>
      </c>
      <c r="FR65" s="54" t="str">
        <f t="shared" si="174"/>
        <v/>
      </c>
      <c r="FS65" s="54" t="str">
        <f t="shared" si="175"/>
        <v/>
      </c>
      <c r="FT65" s="54" t="str">
        <f t="shared" si="176"/>
        <v/>
      </c>
      <c r="FU65" s="54" t="str">
        <f t="shared" si="177"/>
        <v/>
      </c>
      <c r="FV65" s="54" t="str">
        <f t="shared" si="178"/>
        <v/>
      </c>
      <c r="FW65" s="54" t="str">
        <f t="shared" si="179"/>
        <v/>
      </c>
      <c r="FX65" s="54" t="str">
        <f t="shared" si="180"/>
        <v/>
      </c>
      <c r="FY65" s="54" t="str">
        <f t="shared" si="181"/>
        <v/>
      </c>
      <c r="FZ65" s="54" t="str">
        <f t="shared" si="182"/>
        <v/>
      </c>
      <c r="GA65" s="54" t="str">
        <f t="shared" si="183"/>
        <v/>
      </c>
      <c r="GB65" s="54" t="str">
        <f t="shared" si="184"/>
        <v/>
      </c>
      <c r="GC65" s="54" t="str">
        <f t="shared" si="185"/>
        <v/>
      </c>
      <c r="GD65" s="54" t="str">
        <f t="shared" si="186"/>
        <v/>
      </c>
      <c r="GE65" s="54" t="str">
        <f t="shared" si="187"/>
        <v/>
      </c>
      <c r="GF65" s="54" t="str">
        <f t="shared" si="188"/>
        <v/>
      </c>
      <c r="GG65" s="54" t="str">
        <f t="shared" si="189"/>
        <v/>
      </c>
      <c r="GH65" s="54" t="str">
        <f t="shared" si="190"/>
        <v/>
      </c>
      <c r="GI65" s="54" t="str">
        <f t="shared" si="191"/>
        <v/>
      </c>
      <c r="GJ65" s="54" t="str">
        <f t="shared" si="192"/>
        <v/>
      </c>
      <c r="GK65" s="54" t="str">
        <f t="shared" si="193"/>
        <v/>
      </c>
      <c r="GL65" s="54" t="str">
        <f t="shared" si="194"/>
        <v/>
      </c>
      <c r="GM65" s="54" t="str">
        <f t="shared" si="195"/>
        <v/>
      </c>
      <c r="GN65" s="54" t="str">
        <f t="shared" si="196"/>
        <v/>
      </c>
      <c r="GO65" s="54" t="str">
        <f t="shared" si="197"/>
        <v/>
      </c>
      <c r="GP65" s="54" t="str">
        <f t="shared" si="198"/>
        <v/>
      </c>
      <c r="GQ65" s="54" t="str">
        <f t="shared" si="199"/>
        <v/>
      </c>
      <c r="GR65" s="54" t="str">
        <f t="shared" si="200"/>
        <v/>
      </c>
      <c r="GS65" s="54" t="str">
        <f t="shared" si="201"/>
        <v/>
      </c>
      <c r="GT65" s="54" t="str">
        <f t="shared" si="202"/>
        <v/>
      </c>
      <c r="GU65" s="54" t="str">
        <f t="shared" si="203"/>
        <v/>
      </c>
      <c r="GV65" s="54" t="str">
        <f t="shared" si="204"/>
        <v/>
      </c>
      <c r="GW65" s="54" t="str">
        <f t="shared" si="205"/>
        <v/>
      </c>
      <c r="GX65" s="54" t="str">
        <f t="shared" si="206"/>
        <v/>
      </c>
      <c r="GY65" s="54" t="str">
        <f t="shared" si="207"/>
        <v/>
      </c>
      <c r="GZ65" s="54" t="str">
        <f t="shared" si="208"/>
        <v/>
      </c>
      <c r="HA65" s="54" t="str">
        <f t="shared" si="209"/>
        <v/>
      </c>
      <c r="HB65" s="54" t="str">
        <f t="shared" si="210"/>
        <v/>
      </c>
      <c r="HC65" s="54" t="str">
        <f t="shared" si="211"/>
        <v/>
      </c>
      <c r="HD65" s="54" t="str">
        <f t="shared" si="212"/>
        <v/>
      </c>
      <c r="HE65" s="54" t="str">
        <f t="shared" si="213"/>
        <v/>
      </c>
      <c r="HF65" s="54" t="str">
        <f t="shared" si="214"/>
        <v/>
      </c>
      <c r="HG65" s="54" t="str">
        <f t="shared" si="215"/>
        <v/>
      </c>
      <c r="HH65" s="54" t="str">
        <f t="shared" si="216"/>
        <v/>
      </c>
      <c r="HI65" s="54" t="str">
        <f t="shared" si="217"/>
        <v/>
      </c>
      <c r="HJ65" s="54">
        <f t="shared" si="218"/>
        <v>3.8623966942148868E-2</v>
      </c>
      <c r="HK65" s="54">
        <f t="shared" si="219"/>
        <v>3.8257587253414327E-2</v>
      </c>
      <c r="HL65" s="54">
        <f t="shared" si="220"/>
        <v>3.4673282442748254E-2</v>
      </c>
      <c r="HM65" s="54">
        <f t="shared" si="221"/>
        <v>3.1972824021284652E-2</v>
      </c>
      <c r="HN65" s="54">
        <f t="shared" si="222"/>
        <v>3.4637044967880115E-2</v>
      </c>
      <c r="HO65" s="54">
        <f t="shared" si="223"/>
        <v>3.7410645410131282E-2</v>
      </c>
      <c r="HP65" s="54">
        <f t="shared" si="224"/>
        <v>4.2737555066079347E-2</v>
      </c>
      <c r="HQ65" s="54">
        <f t="shared" si="225"/>
        <v>3.7736468330134443E-2</v>
      </c>
      <c r="HR65" s="54">
        <f t="shared" si="226"/>
        <v>3.7033168062916788E-2</v>
      </c>
      <c r="HS65" s="54">
        <f t="shared" si="227"/>
        <v>3.5474728136008604E-2</v>
      </c>
      <c r="HT65" s="54">
        <f t="shared" si="228"/>
        <v>2.9317163140311742E-2</v>
      </c>
      <c r="HU65" s="54">
        <f t="shared" si="229"/>
        <v>2.2772978056426307E-2</v>
      </c>
      <c r="HV65" s="54">
        <f t="shared" si="229"/>
        <v>-5.5754262699243218E-2</v>
      </c>
      <c r="HW65" s="54">
        <f t="shared" si="229"/>
        <v>-2.2232517930304563E-2</v>
      </c>
      <c r="HX65" s="54">
        <f t="shared" si="229"/>
        <v>-1.3345413212023205E-2</v>
      </c>
      <c r="HY65" s="54">
        <f t="shared" si="229"/>
        <v>-2.5089310032464507E-2</v>
      </c>
      <c r="HZ65" s="54">
        <f t="shared" si="229"/>
        <v>-2.6677233664135991E-2</v>
      </c>
      <c r="IA65" s="54">
        <f t="shared" si="229"/>
        <v>-3.3830793978916862E-2</v>
      </c>
      <c r="IB65" s="54">
        <f t="shared" si="229"/>
        <v>-3.021285148579067E-2</v>
      </c>
      <c r="IC65" s="54">
        <f t="shared" si="229"/>
        <v>-3.1185362649809756E-2</v>
      </c>
      <c r="ID65" s="54">
        <f t="shared" si="229"/>
        <v>-3.2341198498353041E-2</v>
      </c>
      <c r="IE65" s="54">
        <f t="shared" si="229"/>
        <v>-3.3455020989585971E-2</v>
      </c>
      <c r="IF65" s="54">
        <f t="shared" si="229"/>
        <v>-3.0992352610132667E-2</v>
      </c>
      <c r="IG65" s="54">
        <f t="shared" si="229"/>
        <v>-2.9200411518774061E-2</v>
      </c>
      <c r="IH65" s="54">
        <f t="shared" si="232"/>
        <v>-2.3383426966292142E-2</v>
      </c>
      <c r="II65" s="54">
        <f t="shared" si="260"/>
        <v>-2.9715620328849113E-2</v>
      </c>
      <c r="IJ65" s="54">
        <f t="shared" si="261"/>
        <v>-2.4126121635094644E-2</v>
      </c>
      <c r="IK65" s="54">
        <f t="shared" si="244"/>
        <v>-1.2246694370986022E-2</v>
      </c>
      <c r="IL65" s="54">
        <f t="shared" si="245"/>
        <v>-7.7969319562576356E-3</v>
      </c>
      <c r="IM65" s="54">
        <f t="shared" si="246"/>
        <v>1.0564391995895317E-3</v>
      </c>
      <c r="IN65" s="54">
        <f t="shared" si="247"/>
        <v>2.141036811152297E-3</v>
      </c>
      <c r="IO65" s="54">
        <f t="shared" si="248"/>
        <v>2.095360824742265E-3</v>
      </c>
      <c r="IP65" s="54">
        <f t="shared" si="249"/>
        <v>5.9121503626069494E-3</v>
      </c>
      <c r="IQ65" s="54">
        <f t="shared" si="250"/>
        <v>5.8265148433576108E-3</v>
      </c>
      <c r="IR65" s="54">
        <f t="shared" si="251"/>
        <v>6.1535666068144312E-3</v>
      </c>
      <c r="IS65" s="54">
        <f t="shared" si="252"/>
        <v>6.6679817408432651E-3</v>
      </c>
      <c r="IT65" s="54">
        <f t="shared" si="253"/>
        <v>9.1896035239755758E-3</v>
      </c>
      <c r="IU65" s="54">
        <f t="shared" si="254"/>
        <v>-3.3248847189715214E-3</v>
      </c>
      <c r="IV65" s="54">
        <f t="shared" si="255"/>
        <v>1.765424348041833E-3</v>
      </c>
      <c r="IW65" s="54">
        <f t="shared" si="256"/>
        <v>-2.6769087078131193E-3</v>
      </c>
      <c r="IX65" s="54">
        <f t="shared" si="257"/>
        <v>-1.8061694576409604E-2</v>
      </c>
      <c r="IY65" s="54">
        <f t="shared" si="258"/>
        <v>-2.5304975400538998E-2</v>
      </c>
      <c r="IZ65" s="54">
        <f t="shared" si="259"/>
        <v>-2.6487940924565856E-2</v>
      </c>
      <c r="JA65" s="54">
        <f t="shared" si="259"/>
        <v>-2.3878850263256091E-2</v>
      </c>
      <c r="JB65" s="54">
        <f t="shared" si="259"/>
        <v>-2.4409655666982055E-2</v>
      </c>
      <c r="JC65" s="54">
        <f t="shared" si="259"/>
        <v>-2.3589310082554493E-2</v>
      </c>
      <c r="JD65" s="54">
        <f t="shared" si="259"/>
        <v>-2.4433836264799891E-2</v>
      </c>
      <c r="JE65" s="54">
        <f t="shared" si="259"/>
        <v>-2.4648492492634011E-2</v>
      </c>
      <c r="JF65" s="54">
        <f t="shared" si="259"/>
        <v>-2.2401427307225941E-3</v>
      </c>
      <c r="JG65" s="54">
        <f t="shared" si="259"/>
        <v>-8.8791922864094319E-3</v>
      </c>
      <c r="JH65" s="54">
        <f t="shared" si="259"/>
        <v>-8.9755076211373019E-3</v>
      </c>
      <c r="JI65" s="54">
        <f t="shared" si="259"/>
        <v>-6.277074870838284E-3</v>
      </c>
      <c r="JJ65" s="54">
        <f t="shared" si="259"/>
        <v>7.4427788536097772E-3</v>
      </c>
      <c r="JK65" s="54">
        <f t="shared" si="259"/>
        <v>1.3808393860715862E-2</v>
      </c>
      <c r="JL65" s="54">
        <f t="shared" si="234"/>
        <v>1.4714120210414849E-2</v>
      </c>
      <c r="JM65" s="54">
        <f t="shared" si="234"/>
        <v>1.5383118550966524E-2</v>
      </c>
      <c r="JN65" s="54">
        <f t="shared" si="234"/>
        <v>1.6072337236270551E-2</v>
      </c>
      <c r="JO65" s="54">
        <f t="shared" si="234"/>
        <v>1.9129345365073824E-2</v>
      </c>
      <c r="JP65" s="54">
        <f t="shared" si="234"/>
        <v>2.4133010406313549E-2</v>
      </c>
      <c r="JQ65" s="54">
        <f t="shared" si="234"/>
        <v>2.443754205114268E-2</v>
      </c>
      <c r="JR65" s="54">
        <f t="shared" si="230"/>
        <v>1.8307722849769226E-2</v>
      </c>
      <c r="JS65" s="54">
        <f t="shared" si="230"/>
        <v>3.9576274820946278E-2</v>
      </c>
      <c r="JT65" s="54">
        <f t="shared" si="235"/>
        <v>-2.9194361080702724E-2</v>
      </c>
      <c r="JU65" s="54">
        <f t="shared" si="236"/>
        <v>-0.10842785780884323</v>
      </c>
      <c r="JV65" s="54">
        <f t="shared" si="237"/>
        <v>-0.13558936230825069</v>
      </c>
      <c r="JW65" s="54">
        <f t="shared" si="238"/>
        <v>-0.14203984109000922</v>
      </c>
      <c r="JX65" s="54">
        <f t="shared" si="238"/>
        <v>-0.15178056915636906</v>
      </c>
      <c r="JY65" s="54">
        <f t="shared" si="238"/>
        <v>-0.14932243027256253</v>
      </c>
      <c r="JZ65" s="54">
        <f t="shared" si="238"/>
        <v>-0.13987292481048574</v>
      </c>
      <c r="KA65" s="54">
        <f t="shared" si="238"/>
        <v>-0.12925588878192673</v>
      </c>
      <c r="KB65" s="54">
        <f t="shared" si="238"/>
        <v>-0.12195848432711909</v>
      </c>
      <c r="KC65" s="54">
        <f t="shared" si="238"/>
        <v>-0.11636271297736078</v>
      </c>
      <c r="KD65" s="54">
        <f t="shared" si="238"/>
        <v>-9.7740843983940895E-2</v>
      </c>
      <c r="KE65" s="54">
        <f t="shared" si="238"/>
        <v>-9.2570145718274044E-2</v>
      </c>
      <c r="KF65" s="54">
        <f t="shared" si="238"/>
        <v>-0.1031019714377257</v>
      </c>
      <c r="KG65" s="54">
        <f t="shared" si="238"/>
        <v>-4.1838436952441715E-2</v>
      </c>
      <c r="KH65" s="54">
        <f t="shared" si="238"/>
        <v>-2.7961853015173732E-3</v>
      </c>
      <c r="KI65" s="54">
        <f t="shared" si="238"/>
        <v>4.9676516223458034E-3</v>
      </c>
      <c r="KJ65" s="54">
        <f t="shared" si="238"/>
        <v>1.4979593620773946E-2</v>
      </c>
      <c r="KK65" s="54">
        <f t="shared" si="238"/>
        <v>1.7094364720980249E-2</v>
      </c>
      <c r="KL65" s="54">
        <f t="shared" si="238"/>
        <v>9.998454502582188E-3</v>
      </c>
      <c r="KM65" s="54">
        <f t="shared" si="238"/>
        <v>-4.5848293072980884E-4</v>
      </c>
      <c r="KN65" s="54">
        <f t="shared" si="239"/>
        <v>-7.3608252687646925E-3</v>
      </c>
      <c r="KO65" s="54">
        <f t="shared" si="239"/>
        <v>-1.0221364744543271E-2</v>
      </c>
      <c r="KP65" s="54">
        <f t="shared" si="239"/>
        <v>-7.3336758383925171E-2</v>
      </c>
      <c r="KQ65" s="54">
        <f t="shared" si="239"/>
        <v>-6.6094081091904955E-2</v>
      </c>
      <c r="KR65" s="54">
        <f t="shared" si="239"/>
        <v>1.8153049737175797E-2</v>
      </c>
      <c r="KS65" s="54">
        <f t="shared" si="239"/>
        <v>4.3098149912913275E-2</v>
      </c>
      <c r="KT65" s="54">
        <f t="shared" si="239"/>
        <v>3.5151031439915714E-2</v>
      </c>
      <c r="KU65" s="54">
        <f t="shared" si="239"/>
        <v>3.4418795194783858E-2</v>
      </c>
      <c r="KV65" s="54">
        <f t="shared" si="239"/>
        <v>4.1968374752398674E-2</v>
      </c>
      <c r="KW65" s="54">
        <f t="shared" si="239"/>
        <v>3.9570000734238331E-2</v>
      </c>
      <c r="KX65" s="54">
        <f t="shared" si="239"/>
        <v>3.8147064203402081E-2</v>
      </c>
      <c r="KY65" s="54">
        <f t="shared" si="239"/>
        <v>3.6006628301688659E-2</v>
      </c>
      <c r="KZ65" s="54">
        <f t="shared" si="239"/>
        <v>3.3104967190584977E-2</v>
      </c>
      <c r="LA65" s="54">
        <f t="shared" si="239"/>
        <v>3.0053257119527332E-2</v>
      </c>
      <c r="LB65" s="54">
        <f t="shared" si="239"/>
        <v>0.10868077339873339</v>
      </c>
      <c r="LC65" s="54">
        <f t="shared" si="239"/>
        <v>8.136852311857723E-2</v>
      </c>
      <c r="LD65" s="54">
        <f t="shared" si="239"/>
        <v>7.1817012287616278E-2</v>
      </c>
      <c r="LE65" s="54">
        <f t="shared" si="239"/>
        <v>6.442982580558132E-2</v>
      </c>
      <c r="LF65" s="54">
        <f t="shared" si="243"/>
        <v>6.6231407506937456E-2</v>
      </c>
      <c r="LG65" s="54">
        <f t="shared" si="243"/>
        <v>6.4320933555525484E-2</v>
      </c>
      <c r="LH65" s="54">
        <f t="shared" si="243"/>
        <v>6.0799532990516436E-2</v>
      </c>
      <c r="LI65" s="54">
        <f t="shared" si="243"/>
        <v>5.6611470946408726E-2</v>
      </c>
      <c r="LJ65" s="54">
        <f t="shared" si="243"/>
        <v>5.166284391176923E-2</v>
      </c>
      <c r="LK65" s="54">
        <f t="shared" si="243"/>
        <v>4.7489014520664341E-2</v>
      </c>
      <c r="LL65" s="54">
        <f t="shared" si="243"/>
        <v>4.4313278095145403E-2</v>
      </c>
      <c r="LM65" s="54">
        <f t="shared" si="243"/>
        <v>4.2639482557585762E-2</v>
      </c>
      <c r="LN65" s="54">
        <f t="shared" si="243"/>
        <v>3.2969743187036826E-3</v>
      </c>
      <c r="LO65" s="54">
        <f t="shared" si="243"/>
        <v>2.0252130553927605E-2</v>
      </c>
      <c r="LP65" s="54">
        <f t="shared" si="243"/>
        <v>1.845424791297523E-2</v>
      </c>
      <c r="LQ65" s="54">
        <f t="shared" si="243"/>
        <v>1.4819537556214568E-2</v>
      </c>
      <c r="LR65" s="54">
        <f t="shared" si="243"/>
        <v>1.6906332299332805E-2</v>
      </c>
      <c r="LS65" s="54">
        <f t="shared" si="243"/>
        <v>2.3128888544045045E-2</v>
      </c>
      <c r="LT65" s="54">
        <f t="shared" si="243"/>
        <v>2.1024952108553041E-2</v>
      </c>
      <c r="LU65" s="54">
        <f t="shared" si="243"/>
        <v>2.0319318162282274E-2</v>
      </c>
      <c r="LV65" s="54">
        <f t="shared" si="243"/>
        <v>1.9002417873764443E-2</v>
      </c>
      <c r="LW65" s="54">
        <f t="shared" si="243"/>
        <v>1.4579823658332991E-2</v>
      </c>
      <c r="LX65" s="54">
        <f t="shared" si="243"/>
        <v>1.2460943287294413E-2</v>
      </c>
      <c r="LY65" s="54">
        <f t="shared" si="243"/>
        <v>9.9426939555138372E-3</v>
      </c>
      <c r="LZ65" s="54">
        <f t="shared" si="240"/>
        <v>8.4393021740705176E-3</v>
      </c>
      <c r="MA65" s="54">
        <f t="shared" si="240"/>
        <v>-8.861676498265969E-3</v>
      </c>
      <c r="MB65" s="54">
        <f t="shared" si="240"/>
        <v>-1.9396759709611189E-3</v>
      </c>
      <c r="MC65" s="54">
        <f t="shared" si="240"/>
        <v>6.6548605720810894E-3</v>
      </c>
      <c r="MD65" s="54">
        <f t="shared" si="241"/>
        <v>5.4652473764174037E-3</v>
      </c>
      <c r="ME65" s="54">
        <f t="shared" si="242"/>
        <v>2.7310264093123315E-3</v>
      </c>
      <c r="MF65" s="54">
        <f t="shared" si="242"/>
        <v>4.5367611033568789E-3</v>
      </c>
      <c r="MG65" s="54">
        <f t="shared" si="242"/>
        <v>9.9520303238049834E-3</v>
      </c>
      <c r="MH65" s="54">
        <f t="shared" si="242"/>
        <v>1.4790770084256222E-2</v>
      </c>
      <c r="MI65" s="54">
        <f t="shared" si="242"/>
        <v>2.3891581953599639E-2</v>
      </c>
      <c r="MJ65" s="54">
        <f t="shared" si="242"/>
        <v>3.092395576346707E-2</v>
      </c>
      <c r="MK65" s="54">
        <f t="shared" si="242"/>
        <v>3.4776891163196266E-2</v>
      </c>
      <c r="ML65" s="54">
        <f t="shared" si="242"/>
        <v>4.4428309934139598E-2</v>
      </c>
    </row>
    <row r="66" spans="1:350" s="5" customFormat="1" x14ac:dyDescent="0.35">
      <c r="A66" s="20" t="str">
        <f>Month!$A$26</f>
        <v>Concebra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53"/>
      <c r="BP66" s="53"/>
      <c r="BQ66" s="53"/>
      <c r="BR66" s="53"/>
      <c r="BS66" s="53"/>
      <c r="BT66" s="53"/>
      <c r="BU66" s="53"/>
      <c r="BV66" s="53"/>
      <c r="BW66" s="53"/>
      <c r="BX66" s="53"/>
      <c r="BY66" s="53"/>
      <c r="BZ66" s="53"/>
      <c r="CA66" s="53"/>
      <c r="CB66" s="53"/>
      <c r="CC66" s="53"/>
      <c r="CD66" s="53"/>
      <c r="CE66" s="53"/>
      <c r="CF66" s="53"/>
      <c r="CG66" s="53"/>
      <c r="CH66" s="53"/>
      <c r="CI66" s="53"/>
      <c r="CJ66" s="53"/>
      <c r="CK66" s="53"/>
      <c r="CL66" s="53"/>
      <c r="CM66" s="53"/>
      <c r="CN66" s="53"/>
      <c r="CO66" s="53"/>
      <c r="CP66" s="53"/>
      <c r="CQ66" s="53"/>
      <c r="CR66" s="53"/>
      <c r="CS66" s="53"/>
      <c r="CT66" s="53"/>
      <c r="CU66" s="53"/>
      <c r="CV66" s="53"/>
      <c r="CW66" s="53"/>
      <c r="CX66" s="53"/>
      <c r="CY66" s="53"/>
      <c r="CZ66" s="53"/>
      <c r="DA66" s="53"/>
      <c r="DB66" s="53"/>
      <c r="DC66" s="53"/>
      <c r="DD66" s="53"/>
      <c r="DE66" s="53"/>
      <c r="DF66" s="53"/>
      <c r="DG66" s="53"/>
      <c r="DH66" s="53"/>
      <c r="DI66" s="53"/>
      <c r="DJ66" s="53"/>
      <c r="DK66" s="53"/>
      <c r="DL66" s="53"/>
      <c r="DM66" s="53"/>
      <c r="DN66" s="53"/>
      <c r="DO66" s="53"/>
      <c r="DP66" s="53"/>
      <c r="DQ66" s="53"/>
      <c r="DR66" s="53"/>
      <c r="DS66" s="53"/>
      <c r="DT66" s="53"/>
      <c r="DU66" s="53"/>
      <c r="DV66" s="53"/>
      <c r="DW66" s="53"/>
      <c r="DX66" s="53"/>
      <c r="DY66" s="53"/>
      <c r="DZ66" s="53"/>
      <c r="EA66" s="53"/>
      <c r="EB66" s="53"/>
      <c r="EC66" s="53"/>
      <c r="ED66" s="53"/>
      <c r="EE66" s="53"/>
      <c r="EF66" s="53"/>
      <c r="EG66" s="53"/>
      <c r="EH66" s="53"/>
      <c r="EI66" s="53"/>
      <c r="EJ66" s="53"/>
      <c r="EK66" s="53"/>
      <c r="EL66" s="53"/>
      <c r="EM66" s="53"/>
      <c r="EN66" s="53"/>
      <c r="EO66" s="53"/>
      <c r="EP66" s="53"/>
      <c r="EQ66" s="53"/>
      <c r="ER66" s="53"/>
      <c r="ES66" s="53"/>
      <c r="ET66" s="53"/>
      <c r="EU66" s="53"/>
      <c r="EV66" s="53"/>
      <c r="EW66" s="53"/>
      <c r="EX66" s="53"/>
      <c r="EY66" s="53"/>
      <c r="EZ66" s="53"/>
      <c r="FA66" s="53"/>
      <c r="FB66" s="53"/>
      <c r="FC66" s="53"/>
      <c r="FD66" s="53"/>
      <c r="FE66" s="53"/>
      <c r="FF66" s="53"/>
      <c r="FG66" s="53"/>
      <c r="FH66" s="53"/>
      <c r="FI66" s="53"/>
      <c r="FJ66" s="53"/>
      <c r="FK66" s="53"/>
      <c r="FL66" s="53"/>
      <c r="FM66" s="53"/>
      <c r="FN66" s="53"/>
      <c r="FO66" s="53"/>
      <c r="FP66" s="53"/>
      <c r="FQ66" s="53"/>
      <c r="FR66" s="53"/>
      <c r="FS66" s="53"/>
      <c r="FT66" s="53"/>
      <c r="FU66" s="53"/>
      <c r="FV66" s="53"/>
      <c r="FW66" s="53"/>
      <c r="FX66" s="53"/>
      <c r="FY66" s="53"/>
      <c r="FZ66" s="53"/>
      <c r="GA66" s="53"/>
      <c r="GB66" s="53"/>
      <c r="GC66" s="53"/>
      <c r="GD66" s="53"/>
      <c r="GE66" s="53"/>
      <c r="GF66" s="53"/>
      <c r="GG66" s="53"/>
      <c r="GH66" s="53"/>
      <c r="GI66" s="53"/>
      <c r="GJ66" s="53"/>
      <c r="GK66" s="53"/>
      <c r="GL66" s="53"/>
      <c r="GM66" s="53"/>
      <c r="GN66" s="53"/>
      <c r="GO66" s="53"/>
      <c r="GP66" s="53"/>
      <c r="GQ66" s="53"/>
      <c r="GR66" s="53"/>
      <c r="GS66" s="53"/>
      <c r="GT66" s="53"/>
      <c r="GU66" s="53"/>
      <c r="GV66" s="53"/>
      <c r="GW66" s="53"/>
      <c r="GX66" s="53"/>
      <c r="GY66" s="53"/>
      <c r="GZ66" s="53"/>
      <c r="HA66" s="53"/>
      <c r="HB66" s="53"/>
      <c r="HC66" s="53"/>
      <c r="HD66" s="53"/>
      <c r="HE66" s="53"/>
      <c r="HF66" s="53"/>
      <c r="HG66" s="53"/>
      <c r="HH66" s="53"/>
      <c r="HI66" s="53"/>
      <c r="HJ66" s="53"/>
      <c r="HK66" s="53"/>
      <c r="HL66" s="53" t="str">
        <f t="shared" ref="HL66:IG68" si="262">IF(GZ26&lt;=0,"",IF(HL26&lt;=0,"",(HL26/GZ26-1)))</f>
        <v/>
      </c>
      <c r="HM66" s="53" t="str">
        <f t="shared" si="262"/>
        <v/>
      </c>
      <c r="HN66" s="53" t="str">
        <f t="shared" si="262"/>
        <v/>
      </c>
      <c r="HO66" s="53" t="str">
        <f t="shared" si="262"/>
        <v/>
      </c>
      <c r="HP66" s="53" t="str">
        <f t="shared" si="262"/>
        <v/>
      </c>
      <c r="HQ66" s="53" t="str">
        <f t="shared" si="262"/>
        <v/>
      </c>
      <c r="HR66" s="53" t="str">
        <f t="shared" si="262"/>
        <v/>
      </c>
      <c r="HS66" s="53" t="str">
        <f t="shared" si="262"/>
        <v/>
      </c>
      <c r="HT66" s="53" t="str">
        <f t="shared" si="262"/>
        <v/>
      </c>
      <c r="HU66" s="53" t="str">
        <f t="shared" si="262"/>
        <v/>
      </c>
      <c r="HV66" s="53" t="str">
        <f t="shared" si="262"/>
        <v/>
      </c>
      <c r="HW66" s="53" t="str">
        <f t="shared" si="262"/>
        <v/>
      </c>
      <c r="HX66" s="53" t="str">
        <f t="shared" si="262"/>
        <v/>
      </c>
      <c r="HY66" s="53" t="str">
        <f t="shared" si="262"/>
        <v/>
      </c>
      <c r="HZ66" s="53" t="str">
        <f t="shared" si="262"/>
        <v/>
      </c>
      <c r="IA66" s="53">
        <f t="shared" si="262"/>
        <v>45.872777532529135</v>
      </c>
      <c r="IB66" s="53">
        <f t="shared" si="262"/>
        <v>4.7586730092255554</v>
      </c>
      <c r="IC66" s="53">
        <f t="shared" si="262"/>
        <v>2.5375972877867041</v>
      </c>
      <c r="ID66" s="53">
        <f t="shared" si="262"/>
        <v>1.7292698991858906</v>
      </c>
      <c r="IE66" s="53">
        <f t="shared" si="262"/>
        <v>1.2909740110989039</v>
      </c>
      <c r="IF66" s="53">
        <f t="shared" si="262"/>
        <v>1.0458533913863528</v>
      </c>
      <c r="IG66" s="53">
        <f t="shared" si="262"/>
        <v>0.87663380672503743</v>
      </c>
      <c r="IH66" s="53">
        <f t="shared" si="232"/>
        <v>9.599498820754615E-3</v>
      </c>
      <c r="II66" s="53">
        <f t="shared" si="260"/>
        <v>-1.0075304832154242E-2</v>
      </c>
      <c r="IJ66" s="53">
        <f t="shared" si="261"/>
        <v>-1.2111764129689617E-2</v>
      </c>
      <c r="IK66" s="53">
        <f t="shared" si="244"/>
        <v>-1.7225519613583207E-2</v>
      </c>
      <c r="IL66" s="53">
        <f t="shared" si="245"/>
        <v>-9.8247710423027268E-3</v>
      </c>
      <c r="IM66" s="53">
        <f t="shared" si="246"/>
        <v>-6.4558599511570502E-3</v>
      </c>
      <c r="IN66" s="53">
        <f t="shared" si="247"/>
        <v>-5.1432846491675788E-3</v>
      </c>
      <c r="IO66" s="53">
        <f t="shared" si="248"/>
        <v>-2.2038771122443457E-3</v>
      </c>
      <c r="IP66" s="53">
        <f t="shared" si="249"/>
        <v>-5.5704119948785102E-4</v>
      </c>
      <c r="IQ66" s="53">
        <f t="shared" si="250"/>
        <v>2.0746422736721559E-3</v>
      </c>
      <c r="IR66" s="53">
        <f t="shared" si="251"/>
        <v>5.1602211457744129E-3</v>
      </c>
      <c r="IS66" s="53">
        <f t="shared" si="252"/>
        <v>3.8729118757758751E-3</v>
      </c>
      <c r="IT66" s="53">
        <f t="shared" si="253"/>
        <v>2.0908443314567426E-2</v>
      </c>
      <c r="IU66" s="53">
        <f t="shared" si="254"/>
        <v>1.4943956456665575E-3</v>
      </c>
      <c r="IV66" s="53">
        <f t="shared" si="255"/>
        <v>1.961037350113104E-3</v>
      </c>
      <c r="IW66" s="53">
        <f t="shared" si="256"/>
        <v>9.8366881120155458E-3</v>
      </c>
      <c r="IX66" s="53">
        <f t="shared" si="257"/>
        <v>-3.7850752723141756E-2</v>
      </c>
      <c r="IY66" s="53">
        <f t="shared" si="258"/>
        <v>-2.5974418839812663E-2</v>
      </c>
      <c r="IZ66" s="53">
        <f t="shared" si="259"/>
        <v>-2.0530144076876145E-2</v>
      </c>
      <c r="JA66" s="53">
        <f t="shared" si="259"/>
        <v>-1.5948019423822957E-2</v>
      </c>
      <c r="JB66" s="53">
        <f t="shared" si="259"/>
        <v>-1.2318845793031441E-2</v>
      </c>
      <c r="JC66" s="53">
        <f t="shared" si="259"/>
        <v>-1.1821641055880239E-2</v>
      </c>
      <c r="JD66" s="53">
        <f t="shared" si="259"/>
        <v>-1.3310463161220976E-2</v>
      </c>
      <c r="JE66" s="53">
        <f t="shared" si="259"/>
        <v>-1.3024442156440053E-2</v>
      </c>
      <c r="JF66" s="53">
        <f t="shared" si="259"/>
        <v>8.9987918901111019E-3</v>
      </c>
      <c r="JG66" s="53">
        <f t="shared" si="259"/>
        <v>2.0317429804930232E-2</v>
      </c>
      <c r="JH66" s="53">
        <f t="shared" si="259"/>
        <v>5.2181918018610052E-3</v>
      </c>
      <c r="JI66" s="53">
        <f t="shared" si="259"/>
        <v>1.6422611661859321E-3</v>
      </c>
      <c r="JJ66" s="53">
        <f t="shared" si="259"/>
        <v>4.6630340899113776E-2</v>
      </c>
      <c r="JK66" s="53">
        <f t="shared" si="259"/>
        <v>3.1632775519509604E-2</v>
      </c>
      <c r="JL66" s="53">
        <f t="shared" si="234"/>
        <v>2.8741884854246447E-2</v>
      </c>
      <c r="JM66" s="53">
        <f t="shared" si="234"/>
        <v>2.7075545677354595E-2</v>
      </c>
      <c r="JN66" s="53">
        <f t="shared" si="234"/>
        <v>2.7295122048521359E-2</v>
      </c>
      <c r="JO66" s="53">
        <f t="shared" si="234"/>
        <v>3.1057149552003338E-2</v>
      </c>
      <c r="JP66" s="53">
        <f t="shared" si="234"/>
        <v>3.3347473615098044E-2</v>
      </c>
      <c r="JQ66" s="53">
        <f t="shared" si="234"/>
        <v>3.2402131717230942E-2</v>
      </c>
      <c r="JR66" s="53">
        <f t="shared" si="230"/>
        <v>2.1597392013039673E-3</v>
      </c>
      <c r="JS66" s="53">
        <f t="shared" si="230"/>
        <v>2.2465679485507151E-2</v>
      </c>
      <c r="JT66" s="53">
        <f t="shared" si="235"/>
        <v>4.4974535357931167E-3</v>
      </c>
      <c r="JU66" s="53">
        <f t="shared" si="236"/>
        <v>-4.8449001744387044E-2</v>
      </c>
      <c r="JV66" s="53">
        <f t="shared" si="237"/>
        <v>-5.7837622998254345E-2</v>
      </c>
      <c r="JW66" s="53">
        <f t="shared" si="238"/>
        <v>-5.4029124389308625E-2</v>
      </c>
      <c r="JX66" s="53">
        <f t="shared" si="238"/>
        <v>-5.2226047970823308E-2</v>
      </c>
      <c r="JY66" s="53">
        <f t="shared" si="238"/>
        <v>-4.5150856499468706E-2</v>
      </c>
      <c r="JZ66" s="53">
        <f t="shared" si="238"/>
        <v>-3.3732705947824626E-2</v>
      </c>
      <c r="KA66" s="53">
        <f t="shared" si="238"/>
        <v>-2.4576332750940288E-2</v>
      </c>
      <c r="KB66" s="53">
        <f t="shared" si="238"/>
        <v>-1.4601908514747075E-2</v>
      </c>
      <c r="KC66" s="53">
        <f t="shared" si="238"/>
        <v>-6.7854642494022954E-3</v>
      </c>
      <c r="KD66" s="53">
        <f t="shared" si="238"/>
        <v>8.2405845424378343E-2</v>
      </c>
      <c r="KE66" s="53">
        <f t="shared" si="238"/>
        <v>6.237602870725123E-2</v>
      </c>
      <c r="KF66" s="53">
        <f t="shared" si="238"/>
        <v>7.1506078464161016E-2</v>
      </c>
      <c r="KG66" s="53">
        <f t="shared" si="238"/>
        <v>0.1292414961603412</v>
      </c>
      <c r="KH66" s="53">
        <f t="shared" si="238"/>
        <v>0.14968445526877994</v>
      </c>
      <c r="KI66" s="53">
        <f t="shared" si="238"/>
        <v>0.14875173834260913</v>
      </c>
      <c r="KJ66" s="53">
        <f t="shared" si="238"/>
        <v>0.14367157012126675</v>
      </c>
      <c r="KK66" s="53">
        <f t="shared" si="238"/>
        <v>0.13686335718913223</v>
      </c>
      <c r="KL66" s="53">
        <f t="shared" si="238"/>
        <v>0.12153189555279931</v>
      </c>
      <c r="KM66" s="53">
        <f t="shared" si="238"/>
        <v>0.10726937068860076</v>
      </c>
      <c r="KN66" s="53">
        <f t="shared" si="239"/>
        <v>9.3625251539459109E-2</v>
      </c>
      <c r="KO66" s="53">
        <f t="shared" si="239"/>
        <v>8.5249980376362444E-2</v>
      </c>
      <c r="KP66" s="53">
        <f t="shared" ref="KP66:MC66" si="263">KP26/KD26-1</f>
        <v>-7.5924578378774754E-2</v>
      </c>
      <c r="KQ66" s="53">
        <f t="shared" si="263"/>
        <v>-4.7859780340626767E-2</v>
      </c>
      <c r="KR66" s="53">
        <f t="shared" si="263"/>
        <v>-6.9157504215044963E-4</v>
      </c>
      <c r="KS66" s="53">
        <f t="shared" si="263"/>
        <v>4.4671361825301403E-3</v>
      </c>
      <c r="KT66" s="53">
        <f t="shared" si="263"/>
        <v>7.5468175535231552E-4</v>
      </c>
      <c r="KU66" s="53">
        <f t="shared" si="263"/>
        <v>-1.2283929855233522E-3</v>
      </c>
      <c r="KV66" s="53">
        <f t="shared" si="263"/>
        <v>-2.8484831347975748E-3</v>
      </c>
      <c r="KW66" s="53">
        <f t="shared" si="263"/>
        <v>-7.3340406874904396E-3</v>
      </c>
      <c r="KX66" s="53">
        <f t="shared" si="263"/>
        <v>-7.6277406625893107E-3</v>
      </c>
      <c r="KY66" s="53">
        <f t="shared" si="263"/>
        <v>-1.1487003606732715E-2</v>
      </c>
      <c r="KZ66" s="53">
        <f t="shared" si="263"/>
        <v>-1.2821498089533701E-2</v>
      </c>
      <c r="LA66" s="53">
        <f t="shared" si="263"/>
        <v>-1.3956643406162428E-2</v>
      </c>
      <c r="LB66" s="53">
        <f t="shared" si="263"/>
        <v>5.806551168470242E-2</v>
      </c>
      <c r="LC66" s="53">
        <f t="shared" si="263"/>
        <v>3.7447508818318598E-2</v>
      </c>
      <c r="LD66" s="53">
        <f t="shared" si="263"/>
        <v>2.5094868834205197E-2</v>
      </c>
      <c r="LE66" s="53">
        <f t="shared" si="263"/>
        <v>1.840990462988068E-2</v>
      </c>
      <c r="LF66" s="53">
        <f t="shared" si="263"/>
        <v>1.8919833119402707E-2</v>
      </c>
      <c r="LG66" s="53">
        <f t="shared" si="263"/>
        <v>2.1293551491518459E-2</v>
      </c>
      <c r="LH66" s="53">
        <f t="shared" si="263"/>
        <v>2.4641814825121511E-2</v>
      </c>
      <c r="LI66" s="53">
        <f t="shared" si="263"/>
        <v>2.8508216127335562E-2</v>
      </c>
      <c r="LJ66" s="53">
        <f t="shared" si="263"/>
        <v>2.924101095073639E-2</v>
      </c>
      <c r="LK66" s="53">
        <f t="shared" si="263"/>
        <v>3.2945014847834297E-2</v>
      </c>
      <c r="LL66" s="53">
        <f t="shared" si="263"/>
        <v>3.5784691257098267E-2</v>
      </c>
      <c r="LM66" s="53">
        <f t="shared" si="263"/>
        <v>3.5462062140688033E-2</v>
      </c>
      <c r="LN66" s="53">
        <f t="shared" si="263"/>
        <v>5.7175736709093483E-2</v>
      </c>
      <c r="LO66" s="53">
        <f t="shared" si="263"/>
        <v>6.2491330363838582E-2</v>
      </c>
      <c r="LP66" s="53">
        <f t="shared" si="263"/>
        <v>4.0101499365009508E-2</v>
      </c>
      <c r="LQ66" s="53">
        <f t="shared" si="263"/>
        <v>4.200668485766279E-2</v>
      </c>
      <c r="LR66" s="53">
        <f t="shared" si="263"/>
        <v>3.6018468109205504E-2</v>
      </c>
      <c r="LS66" s="53">
        <f t="shared" si="263"/>
        <v>3.5492912375203023E-2</v>
      </c>
      <c r="LT66" s="53">
        <f t="shared" si="263"/>
        <v>3.4608615453153302E-2</v>
      </c>
      <c r="LU66" s="53">
        <f t="shared" si="263"/>
        <v>3.1571321386991924E-2</v>
      </c>
      <c r="LV66" s="53">
        <f t="shared" si="263"/>
        <v>3.1985073370502271E-2</v>
      </c>
      <c r="LW66" s="53">
        <f t="shared" si="263"/>
        <v>3.2870363580239426E-2</v>
      </c>
      <c r="LX66" s="53">
        <f t="shared" si="263"/>
        <v>3.0613166722718299E-2</v>
      </c>
      <c r="LY66" s="53">
        <f t="shared" si="263"/>
        <v>3.0256954313465867E-2</v>
      </c>
      <c r="LZ66" s="53">
        <f t="shared" si="263"/>
        <v>1.3021611204127037E-2</v>
      </c>
      <c r="MA66" s="53">
        <f t="shared" si="263"/>
        <v>2.1282975483667421E-2</v>
      </c>
      <c r="MB66" s="53">
        <f t="shared" si="263"/>
        <v>-4.891765659721159E-3</v>
      </c>
      <c r="MC66" s="53">
        <f t="shared" si="263"/>
        <v>-6.5449456128535699E-2</v>
      </c>
      <c r="MD66" s="53">
        <f t="shared" si="241"/>
        <v>-0.10133198845715619</v>
      </c>
      <c r="ME66" s="53">
        <f t="shared" si="242"/>
        <v>-0.12750207471184127</v>
      </c>
      <c r="MF66" s="53">
        <f t="shared" si="242"/>
        <v>-0.14471687869723071</v>
      </c>
      <c r="MG66" s="53">
        <f t="shared" si="242"/>
        <v>-0.15885722879210062</v>
      </c>
      <c r="MH66" s="53">
        <f t="shared" si="242"/>
        <v>-0.17055305187634551</v>
      </c>
      <c r="MI66" s="53">
        <f t="shared" si="242"/>
        <v>-0.17881866758279918</v>
      </c>
      <c r="MJ66" s="53">
        <f t="shared" si="242"/>
        <v>-0.18536016093804475</v>
      </c>
      <c r="MK66" s="53">
        <f t="shared" si="242"/>
        <v>-0.19185629193166764</v>
      </c>
      <c r="ML66" s="53">
        <f t="shared" si="242"/>
        <v>-0.27948274808681728</v>
      </c>
    </row>
    <row r="67" spans="1:350" s="5" customFormat="1" x14ac:dyDescent="0.35">
      <c r="A67" s="103" t="str">
        <f>Month!$A$27</f>
        <v>Veículo Pesado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3"/>
      <c r="BS67" s="53"/>
      <c r="BT67" s="53"/>
      <c r="BU67" s="53"/>
      <c r="BV67" s="53"/>
      <c r="BW67" s="53"/>
      <c r="BX67" s="53"/>
      <c r="BY67" s="53"/>
      <c r="BZ67" s="53"/>
      <c r="CA67" s="53"/>
      <c r="CB67" s="53"/>
      <c r="CC67" s="53"/>
      <c r="CD67" s="53"/>
      <c r="CE67" s="53"/>
      <c r="CF67" s="53"/>
      <c r="CG67" s="53"/>
      <c r="CH67" s="53"/>
      <c r="CI67" s="53"/>
      <c r="CJ67" s="53"/>
      <c r="CK67" s="53"/>
      <c r="CL67" s="53"/>
      <c r="CM67" s="53"/>
      <c r="CN67" s="53"/>
      <c r="CO67" s="53"/>
      <c r="CP67" s="53"/>
      <c r="CQ67" s="53"/>
      <c r="CR67" s="53"/>
      <c r="CS67" s="53"/>
      <c r="CT67" s="53"/>
      <c r="CU67" s="53"/>
      <c r="CV67" s="53"/>
      <c r="CW67" s="53"/>
      <c r="CX67" s="53"/>
      <c r="CY67" s="53"/>
      <c r="CZ67" s="53"/>
      <c r="DA67" s="53"/>
      <c r="DB67" s="53"/>
      <c r="DC67" s="53"/>
      <c r="DD67" s="53"/>
      <c r="DE67" s="53"/>
      <c r="DF67" s="53"/>
      <c r="DG67" s="53"/>
      <c r="DH67" s="53"/>
      <c r="DI67" s="53"/>
      <c r="DJ67" s="53"/>
      <c r="DK67" s="53"/>
      <c r="DL67" s="53"/>
      <c r="DM67" s="53"/>
      <c r="DN67" s="53"/>
      <c r="DO67" s="53"/>
      <c r="DP67" s="53"/>
      <c r="DQ67" s="53"/>
      <c r="DR67" s="53"/>
      <c r="DS67" s="53"/>
      <c r="DT67" s="53"/>
      <c r="DU67" s="53"/>
      <c r="DV67" s="53"/>
      <c r="DW67" s="53"/>
      <c r="DX67" s="53"/>
      <c r="DY67" s="53"/>
      <c r="DZ67" s="53"/>
      <c r="EA67" s="53"/>
      <c r="EB67" s="53"/>
      <c r="EC67" s="53"/>
      <c r="ED67" s="53"/>
      <c r="EE67" s="53"/>
      <c r="EF67" s="53"/>
      <c r="EG67" s="53"/>
      <c r="EH67" s="53"/>
      <c r="EI67" s="53"/>
      <c r="EJ67" s="53"/>
      <c r="EK67" s="53"/>
      <c r="EL67" s="53"/>
      <c r="EM67" s="53"/>
      <c r="EN67" s="53"/>
      <c r="EO67" s="53"/>
      <c r="EP67" s="53"/>
      <c r="EQ67" s="53"/>
      <c r="ER67" s="53"/>
      <c r="ES67" s="53"/>
      <c r="ET67" s="53"/>
      <c r="EU67" s="53"/>
      <c r="EV67" s="53"/>
      <c r="EW67" s="53"/>
      <c r="EX67" s="53"/>
      <c r="EY67" s="53"/>
      <c r="EZ67" s="53"/>
      <c r="FA67" s="53"/>
      <c r="FB67" s="53"/>
      <c r="FC67" s="53"/>
      <c r="FD67" s="53"/>
      <c r="FE67" s="53"/>
      <c r="FF67" s="53"/>
      <c r="FG67" s="53"/>
      <c r="FH67" s="53"/>
      <c r="FI67" s="53"/>
      <c r="FJ67" s="53"/>
      <c r="FK67" s="53"/>
      <c r="FL67" s="53"/>
      <c r="FM67" s="53"/>
      <c r="FN67" s="53"/>
      <c r="FO67" s="53"/>
      <c r="FP67" s="53"/>
      <c r="FQ67" s="53"/>
      <c r="FR67" s="53"/>
      <c r="FS67" s="53"/>
      <c r="FT67" s="53"/>
      <c r="FU67" s="53"/>
      <c r="FV67" s="53"/>
      <c r="FW67" s="53"/>
      <c r="FX67" s="53"/>
      <c r="FY67" s="53"/>
      <c r="FZ67" s="53"/>
      <c r="GA67" s="53"/>
      <c r="GB67" s="53"/>
      <c r="GC67" s="53"/>
      <c r="GD67" s="53"/>
      <c r="GE67" s="53"/>
      <c r="GF67" s="53"/>
      <c r="GG67" s="53"/>
      <c r="GH67" s="53"/>
      <c r="GI67" s="53"/>
      <c r="GJ67" s="53"/>
      <c r="GK67" s="53"/>
      <c r="GL67" s="53"/>
      <c r="GM67" s="53"/>
      <c r="GN67" s="53"/>
      <c r="GO67" s="53"/>
      <c r="GP67" s="53"/>
      <c r="GQ67" s="53"/>
      <c r="GR67" s="53"/>
      <c r="GS67" s="53"/>
      <c r="GT67" s="53"/>
      <c r="GU67" s="53"/>
      <c r="GV67" s="53"/>
      <c r="GW67" s="53"/>
      <c r="GX67" s="53"/>
      <c r="GY67" s="53"/>
      <c r="GZ67" s="53"/>
      <c r="HA67" s="53"/>
      <c r="HB67" s="53"/>
      <c r="HC67" s="53"/>
      <c r="HD67" s="53"/>
      <c r="HE67" s="53"/>
      <c r="HF67" s="53"/>
      <c r="HG67" s="53"/>
      <c r="HH67" s="53"/>
      <c r="HI67" s="53"/>
      <c r="HJ67" s="53"/>
      <c r="HK67" s="53"/>
      <c r="HL67" s="53" t="str">
        <f t="shared" si="262"/>
        <v/>
      </c>
      <c r="HM67" s="53" t="str">
        <f t="shared" si="262"/>
        <v/>
      </c>
      <c r="HN67" s="53" t="str">
        <f t="shared" si="262"/>
        <v/>
      </c>
      <c r="HO67" s="53" t="str">
        <f t="shared" si="262"/>
        <v/>
      </c>
      <c r="HP67" s="53" t="str">
        <f t="shared" si="262"/>
        <v/>
      </c>
      <c r="HQ67" s="53" t="str">
        <f t="shared" si="262"/>
        <v/>
      </c>
      <c r="HR67" s="53" t="str">
        <f t="shared" si="262"/>
        <v/>
      </c>
      <c r="HS67" s="53" t="str">
        <f t="shared" si="262"/>
        <v/>
      </c>
      <c r="HT67" s="53" t="str">
        <f t="shared" si="262"/>
        <v/>
      </c>
      <c r="HU67" s="53" t="str">
        <f t="shared" si="262"/>
        <v/>
      </c>
      <c r="HV67" s="53" t="str">
        <f t="shared" si="262"/>
        <v/>
      </c>
      <c r="HW67" s="53" t="str">
        <f t="shared" si="262"/>
        <v/>
      </c>
      <c r="HX67" s="53" t="str">
        <f t="shared" si="262"/>
        <v/>
      </c>
      <c r="HY67" s="53" t="str">
        <f t="shared" si="262"/>
        <v/>
      </c>
      <c r="HZ67" s="53" t="str">
        <f t="shared" si="262"/>
        <v/>
      </c>
      <c r="IA67" s="53">
        <f t="shared" si="262"/>
        <v>45.808724145783245</v>
      </c>
      <c r="IB67" s="53">
        <f t="shared" si="262"/>
        <v>4.7623395305731107</v>
      </c>
      <c r="IC67" s="53">
        <f t="shared" si="262"/>
        <v>2.5389551890832491</v>
      </c>
      <c r="ID67" s="53">
        <f t="shared" si="262"/>
        <v>1.7240888983602449</v>
      </c>
      <c r="IE67" s="53">
        <f t="shared" si="262"/>
        <v>1.2863219963522607</v>
      </c>
      <c r="IF67" s="53">
        <f t="shared" si="262"/>
        <v>1.0396518785279811</v>
      </c>
      <c r="IG67" s="53">
        <f t="shared" si="262"/>
        <v>0.88466295857854571</v>
      </c>
      <c r="IH67" s="53">
        <f t="shared" si="232"/>
        <v>1.7637040979241458E-3</v>
      </c>
      <c r="II67" s="53">
        <f t="shared" si="260"/>
        <v>-1.1669151910531306E-2</v>
      </c>
      <c r="IJ67" s="53">
        <f t="shared" si="261"/>
        <v>-1.2583844058563276E-2</v>
      </c>
      <c r="IK67" s="53">
        <f t="shared" si="244"/>
        <v>-3.2631177989044913E-2</v>
      </c>
      <c r="IL67" s="53">
        <f t="shared" si="245"/>
        <v>-1.9821102519331446E-2</v>
      </c>
      <c r="IM67" s="53">
        <f t="shared" si="246"/>
        <v>-1.9618651055408942E-2</v>
      </c>
      <c r="IN67" s="53">
        <f t="shared" si="247"/>
        <v>-1.6937360139860025E-2</v>
      </c>
      <c r="IO67" s="53">
        <f t="shared" si="248"/>
        <v>-1.1866923030339649E-2</v>
      </c>
      <c r="IP67" s="53">
        <f t="shared" si="249"/>
        <v>-1.0533657819995268E-2</v>
      </c>
      <c r="IQ67" s="53">
        <f t="shared" si="250"/>
        <v>-5.6857480313978748E-3</v>
      </c>
      <c r="IR67" s="53">
        <f t="shared" si="251"/>
        <v>1.1582291586265114E-4</v>
      </c>
      <c r="IS67" s="53">
        <f t="shared" si="252"/>
        <v>-1.0968459324592894E-3</v>
      </c>
      <c r="IT67" s="53">
        <f t="shared" si="253"/>
        <v>4.5674632393957859E-2</v>
      </c>
      <c r="IU67" s="53">
        <f t="shared" si="254"/>
        <v>1.4030856406801906E-2</v>
      </c>
      <c r="IV67" s="53">
        <f t="shared" si="255"/>
        <v>9.7956796304192739E-3</v>
      </c>
      <c r="IW67" s="53">
        <f t="shared" si="256"/>
        <v>2.9132032938578245E-2</v>
      </c>
      <c r="IX67" s="53">
        <f t="shared" si="257"/>
        <v>-3.7771801727694676E-2</v>
      </c>
      <c r="IY67" s="53">
        <f t="shared" si="258"/>
        <v>-1.4675445424394251E-2</v>
      </c>
      <c r="IZ67" s="53">
        <f t="shared" si="259"/>
        <v>-6.0119285973916359E-3</v>
      </c>
      <c r="JA67" s="53">
        <f t="shared" si="259"/>
        <v>-2.6794845256772337E-3</v>
      </c>
      <c r="JB67" s="53">
        <f t="shared" si="259"/>
        <v>-7.9278908754254473E-5</v>
      </c>
      <c r="JC67" s="53">
        <f t="shared" si="259"/>
        <v>-6.6058281686076636E-4</v>
      </c>
      <c r="JD67" s="53">
        <f t="shared" si="259"/>
        <v>-5.931594974765364E-3</v>
      </c>
      <c r="JE67" s="53">
        <f t="shared" si="259"/>
        <v>-6.7710512272781687E-3</v>
      </c>
      <c r="JF67" s="53">
        <f t="shared" si="259"/>
        <v>9.4436129265635937E-3</v>
      </c>
      <c r="JG67" s="53">
        <f t="shared" si="259"/>
        <v>3.4282921481727735E-2</v>
      </c>
      <c r="JH67" s="53">
        <f t="shared" si="259"/>
        <v>5.5549454013479327E-3</v>
      </c>
      <c r="JI67" s="53">
        <f t="shared" si="259"/>
        <v>-1.9823461123631425E-3</v>
      </c>
      <c r="JJ67" s="53">
        <f t="shared" si="259"/>
        <v>5.9689040691293771E-2</v>
      </c>
      <c r="JK67" s="53">
        <f t="shared" si="259"/>
        <v>3.2515485623668905E-2</v>
      </c>
      <c r="JL67" s="53">
        <f t="shared" si="234"/>
        <v>2.7429205918305222E-2</v>
      </c>
      <c r="JM67" s="53">
        <f t="shared" si="234"/>
        <v>2.5623984504335784E-2</v>
      </c>
      <c r="JN67" s="53">
        <f t="shared" si="234"/>
        <v>2.8674912750053627E-2</v>
      </c>
      <c r="JO67" s="53">
        <f t="shared" si="234"/>
        <v>3.4204754989177744E-2</v>
      </c>
      <c r="JP67" s="53">
        <f t="shared" si="234"/>
        <v>3.718856286149852E-2</v>
      </c>
      <c r="JQ67" s="53">
        <f t="shared" si="234"/>
        <v>3.676256442944692E-2</v>
      </c>
      <c r="JR67" s="53">
        <f t="shared" si="234"/>
        <v>4.2604576556939389E-3</v>
      </c>
      <c r="JS67" s="53">
        <f t="shared" si="234"/>
        <v>2.0767383368265335E-2</v>
      </c>
      <c r="JT67" s="53">
        <f t="shared" si="235"/>
        <v>4.5975011516388831E-2</v>
      </c>
      <c r="JU67" s="53">
        <f t="shared" si="236"/>
        <v>1.57852374051064E-2</v>
      </c>
      <c r="JV67" s="53">
        <f t="shared" si="237"/>
        <v>1.5488131268110328E-2</v>
      </c>
      <c r="JW67" s="53">
        <f t="shared" si="238"/>
        <v>2.5658338669555913E-2</v>
      </c>
      <c r="JX67" s="53">
        <f t="shared" si="238"/>
        <v>3.6724264137690588E-2</v>
      </c>
      <c r="JY67" s="53">
        <f t="shared" si="238"/>
        <v>4.3461861709708893E-2</v>
      </c>
      <c r="JZ67" s="53">
        <f t="shared" si="238"/>
        <v>5.2442748826458718E-2</v>
      </c>
      <c r="KA67" s="53">
        <f t="shared" si="238"/>
        <v>5.6798414620959914E-2</v>
      </c>
      <c r="KB67" s="53">
        <f t="shared" si="238"/>
        <v>6.615024843300743E-2</v>
      </c>
      <c r="KC67" s="53">
        <f t="shared" si="238"/>
        <v>7.2805890602356982E-2</v>
      </c>
      <c r="KD67" s="53">
        <f t="shared" si="238"/>
        <v>0.31157222143636321</v>
      </c>
      <c r="KE67" s="53">
        <f t="shared" si="238"/>
        <v>0.28376213940402062</v>
      </c>
      <c r="KF67" s="53">
        <f t="shared" si="238"/>
        <v>0.27718417734749567</v>
      </c>
      <c r="KG67" s="53">
        <f t="shared" si="238"/>
        <v>0.31812062387315398</v>
      </c>
      <c r="KH67" s="53">
        <f t="shared" si="238"/>
        <v>0.32030047332910394</v>
      </c>
      <c r="KI67" s="53">
        <f t="shared" si="238"/>
        <v>0.30670405621736307</v>
      </c>
      <c r="KJ67" s="53">
        <f t="shared" si="238"/>
        <v>0.28690351919841217</v>
      </c>
      <c r="KK67" s="53">
        <f t="shared" si="238"/>
        <v>0.27479199431634416</v>
      </c>
      <c r="KL67" s="53">
        <f t="shared" si="238"/>
        <v>0.255160465141683</v>
      </c>
      <c r="KM67" s="53">
        <f t="shared" si="238"/>
        <v>0.23879482282581121</v>
      </c>
      <c r="KN67" s="53">
        <f t="shared" si="239"/>
        <v>0.22372314845340413</v>
      </c>
      <c r="KO67" s="53">
        <f t="shared" si="239"/>
        <v>0.21672711478312645</v>
      </c>
      <c r="KP67" s="53">
        <f t="shared" si="239"/>
        <v>-6.6043422829703879E-2</v>
      </c>
      <c r="KQ67" s="53">
        <f t="shared" si="239"/>
        <v>-4.1517951942934062E-2</v>
      </c>
      <c r="KR67" s="53">
        <f t="shared" si="239"/>
        <v>-1.2586426597478773E-2</v>
      </c>
      <c r="KS67" s="53">
        <f t="shared" si="239"/>
        <v>-1.6692551145689127E-2</v>
      </c>
      <c r="KT67" s="53">
        <f t="shared" si="239"/>
        <v>-1.4711601150963594E-2</v>
      </c>
      <c r="KU67" s="53">
        <f t="shared" si="239"/>
        <v>-1.4201894372364632E-2</v>
      </c>
      <c r="KV67" s="53">
        <f t="shared" si="239"/>
        <v>-1.8451656952300777E-2</v>
      </c>
      <c r="KW67" s="53">
        <f t="shared" si="239"/>
        <v>-2.2866687856176848E-2</v>
      </c>
      <c r="KX67" s="53">
        <f t="shared" si="239"/>
        <v>-2.2689887243345863E-2</v>
      </c>
      <c r="KY67" s="53">
        <f t="shared" si="239"/>
        <v>-2.6345458973832558E-2</v>
      </c>
      <c r="KZ67" s="53">
        <f t="shared" si="239"/>
        <v>-2.6632293876811985E-2</v>
      </c>
      <c r="LA67" s="53">
        <f t="shared" si="239"/>
        <v>-2.7995460670737216E-2</v>
      </c>
      <c r="LB67" s="53">
        <f t="shared" si="239"/>
        <v>1.3542226048884665E-2</v>
      </c>
      <c r="LC67" s="53">
        <f t="shared" si="239"/>
        <v>-3.8956277406004824E-3</v>
      </c>
      <c r="LD67" s="53">
        <f t="shared" si="239"/>
        <v>-5.1396483108016033E-3</v>
      </c>
      <c r="LE67" s="53">
        <f t="shared" si="239"/>
        <v>-1.2422365868645424E-2</v>
      </c>
      <c r="LF67" s="53">
        <f t="shared" si="243"/>
        <v>-1.0804850521105469E-2</v>
      </c>
      <c r="LG67" s="53">
        <f t="shared" si="243"/>
        <v>-8.2442676588897479E-3</v>
      </c>
      <c r="LH67" s="53">
        <f t="shared" si="243"/>
        <v>-1.954434353283907E-3</v>
      </c>
      <c r="LI67" s="53">
        <f t="shared" si="243"/>
        <v>6.3866749687924163E-3</v>
      </c>
      <c r="LJ67" s="53">
        <f t="shared" si="243"/>
        <v>9.3509940908342859E-3</v>
      </c>
      <c r="LK67" s="53">
        <f t="shared" si="243"/>
        <v>1.6029411694943319E-2</v>
      </c>
      <c r="LL67" s="53">
        <f t="shared" si="243"/>
        <v>1.9750173848386288E-2</v>
      </c>
      <c r="LM67" s="53">
        <f t="shared" si="243"/>
        <v>1.9460575914396427E-2</v>
      </c>
      <c r="LN67" s="53">
        <f t="shared" si="243"/>
        <v>7.5379481373941681E-2</v>
      </c>
      <c r="LO67" s="53">
        <f t="shared" si="243"/>
        <v>8.2706171092479686E-2</v>
      </c>
      <c r="LP67" s="53">
        <f t="shared" si="243"/>
        <v>4.3017568806360096E-2</v>
      </c>
      <c r="LQ67" s="53">
        <f t="shared" si="243"/>
        <v>5.6142344241336239E-2</v>
      </c>
      <c r="LR67" s="53">
        <f t="shared" si="243"/>
        <v>4.5121094413449025E-2</v>
      </c>
      <c r="LS67" s="53">
        <f t="shared" si="243"/>
        <v>4.3510753956045978E-2</v>
      </c>
      <c r="LT67" s="53">
        <f t="shared" si="243"/>
        <v>4.1858845300703162E-2</v>
      </c>
      <c r="LU67" s="53">
        <f t="shared" si="243"/>
        <v>3.6131499741651751E-2</v>
      </c>
      <c r="LV67" s="53">
        <f t="shared" si="243"/>
        <v>3.6955790672714928E-2</v>
      </c>
      <c r="LW67" s="53">
        <f t="shared" si="243"/>
        <v>3.8835959561568378E-2</v>
      </c>
      <c r="LX67" s="53">
        <f t="shared" si="243"/>
        <v>3.4989353926923261E-2</v>
      </c>
      <c r="LY67" s="53">
        <f t="shared" si="243"/>
        <v>3.4731315109313154E-2</v>
      </c>
      <c r="LZ67" s="53">
        <f t="shared" si="240"/>
        <v>7.8603763410942662E-3</v>
      </c>
      <c r="MA67" s="53">
        <f t="shared" si="240"/>
        <v>2.2710825603939888E-2</v>
      </c>
      <c r="MB67" s="53">
        <f t="shared" si="240"/>
        <v>-5.5217336789504801E-3</v>
      </c>
      <c r="MC67" s="53">
        <f t="shared" si="240"/>
        <v>-7.9646120851881053E-2</v>
      </c>
      <c r="MD67" s="53">
        <f t="shared" si="241"/>
        <v>-0.11776352699138193</v>
      </c>
      <c r="ME67" s="53">
        <f t="shared" si="242"/>
        <v>-0.14590503389780862</v>
      </c>
      <c r="MF67" s="53">
        <f t="shared" si="242"/>
        <v>-0.16299118724561168</v>
      </c>
      <c r="MG67" s="53">
        <f t="shared" si="242"/>
        <v>-0.17958095531255935</v>
      </c>
      <c r="MH67" s="53">
        <f t="shared" si="242"/>
        <v>-0.19224599247752161</v>
      </c>
      <c r="MI67" s="53">
        <f t="shared" si="242"/>
        <v>-0.20250985505340469</v>
      </c>
      <c r="MJ67" s="53">
        <f t="shared" si="242"/>
        <v>-0.20996770533069331</v>
      </c>
      <c r="MK67" s="53">
        <f t="shared" si="242"/>
        <v>-0.21719238599725654</v>
      </c>
      <c r="ML67" s="53">
        <f t="shared" si="242"/>
        <v>-0.32330168081202904</v>
      </c>
    </row>
    <row r="68" spans="1:350" s="5" customFormat="1" x14ac:dyDescent="0.35">
      <c r="A68" s="105" t="str">
        <f>Month!$A$28</f>
        <v>Veículo Leve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  <c r="CA68" s="53"/>
      <c r="CB68" s="53"/>
      <c r="CC68" s="53"/>
      <c r="CD68" s="53"/>
      <c r="CE68" s="53"/>
      <c r="CF68" s="53"/>
      <c r="CG68" s="53"/>
      <c r="CH68" s="53"/>
      <c r="CI68" s="53"/>
      <c r="CJ68" s="53"/>
      <c r="CK68" s="53"/>
      <c r="CL68" s="53"/>
      <c r="CM68" s="53"/>
      <c r="CN68" s="53"/>
      <c r="CO68" s="53"/>
      <c r="CP68" s="53"/>
      <c r="CQ68" s="53"/>
      <c r="CR68" s="53"/>
      <c r="CS68" s="53"/>
      <c r="CT68" s="53"/>
      <c r="CU68" s="53"/>
      <c r="CV68" s="53"/>
      <c r="CW68" s="53"/>
      <c r="CX68" s="53"/>
      <c r="CY68" s="53"/>
      <c r="CZ68" s="53"/>
      <c r="DA68" s="53"/>
      <c r="DB68" s="53"/>
      <c r="DC68" s="53"/>
      <c r="DD68" s="53"/>
      <c r="DE68" s="53"/>
      <c r="DF68" s="53"/>
      <c r="DG68" s="53"/>
      <c r="DH68" s="53"/>
      <c r="DI68" s="53"/>
      <c r="DJ68" s="53"/>
      <c r="DK68" s="53"/>
      <c r="DL68" s="53"/>
      <c r="DM68" s="53"/>
      <c r="DN68" s="53"/>
      <c r="DO68" s="53"/>
      <c r="DP68" s="53"/>
      <c r="DQ68" s="53"/>
      <c r="DR68" s="53"/>
      <c r="DS68" s="53"/>
      <c r="DT68" s="53"/>
      <c r="DU68" s="53"/>
      <c r="DV68" s="53"/>
      <c r="DW68" s="53"/>
      <c r="DX68" s="53"/>
      <c r="DY68" s="53"/>
      <c r="DZ68" s="53"/>
      <c r="EA68" s="53"/>
      <c r="EB68" s="53"/>
      <c r="EC68" s="53"/>
      <c r="ED68" s="53"/>
      <c r="EE68" s="53"/>
      <c r="EF68" s="53"/>
      <c r="EG68" s="53"/>
      <c r="EH68" s="53"/>
      <c r="EI68" s="53"/>
      <c r="EJ68" s="53"/>
      <c r="EK68" s="53"/>
      <c r="EL68" s="53"/>
      <c r="EM68" s="53"/>
      <c r="EN68" s="53"/>
      <c r="EO68" s="53"/>
      <c r="EP68" s="53"/>
      <c r="EQ68" s="53"/>
      <c r="ER68" s="53"/>
      <c r="ES68" s="53"/>
      <c r="ET68" s="53"/>
      <c r="EU68" s="53"/>
      <c r="EV68" s="53"/>
      <c r="EW68" s="53"/>
      <c r="EX68" s="53"/>
      <c r="EY68" s="53"/>
      <c r="EZ68" s="53"/>
      <c r="FA68" s="53"/>
      <c r="FB68" s="53"/>
      <c r="FC68" s="53"/>
      <c r="FD68" s="53"/>
      <c r="FE68" s="53"/>
      <c r="FF68" s="53"/>
      <c r="FG68" s="53"/>
      <c r="FH68" s="53"/>
      <c r="FI68" s="53"/>
      <c r="FJ68" s="53"/>
      <c r="FK68" s="53"/>
      <c r="FL68" s="53"/>
      <c r="FM68" s="53"/>
      <c r="FN68" s="53"/>
      <c r="FO68" s="53"/>
      <c r="FP68" s="53"/>
      <c r="FQ68" s="53"/>
      <c r="FR68" s="53"/>
      <c r="FS68" s="53"/>
      <c r="FT68" s="53"/>
      <c r="FU68" s="53"/>
      <c r="FV68" s="53"/>
      <c r="FW68" s="53"/>
      <c r="FX68" s="53"/>
      <c r="FY68" s="53"/>
      <c r="FZ68" s="53"/>
      <c r="GA68" s="53"/>
      <c r="GB68" s="53"/>
      <c r="GC68" s="53"/>
      <c r="GD68" s="53"/>
      <c r="GE68" s="53"/>
      <c r="GF68" s="53"/>
      <c r="GG68" s="53"/>
      <c r="GH68" s="53"/>
      <c r="GI68" s="53"/>
      <c r="GJ68" s="53"/>
      <c r="GK68" s="53"/>
      <c r="GL68" s="53"/>
      <c r="GM68" s="53"/>
      <c r="GN68" s="53"/>
      <c r="GO68" s="53"/>
      <c r="GP68" s="53"/>
      <c r="GQ68" s="53"/>
      <c r="GR68" s="53"/>
      <c r="GS68" s="53"/>
      <c r="GT68" s="53"/>
      <c r="GU68" s="53"/>
      <c r="GV68" s="53"/>
      <c r="GW68" s="53"/>
      <c r="GX68" s="53"/>
      <c r="GY68" s="53"/>
      <c r="GZ68" s="53"/>
      <c r="HA68" s="53"/>
      <c r="HB68" s="53"/>
      <c r="HC68" s="53"/>
      <c r="HD68" s="53"/>
      <c r="HE68" s="53"/>
      <c r="HF68" s="53"/>
      <c r="HG68" s="53"/>
      <c r="HH68" s="53"/>
      <c r="HI68" s="53"/>
      <c r="HJ68" s="53"/>
      <c r="HK68" s="53"/>
      <c r="HL68" s="53" t="str">
        <f t="shared" si="262"/>
        <v/>
      </c>
      <c r="HM68" s="53" t="str">
        <f t="shared" si="262"/>
        <v/>
      </c>
      <c r="HN68" s="53" t="str">
        <f t="shared" si="262"/>
        <v/>
      </c>
      <c r="HO68" s="53" t="str">
        <f t="shared" si="262"/>
        <v/>
      </c>
      <c r="HP68" s="53" t="str">
        <f t="shared" si="262"/>
        <v/>
      </c>
      <c r="HQ68" s="53" t="str">
        <f t="shared" si="262"/>
        <v/>
      </c>
      <c r="HR68" s="53" t="str">
        <f t="shared" si="262"/>
        <v/>
      </c>
      <c r="HS68" s="53" t="str">
        <f t="shared" si="262"/>
        <v/>
      </c>
      <c r="HT68" s="53" t="str">
        <f t="shared" si="262"/>
        <v/>
      </c>
      <c r="HU68" s="53" t="str">
        <f t="shared" si="262"/>
        <v/>
      </c>
      <c r="HV68" s="53" t="str">
        <f t="shared" si="262"/>
        <v/>
      </c>
      <c r="HW68" s="53" t="str">
        <f t="shared" si="262"/>
        <v/>
      </c>
      <c r="HX68" s="53" t="str">
        <f t="shared" si="262"/>
        <v/>
      </c>
      <c r="HY68" s="53" t="str">
        <f t="shared" si="262"/>
        <v/>
      </c>
      <c r="HZ68" s="53" t="str">
        <f t="shared" si="262"/>
        <v/>
      </c>
      <c r="IA68" s="53">
        <f t="shared" si="262"/>
        <v>45.963931887056972</v>
      </c>
      <c r="IB68" s="53">
        <f t="shared" si="262"/>
        <v>4.7535292027393714</v>
      </c>
      <c r="IC68" s="53">
        <f t="shared" si="262"/>
        <v>2.5356704644172479</v>
      </c>
      <c r="ID68" s="53">
        <f t="shared" si="262"/>
        <v>1.7367271566970541</v>
      </c>
      <c r="IE68" s="53">
        <f t="shared" si="262"/>
        <v>1.2976977730164401</v>
      </c>
      <c r="IF68" s="53">
        <f t="shared" si="262"/>
        <v>1.0548559870628984</v>
      </c>
      <c r="IG68" s="53">
        <f t="shared" si="262"/>
        <v>0.86533148765357604</v>
      </c>
      <c r="IH68" s="53">
        <f t="shared" si="232"/>
        <v>1.9330799735624904E-2</v>
      </c>
      <c r="II68" s="53">
        <f t="shared" si="260"/>
        <v>-8.0023376623375997E-3</v>
      </c>
      <c r="IJ68" s="53">
        <f t="shared" si="261"/>
        <v>-1.1472087658592867E-2</v>
      </c>
      <c r="IK68" s="53">
        <f t="shared" si="244"/>
        <v>4.1539536915682351E-3</v>
      </c>
      <c r="IL68" s="53">
        <f t="shared" si="245"/>
        <v>4.1387456445993731E-3</v>
      </c>
      <c r="IM68" s="53">
        <f t="shared" si="246"/>
        <v>1.2214198000116916E-2</v>
      </c>
      <c r="IN68" s="53">
        <f t="shared" si="247"/>
        <v>1.1428101203635466E-2</v>
      </c>
      <c r="IO68" s="53">
        <f t="shared" si="248"/>
        <v>1.1520448974325914E-2</v>
      </c>
      <c r="IP68" s="53">
        <f t="shared" si="249"/>
        <v>1.3736457183324502E-2</v>
      </c>
      <c r="IQ68" s="53">
        <f t="shared" si="250"/>
        <v>1.3235544410240774E-2</v>
      </c>
      <c r="IR68" s="53">
        <f t="shared" si="251"/>
        <v>1.2428877239811564E-2</v>
      </c>
      <c r="IS68" s="53">
        <f t="shared" si="252"/>
        <v>1.0941143782259077E-2</v>
      </c>
      <c r="IT68" s="53">
        <f t="shared" si="253"/>
        <v>-9.3187053310188617E-3</v>
      </c>
      <c r="IU68" s="53">
        <f t="shared" si="254"/>
        <v>-1.4750331505633874E-2</v>
      </c>
      <c r="IV68" s="53">
        <f t="shared" si="255"/>
        <v>-8.6430990263505203E-3</v>
      </c>
      <c r="IW68" s="53">
        <f t="shared" si="256"/>
        <v>-1.5959828556641353E-2</v>
      </c>
      <c r="IX68" s="53">
        <f t="shared" si="257"/>
        <v>-3.7958405042933463E-2</v>
      </c>
      <c r="IY68" s="53">
        <f t="shared" si="258"/>
        <v>-4.1496833454892079E-2</v>
      </c>
      <c r="IZ68" s="53">
        <f t="shared" si="259"/>
        <v>-4.0357022344351678E-2</v>
      </c>
      <c r="JA68" s="53">
        <f t="shared" si="259"/>
        <v>-3.4357465716107094E-2</v>
      </c>
      <c r="JB68" s="53">
        <f t="shared" si="259"/>
        <v>-2.9434648179283429E-2</v>
      </c>
      <c r="JC68" s="53">
        <f t="shared" si="259"/>
        <v>-2.7573592263057223E-2</v>
      </c>
      <c r="JD68" s="53">
        <f t="shared" si="259"/>
        <v>-2.3813630466827496E-2</v>
      </c>
      <c r="JE68" s="53">
        <f t="shared" si="259"/>
        <v>-2.1812414007265191E-2</v>
      </c>
      <c r="JF68" s="53">
        <f t="shared" si="259"/>
        <v>8.4257505886851103E-3</v>
      </c>
      <c r="JG68" s="53">
        <f t="shared" si="259"/>
        <v>1.6923312695940051E-3</v>
      </c>
      <c r="JH68" s="53">
        <f t="shared" si="259"/>
        <v>4.7539204852469208E-3</v>
      </c>
      <c r="JI68" s="53">
        <f t="shared" si="259"/>
        <v>6.7101578079928892E-3</v>
      </c>
      <c r="JJ68" s="53">
        <f t="shared" si="259"/>
        <v>2.8820913730623232E-2</v>
      </c>
      <c r="JK68" s="53">
        <f t="shared" si="259"/>
        <v>3.0386184068174504E-2</v>
      </c>
      <c r="JL68" s="53">
        <f t="shared" si="234"/>
        <v>3.0598710396095186E-2</v>
      </c>
      <c r="JM68" s="53">
        <f t="shared" si="234"/>
        <v>2.9155584610188745E-2</v>
      </c>
      <c r="JN68" s="53">
        <f t="shared" si="234"/>
        <v>2.5307264714391486E-2</v>
      </c>
      <c r="JO68" s="53">
        <f t="shared" si="234"/>
        <v>2.6491889263837942E-2</v>
      </c>
      <c r="JP68" s="53">
        <f t="shared" si="234"/>
        <v>2.7779868048517953E-2</v>
      </c>
      <c r="JQ68" s="53">
        <f t="shared" si="234"/>
        <v>2.6180133404675621E-2</v>
      </c>
      <c r="JR68" s="53">
        <f t="shared" si="234"/>
        <v>-5.4924576468251551E-4</v>
      </c>
      <c r="JS68" s="53">
        <f t="shared" si="234"/>
        <v>2.4804305465473853E-2</v>
      </c>
      <c r="JT68" s="53">
        <f t="shared" si="235"/>
        <v>-5.2731905582297678E-2</v>
      </c>
      <c r="JU68" s="53">
        <f t="shared" si="236"/>
        <v>-0.1374853107274665</v>
      </c>
      <c r="JV68" s="53">
        <f t="shared" si="237"/>
        <v>-0.16083951706081956</v>
      </c>
      <c r="JW68" s="53">
        <f t="shared" si="238"/>
        <v>-0.16679886833693425</v>
      </c>
      <c r="JX68" s="53">
        <f t="shared" si="238"/>
        <v>-0.17766209915277731</v>
      </c>
      <c r="JY68" s="53">
        <f t="shared" si="238"/>
        <v>-0.1716942023158019</v>
      </c>
      <c r="JZ68" s="53">
        <f t="shared" si="238"/>
        <v>-0.15829302054107042</v>
      </c>
      <c r="KA68" s="53">
        <f t="shared" si="238"/>
        <v>-0.14348839701805638</v>
      </c>
      <c r="KB68" s="53">
        <f t="shared" si="238"/>
        <v>-0.13272255261472699</v>
      </c>
      <c r="KC68" s="53">
        <f t="shared" si="238"/>
        <v>-0.1215273286136106</v>
      </c>
      <c r="KD68" s="53">
        <f t="shared" si="238"/>
        <v>-0.21453818844433681</v>
      </c>
      <c r="KE68" s="53">
        <f t="shared" si="238"/>
        <v>-0.24128116016417778</v>
      </c>
      <c r="KF68" s="53">
        <f t="shared" si="238"/>
        <v>-0.24185290690082262</v>
      </c>
      <c r="KG68" s="53">
        <f t="shared" si="238"/>
        <v>-0.17909144720009063</v>
      </c>
      <c r="KH68" s="53">
        <f t="shared" si="238"/>
        <v>-0.1403424585968277</v>
      </c>
      <c r="KI68" s="53">
        <f t="shared" si="238"/>
        <v>-0.12640582885202845</v>
      </c>
      <c r="KJ68" s="53">
        <f t="shared" si="238"/>
        <v>-0.11096909226155394</v>
      </c>
      <c r="KK68" s="53">
        <f t="shared" si="238"/>
        <v>-0.11126910118696653</v>
      </c>
      <c r="KL68" s="53">
        <f t="shared" si="238"/>
        <v>-0.11997691771428687</v>
      </c>
      <c r="KM68" s="53">
        <f t="shared" si="238"/>
        <v>-0.12987071416139517</v>
      </c>
      <c r="KN68" s="53">
        <f t="shared" si="239"/>
        <v>-0.14031357673185008</v>
      </c>
      <c r="KO68" s="53">
        <f t="shared" si="239"/>
        <v>-0.14622237372876545</v>
      </c>
      <c r="KP68" s="53">
        <f t="shared" si="239"/>
        <v>-9.7304129272820061E-2</v>
      </c>
      <c r="KQ68" s="53">
        <f t="shared" si="239"/>
        <v>-6.2577867757033445E-2</v>
      </c>
      <c r="KR68" s="53">
        <f t="shared" si="239"/>
        <v>2.9837467555736907E-2</v>
      </c>
      <c r="KS68" s="53">
        <f t="shared" si="239"/>
        <v>5.9930420222087388E-2</v>
      </c>
      <c r="KT68" s="53">
        <f t="shared" si="239"/>
        <v>4.1133327673262166E-2</v>
      </c>
      <c r="KU68" s="53">
        <f t="shared" si="239"/>
        <v>3.2576547197240568E-2</v>
      </c>
      <c r="KV68" s="53">
        <f t="shared" si="239"/>
        <v>3.7305619877610274E-2</v>
      </c>
      <c r="KW68" s="53">
        <f t="shared" si="239"/>
        <v>3.2747430904727537E-2</v>
      </c>
      <c r="KX68" s="53">
        <f t="shared" si="239"/>
        <v>3.1198533956072971E-2</v>
      </c>
      <c r="KY68" s="53">
        <f t="shared" si="239"/>
        <v>2.6653324722319516E-2</v>
      </c>
      <c r="KZ68" s="53">
        <f t="shared" si="239"/>
        <v>2.2528862257564564E-2</v>
      </c>
      <c r="LA68" s="53">
        <f t="shared" si="239"/>
        <v>2.1266477736531897E-2</v>
      </c>
      <c r="LB68" s="53">
        <f t="shared" si="239"/>
        <v>0.15773524059908817</v>
      </c>
      <c r="LC68" s="53">
        <f t="shared" si="239"/>
        <v>0.13555204614050331</v>
      </c>
      <c r="LD68" s="53">
        <f t="shared" si="239"/>
        <v>9.949738110603068E-2</v>
      </c>
      <c r="LE68" s="53">
        <f t="shared" si="239"/>
        <v>9.3384445517035175E-2</v>
      </c>
      <c r="LF68" s="53">
        <f t="shared" si="243"/>
        <v>9.236108352560457E-2</v>
      </c>
      <c r="LG68" s="53">
        <f t="shared" si="243"/>
        <v>9.4773208235146456E-2</v>
      </c>
      <c r="LH68" s="53">
        <f t="shared" si="243"/>
        <v>8.9407108465710206E-2</v>
      </c>
      <c r="LI68" s="53">
        <f t="shared" si="243"/>
        <v>8.2518101708325187E-2</v>
      </c>
      <c r="LJ68" s="53">
        <f t="shared" si="243"/>
        <v>7.7832936512898021E-2</v>
      </c>
      <c r="LK68" s="53">
        <f t="shared" si="243"/>
        <v>7.4124349654889121E-2</v>
      </c>
      <c r="LL68" s="53">
        <f t="shared" si="243"/>
        <v>7.4853700046434213E-2</v>
      </c>
      <c r="LM68" s="53">
        <f t="shared" si="243"/>
        <v>7.3672925781256726E-2</v>
      </c>
      <c r="LN68" s="53">
        <f t="shared" si="243"/>
        <v>2.1500291618879341E-2</v>
      </c>
      <c r="LO68" s="53">
        <f t="shared" si="243"/>
        <v>2.0413455466670838E-2</v>
      </c>
      <c r="LP68" s="53">
        <f t="shared" si="243"/>
        <v>3.360842542083109E-2</v>
      </c>
      <c r="LQ68" s="53">
        <f t="shared" si="243"/>
        <v>1.0959463808411396E-2</v>
      </c>
      <c r="LR68" s="53">
        <f t="shared" si="243"/>
        <v>1.5652489011072523E-2</v>
      </c>
      <c r="LS68" s="53">
        <f t="shared" si="243"/>
        <v>1.7424220101009524E-2</v>
      </c>
      <c r="LT68" s="53">
        <f t="shared" si="243"/>
        <v>1.8434002942214311E-2</v>
      </c>
      <c r="LU68" s="53">
        <f t="shared" si="243"/>
        <v>2.1220628649915252E-2</v>
      </c>
      <c r="LV68" s="53">
        <f t="shared" si="243"/>
        <v>2.0613022681724269E-2</v>
      </c>
      <c r="LW68" s="53">
        <f t="shared" si="243"/>
        <v>1.9133189723210764E-2</v>
      </c>
      <c r="LX68" s="53">
        <f t="shared" si="243"/>
        <v>2.0496980307789459E-2</v>
      </c>
      <c r="LY68" s="53">
        <f t="shared" si="243"/>
        <v>2.0111862857128182E-2</v>
      </c>
      <c r="LZ68" s="53">
        <f t="shared" si="240"/>
        <v>2.3670040162881989E-2</v>
      </c>
      <c r="MA68" s="53">
        <f t="shared" si="240"/>
        <v>1.8129419595751539E-2</v>
      </c>
      <c r="MB68" s="53">
        <f t="shared" si="240"/>
        <v>-3.4762764185721773E-3</v>
      </c>
      <c r="MC68" s="53">
        <f t="shared" si="240"/>
        <v>-3.2874660397334443E-2</v>
      </c>
      <c r="MD68" s="53">
        <f t="shared" si="241"/>
        <v>-6.3501819064278653E-2</v>
      </c>
      <c r="ME68" s="53">
        <f t="shared" si="242"/>
        <v>-8.4966552352253255E-2</v>
      </c>
      <c r="MF68" s="53">
        <f t="shared" si="242"/>
        <v>-0.10301082902873537</v>
      </c>
      <c r="MG68" s="53">
        <f t="shared" si="242"/>
        <v>-0.11113170117028681</v>
      </c>
      <c r="MH68" s="53">
        <f t="shared" si="242"/>
        <v>-0.1201290529098864</v>
      </c>
      <c r="MI68" s="53">
        <f t="shared" si="242"/>
        <v>-0.12320949724846042</v>
      </c>
      <c r="MJ68" s="53">
        <f t="shared" si="242"/>
        <v>-0.12766845680437611</v>
      </c>
      <c r="MK68" s="53">
        <f t="shared" si="242"/>
        <v>-0.13358637177999655</v>
      </c>
      <c r="ML68" s="53">
        <f t="shared" si="242"/>
        <v>-0.19047371370566335</v>
      </c>
    </row>
    <row r="69" spans="1:350" s="7" customFormat="1" hidden="1" x14ac:dyDescent="0.35">
      <c r="A69" s="11" t="str">
        <f>Month!$A$29</f>
        <v>Energia Elétrica (MWh)</v>
      </c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 t="str">
        <f t="shared" ref="N69:W71" si="264">IF(B29&lt;=0,"",IF(N29&lt;=0,"",(N29/B29-1)))</f>
        <v/>
      </c>
      <c r="O69" s="49" t="str">
        <f t="shared" si="264"/>
        <v/>
      </c>
      <c r="P69" s="49" t="str">
        <f t="shared" si="264"/>
        <v/>
      </c>
      <c r="Q69" s="49" t="str">
        <f t="shared" si="264"/>
        <v/>
      </c>
      <c r="R69" s="49" t="str">
        <f t="shared" si="264"/>
        <v/>
      </c>
      <c r="S69" s="49" t="str">
        <f t="shared" si="264"/>
        <v/>
      </c>
      <c r="T69" s="49" t="str">
        <f t="shared" si="264"/>
        <v/>
      </c>
      <c r="U69" s="49" t="str">
        <f t="shared" si="264"/>
        <v/>
      </c>
      <c r="V69" s="49" t="str">
        <f t="shared" si="264"/>
        <v/>
      </c>
      <c r="W69" s="49" t="str">
        <f t="shared" si="264"/>
        <v/>
      </c>
      <c r="X69" s="49" t="str">
        <f t="shared" ref="X69:AG71" si="265">IF(L29&lt;=0,"",IF(X29&lt;=0,"",(X29/L29-1)))</f>
        <v/>
      </c>
      <c r="Y69" s="49" t="str">
        <f t="shared" si="265"/>
        <v/>
      </c>
      <c r="Z69" s="49" t="str">
        <f t="shared" si="265"/>
        <v/>
      </c>
      <c r="AA69" s="49" t="str">
        <f t="shared" si="265"/>
        <v/>
      </c>
      <c r="AB69" s="49" t="str">
        <f t="shared" si="265"/>
        <v/>
      </c>
      <c r="AC69" s="49" t="str">
        <f t="shared" si="265"/>
        <v/>
      </c>
      <c r="AD69" s="49" t="str">
        <f t="shared" si="265"/>
        <v/>
      </c>
      <c r="AE69" s="49" t="str">
        <f t="shared" si="265"/>
        <v/>
      </c>
      <c r="AF69" s="49" t="str">
        <f t="shared" si="265"/>
        <v/>
      </c>
      <c r="AG69" s="49" t="str">
        <f t="shared" si="265"/>
        <v/>
      </c>
      <c r="AH69" s="49" t="str">
        <f t="shared" ref="AH69:AQ71" si="266">IF(V29&lt;=0,"",IF(AH29&lt;=0,"",(AH29/V29-1)))</f>
        <v/>
      </c>
      <c r="AI69" s="49" t="str">
        <f t="shared" si="266"/>
        <v/>
      </c>
      <c r="AJ69" s="49" t="str">
        <f t="shared" si="266"/>
        <v/>
      </c>
      <c r="AK69" s="49" t="str">
        <f t="shared" si="266"/>
        <v/>
      </c>
      <c r="AL69" s="49" t="str">
        <f t="shared" si="266"/>
        <v/>
      </c>
      <c r="AM69" s="49" t="str">
        <f t="shared" si="266"/>
        <v/>
      </c>
      <c r="AN69" s="49" t="str">
        <f t="shared" si="266"/>
        <v/>
      </c>
      <c r="AO69" s="49" t="str">
        <f t="shared" si="266"/>
        <v/>
      </c>
      <c r="AP69" s="49" t="str">
        <f t="shared" si="266"/>
        <v/>
      </c>
      <c r="AQ69" s="49" t="str">
        <f t="shared" si="266"/>
        <v/>
      </c>
      <c r="AR69" s="49" t="str">
        <f t="shared" ref="AR69:BA71" si="267">IF(AF29&lt;=0,"",IF(AR29&lt;=0,"",(AR29/AF29-1)))</f>
        <v/>
      </c>
      <c r="AS69" s="49" t="str">
        <f t="shared" si="267"/>
        <v/>
      </c>
      <c r="AT69" s="49" t="str">
        <f t="shared" si="267"/>
        <v/>
      </c>
      <c r="AU69" s="49" t="str">
        <f t="shared" si="267"/>
        <v/>
      </c>
      <c r="AV69" s="49" t="str">
        <f t="shared" si="267"/>
        <v/>
      </c>
      <c r="AW69" s="49" t="str">
        <f t="shared" si="267"/>
        <v/>
      </c>
      <c r="AX69" s="49" t="str">
        <f t="shared" si="267"/>
        <v/>
      </c>
      <c r="AY69" s="49" t="str">
        <f t="shared" si="267"/>
        <v/>
      </c>
      <c r="AZ69" s="49" t="str">
        <f t="shared" si="267"/>
        <v/>
      </c>
      <c r="BA69" s="49" t="str">
        <f t="shared" si="267"/>
        <v/>
      </c>
      <c r="BB69" s="49" t="str">
        <f t="shared" ref="BB69:BK71" si="268">IF(AP29&lt;=0,"",IF(BB29&lt;=0,"",(BB29/AP29-1)))</f>
        <v/>
      </c>
      <c r="BC69" s="49" t="str">
        <f t="shared" si="268"/>
        <v/>
      </c>
      <c r="BD69" s="49" t="str">
        <f t="shared" si="268"/>
        <v/>
      </c>
      <c r="BE69" s="49" t="str">
        <f t="shared" si="268"/>
        <v/>
      </c>
      <c r="BF69" s="49" t="str">
        <f t="shared" si="268"/>
        <v/>
      </c>
      <c r="BG69" s="49" t="str">
        <f t="shared" si="268"/>
        <v/>
      </c>
      <c r="BH69" s="49" t="str">
        <f t="shared" si="268"/>
        <v/>
      </c>
      <c r="BI69" s="49" t="str">
        <f t="shared" si="268"/>
        <v/>
      </c>
      <c r="BJ69" s="49" t="str">
        <f t="shared" si="268"/>
        <v/>
      </c>
      <c r="BK69" s="49" t="str">
        <f t="shared" si="268"/>
        <v/>
      </c>
      <c r="BL69" s="49" t="str">
        <f t="shared" ref="BL69:BU71" si="269">IF(AZ29&lt;=0,"",IF(BL29&lt;=0,"",(BL29/AZ29-1)))</f>
        <v/>
      </c>
      <c r="BM69" s="49" t="str">
        <f t="shared" si="269"/>
        <v/>
      </c>
      <c r="BN69" s="49" t="str">
        <f t="shared" si="269"/>
        <v/>
      </c>
      <c r="BO69" s="49" t="str">
        <f t="shared" si="269"/>
        <v/>
      </c>
      <c r="BP69" s="49" t="str">
        <f t="shared" si="269"/>
        <v/>
      </c>
      <c r="BQ69" s="49" t="str">
        <f t="shared" si="269"/>
        <v/>
      </c>
      <c r="BR69" s="49" t="str">
        <f t="shared" si="269"/>
        <v/>
      </c>
      <c r="BS69" s="49" t="str">
        <f t="shared" si="269"/>
        <v/>
      </c>
      <c r="BT69" s="49" t="str">
        <f t="shared" si="269"/>
        <v/>
      </c>
      <c r="BU69" s="49" t="str">
        <f t="shared" si="269"/>
        <v/>
      </c>
      <c r="BV69" s="49" t="str">
        <f t="shared" ref="BV69:CE71" si="270">IF(BJ29&lt;=0,"",IF(BV29&lt;=0,"",(BV29/BJ29-1)))</f>
        <v/>
      </c>
      <c r="BW69" s="49" t="str">
        <f t="shared" si="270"/>
        <v/>
      </c>
      <c r="BX69" s="49" t="str">
        <f t="shared" si="270"/>
        <v/>
      </c>
      <c r="BY69" s="49" t="str">
        <f t="shared" si="270"/>
        <v/>
      </c>
      <c r="BZ69" s="49" t="str">
        <f t="shared" si="270"/>
        <v/>
      </c>
      <c r="CA69" s="49" t="str">
        <f t="shared" si="270"/>
        <v/>
      </c>
      <c r="CB69" s="49" t="str">
        <f t="shared" si="270"/>
        <v/>
      </c>
      <c r="CC69" s="49" t="str">
        <f t="shared" si="270"/>
        <v/>
      </c>
      <c r="CD69" s="49" t="str">
        <f t="shared" si="270"/>
        <v/>
      </c>
      <c r="CE69" s="49" t="str">
        <f t="shared" si="270"/>
        <v/>
      </c>
      <c r="CF69" s="49" t="str">
        <f t="shared" ref="CF69:CO71" si="271">IF(BT29&lt;=0,"",IF(CF29&lt;=0,"",(CF29/BT29-1)))</f>
        <v/>
      </c>
      <c r="CG69" s="49" t="str">
        <f t="shared" si="271"/>
        <v/>
      </c>
      <c r="CH69" s="49" t="str">
        <f t="shared" si="271"/>
        <v/>
      </c>
      <c r="CI69" s="49" t="str">
        <f t="shared" si="271"/>
        <v/>
      </c>
      <c r="CJ69" s="49" t="str">
        <f t="shared" si="271"/>
        <v/>
      </c>
      <c r="CK69" s="49" t="str">
        <f t="shared" si="271"/>
        <v/>
      </c>
      <c r="CL69" s="49" t="str">
        <f t="shared" si="271"/>
        <v/>
      </c>
      <c r="CM69" s="49" t="str">
        <f t="shared" si="271"/>
        <v/>
      </c>
      <c r="CN69" s="49" t="str">
        <f t="shared" si="271"/>
        <v/>
      </c>
      <c r="CO69" s="49" t="str">
        <f t="shared" si="271"/>
        <v/>
      </c>
      <c r="CP69" s="49" t="str">
        <f t="shared" ref="CP69:CY71" si="272">IF(CD29&lt;=0,"",IF(CP29&lt;=0,"",(CP29/CD29-1)))</f>
        <v/>
      </c>
      <c r="CQ69" s="49" t="str">
        <f t="shared" si="272"/>
        <v/>
      </c>
      <c r="CR69" s="49" t="str">
        <f t="shared" si="272"/>
        <v/>
      </c>
      <c r="CS69" s="49" t="str">
        <f t="shared" si="272"/>
        <v/>
      </c>
      <c r="CT69" s="49" t="str">
        <f t="shared" si="272"/>
        <v/>
      </c>
      <c r="CU69" s="49" t="str">
        <f t="shared" si="272"/>
        <v/>
      </c>
      <c r="CV69" s="49" t="str">
        <f t="shared" si="272"/>
        <v/>
      </c>
      <c r="CW69" s="49" t="str">
        <f t="shared" si="272"/>
        <v/>
      </c>
      <c r="CX69" s="49" t="str">
        <f t="shared" si="272"/>
        <v/>
      </c>
      <c r="CY69" s="49" t="str">
        <f t="shared" si="272"/>
        <v/>
      </c>
      <c r="CZ69" s="49" t="str">
        <f t="shared" ref="CZ69:DI71" si="273">IF(CN29&lt;=0,"",IF(CZ29&lt;=0,"",(CZ29/CN29-1)))</f>
        <v/>
      </c>
      <c r="DA69" s="49" t="str">
        <f t="shared" si="273"/>
        <v/>
      </c>
      <c r="DB69" s="49" t="str">
        <f t="shared" si="273"/>
        <v/>
      </c>
      <c r="DC69" s="49" t="str">
        <f t="shared" si="273"/>
        <v/>
      </c>
      <c r="DD69" s="49" t="str">
        <f t="shared" si="273"/>
        <v/>
      </c>
      <c r="DE69" s="49" t="str">
        <f t="shared" si="273"/>
        <v/>
      </c>
      <c r="DF69" s="49" t="str">
        <f t="shared" si="273"/>
        <v/>
      </c>
      <c r="DG69" s="49" t="str">
        <f t="shared" si="273"/>
        <v/>
      </c>
      <c r="DH69" s="49" t="str">
        <f t="shared" si="273"/>
        <v/>
      </c>
      <c r="DI69" s="49" t="str">
        <f t="shared" si="273"/>
        <v/>
      </c>
      <c r="DJ69" s="49" t="str">
        <f t="shared" ref="DJ69:DS71" si="274">IF(CX29&lt;=0,"",IF(DJ29&lt;=0,"",(DJ29/CX29-1)))</f>
        <v/>
      </c>
      <c r="DK69" s="49" t="str">
        <f t="shared" si="274"/>
        <v/>
      </c>
      <c r="DL69" s="49" t="str">
        <f t="shared" si="274"/>
        <v/>
      </c>
      <c r="DM69" s="49" t="str">
        <f t="shared" si="274"/>
        <v/>
      </c>
      <c r="DN69" s="49" t="str">
        <f t="shared" si="274"/>
        <v/>
      </c>
      <c r="DO69" s="49" t="str">
        <f t="shared" si="274"/>
        <v/>
      </c>
      <c r="DP69" s="49" t="str">
        <f t="shared" si="274"/>
        <v/>
      </c>
      <c r="DQ69" s="49" t="str">
        <f t="shared" si="274"/>
        <v/>
      </c>
      <c r="DR69" s="49" t="str">
        <f t="shared" si="274"/>
        <v/>
      </c>
      <c r="DS69" s="49" t="str">
        <f t="shared" si="274"/>
        <v/>
      </c>
      <c r="DT69" s="49" t="str">
        <f t="shared" ref="DT69:EC71" si="275">IF(DH29&lt;=0,"",IF(DT29&lt;=0,"",(DT29/DH29-1)))</f>
        <v/>
      </c>
      <c r="DU69" s="49" t="str">
        <f t="shared" si="275"/>
        <v/>
      </c>
      <c r="DV69" s="49" t="str">
        <f t="shared" si="275"/>
        <v/>
      </c>
      <c r="DW69" s="49" t="str">
        <f t="shared" si="275"/>
        <v/>
      </c>
      <c r="DX69" s="49" t="str">
        <f t="shared" si="275"/>
        <v/>
      </c>
      <c r="DY69" s="49" t="str">
        <f t="shared" si="275"/>
        <v/>
      </c>
      <c r="DZ69" s="49" t="str">
        <f t="shared" si="275"/>
        <v/>
      </c>
      <c r="EA69" s="49" t="str">
        <f t="shared" si="275"/>
        <v/>
      </c>
      <c r="EB69" s="49" t="str">
        <f t="shared" si="275"/>
        <v/>
      </c>
      <c r="EC69" s="49" t="str">
        <f t="shared" si="275"/>
        <v/>
      </c>
      <c r="ED69" s="49" t="str">
        <f t="shared" ref="ED69:EM71" si="276">IF(DR29&lt;=0,"",IF(ED29&lt;=0,"",(ED29/DR29-1)))</f>
        <v/>
      </c>
      <c r="EE69" s="49" t="str">
        <f t="shared" si="276"/>
        <v/>
      </c>
      <c r="EF69" s="49" t="str">
        <f t="shared" si="276"/>
        <v/>
      </c>
      <c r="EG69" s="49" t="str">
        <f t="shared" si="276"/>
        <v/>
      </c>
      <c r="EH69" s="49" t="str">
        <f t="shared" si="276"/>
        <v/>
      </c>
      <c r="EI69" s="49" t="str">
        <f t="shared" si="276"/>
        <v/>
      </c>
      <c r="EJ69" s="49" t="str">
        <f t="shared" si="276"/>
        <v/>
      </c>
      <c r="EK69" s="49" t="str">
        <f t="shared" si="276"/>
        <v/>
      </c>
      <c r="EL69" s="49" t="str">
        <f t="shared" si="276"/>
        <v/>
      </c>
      <c r="EM69" s="49" t="str">
        <f t="shared" si="276"/>
        <v/>
      </c>
      <c r="EN69" s="49" t="str">
        <f t="shared" ref="EN69:EW71" si="277">IF(EB29&lt;=0,"",IF(EN29&lt;=0,"",(EN29/EB29-1)))</f>
        <v/>
      </c>
      <c r="EO69" s="49" t="str">
        <f t="shared" si="277"/>
        <v/>
      </c>
      <c r="EP69" s="49" t="str">
        <f t="shared" si="277"/>
        <v/>
      </c>
      <c r="EQ69" s="49" t="str">
        <f t="shared" si="277"/>
        <v/>
      </c>
      <c r="ER69" s="49" t="str">
        <f t="shared" si="277"/>
        <v/>
      </c>
      <c r="ES69" s="49" t="str">
        <f t="shared" si="277"/>
        <v/>
      </c>
      <c r="ET69" s="49" t="str">
        <f t="shared" si="277"/>
        <v/>
      </c>
      <c r="EU69" s="49" t="str">
        <f t="shared" si="277"/>
        <v/>
      </c>
      <c r="EV69" s="49" t="str">
        <f t="shared" si="277"/>
        <v/>
      </c>
      <c r="EW69" s="49" t="str">
        <f t="shared" si="277"/>
        <v/>
      </c>
      <c r="EX69" s="49" t="str">
        <f t="shared" ref="EX69:FG71" si="278">IF(EL29&lt;=0,"",IF(EX29&lt;=0,"",(EX29/EL29-1)))</f>
        <v/>
      </c>
      <c r="EY69" s="49" t="str">
        <f t="shared" si="278"/>
        <v/>
      </c>
      <c r="EZ69" s="49" t="str">
        <f t="shared" si="278"/>
        <v/>
      </c>
      <c r="FA69" s="49" t="str">
        <f t="shared" si="278"/>
        <v/>
      </c>
      <c r="FB69" s="49" t="str">
        <f t="shared" si="278"/>
        <v/>
      </c>
      <c r="FC69" s="49" t="str">
        <f t="shared" si="278"/>
        <v/>
      </c>
      <c r="FD69" s="49" t="str">
        <f t="shared" si="278"/>
        <v/>
      </c>
      <c r="FE69" s="49" t="str">
        <f t="shared" si="278"/>
        <v/>
      </c>
      <c r="FF69" s="49" t="str">
        <f t="shared" si="278"/>
        <v/>
      </c>
      <c r="FG69" s="49" t="str">
        <f t="shared" si="278"/>
        <v/>
      </c>
      <c r="FH69" s="49" t="str">
        <f t="shared" ref="FH69:FQ71" si="279">IF(EV29&lt;=0,"",IF(FH29&lt;=0,"",(FH29/EV29-1)))</f>
        <v/>
      </c>
      <c r="FI69" s="49" t="str">
        <f t="shared" si="279"/>
        <v/>
      </c>
      <c r="FJ69" s="49" t="str">
        <f t="shared" si="279"/>
        <v/>
      </c>
      <c r="FK69" s="49" t="str">
        <f t="shared" si="279"/>
        <v/>
      </c>
      <c r="FL69" s="49" t="str">
        <f t="shared" si="279"/>
        <v/>
      </c>
      <c r="FM69" s="49" t="str">
        <f t="shared" si="279"/>
        <v/>
      </c>
      <c r="FN69" s="49" t="str">
        <f t="shared" si="279"/>
        <v/>
      </c>
      <c r="FO69" s="49" t="str">
        <f t="shared" si="279"/>
        <v/>
      </c>
      <c r="FP69" s="49" t="str">
        <f t="shared" si="279"/>
        <v/>
      </c>
      <c r="FQ69" s="49" t="str">
        <f t="shared" si="279"/>
        <v/>
      </c>
      <c r="FR69" s="49" t="str">
        <f t="shared" ref="FR69:GA71" si="280">IF(FF29&lt;=0,"",IF(FR29&lt;=0,"",(FR29/FF29-1)))</f>
        <v/>
      </c>
      <c r="FS69" s="49">
        <f t="shared" si="280"/>
        <v>6.7312304774654175</v>
      </c>
      <c r="FT69" s="49">
        <f t="shared" si="280"/>
        <v>3.4533077665854677</v>
      </c>
      <c r="FU69" s="49">
        <f t="shared" si="280"/>
        <v>2.5563833976815902</v>
      </c>
      <c r="FV69" s="49">
        <f t="shared" si="280"/>
        <v>1.7956546363243691</v>
      </c>
      <c r="FW69" s="49">
        <f t="shared" si="280"/>
        <v>1.3799571247313231</v>
      </c>
      <c r="FX69" s="49">
        <f t="shared" si="280"/>
        <v>1.1325040657366108</v>
      </c>
      <c r="FY69" s="49">
        <f t="shared" si="280"/>
        <v>0.95822936387231605</v>
      </c>
      <c r="FZ69" s="49">
        <f t="shared" si="280"/>
        <v>6.2695924764890387E-2</v>
      </c>
      <c r="GA69" s="49">
        <f t="shared" si="280"/>
        <v>8.0695008882291086E-2</v>
      </c>
      <c r="GB69" s="49">
        <f t="shared" ref="GB69:GK71" si="281">IF(FP29&lt;=0,"",IF(GB29&lt;=0,"",(GB29/FP29-1)))</f>
        <v>7.4498193249090905E-2</v>
      </c>
      <c r="GC69" s="49">
        <f t="shared" si="281"/>
        <v>7.1548650274906755E-2</v>
      </c>
      <c r="GD69" s="49">
        <f t="shared" si="281"/>
        <v>6.9730839909198927E-2</v>
      </c>
      <c r="GE69" s="49">
        <f t="shared" si="281"/>
        <v>6.8565100230510323E-2</v>
      </c>
      <c r="GF69" s="49">
        <f t="shared" si="281"/>
        <v>6.770642439190544E-2</v>
      </c>
      <c r="GG69" s="49">
        <f t="shared" si="281"/>
        <v>6.7069484131739854E-2</v>
      </c>
      <c r="GH69" s="49">
        <f t="shared" si="281"/>
        <v>5.9291897071797939E-2</v>
      </c>
      <c r="GI69" s="49">
        <f t="shared" si="281"/>
        <v>5.2954065967265818E-2</v>
      </c>
      <c r="GJ69" s="49">
        <f t="shared" si="281"/>
        <v>4.7984361518384588E-2</v>
      </c>
      <c r="GK69" s="49">
        <f t="shared" si="281"/>
        <v>4.3742332578566856E-2</v>
      </c>
      <c r="GL69" s="49">
        <f t="shared" ref="GL69:GU71" si="282">IF(FZ29&lt;=0,"",IF(GL29&lt;=0,"",(GL29/FZ29-1)))</f>
        <v>-3.9648555205662461E-6</v>
      </c>
      <c r="GM69" s="49">
        <f t="shared" si="282"/>
        <v>-1.666124188585838E-2</v>
      </c>
      <c r="GN69" s="49">
        <f t="shared" si="282"/>
        <v>-1.0982631646449748E-2</v>
      </c>
      <c r="GO69" s="49">
        <f t="shared" si="282"/>
        <v>-8.2606024604104933E-3</v>
      </c>
      <c r="GP69" s="49">
        <f t="shared" si="282"/>
        <v>-6.5763413391969339E-3</v>
      </c>
      <c r="GQ69" s="49">
        <f t="shared" si="282"/>
        <v>-5.4925764133172406E-3</v>
      </c>
      <c r="GR69" s="49">
        <f t="shared" si="282"/>
        <v>-4.6927690164165758E-3</v>
      </c>
      <c r="GS69" s="49">
        <f t="shared" si="282"/>
        <v>-4.0991677264199389E-3</v>
      </c>
      <c r="GT69" s="49">
        <f t="shared" si="282"/>
        <v>2.8743207877628629E-2</v>
      </c>
      <c r="GU69" s="49">
        <f t="shared" si="282"/>
        <v>0.10292486741783113</v>
      </c>
      <c r="GV69" s="49">
        <f t="shared" ref="GV69:HE71" si="283">IF(GJ29&lt;=0,"",IF(GV29&lt;=0,"",(GV29/GJ29-1)))</f>
        <v>0.18560259176095917</v>
      </c>
      <c r="GW69" s="49">
        <f t="shared" si="283"/>
        <v>0.26607441258173892</v>
      </c>
      <c r="GX69" s="49">
        <f t="shared" si="283"/>
        <v>2.9041492377535039</v>
      </c>
      <c r="GY69" s="49">
        <f t="shared" si="283"/>
        <v>2.9609813473228415</v>
      </c>
      <c r="GZ69" s="49">
        <f t="shared" si="283"/>
        <v>2.9671339662411826</v>
      </c>
      <c r="HA69" s="49">
        <f t="shared" si="283"/>
        <v>2.3192492791646688</v>
      </c>
      <c r="HB69" s="49">
        <f t="shared" si="283"/>
        <v>1.9473811420925364</v>
      </c>
      <c r="HC69" s="49">
        <f t="shared" si="283"/>
        <v>1.7087609607822136</v>
      </c>
      <c r="HD69" s="49">
        <f t="shared" si="283"/>
        <v>1.5371624036046079</v>
      </c>
      <c r="HE69" s="49">
        <f t="shared" si="283"/>
        <v>1.4070181547704723</v>
      </c>
      <c r="HF69" s="49">
        <f t="shared" ref="HF69:HO71" si="284">IF(GT29&lt;=0,"",IF(HF29&lt;=0,"",(HF29/GT29-1)))</f>
        <v>1.2426392138212887</v>
      </c>
      <c r="HG69" s="49">
        <f t="shared" si="284"/>
        <v>1.0211105891838264</v>
      </c>
      <c r="HH69" s="49">
        <f t="shared" si="284"/>
        <v>0.83307311094959657</v>
      </c>
      <c r="HI69" s="49">
        <f t="shared" si="284"/>
        <v>0.67414066310131004</v>
      </c>
      <c r="HJ69" s="49">
        <f t="shared" si="284"/>
        <v>-0.17762025419296523</v>
      </c>
      <c r="HK69" s="49">
        <f t="shared" si="284"/>
        <v>-0.18335657227609026</v>
      </c>
      <c r="HL69" s="49">
        <f t="shared" si="284"/>
        <v>-0.18279201044378968</v>
      </c>
      <c r="HM69" s="49">
        <f t="shared" si="284"/>
        <v>-0.12333910615316268</v>
      </c>
      <c r="HN69" s="49">
        <f t="shared" si="284"/>
        <v>-8.5172874738017046E-2</v>
      </c>
      <c r="HO69" s="49">
        <f t="shared" si="284"/>
        <v>-5.6419907785057344E-2</v>
      </c>
      <c r="HP69" s="49">
        <f t="shared" ref="HP69:HT71" si="285">IF(HD29&lt;=0,"",IF(HP29&lt;=0,"",(HP29/HD29-1)))</f>
        <v>-3.4645910387067991E-2</v>
      </c>
      <c r="HQ69" s="49">
        <f t="shared" si="285"/>
        <v>-1.4660148401939965E-2</v>
      </c>
      <c r="HR69" s="49">
        <f t="shared" si="285"/>
        <v>9.2072150024269384E-4</v>
      </c>
      <c r="HS69" s="49">
        <f t="shared" si="285"/>
        <v>1.731128463895204E-2</v>
      </c>
      <c r="HT69" s="49">
        <f t="shared" si="285"/>
        <v>-4.9994819266772961E-2</v>
      </c>
      <c r="HU69" s="49">
        <f t="shared" ref="HU69:IG71" si="286">IF(HI29&lt;=0,"",IF(HU29&lt;=0,"",(HU29/HI29-1)))</f>
        <v>-0.10842589693044236</v>
      </c>
      <c r="HV69" s="49" t="str">
        <f t="shared" si="286"/>
        <v/>
      </c>
      <c r="HW69" s="49" t="str">
        <f t="shared" si="286"/>
        <v/>
      </c>
      <c r="HX69" s="49" t="str">
        <f t="shared" si="286"/>
        <v/>
      </c>
      <c r="HY69" s="49" t="str">
        <f t="shared" si="286"/>
        <v/>
      </c>
      <c r="HZ69" s="49" t="str">
        <f t="shared" si="286"/>
        <v/>
      </c>
      <c r="IA69" s="49" t="str">
        <f t="shared" si="286"/>
        <v/>
      </c>
      <c r="IB69" s="49" t="str">
        <f t="shared" si="286"/>
        <v/>
      </c>
      <c r="IC69" s="49" t="str">
        <f t="shared" si="286"/>
        <v/>
      </c>
      <c r="ID69" s="49" t="str">
        <f t="shared" si="286"/>
        <v/>
      </c>
      <c r="IE69" s="49" t="str">
        <f t="shared" si="286"/>
        <v/>
      </c>
      <c r="IF69" s="49" t="str">
        <f t="shared" si="286"/>
        <v/>
      </c>
      <c r="IG69" s="49" t="str">
        <f t="shared" si="286"/>
        <v/>
      </c>
      <c r="IH69" s="49" t="e">
        <f t="shared" si="232"/>
        <v>#DIV/0!</v>
      </c>
      <c r="II69" s="49" t="e">
        <f t="shared" si="260"/>
        <v>#DIV/0!</v>
      </c>
      <c r="IJ69" s="49" t="e">
        <f t="shared" si="261"/>
        <v>#DIV/0!</v>
      </c>
      <c r="IK69" s="49" t="e">
        <f t="shared" si="244"/>
        <v>#DIV/0!</v>
      </c>
      <c r="IL69" s="49" t="e">
        <f t="shared" si="245"/>
        <v>#DIV/0!</v>
      </c>
      <c r="IM69" s="49" t="e">
        <f t="shared" si="246"/>
        <v>#DIV/0!</v>
      </c>
      <c r="IN69" s="49" t="e">
        <f t="shared" si="247"/>
        <v>#DIV/0!</v>
      </c>
      <c r="IO69" s="49" t="e">
        <f t="shared" si="248"/>
        <v>#DIV/0!</v>
      </c>
      <c r="IP69" s="49" t="e">
        <f t="shared" si="249"/>
        <v>#DIV/0!</v>
      </c>
      <c r="IQ69" s="49" t="e">
        <f t="shared" si="250"/>
        <v>#DIV/0!</v>
      </c>
      <c r="IR69" s="49" t="e">
        <f t="shared" si="251"/>
        <v>#DIV/0!</v>
      </c>
      <c r="IS69" s="49" t="e">
        <f t="shared" si="252"/>
        <v>#DIV/0!</v>
      </c>
      <c r="IT69" s="49" t="e">
        <f t="shared" si="253"/>
        <v>#DIV/0!</v>
      </c>
      <c r="IU69" s="49" t="e">
        <f t="shared" si="254"/>
        <v>#DIV/0!</v>
      </c>
      <c r="IV69" s="49" t="e">
        <f t="shared" si="255"/>
        <v>#DIV/0!</v>
      </c>
      <c r="IW69" s="49" t="e">
        <f t="shared" si="256"/>
        <v>#DIV/0!</v>
      </c>
      <c r="IX69" s="49" t="e">
        <f t="shared" si="257"/>
        <v>#DIV/0!</v>
      </c>
      <c r="IY69" s="49" t="e">
        <f t="shared" si="258"/>
        <v>#DIV/0!</v>
      </c>
      <c r="IZ69" s="49" t="e">
        <f t="shared" si="259"/>
        <v>#DIV/0!</v>
      </c>
      <c r="JA69" s="49" t="e">
        <f t="shared" si="259"/>
        <v>#DIV/0!</v>
      </c>
      <c r="JB69" s="49" t="e">
        <f t="shared" si="259"/>
        <v>#DIV/0!</v>
      </c>
      <c r="JC69" s="49" t="e">
        <f t="shared" si="259"/>
        <v>#DIV/0!</v>
      </c>
      <c r="JD69" s="49" t="e">
        <f t="shared" si="259"/>
        <v>#DIV/0!</v>
      </c>
      <c r="JE69" s="49" t="e">
        <f t="shared" si="259"/>
        <v>#DIV/0!</v>
      </c>
      <c r="JF69" s="49" t="e">
        <f t="shared" si="259"/>
        <v>#DIV/0!</v>
      </c>
      <c r="JG69" s="49" t="e">
        <f t="shared" si="259"/>
        <v>#DIV/0!</v>
      </c>
      <c r="JH69" s="49" t="e">
        <f t="shared" si="259"/>
        <v>#DIV/0!</v>
      </c>
      <c r="JI69" s="49" t="e">
        <f t="shared" si="259"/>
        <v>#DIV/0!</v>
      </c>
      <c r="JJ69" s="49" t="e">
        <f t="shared" si="259"/>
        <v>#DIV/0!</v>
      </c>
      <c r="JK69" s="49" t="e">
        <f t="shared" si="259"/>
        <v>#DIV/0!</v>
      </c>
      <c r="JL69" s="49" t="e">
        <f t="shared" si="234"/>
        <v>#DIV/0!</v>
      </c>
      <c r="JM69" s="49" t="e">
        <f t="shared" si="234"/>
        <v>#DIV/0!</v>
      </c>
      <c r="JN69" s="49" t="e">
        <f t="shared" si="234"/>
        <v>#DIV/0!</v>
      </c>
      <c r="JO69" s="49" t="e">
        <f t="shared" si="234"/>
        <v>#DIV/0!</v>
      </c>
      <c r="JP69" s="49" t="e">
        <f t="shared" si="234"/>
        <v>#DIV/0!</v>
      </c>
      <c r="JQ69" s="49" t="e">
        <f t="shared" si="234"/>
        <v>#DIV/0!</v>
      </c>
      <c r="JR69" s="49" t="e">
        <f t="shared" si="234"/>
        <v>#DIV/0!</v>
      </c>
      <c r="JS69" s="49" t="e">
        <f t="shared" si="234"/>
        <v>#DIV/0!</v>
      </c>
      <c r="JT69" s="49" t="e">
        <f t="shared" si="235"/>
        <v>#DIV/0!</v>
      </c>
      <c r="JU69" s="49" t="e">
        <f t="shared" si="236"/>
        <v>#DIV/0!</v>
      </c>
      <c r="JV69" s="49" t="e">
        <f t="shared" si="237"/>
        <v>#DIV/0!</v>
      </c>
      <c r="JW69" s="49" t="e">
        <f t="shared" si="238"/>
        <v>#DIV/0!</v>
      </c>
      <c r="JX69" s="49" t="e">
        <f t="shared" si="238"/>
        <v>#DIV/0!</v>
      </c>
      <c r="JY69" s="49" t="e">
        <f t="shared" si="238"/>
        <v>#DIV/0!</v>
      </c>
      <c r="JZ69" s="49" t="e">
        <f t="shared" si="238"/>
        <v>#DIV/0!</v>
      </c>
      <c r="KA69" s="49" t="e">
        <f t="shared" si="238"/>
        <v>#DIV/0!</v>
      </c>
      <c r="KB69" s="49" t="e">
        <f t="shared" si="238"/>
        <v>#DIV/0!</v>
      </c>
      <c r="KC69" s="49" t="e">
        <f t="shared" si="238"/>
        <v>#DIV/0!</v>
      </c>
      <c r="KD69" s="49" t="e">
        <f t="shared" si="238"/>
        <v>#DIV/0!</v>
      </c>
      <c r="KE69" s="49" t="e">
        <f t="shared" si="238"/>
        <v>#DIV/0!</v>
      </c>
      <c r="KF69" s="49" t="e">
        <f t="shared" si="238"/>
        <v>#DIV/0!</v>
      </c>
      <c r="KG69" s="49" t="e">
        <f t="shared" si="238"/>
        <v>#DIV/0!</v>
      </c>
      <c r="KH69" s="49" t="e">
        <f t="shared" si="238"/>
        <v>#DIV/0!</v>
      </c>
      <c r="KI69" s="49" t="e">
        <f t="shared" si="238"/>
        <v>#DIV/0!</v>
      </c>
      <c r="KJ69" s="49" t="e">
        <f t="shared" si="238"/>
        <v>#DIV/0!</v>
      </c>
      <c r="KK69" s="49" t="e">
        <f t="shared" si="238"/>
        <v>#DIV/0!</v>
      </c>
      <c r="KL69" s="49" t="e">
        <f t="shared" si="238"/>
        <v>#DIV/0!</v>
      </c>
      <c r="KM69" s="49" t="e">
        <f t="shared" si="238"/>
        <v>#DIV/0!</v>
      </c>
      <c r="KN69" s="49" t="e">
        <f t="shared" si="239"/>
        <v>#DIV/0!</v>
      </c>
      <c r="KO69" s="49" t="e">
        <f t="shared" si="239"/>
        <v>#DIV/0!</v>
      </c>
      <c r="KP69" s="49" t="e">
        <f t="shared" si="239"/>
        <v>#DIV/0!</v>
      </c>
      <c r="KQ69" s="49" t="e">
        <f t="shared" si="239"/>
        <v>#DIV/0!</v>
      </c>
      <c r="KR69" s="49" t="e">
        <f t="shared" si="239"/>
        <v>#DIV/0!</v>
      </c>
      <c r="KS69" s="49" t="e">
        <f t="shared" si="239"/>
        <v>#DIV/0!</v>
      </c>
      <c r="KT69" s="49" t="e">
        <f t="shared" si="239"/>
        <v>#DIV/0!</v>
      </c>
      <c r="KU69" s="49" t="e">
        <f t="shared" si="239"/>
        <v>#DIV/0!</v>
      </c>
      <c r="KV69" s="49" t="e">
        <f t="shared" si="239"/>
        <v>#DIV/0!</v>
      </c>
      <c r="KW69" s="49" t="e">
        <f t="shared" si="239"/>
        <v>#DIV/0!</v>
      </c>
      <c r="KX69" s="49" t="e">
        <f t="shared" si="239"/>
        <v>#DIV/0!</v>
      </c>
      <c r="KY69" s="49" t="e">
        <f t="shared" si="239"/>
        <v>#DIV/0!</v>
      </c>
      <c r="KZ69" s="49" t="e">
        <f t="shared" si="239"/>
        <v>#DIV/0!</v>
      </c>
      <c r="LA69" s="49" t="e">
        <f t="shared" si="239"/>
        <v>#DIV/0!</v>
      </c>
      <c r="LB69" s="49" t="e">
        <f t="shared" si="239"/>
        <v>#DIV/0!</v>
      </c>
      <c r="LC69" s="49" t="e">
        <f t="shared" si="239"/>
        <v>#DIV/0!</v>
      </c>
      <c r="LD69" s="49" t="e">
        <f t="shared" si="239"/>
        <v>#DIV/0!</v>
      </c>
      <c r="LE69" s="49" t="e">
        <f t="shared" si="239"/>
        <v>#DIV/0!</v>
      </c>
      <c r="LF69" s="49" t="e">
        <f t="shared" si="243"/>
        <v>#DIV/0!</v>
      </c>
      <c r="LG69" s="49" t="e">
        <f t="shared" si="243"/>
        <v>#DIV/0!</v>
      </c>
      <c r="LH69" s="49" t="e">
        <f t="shared" si="243"/>
        <v>#DIV/0!</v>
      </c>
      <c r="LI69" s="49" t="e">
        <f t="shared" si="243"/>
        <v>#DIV/0!</v>
      </c>
      <c r="LJ69" s="49" t="e">
        <f t="shared" si="243"/>
        <v>#DIV/0!</v>
      </c>
      <c r="LK69" s="49" t="e">
        <f t="shared" si="243"/>
        <v>#DIV/0!</v>
      </c>
      <c r="LL69" s="49" t="e">
        <f t="shared" si="243"/>
        <v>#DIV/0!</v>
      </c>
      <c r="LM69" s="49" t="e">
        <f t="shared" si="243"/>
        <v>#DIV/0!</v>
      </c>
      <c r="LN69" s="49" t="e">
        <f t="shared" si="243"/>
        <v>#DIV/0!</v>
      </c>
      <c r="LO69" s="49" t="e">
        <f t="shared" si="243"/>
        <v>#DIV/0!</v>
      </c>
      <c r="LP69" s="49" t="e">
        <f t="shared" si="243"/>
        <v>#DIV/0!</v>
      </c>
      <c r="LQ69" s="49" t="e">
        <f t="shared" si="243"/>
        <v>#DIV/0!</v>
      </c>
      <c r="LR69" s="49" t="e">
        <f t="shared" si="243"/>
        <v>#DIV/0!</v>
      </c>
      <c r="LS69" s="49" t="e">
        <f t="shared" si="243"/>
        <v>#DIV/0!</v>
      </c>
      <c r="LT69" s="49" t="e">
        <f t="shared" si="243"/>
        <v>#DIV/0!</v>
      </c>
      <c r="LU69" s="49" t="e">
        <f t="shared" si="243"/>
        <v>#DIV/0!</v>
      </c>
      <c r="LV69" s="49" t="e">
        <f t="shared" si="243"/>
        <v>#DIV/0!</v>
      </c>
      <c r="LW69" s="49" t="e">
        <f t="shared" si="243"/>
        <v>#DIV/0!</v>
      </c>
      <c r="LX69" s="49" t="e">
        <f t="shared" si="243"/>
        <v>#DIV/0!</v>
      </c>
      <c r="LY69" s="49" t="e">
        <f t="shared" si="243"/>
        <v>#DIV/0!</v>
      </c>
      <c r="LZ69" s="49" t="e">
        <f t="shared" si="240"/>
        <v>#DIV/0!</v>
      </c>
      <c r="MA69" s="49" t="e">
        <f t="shared" si="240"/>
        <v>#DIV/0!</v>
      </c>
      <c r="MB69" s="49" t="e">
        <f t="shared" si="240"/>
        <v>#DIV/0!</v>
      </c>
      <c r="MC69" s="49" t="e">
        <f t="shared" si="240"/>
        <v>#DIV/0!</v>
      </c>
      <c r="MD69" s="49" t="e">
        <f t="shared" si="241"/>
        <v>#DIV/0!</v>
      </c>
      <c r="ME69" s="49" t="e">
        <f t="shared" si="242"/>
        <v>#DIV/0!</v>
      </c>
      <c r="MF69" s="49" t="e">
        <f t="shared" si="242"/>
        <v>#DIV/0!</v>
      </c>
      <c r="MG69" s="49" t="e">
        <f t="shared" si="242"/>
        <v>#DIV/0!</v>
      </c>
      <c r="MH69" s="49" t="e">
        <f t="shared" si="242"/>
        <v>#DIV/0!</v>
      </c>
      <c r="MI69" s="49" t="e">
        <f t="shared" si="242"/>
        <v>#DIV/0!</v>
      </c>
      <c r="MJ69" s="49" t="e">
        <f t="shared" si="242"/>
        <v>#DIV/0!</v>
      </c>
      <c r="MK69" s="49" t="e">
        <f t="shared" si="242"/>
        <v>#DIV/0!</v>
      </c>
      <c r="ML69" s="49" t="e">
        <f t="shared" si="242"/>
        <v>#DIV/0!</v>
      </c>
    </row>
    <row r="70" spans="1:350" s="82" customFormat="1" hidden="1" x14ac:dyDescent="0.35">
      <c r="A70" s="18" t="str">
        <f>Month!$A$30</f>
        <v>Rio Verde</v>
      </c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 t="str">
        <f t="shared" si="264"/>
        <v/>
      </c>
      <c r="O70" s="87" t="str">
        <f t="shared" si="264"/>
        <v/>
      </c>
      <c r="P70" s="87" t="str">
        <f t="shared" si="264"/>
        <v/>
      </c>
      <c r="Q70" s="87" t="str">
        <f t="shared" si="264"/>
        <v/>
      </c>
      <c r="R70" s="87" t="str">
        <f t="shared" si="264"/>
        <v/>
      </c>
      <c r="S70" s="87" t="str">
        <f t="shared" si="264"/>
        <v/>
      </c>
      <c r="T70" s="87" t="str">
        <f t="shared" si="264"/>
        <v/>
      </c>
      <c r="U70" s="87" t="str">
        <f t="shared" si="264"/>
        <v/>
      </c>
      <c r="V70" s="87" t="str">
        <f t="shared" si="264"/>
        <v/>
      </c>
      <c r="W70" s="87" t="str">
        <f t="shared" si="264"/>
        <v/>
      </c>
      <c r="X70" s="87" t="str">
        <f t="shared" si="265"/>
        <v/>
      </c>
      <c r="Y70" s="87" t="str">
        <f t="shared" si="265"/>
        <v/>
      </c>
      <c r="Z70" s="87" t="str">
        <f t="shared" si="265"/>
        <v/>
      </c>
      <c r="AA70" s="87" t="str">
        <f t="shared" si="265"/>
        <v/>
      </c>
      <c r="AB70" s="87" t="str">
        <f t="shared" si="265"/>
        <v/>
      </c>
      <c r="AC70" s="87" t="str">
        <f t="shared" si="265"/>
        <v/>
      </c>
      <c r="AD70" s="87" t="str">
        <f t="shared" si="265"/>
        <v/>
      </c>
      <c r="AE70" s="87" t="str">
        <f t="shared" si="265"/>
        <v/>
      </c>
      <c r="AF70" s="87" t="str">
        <f t="shared" si="265"/>
        <v/>
      </c>
      <c r="AG70" s="87" t="str">
        <f t="shared" si="265"/>
        <v/>
      </c>
      <c r="AH70" s="87" t="str">
        <f t="shared" si="266"/>
        <v/>
      </c>
      <c r="AI70" s="87" t="str">
        <f t="shared" si="266"/>
        <v/>
      </c>
      <c r="AJ70" s="87" t="str">
        <f t="shared" si="266"/>
        <v/>
      </c>
      <c r="AK70" s="87" t="str">
        <f t="shared" si="266"/>
        <v/>
      </c>
      <c r="AL70" s="87" t="str">
        <f t="shared" si="266"/>
        <v/>
      </c>
      <c r="AM70" s="87" t="str">
        <f t="shared" si="266"/>
        <v/>
      </c>
      <c r="AN70" s="87" t="str">
        <f t="shared" si="266"/>
        <v/>
      </c>
      <c r="AO70" s="87" t="str">
        <f t="shared" si="266"/>
        <v/>
      </c>
      <c r="AP70" s="87" t="str">
        <f t="shared" si="266"/>
        <v/>
      </c>
      <c r="AQ70" s="87" t="str">
        <f t="shared" si="266"/>
        <v/>
      </c>
      <c r="AR70" s="87" t="str">
        <f t="shared" si="267"/>
        <v/>
      </c>
      <c r="AS70" s="87" t="str">
        <f t="shared" si="267"/>
        <v/>
      </c>
      <c r="AT70" s="87" t="str">
        <f t="shared" si="267"/>
        <v/>
      </c>
      <c r="AU70" s="87" t="str">
        <f t="shared" si="267"/>
        <v/>
      </c>
      <c r="AV70" s="87" t="str">
        <f t="shared" si="267"/>
        <v/>
      </c>
      <c r="AW70" s="87" t="str">
        <f t="shared" si="267"/>
        <v/>
      </c>
      <c r="AX70" s="87" t="str">
        <f t="shared" si="267"/>
        <v/>
      </c>
      <c r="AY70" s="87" t="str">
        <f t="shared" si="267"/>
        <v/>
      </c>
      <c r="AZ70" s="87" t="str">
        <f t="shared" si="267"/>
        <v/>
      </c>
      <c r="BA70" s="87" t="str">
        <f t="shared" si="267"/>
        <v/>
      </c>
      <c r="BB70" s="87" t="str">
        <f t="shared" si="268"/>
        <v/>
      </c>
      <c r="BC70" s="87" t="str">
        <f t="shared" si="268"/>
        <v/>
      </c>
      <c r="BD70" s="87" t="str">
        <f t="shared" si="268"/>
        <v/>
      </c>
      <c r="BE70" s="87" t="str">
        <f t="shared" si="268"/>
        <v/>
      </c>
      <c r="BF70" s="87" t="str">
        <f t="shared" si="268"/>
        <v/>
      </c>
      <c r="BG70" s="87" t="str">
        <f t="shared" si="268"/>
        <v/>
      </c>
      <c r="BH70" s="87" t="str">
        <f t="shared" si="268"/>
        <v/>
      </c>
      <c r="BI70" s="87" t="str">
        <f t="shared" si="268"/>
        <v/>
      </c>
      <c r="BJ70" s="87" t="str">
        <f t="shared" si="268"/>
        <v/>
      </c>
      <c r="BK70" s="87" t="str">
        <f t="shared" si="268"/>
        <v/>
      </c>
      <c r="BL70" s="87" t="str">
        <f t="shared" si="269"/>
        <v/>
      </c>
      <c r="BM70" s="87" t="str">
        <f t="shared" si="269"/>
        <v/>
      </c>
      <c r="BN70" s="87" t="str">
        <f t="shared" si="269"/>
        <v/>
      </c>
      <c r="BO70" s="87" t="str">
        <f t="shared" si="269"/>
        <v/>
      </c>
      <c r="BP70" s="87" t="str">
        <f t="shared" si="269"/>
        <v/>
      </c>
      <c r="BQ70" s="87" t="str">
        <f t="shared" si="269"/>
        <v/>
      </c>
      <c r="BR70" s="87" t="str">
        <f t="shared" si="269"/>
        <v/>
      </c>
      <c r="BS70" s="87" t="str">
        <f t="shared" si="269"/>
        <v/>
      </c>
      <c r="BT70" s="87" t="str">
        <f t="shared" si="269"/>
        <v/>
      </c>
      <c r="BU70" s="87" t="str">
        <f t="shared" si="269"/>
        <v/>
      </c>
      <c r="BV70" s="87" t="str">
        <f t="shared" si="270"/>
        <v/>
      </c>
      <c r="BW70" s="87" t="str">
        <f t="shared" si="270"/>
        <v/>
      </c>
      <c r="BX70" s="87" t="str">
        <f t="shared" si="270"/>
        <v/>
      </c>
      <c r="BY70" s="87" t="str">
        <f t="shared" si="270"/>
        <v/>
      </c>
      <c r="BZ70" s="87" t="str">
        <f t="shared" si="270"/>
        <v/>
      </c>
      <c r="CA70" s="87" t="str">
        <f t="shared" si="270"/>
        <v/>
      </c>
      <c r="CB70" s="87" t="str">
        <f t="shared" si="270"/>
        <v/>
      </c>
      <c r="CC70" s="87" t="str">
        <f t="shared" si="270"/>
        <v/>
      </c>
      <c r="CD70" s="87" t="str">
        <f t="shared" si="270"/>
        <v/>
      </c>
      <c r="CE70" s="87" t="str">
        <f t="shared" si="270"/>
        <v/>
      </c>
      <c r="CF70" s="87" t="str">
        <f t="shared" si="271"/>
        <v/>
      </c>
      <c r="CG70" s="87" t="str">
        <f t="shared" si="271"/>
        <v/>
      </c>
      <c r="CH70" s="87" t="str">
        <f t="shared" si="271"/>
        <v/>
      </c>
      <c r="CI70" s="87" t="str">
        <f t="shared" si="271"/>
        <v/>
      </c>
      <c r="CJ70" s="87" t="str">
        <f t="shared" si="271"/>
        <v/>
      </c>
      <c r="CK70" s="87" t="str">
        <f t="shared" si="271"/>
        <v/>
      </c>
      <c r="CL70" s="87" t="str">
        <f t="shared" si="271"/>
        <v/>
      </c>
      <c r="CM70" s="87" t="str">
        <f t="shared" si="271"/>
        <v/>
      </c>
      <c r="CN70" s="87" t="str">
        <f t="shared" si="271"/>
        <v/>
      </c>
      <c r="CO70" s="87" t="str">
        <f t="shared" si="271"/>
        <v/>
      </c>
      <c r="CP70" s="87" t="str">
        <f t="shared" si="272"/>
        <v/>
      </c>
      <c r="CQ70" s="87" t="str">
        <f t="shared" si="272"/>
        <v/>
      </c>
      <c r="CR70" s="87" t="str">
        <f t="shared" si="272"/>
        <v/>
      </c>
      <c r="CS70" s="87" t="str">
        <f t="shared" si="272"/>
        <v/>
      </c>
      <c r="CT70" s="87" t="str">
        <f t="shared" si="272"/>
        <v/>
      </c>
      <c r="CU70" s="87" t="str">
        <f t="shared" si="272"/>
        <v/>
      </c>
      <c r="CV70" s="87" t="str">
        <f t="shared" si="272"/>
        <v/>
      </c>
      <c r="CW70" s="87" t="str">
        <f t="shared" si="272"/>
        <v/>
      </c>
      <c r="CX70" s="87" t="str">
        <f t="shared" si="272"/>
        <v/>
      </c>
      <c r="CY70" s="87" t="str">
        <f t="shared" si="272"/>
        <v/>
      </c>
      <c r="CZ70" s="87" t="str">
        <f t="shared" si="273"/>
        <v/>
      </c>
      <c r="DA70" s="87" t="str">
        <f t="shared" si="273"/>
        <v/>
      </c>
      <c r="DB70" s="87" t="str">
        <f t="shared" si="273"/>
        <v/>
      </c>
      <c r="DC70" s="87" t="str">
        <f t="shared" si="273"/>
        <v/>
      </c>
      <c r="DD70" s="87" t="str">
        <f t="shared" si="273"/>
        <v/>
      </c>
      <c r="DE70" s="87" t="str">
        <f t="shared" si="273"/>
        <v/>
      </c>
      <c r="DF70" s="87" t="str">
        <f t="shared" si="273"/>
        <v/>
      </c>
      <c r="DG70" s="87" t="str">
        <f t="shared" si="273"/>
        <v/>
      </c>
      <c r="DH70" s="87" t="str">
        <f t="shared" si="273"/>
        <v/>
      </c>
      <c r="DI70" s="87" t="str">
        <f t="shared" si="273"/>
        <v/>
      </c>
      <c r="DJ70" s="87" t="str">
        <f t="shared" si="274"/>
        <v/>
      </c>
      <c r="DK70" s="87" t="str">
        <f t="shared" si="274"/>
        <v/>
      </c>
      <c r="DL70" s="87" t="str">
        <f t="shared" si="274"/>
        <v/>
      </c>
      <c r="DM70" s="87" t="str">
        <f t="shared" si="274"/>
        <v/>
      </c>
      <c r="DN70" s="87" t="str">
        <f t="shared" si="274"/>
        <v/>
      </c>
      <c r="DO70" s="87" t="str">
        <f t="shared" si="274"/>
        <v/>
      </c>
      <c r="DP70" s="87" t="str">
        <f t="shared" si="274"/>
        <v/>
      </c>
      <c r="DQ70" s="87" t="str">
        <f t="shared" si="274"/>
        <v/>
      </c>
      <c r="DR70" s="87" t="str">
        <f t="shared" si="274"/>
        <v/>
      </c>
      <c r="DS70" s="87" t="str">
        <f t="shared" si="274"/>
        <v/>
      </c>
      <c r="DT70" s="87" t="str">
        <f t="shared" si="275"/>
        <v/>
      </c>
      <c r="DU70" s="87" t="str">
        <f t="shared" si="275"/>
        <v/>
      </c>
      <c r="DV70" s="87" t="str">
        <f t="shared" si="275"/>
        <v/>
      </c>
      <c r="DW70" s="87" t="str">
        <f t="shared" si="275"/>
        <v/>
      </c>
      <c r="DX70" s="87" t="str">
        <f t="shared" si="275"/>
        <v/>
      </c>
      <c r="DY70" s="87" t="str">
        <f t="shared" si="275"/>
        <v/>
      </c>
      <c r="DZ70" s="87" t="str">
        <f t="shared" si="275"/>
        <v/>
      </c>
      <c r="EA70" s="87" t="str">
        <f t="shared" si="275"/>
        <v/>
      </c>
      <c r="EB70" s="87" t="str">
        <f t="shared" si="275"/>
        <v/>
      </c>
      <c r="EC70" s="87" t="str">
        <f t="shared" si="275"/>
        <v/>
      </c>
      <c r="ED70" s="87" t="str">
        <f t="shared" si="276"/>
        <v/>
      </c>
      <c r="EE70" s="87" t="str">
        <f t="shared" si="276"/>
        <v/>
      </c>
      <c r="EF70" s="87" t="str">
        <f t="shared" si="276"/>
        <v/>
      </c>
      <c r="EG70" s="87" t="str">
        <f t="shared" si="276"/>
        <v/>
      </c>
      <c r="EH70" s="87" t="str">
        <f t="shared" si="276"/>
        <v/>
      </c>
      <c r="EI70" s="87" t="str">
        <f t="shared" si="276"/>
        <v/>
      </c>
      <c r="EJ70" s="87" t="str">
        <f t="shared" si="276"/>
        <v/>
      </c>
      <c r="EK70" s="87" t="str">
        <f t="shared" si="276"/>
        <v/>
      </c>
      <c r="EL70" s="87" t="str">
        <f t="shared" si="276"/>
        <v/>
      </c>
      <c r="EM70" s="87" t="str">
        <f t="shared" si="276"/>
        <v/>
      </c>
      <c r="EN70" s="87" t="str">
        <f t="shared" si="277"/>
        <v/>
      </c>
      <c r="EO70" s="87" t="str">
        <f t="shared" si="277"/>
        <v/>
      </c>
      <c r="EP70" s="87" t="str">
        <f t="shared" si="277"/>
        <v/>
      </c>
      <c r="EQ70" s="87" t="str">
        <f t="shared" si="277"/>
        <v/>
      </c>
      <c r="ER70" s="87" t="str">
        <f t="shared" si="277"/>
        <v/>
      </c>
      <c r="ES70" s="87" t="str">
        <f t="shared" si="277"/>
        <v/>
      </c>
      <c r="ET70" s="87" t="str">
        <f t="shared" si="277"/>
        <v/>
      </c>
      <c r="EU70" s="87" t="str">
        <f t="shared" si="277"/>
        <v/>
      </c>
      <c r="EV70" s="87" t="str">
        <f t="shared" si="277"/>
        <v/>
      </c>
      <c r="EW70" s="87" t="str">
        <f t="shared" si="277"/>
        <v/>
      </c>
      <c r="EX70" s="87" t="str">
        <f t="shared" si="278"/>
        <v/>
      </c>
      <c r="EY70" s="87" t="str">
        <f t="shared" si="278"/>
        <v/>
      </c>
      <c r="EZ70" s="87" t="str">
        <f t="shared" si="278"/>
        <v/>
      </c>
      <c r="FA70" s="87" t="str">
        <f t="shared" si="278"/>
        <v/>
      </c>
      <c r="FB70" s="87" t="str">
        <f t="shared" si="278"/>
        <v/>
      </c>
      <c r="FC70" s="87" t="str">
        <f t="shared" si="278"/>
        <v/>
      </c>
      <c r="FD70" s="87" t="str">
        <f t="shared" si="278"/>
        <v/>
      </c>
      <c r="FE70" s="87" t="str">
        <f t="shared" si="278"/>
        <v/>
      </c>
      <c r="FF70" s="87" t="str">
        <f t="shared" si="278"/>
        <v/>
      </c>
      <c r="FG70" s="87" t="str">
        <f t="shared" si="278"/>
        <v/>
      </c>
      <c r="FH70" s="87" t="str">
        <f t="shared" si="279"/>
        <v/>
      </c>
      <c r="FI70" s="87" t="str">
        <f t="shared" si="279"/>
        <v/>
      </c>
      <c r="FJ70" s="87" t="str">
        <f t="shared" si="279"/>
        <v/>
      </c>
      <c r="FK70" s="87" t="str">
        <f t="shared" si="279"/>
        <v/>
      </c>
      <c r="FL70" s="87" t="str">
        <f t="shared" si="279"/>
        <v/>
      </c>
      <c r="FM70" s="87" t="str">
        <f t="shared" si="279"/>
        <v/>
      </c>
      <c r="FN70" s="87" t="str">
        <f t="shared" si="279"/>
        <v/>
      </c>
      <c r="FO70" s="87" t="str">
        <f t="shared" si="279"/>
        <v/>
      </c>
      <c r="FP70" s="87" t="str">
        <f t="shared" si="279"/>
        <v/>
      </c>
      <c r="FQ70" s="87" t="str">
        <f t="shared" si="279"/>
        <v/>
      </c>
      <c r="FR70" s="87" t="str">
        <f t="shared" si="280"/>
        <v/>
      </c>
      <c r="FS70" s="87">
        <f t="shared" si="280"/>
        <v>6.7312304774654175</v>
      </c>
      <c r="FT70" s="87">
        <f t="shared" si="280"/>
        <v>3.4533077665854677</v>
      </c>
      <c r="FU70" s="87">
        <f t="shared" si="280"/>
        <v>2.5563833976815902</v>
      </c>
      <c r="FV70" s="87">
        <f t="shared" si="280"/>
        <v>1.7956546363243691</v>
      </c>
      <c r="FW70" s="87">
        <f t="shared" si="280"/>
        <v>1.3799571247313231</v>
      </c>
      <c r="FX70" s="87">
        <f t="shared" si="280"/>
        <v>1.1325040657366108</v>
      </c>
      <c r="FY70" s="87">
        <f t="shared" si="280"/>
        <v>0.95822936387231605</v>
      </c>
      <c r="FZ70" s="87">
        <f t="shared" si="280"/>
        <v>6.2695924764890387E-2</v>
      </c>
      <c r="GA70" s="87">
        <f t="shared" si="280"/>
        <v>8.0695008882291086E-2</v>
      </c>
      <c r="GB70" s="87">
        <f t="shared" si="281"/>
        <v>7.4498193249090905E-2</v>
      </c>
      <c r="GC70" s="87">
        <f t="shared" si="281"/>
        <v>7.1548650274906755E-2</v>
      </c>
      <c r="GD70" s="87">
        <f t="shared" si="281"/>
        <v>6.9730839909198927E-2</v>
      </c>
      <c r="GE70" s="87">
        <f t="shared" si="281"/>
        <v>6.8565100230510323E-2</v>
      </c>
      <c r="GF70" s="87">
        <f t="shared" si="281"/>
        <v>6.770642439190544E-2</v>
      </c>
      <c r="GG70" s="87">
        <f t="shared" si="281"/>
        <v>6.7069484131739854E-2</v>
      </c>
      <c r="GH70" s="87">
        <f t="shared" si="281"/>
        <v>5.9291897071797939E-2</v>
      </c>
      <c r="GI70" s="87">
        <f t="shared" si="281"/>
        <v>5.2954065967265818E-2</v>
      </c>
      <c r="GJ70" s="87">
        <f t="shared" si="281"/>
        <v>4.7984361518384588E-2</v>
      </c>
      <c r="GK70" s="87">
        <f t="shared" si="281"/>
        <v>4.3742332578566856E-2</v>
      </c>
      <c r="GL70" s="87">
        <f t="shared" si="282"/>
        <v>-3.9648555205662461E-6</v>
      </c>
      <c r="GM70" s="87">
        <f t="shared" si="282"/>
        <v>-1.666124188585838E-2</v>
      </c>
      <c r="GN70" s="87">
        <f t="shared" si="282"/>
        <v>-1.0982631646449748E-2</v>
      </c>
      <c r="GO70" s="87">
        <f t="shared" si="282"/>
        <v>-8.2606024604104933E-3</v>
      </c>
      <c r="GP70" s="87">
        <f t="shared" si="282"/>
        <v>-6.5763413391969339E-3</v>
      </c>
      <c r="GQ70" s="87">
        <f t="shared" si="282"/>
        <v>-5.4925764133172406E-3</v>
      </c>
      <c r="GR70" s="87">
        <f t="shared" si="282"/>
        <v>-4.6927690164165758E-3</v>
      </c>
      <c r="GS70" s="87">
        <f t="shared" si="282"/>
        <v>-4.0991677264199389E-3</v>
      </c>
      <c r="GT70" s="87">
        <f t="shared" si="282"/>
        <v>-3.6504223842339645E-3</v>
      </c>
      <c r="GU70" s="87">
        <f t="shared" si="282"/>
        <v>-3.2798974805358094E-3</v>
      </c>
      <c r="GV70" s="87">
        <f t="shared" si="283"/>
        <v>-2.9861753180998596E-3</v>
      </c>
      <c r="GW70" s="87">
        <f t="shared" si="283"/>
        <v>-2.7335837215425318E-3</v>
      </c>
      <c r="GX70" s="87">
        <f t="shared" si="283"/>
        <v>0</v>
      </c>
      <c r="GY70" s="87">
        <f t="shared" si="283"/>
        <v>4.1635440086729147E-6</v>
      </c>
      <c r="GZ70" s="87">
        <f t="shared" si="283"/>
        <v>-2.7287272850173849E-6</v>
      </c>
      <c r="HA70" s="87">
        <f t="shared" si="283"/>
        <v>-2.0467829484616118E-6</v>
      </c>
      <c r="HB70" s="87">
        <f t="shared" si="283"/>
        <v>-1.6267000585434843E-6</v>
      </c>
      <c r="HC70" s="87">
        <f t="shared" si="283"/>
        <v>-1.3571433169490277E-6</v>
      </c>
      <c r="HD70" s="87">
        <f t="shared" si="283"/>
        <v>-1.1587321109285398E-6</v>
      </c>
      <c r="HE70" s="87">
        <f t="shared" si="283"/>
        <v>-1.0109361725518795E-6</v>
      </c>
      <c r="HF70" s="87">
        <f t="shared" si="284"/>
        <v>-8.9986118823048855E-7</v>
      </c>
      <c r="HG70" s="87">
        <f t="shared" si="284"/>
        <v>3.9984993094321908E-10</v>
      </c>
      <c r="HH70" s="87">
        <f t="shared" si="284"/>
        <v>3.6393532631961989E-10</v>
      </c>
      <c r="HI70" s="87">
        <f t="shared" si="284"/>
        <v>3.3302582913563583E-10</v>
      </c>
      <c r="HJ70" s="87">
        <f t="shared" si="284"/>
        <v>0</v>
      </c>
      <c r="HK70" s="87">
        <f t="shared" si="284"/>
        <v>-4.1635266735395859E-6</v>
      </c>
      <c r="HL70" s="87">
        <f t="shared" si="284"/>
        <v>-4.096477046022784E-6</v>
      </c>
      <c r="HM70" s="87">
        <f t="shared" si="284"/>
        <v>-8.1922115596766432E-6</v>
      </c>
      <c r="HN70" s="87">
        <f t="shared" si="284"/>
        <v>-6.5108346908315795E-6</v>
      </c>
      <c r="HO70" s="87">
        <f t="shared" si="284"/>
        <v>-5.4319377197353802E-6</v>
      </c>
      <c r="HP70" s="87">
        <f t="shared" si="285"/>
        <v>-4.6378001000713098E-6</v>
      </c>
      <c r="HQ70" s="87">
        <f t="shared" si="285"/>
        <v>-4.0462494697024454E-6</v>
      </c>
      <c r="HR70" s="87">
        <f t="shared" si="285"/>
        <v>-3.6016739239919104E-6</v>
      </c>
      <c r="HS70" s="87">
        <f t="shared" si="285"/>
        <v>-4.0435140004069225E-6</v>
      </c>
      <c r="HT70" s="87">
        <f t="shared" si="285"/>
        <v>-8.982413873306061E-2</v>
      </c>
      <c r="HU70" s="87">
        <f t="shared" si="286"/>
        <v>-0.16712654373252578</v>
      </c>
      <c r="HV70" s="87" t="str">
        <f t="shared" si="286"/>
        <v/>
      </c>
      <c r="HW70" s="87" t="str">
        <f t="shared" si="286"/>
        <v/>
      </c>
      <c r="HX70" s="87" t="str">
        <f t="shared" si="286"/>
        <v/>
      </c>
      <c r="HY70" s="87" t="str">
        <f t="shared" si="286"/>
        <v/>
      </c>
      <c r="HZ70" s="87" t="str">
        <f t="shared" si="286"/>
        <v/>
      </c>
      <c r="IA70" s="87" t="str">
        <f t="shared" si="286"/>
        <v/>
      </c>
      <c r="IB70" s="87" t="str">
        <f t="shared" si="286"/>
        <v/>
      </c>
      <c r="IC70" s="87" t="str">
        <f t="shared" si="286"/>
        <v/>
      </c>
      <c r="ID70" s="87" t="str">
        <f t="shared" si="286"/>
        <v/>
      </c>
      <c r="IE70" s="87" t="str">
        <f t="shared" si="286"/>
        <v/>
      </c>
      <c r="IF70" s="87" t="str">
        <f t="shared" si="286"/>
        <v/>
      </c>
      <c r="IG70" s="87" t="str">
        <f t="shared" si="286"/>
        <v/>
      </c>
      <c r="IH70" s="87" t="e">
        <f t="shared" si="232"/>
        <v>#DIV/0!</v>
      </c>
      <c r="II70" s="87" t="e">
        <f t="shared" si="260"/>
        <v>#DIV/0!</v>
      </c>
      <c r="IJ70" s="87" t="e">
        <f t="shared" si="261"/>
        <v>#DIV/0!</v>
      </c>
      <c r="IK70" s="87" t="e">
        <f t="shared" si="244"/>
        <v>#DIV/0!</v>
      </c>
      <c r="IL70" s="87" t="e">
        <f t="shared" si="245"/>
        <v>#DIV/0!</v>
      </c>
      <c r="IM70" s="87" t="e">
        <f t="shared" si="246"/>
        <v>#DIV/0!</v>
      </c>
      <c r="IN70" s="87" t="e">
        <f t="shared" si="247"/>
        <v>#DIV/0!</v>
      </c>
      <c r="IO70" s="87" t="e">
        <f t="shared" si="248"/>
        <v>#DIV/0!</v>
      </c>
      <c r="IP70" s="87" t="e">
        <f t="shared" si="249"/>
        <v>#DIV/0!</v>
      </c>
      <c r="IQ70" s="87" t="e">
        <f t="shared" si="250"/>
        <v>#DIV/0!</v>
      </c>
      <c r="IR70" s="87" t="e">
        <f t="shared" si="251"/>
        <v>#DIV/0!</v>
      </c>
      <c r="IS70" s="87" t="e">
        <f t="shared" si="252"/>
        <v>#DIV/0!</v>
      </c>
      <c r="IT70" s="87" t="e">
        <f t="shared" si="253"/>
        <v>#DIV/0!</v>
      </c>
      <c r="IU70" s="87" t="e">
        <f t="shared" si="254"/>
        <v>#DIV/0!</v>
      </c>
      <c r="IV70" s="87" t="e">
        <f t="shared" si="255"/>
        <v>#DIV/0!</v>
      </c>
      <c r="IW70" s="87" t="e">
        <f t="shared" si="256"/>
        <v>#DIV/0!</v>
      </c>
      <c r="IX70" s="87" t="e">
        <f t="shared" si="257"/>
        <v>#DIV/0!</v>
      </c>
      <c r="IY70" s="87" t="e">
        <f t="shared" si="258"/>
        <v>#DIV/0!</v>
      </c>
      <c r="IZ70" s="87" t="e">
        <f t="shared" si="259"/>
        <v>#DIV/0!</v>
      </c>
      <c r="JA70" s="87" t="e">
        <f t="shared" si="259"/>
        <v>#DIV/0!</v>
      </c>
      <c r="JB70" s="87" t="e">
        <f t="shared" si="259"/>
        <v>#DIV/0!</v>
      </c>
      <c r="JC70" s="87" t="e">
        <f t="shared" si="259"/>
        <v>#DIV/0!</v>
      </c>
      <c r="JD70" s="87" t="e">
        <f t="shared" si="259"/>
        <v>#DIV/0!</v>
      </c>
      <c r="JE70" s="87" t="e">
        <f t="shared" si="259"/>
        <v>#DIV/0!</v>
      </c>
      <c r="JF70" s="87" t="e">
        <f t="shared" si="259"/>
        <v>#DIV/0!</v>
      </c>
      <c r="JG70" s="87" t="e">
        <f t="shared" si="259"/>
        <v>#DIV/0!</v>
      </c>
      <c r="JH70" s="87" t="e">
        <f t="shared" si="259"/>
        <v>#DIV/0!</v>
      </c>
      <c r="JI70" s="87" t="e">
        <f t="shared" si="259"/>
        <v>#DIV/0!</v>
      </c>
      <c r="JJ70" s="87" t="e">
        <f t="shared" si="259"/>
        <v>#DIV/0!</v>
      </c>
      <c r="JK70" s="87" t="e">
        <f t="shared" si="259"/>
        <v>#DIV/0!</v>
      </c>
      <c r="JL70" s="87" t="e">
        <f t="shared" ref="JL70:JS85" si="287">JL30/IZ30-1</f>
        <v>#DIV/0!</v>
      </c>
      <c r="JM70" s="87" t="e">
        <f t="shared" si="287"/>
        <v>#DIV/0!</v>
      </c>
      <c r="JN70" s="87" t="e">
        <f t="shared" si="287"/>
        <v>#DIV/0!</v>
      </c>
      <c r="JO70" s="87" t="e">
        <f t="shared" si="287"/>
        <v>#DIV/0!</v>
      </c>
      <c r="JP70" s="87" t="e">
        <f t="shared" si="287"/>
        <v>#DIV/0!</v>
      </c>
      <c r="JQ70" s="87" t="e">
        <f t="shared" si="287"/>
        <v>#DIV/0!</v>
      </c>
      <c r="JR70" s="87" t="e">
        <f t="shared" si="287"/>
        <v>#DIV/0!</v>
      </c>
      <c r="JS70" s="87" t="e">
        <f t="shared" si="287"/>
        <v>#DIV/0!</v>
      </c>
      <c r="JT70" s="87" t="e">
        <f t="shared" si="235"/>
        <v>#DIV/0!</v>
      </c>
      <c r="JU70" s="87" t="e">
        <f t="shared" si="236"/>
        <v>#DIV/0!</v>
      </c>
      <c r="JV70" s="87" t="e">
        <f t="shared" si="237"/>
        <v>#DIV/0!</v>
      </c>
      <c r="JW70" s="87" t="e">
        <f t="shared" si="238"/>
        <v>#DIV/0!</v>
      </c>
      <c r="JX70" s="87" t="e">
        <f t="shared" si="238"/>
        <v>#DIV/0!</v>
      </c>
      <c r="JY70" s="87" t="e">
        <f t="shared" si="238"/>
        <v>#DIV/0!</v>
      </c>
      <c r="JZ70" s="87" t="e">
        <f t="shared" si="238"/>
        <v>#DIV/0!</v>
      </c>
      <c r="KA70" s="87" t="e">
        <f t="shared" si="238"/>
        <v>#DIV/0!</v>
      </c>
      <c r="KB70" s="87" t="e">
        <f t="shared" si="238"/>
        <v>#DIV/0!</v>
      </c>
      <c r="KC70" s="87" t="e">
        <f t="shared" si="238"/>
        <v>#DIV/0!</v>
      </c>
      <c r="KD70" s="87" t="e">
        <f t="shared" si="238"/>
        <v>#DIV/0!</v>
      </c>
      <c r="KE70" s="87" t="e">
        <f t="shared" si="238"/>
        <v>#DIV/0!</v>
      </c>
      <c r="KF70" s="87" t="e">
        <f t="shared" si="238"/>
        <v>#DIV/0!</v>
      </c>
      <c r="KG70" s="87" t="e">
        <f t="shared" si="238"/>
        <v>#DIV/0!</v>
      </c>
      <c r="KH70" s="87" t="e">
        <f t="shared" si="238"/>
        <v>#DIV/0!</v>
      </c>
      <c r="KI70" s="87" t="e">
        <f t="shared" si="238"/>
        <v>#DIV/0!</v>
      </c>
      <c r="KJ70" s="87" t="e">
        <f t="shared" si="238"/>
        <v>#DIV/0!</v>
      </c>
      <c r="KK70" s="87" t="e">
        <f t="shared" si="238"/>
        <v>#DIV/0!</v>
      </c>
      <c r="KL70" s="87" t="e">
        <f t="shared" si="238"/>
        <v>#DIV/0!</v>
      </c>
      <c r="KM70" s="87" t="e">
        <f t="shared" si="238"/>
        <v>#DIV/0!</v>
      </c>
      <c r="KN70" s="87" t="e">
        <f t="shared" si="239"/>
        <v>#DIV/0!</v>
      </c>
      <c r="KO70" s="87" t="e">
        <f t="shared" si="239"/>
        <v>#DIV/0!</v>
      </c>
      <c r="KP70" s="87" t="e">
        <f t="shared" si="239"/>
        <v>#DIV/0!</v>
      </c>
      <c r="KQ70" s="87" t="e">
        <f t="shared" si="239"/>
        <v>#DIV/0!</v>
      </c>
      <c r="KR70" s="87" t="e">
        <f t="shared" si="239"/>
        <v>#DIV/0!</v>
      </c>
      <c r="KS70" s="87" t="e">
        <f t="shared" si="239"/>
        <v>#DIV/0!</v>
      </c>
      <c r="KT70" s="87" t="e">
        <f t="shared" si="239"/>
        <v>#DIV/0!</v>
      </c>
      <c r="KU70" s="87" t="e">
        <f t="shared" si="239"/>
        <v>#DIV/0!</v>
      </c>
      <c r="KV70" s="87" t="e">
        <f t="shared" si="239"/>
        <v>#DIV/0!</v>
      </c>
      <c r="KW70" s="87" t="e">
        <f t="shared" si="239"/>
        <v>#DIV/0!</v>
      </c>
      <c r="KX70" s="87" t="e">
        <f t="shared" si="239"/>
        <v>#DIV/0!</v>
      </c>
      <c r="KY70" s="87" t="e">
        <f t="shared" si="239"/>
        <v>#DIV/0!</v>
      </c>
      <c r="KZ70" s="87" t="e">
        <f t="shared" si="239"/>
        <v>#DIV/0!</v>
      </c>
      <c r="LA70" s="87" t="e">
        <f t="shared" si="239"/>
        <v>#DIV/0!</v>
      </c>
      <c r="LB70" s="87" t="e">
        <f t="shared" si="239"/>
        <v>#DIV/0!</v>
      </c>
      <c r="LC70" s="87" t="e">
        <f t="shared" si="239"/>
        <v>#DIV/0!</v>
      </c>
      <c r="LD70" s="87" t="e">
        <f t="shared" si="239"/>
        <v>#DIV/0!</v>
      </c>
      <c r="LE70" s="87" t="e">
        <f t="shared" si="239"/>
        <v>#DIV/0!</v>
      </c>
      <c r="LF70" s="87" t="e">
        <f t="shared" si="243"/>
        <v>#DIV/0!</v>
      </c>
      <c r="LG70" s="87" t="e">
        <f t="shared" si="243"/>
        <v>#DIV/0!</v>
      </c>
      <c r="LH70" s="87" t="e">
        <f t="shared" si="243"/>
        <v>#DIV/0!</v>
      </c>
      <c r="LI70" s="87" t="e">
        <f t="shared" si="243"/>
        <v>#DIV/0!</v>
      </c>
      <c r="LJ70" s="87" t="e">
        <f t="shared" si="243"/>
        <v>#DIV/0!</v>
      </c>
      <c r="LK70" s="87" t="e">
        <f t="shared" si="243"/>
        <v>#DIV/0!</v>
      </c>
      <c r="LL70" s="87" t="e">
        <f t="shared" si="243"/>
        <v>#DIV/0!</v>
      </c>
      <c r="LM70" s="87" t="e">
        <f t="shared" si="243"/>
        <v>#DIV/0!</v>
      </c>
      <c r="LN70" s="87" t="e">
        <f t="shared" si="243"/>
        <v>#DIV/0!</v>
      </c>
      <c r="LO70" s="87" t="e">
        <f t="shared" si="243"/>
        <v>#DIV/0!</v>
      </c>
      <c r="LP70" s="87" t="e">
        <f t="shared" si="243"/>
        <v>#DIV/0!</v>
      </c>
      <c r="LQ70" s="87" t="e">
        <f t="shared" si="243"/>
        <v>#DIV/0!</v>
      </c>
      <c r="LR70" s="87" t="e">
        <f t="shared" si="243"/>
        <v>#DIV/0!</v>
      </c>
      <c r="LS70" s="87" t="e">
        <f t="shared" si="243"/>
        <v>#DIV/0!</v>
      </c>
      <c r="LT70" s="87" t="e">
        <f t="shared" si="243"/>
        <v>#DIV/0!</v>
      </c>
      <c r="LU70" s="87" t="e">
        <f t="shared" si="243"/>
        <v>#DIV/0!</v>
      </c>
      <c r="LV70" s="87" t="e">
        <f t="shared" si="243"/>
        <v>#DIV/0!</v>
      </c>
      <c r="LW70" s="87" t="e">
        <f t="shared" si="243"/>
        <v>#DIV/0!</v>
      </c>
      <c r="LX70" s="87" t="e">
        <f t="shared" si="243"/>
        <v>#DIV/0!</v>
      </c>
      <c r="LY70" s="87" t="e">
        <f t="shared" ref="LY70:MC74" si="288">LY30/LM30-1</f>
        <v>#DIV/0!</v>
      </c>
      <c r="LZ70" s="87" t="e">
        <f t="shared" si="288"/>
        <v>#DIV/0!</v>
      </c>
      <c r="MA70" s="87" t="e">
        <f t="shared" si="288"/>
        <v>#DIV/0!</v>
      </c>
      <c r="MB70" s="87" t="e">
        <f t="shared" si="288"/>
        <v>#DIV/0!</v>
      </c>
      <c r="MC70" s="87" t="e">
        <f t="shared" si="288"/>
        <v>#DIV/0!</v>
      </c>
      <c r="MD70" s="87" t="e">
        <f t="shared" si="241"/>
        <v>#DIV/0!</v>
      </c>
      <c r="ME70" s="87" t="e">
        <f t="shared" si="242"/>
        <v>#DIV/0!</v>
      </c>
      <c r="MF70" s="87" t="e">
        <f t="shared" si="242"/>
        <v>#DIV/0!</v>
      </c>
      <c r="MG70" s="87" t="e">
        <f t="shared" si="242"/>
        <v>#DIV/0!</v>
      </c>
      <c r="MH70" s="87" t="e">
        <f t="shared" si="242"/>
        <v>#DIV/0!</v>
      </c>
      <c r="MI70" s="87" t="e">
        <f t="shared" si="242"/>
        <v>#DIV/0!</v>
      </c>
      <c r="MJ70" s="87" t="e">
        <f t="shared" si="242"/>
        <v>#DIV/0!</v>
      </c>
      <c r="MK70" s="87" t="e">
        <f t="shared" si="242"/>
        <v>#DIV/0!</v>
      </c>
      <c r="ML70" s="87" t="e">
        <f t="shared" si="242"/>
        <v>#DIV/0!</v>
      </c>
    </row>
    <row r="71" spans="1:350" s="80" customFormat="1" hidden="1" x14ac:dyDescent="0.35">
      <c r="A71" s="18" t="str">
        <f>Month!$A$31</f>
        <v>Rio Canoas</v>
      </c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 t="str">
        <f t="shared" si="264"/>
        <v/>
      </c>
      <c r="O71" s="87" t="str">
        <f t="shared" si="264"/>
        <v/>
      </c>
      <c r="P71" s="87" t="str">
        <f t="shared" si="264"/>
        <v/>
      </c>
      <c r="Q71" s="87" t="str">
        <f t="shared" si="264"/>
        <v/>
      </c>
      <c r="R71" s="87" t="str">
        <f t="shared" si="264"/>
        <v/>
      </c>
      <c r="S71" s="87" t="str">
        <f t="shared" si="264"/>
        <v/>
      </c>
      <c r="T71" s="87" t="str">
        <f t="shared" si="264"/>
        <v/>
      </c>
      <c r="U71" s="87" t="str">
        <f t="shared" si="264"/>
        <v/>
      </c>
      <c r="V71" s="87" t="str">
        <f t="shared" si="264"/>
        <v/>
      </c>
      <c r="W71" s="87" t="str">
        <f t="shared" si="264"/>
        <v/>
      </c>
      <c r="X71" s="87" t="str">
        <f t="shared" si="265"/>
        <v/>
      </c>
      <c r="Y71" s="87" t="str">
        <f t="shared" si="265"/>
        <v/>
      </c>
      <c r="Z71" s="87" t="str">
        <f t="shared" si="265"/>
        <v/>
      </c>
      <c r="AA71" s="87" t="str">
        <f t="shared" si="265"/>
        <v/>
      </c>
      <c r="AB71" s="87" t="str">
        <f t="shared" si="265"/>
        <v/>
      </c>
      <c r="AC71" s="87" t="str">
        <f t="shared" si="265"/>
        <v/>
      </c>
      <c r="AD71" s="87" t="str">
        <f t="shared" si="265"/>
        <v/>
      </c>
      <c r="AE71" s="87" t="str">
        <f t="shared" si="265"/>
        <v/>
      </c>
      <c r="AF71" s="87" t="str">
        <f t="shared" si="265"/>
        <v/>
      </c>
      <c r="AG71" s="87" t="str">
        <f t="shared" si="265"/>
        <v/>
      </c>
      <c r="AH71" s="87" t="str">
        <f t="shared" si="266"/>
        <v/>
      </c>
      <c r="AI71" s="87" t="str">
        <f t="shared" si="266"/>
        <v/>
      </c>
      <c r="AJ71" s="87" t="str">
        <f t="shared" si="266"/>
        <v/>
      </c>
      <c r="AK71" s="87" t="str">
        <f t="shared" si="266"/>
        <v/>
      </c>
      <c r="AL71" s="87" t="str">
        <f t="shared" si="266"/>
        <v/>
      </c>
      <c r="AM71" s="87" t="str">
        <f t="shared" si="266"/>
        <v/>
      </c>
      <c r="AN71" s="87" t="str">
        <f t="shared" si="266"/>
        <v/>
      </c>
      <c r="AO71" s="87" t="str">
        <f t="shared" si="266"/>
        <v/>
      </c>
      <c r="AP71" s="87" t="str">
        <f t="shared" si="266"/>
        <v/>
      </c>
      <c r="AQ71" s="87" t="str">
        <f t="shared" si="266"/>
        <v/>
      </c>
      <c r="AR71" s="87" t="str">
        <f t="shared" si="267"/>
        <v/>
      </c>
      <c r="AS71" s="87" t="str">
        <f t="shared" si="267"/>
        <v/>
      </c>
      <c r="AT71" s="87" t="str">
        <f t="shared" si="267"/>
        <v/>
      </c>
      <c r="AU71" s="87" t="str">
        <f t="shared" si="267"/>
        <v/>
      </c>
      <c r="AV71" s="87" t="str">
        <f t="shared" si="267"/>
        <v/>
      </c>
      <c r="AW71" s="87" t="str">
        <f t="shared" si="267"/>
        <v/>
      </c>
      <c r="AX71" s="87" t="str">
        <f t="shared" si="267"/>
        <v/>
      </c>
      <c r="AY71" s="87" t="str">
        <f t="shared" si="267"/>
        <v/>
      </c>
      <c r="AZ71" s="87" t="str">
        <f t="shared" si="267"/>
        <v/>
      </c>
      <c r="BA71" s="87" t="str">
        <f t="shared" si="267"/>
        <v/>
      </c>
      <c r="BB71" s="87" t="str">
        <f t="shared" si="268"/>
        <v/>
      </c>
      <c r="BC71" s="87" t="str">
        <f t="shared" si="268"/>
        <v/>
      </c>
      <c r="BD71" s="87" t="str">
        <f t="shared" si="268"/>
        <v/>
      </c>
      <c r="BE71" s="87" t="str">
        <f t="shared" si="268"/>
        <v/>
      </c>
      <c r="BF71" s="87" t="str">
        <f t="shared" si="268"/>
        <v/>
      </c>
      <c r="BG71" s="87" t="str">
        <f t="shared" si="268"/>
        <v/>
      </c>
      <c r="BH71" s="87" t="str">
        <f t="shared" si="268"/>
        <v/>
      </c>
      <c r="BI71" s="87" t="str">
        <f t="shared" si="268"/>
        <v/>
      </c>
      <c r="BJ71" s="87" t="str">
        <f t="shared" si="268"/>
        <v/>
      </c>
      <c r="BK71" s="87" t="str">
        <f t="shared" si="268"/>
        <v/>
      </c>
      <c r="BL71" s="87" t="str">
        <f t="shared" si="269"/>
        <v/>
      </c>
      <c r="BM71" s="87" t="str">
        <f t="shared" si="269"/>
        <v/>
      </c>
      <c r="BN71" s="87" t="str">
        <f t="shared" si="269"/>
        <v/>
      </c>
      <c r="BO71" s="87" t="str">
        <f t="shared" si="269"/>
        <v/>
      </c>
      <c r="BP71" s="87" t="str">
        <f t="shared" si="269"/>
        <v/>
      </c>
      <c r="BQ71" s="87" t="str">
        <f t="shared" si="269"/>
        <v/>
      </c>
      <c r="BR71" s="87" t="str">
        <f t="shared" si="269"/>
        <v/>
      </c>
      <c r="BS71" s="87" t="str">
        <f t="shared" si="269"/>
        <v/>
      </c>
      <c r="BT71" s="87" t="str">
        <f t="shared" si="269"/>
        <v/>
      </c>
      <c r="BU71" s="87" t="str">
        <f t="shared" si="269"/>
        <v/>
      </c>
      <c r="BV71" s="87" t="str">
        <f t="shared" si="270"/>
        <v/>
      </c>
      <c r="BW71" s="87" t="str">
        <f t="shared" si="270"/>
        <v/>
      </c>
      <c r="BX71" s="87" t="str">
        <f t="shared" si="270"/>
        <v/>
      </c>
      <c r="BY71" s="87" t="str">
        <f t="shared" si="270"/>
        <v/>
      </c>
      <c r="BZ71" s="87" t="str">
        <f t="shared" si="270"/>
        <v/>
      </c>
      <c r="CA71" s="87" t="str">
        <f t="shared" si="270"/>
        <v/>
      </c>
      <c r="CB71" s="87" t="str">
        <f t="shared" si="270"/>
        <v/>
      </c>
      <c r="CC71" s="87" t="str">
        <f t="shared" si="270"/>
        <v/>
      </c>
      <c r="CD71" s="87" t="str">
        <f t="shared" si="270"/>
        <v/>
      </c>
      <c r="CE71" s="87" t="str">
        <f t="shared" si="270"/>
        <v/>
      </c>
      <c r="CF71" s="87" t="str">
        <f t="shared" si="271"/>
        <v/>
      </c>
      <c r="CG71" s="87" t="str">
        <f t="shared" si="271"/>
        <v/>
      </c>
      <c r="CH71" s="87" t="str">
        <f t="shared" si="271"/>
        <v/>
      </c>
      <c r="CI71" s="87" t="str">
        <f t="shared" si="271"/>
        <v/>
      </c>
      <c r="CJ71" s="87" t="str">
        <f t="shared" si="271"/>
        <v/>
      </c>
      <c r="CK71" s="87" t="str">
        <f t="shared" si="271"/>
        <v/>
      </c>
      <c r="CL71" s="87" t="str">
        <f t="shared" si="271"/>
        <v/>
      </c>
      <c r="CM71" s="87" t="str">
        <f t="shared" si="271"/>
        <v/>
      </c>
      <c r="CN71" s="87" t="str">
        <f t="shared" si="271"/>
        <v/>
      </c>
      <c r="CO71" s="87" t="str">
        <f t="shared" si="271"/>
        <v/>
      </c>
      <c r="CP71" s="87" t="str">
        <f t="shared" si="272"/>
        <v/>
      </c>
      <c r="CQ71" s="87" t="str">
        <f t="shared" si="272"/>
        <v/>
      </c>
      <c r="CR71" s="87" t="str">
        <f t="shared" si="272"/>
        <v/>
      </c>
      <c r="CS71" s="87" t="str">
        <f t="shared" si="272"/>
        <v/>
      </c>
      <c r="CT71" s="87" t="str">
        <f t="shared" si="272"/>
        <v/>
      </c>
      <c r="CU71" s="87" t="str">
        <f t="shared" si="272"/>
        <v/>
      </c>
      <c r="CV71" s="87" t="str">
        <f t="shared" si="272"/>
        <v/>
      </c>
      <c r="CW71" s="87" t="str">
        <f t="shared" si="272"/>
        <v/>
      </c>
      <c r="CX71" s="87" t="str">
        <f t="shared" si="272"/>
        <v/>
      </c>
      <c r="CY71" s="87" t="str">
        <f t="shared" si="272"/>
        <v/>
      </c>
      <c r="CZ71" s="87" t="str">
        <f t="shared" si="273"/>
        <v/>
      </c>
      <c r="DA71" s="87" t="str">
        <f t="shared" si="273"/>
        <v/>
      </c>
      <c r="DB71" s="87" t="str">
        <f t="shared" si="273"/>
        <v/>
      </c>
      <c r="DC71" s="87" t="str">
        <f t="shared" si="273"/>
        <v/>
      </c>
      <c r="DD71" s="87" t="str">
        <f t="shared" si="273"/>
        <v/>
      </c>
      <c r="DE71" s="87" t="str">
        <f t="shared" si="273"/>
        <v/>
      </c>
      <c r="DF71" s="87" t="str">
        <f t="shared" si="273"/>
        <v/>
      </c>
      <c r="DG71" s="87" t="str">
        <f t="shared" si="273"/>
        <v/>
      </c>
      <c r="DH71" s="87" t="str">
        <f t="shared" si="273"/>
        <v/>
      </c>
      <c r="DI71" s="87" t="str">
        <f t="shared" si="273"/>
        <v/>
      </c>
      <c r="DJ71" s="87" t="str">
        <f t="shared" si="274"/>
        <v/>
      </c>
      <c r="DK71" s="87" t="str">
        <f t="shared" si="274"/>
        <v/>
      </c>
      <c r="DL71" s="87" t="str">
        <f t="shared" si="274"/>
        <v/>
      </c>
      <c r="DM71" s="87" t="str">
        <f t="shared" si="274"/>
        <v/>
      </c>
      <c r="DN71" s="87" t="str">
        <f t="shared" si="274"/>
        <v/>
      </c>
      <c r="DO71" s="87" t="str">
        <f t="shared" si="274"/>
        <v/>
      </c>
      <c r="DP71" s="87" t="str">
        <f t="shared" si="274"/>
        <v/>
      </c>
      <c r="DQ71" s="87" t="str">
        <f t="shared" si="274"/>
        <v/>
      </c>
      <c r="DR71" s="87" t="str">
        <f t="shared" si="274"/>
        <v/>
      </c>
      <c r="DS71" s="87" t="str">
        <f t="shared" si="274"/>
        <v/>
      </c>
      <c r="DT71" s="87" t="str">
        <f t="shared" si="275"/>
        <v/>
      </c>
      <c r="DU71" s="87" t="str">
        <f t="shared" si="275"/>
        <v/>
      </c>
      <c r="DV71" s="87" t="str">
        <f t="shared" si="275"/>
        <v/>
      </c>
      <c r="DW71" s="87" t="str">
        <f t="shared" si="275"/>
        <v/>
      </c>
      <c r="DX71" s="87" t="str">
        <f t="shared" si="275"/>
        <v/>
      </c>
      <c r="DY71" s="87" t="str">
        <f t="shared" si="275"/>
        <v/>
      </c>
      <c r="DZ71" s="87" t="str">
        <f t="shared" si="275"/>
        <v/>
      </c>
      <c r="EA71" s="87" t="str">
        <f t="shared" si="275"/>
        <v/>
      </c>
      <c r="EB71" s="87" t="str">
        <f t="shared" si="275"/>
        <v/>
      </c>
      <c r="EC71" s="87" t="str">
        <f t="shared" si="275"/>
        <v/>
      </c>
      <c r="ED71" s="87" t="str">
        <f t="shared" si="276"/>
        <v/>
      </c>
      <c r="EE71" s="87" t="str">
        <f t="shared" si="276"/>
        <v/>
      </c>
      <c r="EF71" s="87" t="str">
        <f t="shared" si="276"/>
        <v/>
      </c>
      <c r="EG71" s="87" t="str">
        <f t="shared" si="276"/>
        <v/>
      </c>
      <c r="EH71" s="87" t="str">
        <f t="shared" si="276"/>
        <v/>
      </c>
      <c r="EI71" s="87" t="str">
        <f t="shared" si="276"/>
        <v/>
      </c>
      <c r="EJ71" s="87" t="str">
        <f t="shared" si="276"/>
        <v/>
      </c>
      <c r="EK71" s="87" t="str">
        <f t="shared" si="276"/>
        <v/>
      </c>
      <c r="EL71" s="87" t="str">
        <f t="shared" si="276"/>
        <v/>
      </c>
      <c r="EM71" s="87" t="str">
        <f t="shared" si="276"/>
        <v/>
      </c>
      <c r="EN71" s="87" t="str">
        <f t="shared" si="277"/>
        <v/>
      </c>
      <c r="EO71" s="87" t="str">
        <f t="shared" si="277"/>
        <v/>
      </c>
      <c r="EP71" s="87" t="str">
        <f t="shared" si="277"/>
        <v/>
      </c>
      <c r="EQ71" s="87" t="str">
        <f t="shared" si="277"/>
        <v/>
      </c>
      <c r="ER71" s="87" t="str">
        <f t="shared" si="277"/>
        <v/>
      </c>
      <c r="ES71" s="87" t="str">
        <f t="shared" si="277"/>
        <v/>
      </c>
      <c r="ET71" s="87" t="str">
        <f t="shared" si="277"/>
        <v/>
      </c>
      <c r="EU71" s="87" t="str">
        <f t="shared" si="277"/>
        <v/>
      </c>
      <c r="EV71" s="87" t="str">
        <f t="shared" si="277"/>
        <v/>
      </c>
      <c r="EW71" s="87" t="str">
        <f t="shared" si="277"/>
        <v/>
      </c>
      <c r="EX71" s="87" t="str">
        <f t="shared" si="278"/>
        <v/>
      </c>
      <c r="EY71" s="87" t="str">
        <f t="shared" si="278"/>
        <v/>
      </c>
      <c r="EZ71" s="87" t="str">
        <f t="shared" si="278"/>
        <v/>
      </c>
      <c r="FA71" s="87" t="str">
        <f t="shared" si="278"/>
        <v/>
      </c>
      <c r="FB71" s="87" t="str">
        <f t="shared" si="278"/>
        <v/>
      </c>
      <c r="FC71" s="87" t="str">
        <f t="shared" si="278"/>
        <v/>
      </c>
      <c r="FD71" s="87" t="str">
        <f t="shared" si="278"/>
        <v/>
      </c>
      <c r="FE71" s="87" t="str">
        <f t="shared" si="278"/>
        <v/>
      </c>
      <c r="FF71" s="87" t="str">
        <f t="shared" si="278"/>
        <v/>
      </c>
      <c r="FG71" s="87" t="str">
        <f t="shared" si="278"/>
        <v/>
      </c>
      <c r="FH71" s="87" t="str">
        <f t="shared" si="279"/>
        <v/>
      </c>
      <c r="FI71" s="87" t="str">
        <f t="shared" si="279"/>
        <v/>
      </c>
      <c r="FJ71" s="87" t="str">
        <f t="shared" si="279"/>
        <v/>
      </c>
      <c r="FK71" s="87" t="str">
        <f t="shared" si="279"/>
        <v/>
      </c>
      <c r="FL71" s="87" t="str">
        <f t="shared" si="279"/>
        <v/>
      </c>
      <c r="FM71" s="87" t="str">
        <f t="shared" si="279"/>
        <v/>
      </c>
      <c r="FN71" s="87" t="str">
        <f t="shared" si="279"/>
        <v/>
      </c>
      <c r="FO71" s="87" t="str">
        <f t="shared" si="279"/>
        <v/>
      </c>
      <c r="FP71" s="87" t="str">
        <f t="shared" si="279"/>
        <v/>
      </c>
      <c r="FQ71" s="87" t="str">
        <f t="shared" si="279"/>
        <v/>
      </c>
      <c r="FR71" s="87" t="str">
        <f t="shared" si="280"/>
        <v/>
      </c>
      <c r="FS71" s="87" t="str">
        <f t="shared" si="280"/>
        <v/>
      </c>
      <c r="FT71" s="87" t="str">
        <f t="shared" si="280"/>
        <v/>
      </c>
      <c r="FU71" s="87" t="str">
        <f t="shared" si="280"/>
        <v/>
      </c>
      <c r="FV71" s="87" t="str">
        <f t="shared" si="280"/>
        <v/>
      </c>
      <c r="FW71" s="87" t="str">
        <f t="shared" si="280"/>
        <v/>
      </c>
      <c r="FX71" s="87" t="str">
        <f t="shared" si="280"/>
        <v/>
      </c>
      <c r="FY71" s="87" t="str">
        <f t="shared" si="280"/>
        <v/>
      </c>
      <c r="FZ71" s="87" t="str">
        <f t="shared" si="280"/>
        <v/>
      </c>
      <c r="GA71" s="87" t="str">
        <f t="shared" si="280"/>
        <v/>
      </c>
      <c r="GB71" s="87" t="str">
        <f t="shared" si="281"/>
        <v/>
      </c>
      <c r="GC71" s="87" t="str">
        <f t="shared" si="281"/>
        <v/>
      </c>
      <c r="GD71" s="87" t="str">
        <f t="shared" si="281"/>
        <v/>
      </c>
      <c r="GE71" s="87" t="str">
        <f t="shared" si="281"/>
        <v/>
      </c>
      <c r="GF71" s="87" t="str">
        <f t="shared" si="281"/>
        <v/>
      </c>
      <c r="GG71" s="87" t="str">
        <f t="shared" si="281"/>
        <v/>
      </c>
      <c r="GH71" s="87" t="str">
        <f t="shared" si="281"/>
        <v/>
      </c>
      <c r="GI71" s="87" t="str">
        <f t="shared" si="281"/>
        <v/>
      </c>
      <c r="GJ71" s="87" t="str">
        <f t="shared" si="281"/>
        <v/>
      </c>
      <c r="GK71" s="87" t="str">
        <f t="shared" si="281"/>
        <v/>
      </c>
      <c r="GL71" s="87" t="str">
        <f t="shared" si="282"/>
        <v/>
      </c>
      <c r="GM71" s="87" t="str">
        <f t="shared" si="282"/>
        <v/>
      </c>
      <c r="GN71" s="87" t="str">
        <f t="shared" si="282"/>
        <v/>
      </c>
      <c r="GO71" s="87" t="str">
        <f t="shared" si="282"/>
        <v/>
      </c>
      <c r="GP71" s="87" t="str">
        <f t="shared" si="282"/>
        <v/>
      </c>
      <c r="GQ71" s="87" t="str">
        <f t="shared" si="282"/>
        <v/>
      </c>
      <c r="GR71" s="87" t="str">
        <f t="shared" si="282"/>
        <v/>
      </c>
      <c r="GS71" s="87" t="str">
        <f t="shared" si="282"/>
        <v/>
      </c>
      <c r="GT71" s="87" t="str">
        <f t="shared" si="282"/>
        <v/>
      </c>
      <c r="GU71" s="87" t="str">
        <f t="shared" si="282"/>
        <v/>
      </c>
      <c r="GV71" s="87" t="str">
        <f t="shared" si="283"/>
        <v/>
      </c>
      <c r="GW71" s="87" t="str">
        <f t="shared" si="283"/>
        <v/>
      </c>
      <c r="GX71" s="87" t="str">
        <f t="shared" si="283"/>
        <v/>
      </c>
      <c r="GY71" s="87" t="str">
        <f t="shared" si="283"/>
        <v/>
      </c>
      <c r="GZ71" s="87" t="str">
        <f t="shared" si="283"/>
        <v/>
      </c>
      <c r="HA71" s="87" t="str">
        <f t="shared" si="283"/>
        <v/>
      </c>
      <c r="HB71" s="87" t="str">
        <f t="shared" si="283"/>
        <v/>
      </c>
      <c r="HC71" s="87" t="str">
        <f t="shared" si="283"/>
        <v/>
      </c>
      <c r="HD71" s="87" t="str">
        <f t="shared" si="283"/>
        <v/>
      </c>
      <c r="HE71" s="87" t="str">
        <f t="shared" si="283"/>
        <v/>
      </c>
      <c r="HF71" s="87">
        <f t="shared" si="284"/>
        <v>21.799340671512635</v>
      </c>
      <c r="HG71" s="87">
        <f t="shared" si="284"/>
        <v>5.7632976341801214</v>
      </c>
      <c r="HH71" s="87">
        <f t="shared" si="284"/>
        <v>2.7552835061574679</v>
      </c>
      <c r="HI71" s="87">
        <f t="shared" si="284"/>
        <v>1.5813520832031984</v>
      </c>
      <c r="HJ71" s="87">
        <f t="shared" si="284"/>
        <v>0</v>
      </c>
      <c r="HK71" s="87">
        <f t="shared" si="284"/>
        <v>0</v>
      </c>
      <c r="HL71" s="87">
        <f t="shared" si="284"/>
        <v>0</v>
      </c>
      <c r="HM71" s="87">
        <f t="shared" si="284"/>
        <v>0.13282019922271804</v>
      </c>
      <c r="HN71" s="87">
        <f t="shared" si="284"/>
        <v>0.19936186303772874</v>
      </c>
      <c r="HO71" s="87">
        <f t="shared" si="284"/>
        <v>0.24665265015247906</v>
      </c>
      <c r="HP71" s="87">
        <f t="shared" si="285"/>
        <v>0.27585050450731985</v>
      </c>
      <c r="HQ71" s="87">
        <f t="shared" si="285"/>
        <v>0.30632814341047987</v>
      </c>
      <c r="HR71" s="87">
        <f t="shared" si="285"/>
        <v>0.32549028671819524</v>
      </c>
      <c r="HS71" s="87">
        <f t="shared" si="285"/>
        <v>0.35176813280710317</v>
      </c>
      <c r="HT71" s="87">
        <f t="shared" si="285"/>
        <v>0.24824888588778582</v>
      </c>
      <c r="HU71" s="87">
        <f t="shared" si="286"/>
        <v>0.16609526533123264</v>
      </c>
      <c r="HV71" s="87" t="str">
        <f t="shared" si="286"/>
        <v/>
      </c>
      <c r="HW71" s="87" t="str">
        <f t="shared" si="286"/>
        <v/>
      </c>
      <c r="HX71" s="87" t="str">
        <f t="shared" si="286"/>
        <v/>
      </c>
      <c r="HY71" s="87" t="str">
        <f t="shared" si="286"/>
        <v/>
      </c>
      <c r="HZ71" s="87" t="str">
        <f t="shared" si="286"/>
        <v/>
      </c>
      <c r="IA71" s="87" t="str">
        <f t="shared" si="286"/>
        <v/>
      </c>
      <c r="IB71" s="87" t="str">
        <f t="shared" si="286"/>
        <v/>
      </c>
      <c r="IC71" s="87" t="str">
        <f t="shared" si="286"/>
        <v/>
      </c>
      <c r="ID71" s="87" t="str">
        <f t="shared" si="286"/>
        <v/>
      </c>
      <c r="IE71" s="87" t="str">
        <f t="shared" si="286"/>
        <v/>
      </c>
      <c r="IF71" s="87" t="str">
        <f t="shared" si="286"/>
        <v/>
      </c>
      <c r="IG71" s="87" t="str">
        <f t="shared" si="286"/>
        <v/>
      </c>
      <c r="IH71" s="87" t="e">
        <f t="shared" si="232"/>
        <v>#DIV/0!</v>
      </c>
      <c r="II71" s="87" t="e">
        <f t="shared" si="260"/>
        <v>#DIV/0!</v>
      </c>
      <c r="IJ71" s="87" t="e">
        <f t="shared" si="261"/>
        <v>#DIV/0!</v>
      </c>
      <c r="IK71" s="87" t="e">
        <f t="shared" si="244"/>
        <v>#DIV/0!</v>
      </c>
      <c r="IL71" s="87" t="e">
        <f t="shared" si="245"/>
        <v>#DIV/0!</v>
      </c>
      <c r="IM71" s="87" t="e">
        <f t="shared" si="246"/>
        <v>#DIV/0!</v>
      </c>
      <c r="IN71" s="87" t="e">
        <f t="shared" si="247"/>
        <v>#DIV/0!</v>
      </c>
      <c r="IO71" s="87" t="e">
        <f t="shared" si="248"/>
        <v>#DIV/0!</v>
      </c>
      <c r="IP71" s="87" t="e">
        <f t="shared" si="249"/>
        <v>#DIV/0!</v>
      </c>
      <c r="IQ71" s="87" t="e">
        <f t="shared" si="250"/>
        <v>#DIV/0!</v>
      </c>
      <c r="IR71" s="87" t="e">
        <f t="shared" si="251"/>
        <v>#DIV/0!</v>
      </c>
      <c r="IS71" s="87" t="e">
        <f t="shared" si="252"/>
        <v>#DIV/0!</v>
      </c>
      <c r="IT71" s="87" t="e">
        <f t="shared" si="253"/>
        <v>#DIV/0!</v>
      </c>
      <c r="IU71" s="87" t="e">
        <f t="shared" si="254"/>
        <v>#DIV/0!</v>
      </c>
      <c r="IV71" s="87" t="e">
        <f t="shared" si="255"/>
        <v>#DIV/0!</v>
      </c>
      <c r="IW71" s="87" t="e">
        <f t="shared" si="256"/>
        <v>#DIV/0!</v>
      </c>
      <c r="IX71" s="87" t="e">
        <f t="shared" si="257"/>
        <v>#DIV/0!</v>
      </c>
      <c r="IY71" s="87" t="e">
        <f t="shared" si="258"/>
        <v>#DIV/0!</v>
      </c>
      <c r="IZ71" s="87" t="e">
        <f t="shared" si="259"/>
        <v>#DIV/0!</v>
      </c>
      <c r="JA71" s="87" t="e">
        <f t="shared" si="259"/>
        <v>#DIV/0!</v>
      </c>
      <c r="JB71" s="87" t="e">
        <f t="shared" si="259"/>
        <v>#DIV/0!</v>
      </c>
      <c r="JC71" s="87" t="e">
        <f t="shared" si="259"/>
        <v>#DIV/0!</v>
      </c>
      <c r="JD71" s="87" t="e">
        <f t="shared" si="259"/>
        <v>#DIV/0!</v>
      </c>
      <c r="JE71" s="87" t="e">
        <f t="shared" si="259"/>
        <v>#DIV/0!</v>
      </c>
      <c r="JF71" s="87" t="e">
        <f t="shared" si="259"/>
        <v>#DIV/0!</v>
      </c>
      <c r="JG71" s="87" t="e">
        <f t="shared" si="259"/>
        <v>#DIV/0!</v>
      </c>
      <c r="JH71" s="87" t="e">
        <f t="shared" si="259"/>
        <v>#DIV/0!</v>
      </c>
      <c r="JI71" s="87" t="e">
        <f t="shared" si="259"/>
        <v>#DIV/0!</v>
      </c>
      <c r="JJ71" s="87" t="e">
        <f t="shared" si="259"/>
        <v>#DIV/0!</v>
      </c>
      <c r="JK71" s="87" t="e">
        <f t="shared" si="259"/>
        <v>#DIV/0!</v>
      </c>
      <c r="JL71" s="87" t="e">
        <f t="shared" si="287"/>
        <v>#DIV/0!</v>
      </c>
      <c r="JM71" s="87" t="e">
        <f t="shared" si="287"/>
        <v>#DIV/0!</v>
      </c>
      <c r="JN71" s="87" t="e">
        <f t="shared" si="287"/>
        <v>#DIV/0!</v>
      </c>
      <c r="JO71" s="87" t="e">
        <f t="shared" si="287"/>
        <v>#DIV/0!</v>
      </c>
      <c r="JP71" s="87" t="e">
        <f t="shared" si="287"/>
        <v>#DIV/0!</v>
      </c>
      <c r="JQ71" s="87" t="e">
        <f t="shared" si="287"/>
        <v>#DIV/0!</v>
      </c>
      <c r="JR71" s="87" t="e">
        <f t="shared" si="287"/>
        <v>#DIV/0!</v>
      </c>
      <c r="JS71" s="87" t="e">
        <f t="shared" si="287"/>
        <v>#DIV/0!</v>
      </c>
      <c r="JT71" s="87" t="e">
        <f t="shared" si="235"/>
        <v>#DIV/0!</v>
      </c>
      <c r="JU71" s="87" t="e">
        <f t="shared" si="236"/>
        <v>#DIV/0!</v>
      </c>
      <c r="JV71" s="87" t="e">
        <f t="shared" si="237"/>
        <v>#DIV/0!</v>
      </c>
      <c r="JW71" s="87" t="e">
        <f t="shared" si="238"/>
        <v>#DIV/0!</v>
      </c>
      <c r="JX71" s="87" t="e">
        <f t="shared" si="238"/>
        <v>#DIV/0!</v>
      </c>
      <c r="JY71" s="87" t="e">
        <f t="shared" si="238"/>
        <v>#DIV/0!</v>
      </c>
      <c r="JZ71" s="87" t="e">
        <f t="shared" si="238"/>
        <v>#DIV/0!</v>
      </c>
      <c r="KA71" s="87" t="e">
        <f t="shared" si="238"/>
        <v>#DIV/0!</v>
      </c>
      <c r="KB71" s="87" t="e">
        <f t="shared" si="238"/>
        <v>#DIV/0!</v>
      </c>
      <c r="KC71" s="87" t="e">
        <f t="shared" si="238"/>
        <v>#DIV/0!</v>
      </c>
      <c r="KD71" s="87" t="e">
        <f t="shared" si="238"/>
        <v>#DIV/0!</v>
      </c>
      <c r="KE71" s="87" t="e">
        <f t="shared" si="238"/>
        <v>#DIV/0!</v>
      </c>
      <c r="KF71" s="87" t="e">
        <f t="shared" si="238"/>
        <v>#DIV/0!</v>
      </c>
      <c r="KG71" s="87" t="e">
        <f t="shared" si="238"/>
        <v>#DIV/0!</v>
      </c>
      <c r="KH71" s="87" t="e">
        <f t="shared" si="238"/>
        <v>#DIV/0!</v>
      </c>
      <c r="KI71" s="87" t="e">
        <f t="shared" si="238"/>
        <v>#DIV/0!</v>
      </c>
      <c r="KJ71" s="87" t="e">
        <f t="shared" si="238"/>
        <v>#DIV/0!</v>
      </c>
      <c r="KK71" s="87" t="e">
        <f t="shared" si="238"/>
        <v>#DIV/0!</v>
      </c>
      <c r="KL71" s="87" t="e">
        <f t="shared" si="238"/>
        <v>#DIV/0!</v>
      </c>
      <c r="KM71" s="87" t="e">
        <f t="shared" si="238"/>
        <v>#DIV/0!</v>
      </c>
      <c r="KN71" s="87" t="e">
        <f t="shared" si="239"/>
        <v>#DIV/0!</v>
      </c>
      <c r="KO71" s="87" t="e">
        <f t="shared" si="239"/>
        <v>#DIV/0!</v>
      </c>
      <c r="KP71" s="87" t="e">
        <f t="shared" si="239"/>
        <v>#DIV/0!</v>
      </c>
      <c r="KQ71" s="87" t="e">
        <f t="shared" si="239"/>
        <v>#DIV/0!</v>
      </c>
      <c r="KR71" s="87" t="e">
        <f t="shared" si="239"/>
        <v>#DIV/0!</v>
      </c>
      <c r="KS71" s="87" t="e">
        <f t="shared" si="239"/>
        <v>#DIV/0!</v>
      </c>
      <c r="KT71" s="87" t="e">
        <f t="shared" si="239"/>
        <v>#DIV/0!</v>
      </c>
      <c r="KU71" s="87" t="e">
        <f t="shared" si="239"/>
        <v>#DIV/0!</v>
      </c>
      <c r="KV71" s="87" t="e">
        <f t="shared" si="239"/>
        <v>#DIV/0!</v>
      </c>
      <c r="KW71" s="87" t="e">
        <f t="shared" si="239"/>
        <v>#DIV/0!</v>
      </c>
      <c r="KX71" s="87" t="e">
        <f t="shared" si="239"/>
        <v>#DIV/0!</v>
      </c>
      <c r="KY71" s="87" t="e">
        <f t="shared" si="239"/>
        <v>#DIV/0!</v>
      </c>
      <c r="KZ71" s="87" t="e">
        <f t="shared" si="239"/>
        <v>#DIV/0!</v>
      </c>
      <c r="LA71" s="87" t="e">
        <f t="shared" si="239"/>
        <v>#DIV/0!</v>
      </c>
      <c r="LB71" s="87" t="e">
        <f t="shared" si="239"/>
        <v>#DIV/0!</v>
      </c>
      <c r="LC71" s="87" t="e">
        <f t="shared" si="239"/>
        <v>#DIV/0!</v>
      </c>
      <c r="LD71" s="87" t="e">
        <f t="shared" si="239"/>
        <v>#DIV/0!</v>
      </c>
      <c r="LE71" s="87" t="e">
        <f t="shared" si="239"/>
        <v>#DIV/0!</v>
      </c>
      <c r="LF71" s="87" t="e">
        <f t="shared" si="243"/>
        <v>#DIV/0!</v>
      </c>
      <c r="LG71" s="87" t="e">
        <f t="shared" si="243"/>
        <v>#DIV/0!</v>
      </c>
      <c r="LH71" s="87" t="e">
        <f t="shared" si="243"/>
        <v>#DIV/0!</v>
      </c>
      <c r="LI71" s="87" t="e">
        <f t="shared" si="243"/>
        <v>#DIV/0!</v>
      </c>
      <c r="LJ71" s="87" t="e">
        <f t="shared" si="243"/>
        <v>#DIV/0!</v>
      </c>
      <c r="LK71" s="87" t="e">
        <f t="shared" si="243"/>
        <v>#DIV/0!</v>
      </c>
      <c r="LL71" s="87" t="e">
        <f t="shared" si="243"/>
        <v>#DIV/0!</v>
      </c>
      <c r="LM71" s="87" t="e">
        <f t="shared" si="243"/>
        <v>#DIV/0!</v>
      </c>
      <c r="LN71" s="87" t="e">
        <f t="shared" si="243"/>
        <v>#DIV/0!</v>
      </c>
      <c r="LO71" s="87" t="e">
        <f t="shared" si="243"/>
        <v>#DIV/0!</v>
      </c>
      <c r="LP71" s="87" t="e">
        <f t="shared" si="243"/>
        <v>#DIV/0!</v>
      </c>
      <c r="LQ71" s="87" t="e">
        <f t="shared" si="243"/>
        <v>#DIV/0!</v>
      </c>
      <c r="LR71" s="87" t="e">
        <f t="shared" si="243"/>
        <v>#DIV/0!</v>
      </c>
      <c r="LS71" s="87" t="e">
        <f t="shared" si="243"/>
        <v>#DIV/0!</v>
      </c>
      <c r="LT71" s="87" t="e">
        <f t="shared" si="243"/>
        <v>#DIV/0!</v>
      </c>
      <c r="LU71" s="87" t="e">
        <f t="shared" si="243"/>
        <v>#DIV/0!</v>
      </c>
      <c r="LV71" s="87" t="e">
        <f t="shared" si="243"/>
        <v>#DIV/0!</v>
      </c>
      <c r="LW71" s="87" t="e">
        <f t="shared" si="243"/>
        <v>#DIV/0!</v>
      </c>
      <c r="LX71" s="87" t="e">
        <f t="shared" si="243"/>
        <v>#DIV/0!</v>
      </c>
      <c r="LY71" s="87" t="e">
        <f t="shared" si="288"/>
        <v>#DIV/0!</v>
      </c>
      <c r="LZ71" s="87" t="e">
        <f t="shared" si="288"/>
        <v>#DIV/0!</v>
      </c>
      <c r="MA71" s="87" t="e">
        <f t="shared" si="288"/>
        <v>#DIV/0!</v>
      </c>
      <c r="MB71" s="87" t="e">
        <f t="shared" si="288"/>
        <v>#DIV/0!</v>
      </c>
      <c r="MC71" s="87" t="e">
        <f t="shared" si="288"/>
        <v>#DIV/0!</v>
      </c>
      <c r="MD71" s="87" t="e">
        <f t="shared" si="241"/>
        <v>#DIV/0!</v>
      </c>
      <c r="ME71" s="87" t="e">
        <f t="shared" si="242"/>
        <v>#DIV/0!</v>
      </c>
      <c r="MF71" s="87" t="e">
        <f t="shared" si="242"/>
        <v>#DIV/0!</v>
      </c>
      <c r="MG71" s="87" t="e">
        <f t="shared" si="242"/>
        <v>#DIV/0!</v>
      </c>
      <c r="MH71" s="87" t="e">
        <f t="shared" si="242"/>
        <v>#DIV/0!</v>
      </c>
      <c r="MI71" s="87" t="e">
        <f t="shared" si="242"/>
        <v>#DIV/0!</v>
      </c>
      <c r="MJ71" s="87" t="e">
        <f t="shared" si="242"/>
        <v>#DIV/0!</v>
      </c>
      <c r="MK71" s="87" t="e">
        <f t="shared" si="242"/>
        <v>#DIV/0!</v>
      </c>
      <c r="ML71" s="87" t="e">
        <f t="shared" si="242"/>
        <v>#DIV/0!</v>
      </c>
    </row>
    <row r="72" spans="1:350" s="130" customFormat="1" hidden="1" x14ac:dyDescent="0.35">
      <c r="A72" s="74" t="str">
        <f>Month!$A$32</f>
        <v>Mercado Regulado</v>
      </c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 t="str">
        <f t="shared" ref="N72:BY72" si="289">IF(B32&lt;=0,"",IF(N32&lt;=0,"",(N32/B32-1)))</f>
        <v/>
      </c>
      <c r="O72" s="134" t="str">
        <f t="shared" si="289"/>
        <v/>
      </c>
      <c r="P72" s="134" t="str">
        <f t="shared" si="289"/>
        <v/>
      </c>
      <c r="Q72" s="134" t="str">
        <f t="shared" si="289"/>
        <v/>
      </c>
      <c r="R72" s="134" t="str">
        <f t="shared" si="289"/>
        <v/>
      </c>
      <c r="S72" s="134" t="str">
        <f t="shared" si="289"/>
        <v/>
      </c>
      <c r="T72" s="134" t="str">
        <f t="shared" si="289"/>
        <v/>
      </c>
      <c r="U72" s="134" t="str">
        <f t="shared" si="289"/>
        <v/>
      </c>
      <c r="V72" s="134" t="str">
        <f t="shared" si="289"/>
        <v/>
      </c>
      <c r="W72" s="134" t="str">
        <f t="shared" si="289"/>
        <v/>
      </c>
      <c r="X72" s="134" t="str">
        <f t="shared" si="289"/>
        <v/>
      </c>
      <c r="Y72" s="134" t="str">
        <f t="shared" si="289"/>
        <v/>
      </c>
      <c r="Z72" s="134" t="str">
        <f t="shared" si="289"/>
        <v/>
      </c>
      <c r="AA72" s="134" t="str">
        <f t="shared" si="289"/>
        <v/>
      </c>
      <c r="AB72" s="134" t="str">
        <f t="shared" si="289"/>
        <v/>
      </c>
      <c r="AC72" s="134" t="str">
        <f t="shared" si="289"/>
        <v/>
      </c>
      <c r="AD72" s="134" t="str">
        <f t="shared" si="289"/>
        <v/>
      </c>
      <c r="AE72" s="134" t="str">
        <f t="shared" si="289"/>
        <v/>
      </c>
      <c r="AF72" s="134" t="str">
        <f t="shared" si="289"/>
        <v/>
      </c>
      <c r="AG72" s="134" t="str">
        <f t="shared" si="289"/>
        <v/>
      </c>
      <c r="AH72" s="134" t="str">
        <f t="shared" si="289"/>
        <v/>
      </c>
      <c r="AI72" s="134" t="str">
        <f t="shared" si="289"/>
        <v/>
      </c>
      <c r="AJ72" s="134" t="str">
        <f t="shared" si="289"/>
        <v/>
      </c>
      <c r="AK72" s="134" t="str">
        <f t="shared" si="289"/>
        <v/>
      </c>
      <c r="AL72" s="134" t="str">
        <f t="shared" si="289"/>
        <v/>
      </c>
      <c r="AM72" s="134" t="str">
        <f t="shared" si="289"/>
        <v/>
      </c>
      <c r="AN72" s="134" t="str">
        <f t="shared" si="289"/>
        <v/>
      </c>
      <c r="AO72" s="134" t="str">
        <f t="shared" si="289"/>
        <v/>
      </c>
      <c r="AP72" s="134" t="str">
        <f t="shared" si="289"/>
        <v/>
      </c>
      <c r="AQ72" s="134" t="str">
        <f t="shared" si="289"/>
        <v/>
      </c>
      <c r="AR72" s="134" t="str">
        <f t="shared" si="289"/>
        <v/>
      </c>
      <c r="AS72" s="134" t="str">
        <f t="shared" si="289"/>
        <v/>
      </c>
      <c r="AT72" s="134" t="str">
        <f t="shared" si="289"/>
        <v/>
      </c>
      <c r="AU72" s="134" t="str">
        <f t="shared" si="289"/>
        <v/>
      </c>
      <c r="AV72" s="134" t="str">
        <f t="shared" si="289"/>
        <v/>
      </c>
      <c r="AW72" s="134" t="str">
        <f t="shared" si="289"/>
        <v/>
      </c>
      <c r="AX72" s="134" t="str">
        <f t="shared" si="289"/>
        <v/>
      </c>
      <c r="AY72" s="134" t="str">
        <f t="shared" si="289"/>
        <v/>
      </c>
      <c r="AZ72" s="134" t="str">
        <f t="shared" si="289"/>
        <v/>
      </c>
      <c r="BA72" s="134" t="str">
        <f t="shared" si="289"/>
        <v/>
      </c>
      <c r="BB72" s="134" t="str">
        <f t="shared" si="289"/>
        <v/>
      </c>
      <c r="BC72" s="134" t="str">
        <f t="shared" si="289"/>
        <v/>
      </c>
      <c r="BD72" s="134" t="str">
        <f t="shared" si="289"/>
        <v/>
      </c>
      <c r="BE72" s="134" t="str">
        <f t="shared" si="289"/>
        <v/>
      </c>
      <c r="BF72" s="134" t="str">
        <f t="shared" si="289"/>
        <v/>
      </c>
      <c r="BG72" s="134" t="str">
        <f t="shared" si="289"/>
        <v/>
      </c>
      <c r="BH72" s="134" t="str">
        <f t="shared" si="289"/>
        <v/>
      </c>
      <c r="BI72" s="134" t="str">
        <f t="shared" si="289"/>
        <v/>
      </c>
      <c r="BJ72" s="134" t="str">
        <f t="shared" si="289"/>
        <v/>
      </c>
      <c r="BK72" s="134" t="str">
        <f t="shared" si="289"/>
        <v/>
      </c>
      <c r="BL72" s="134" t="str">
        <f t="shared" si="289"/>
        <v/>
      </c>
      <c r="BM72" s="134" t="str">
        <f t="shared" si="289"/>
        <v/>
      </c>
      <c r="BN72" s="134" t="str">
        <f t="shared" si="289"/>
        <v/>
      </c>
      <c r="BO72" s="134" t="str">
        <f t="shared" si="289"/>
        <v/>
      </c>
      <c r="BP72" s="134" t="str">
        <f t="shared" si="289"/>
        <v/>
      </c>
      <c r="BQ72" s="134" t="str">
        <f t="shared" si="289"/>
        <v/>
      </c>
      <c r="BR72" s="134" t="str">
        <f t="shared" si="289"/>
        <v/>
      </c>
      <c r="BS72" s="134" t="str">
        <f t="shared" si="289"/>
        <v/>
      </c>
      <c r="BT72" s="134" t="str">
        <f t="shared" si="289"/>
        <v/>
      </c>
      <c r="BU72" s="134" t="str">
        <f t="shared" si="289"/>
        <v/>
      </c>
      <c r="BV72" s="134" t="str">
        <f t="shared" si="289"/>
        <v/>
      </c>
      <c r="BW72" s="134" t="str">
        <f t="shared" si="289"/>
        <v/>
      </c>
      <c r="BX72" s="134" t="str">
        <f t="shared" si="289"/>
        <v/>
      </c>
      <c r="BY72" s="134" t="str">
        <f t="shared" si="289"/>
        <v/>
      </c>
      <c r="BZ72" s="134" t="str">
        <f t="shared" ref="BZ72:EK72" si="290">IF(BN32&lt;=0,"",IF(BZ32&lt;=0,"",(BZ32/BN32-1)))</f>
        <v/>
      </c>
      <c r="CA72" s="134" t="str">
        <f t="shared" si="290"/>
        <v/>
      </c>
      <c r="CB72" s="134" t="str">
        <f t="shared" si="290"/>
        <v/>
      </c>
      <c r="CC72" s="134" t="str">
        <f t="shared" si="290"/>
        <v/>
      </c>
      <c r="CD72" s="134" t="str">
        <f t="shared" si="290"/>
        <v/>
      </c>
      <c r="CE72" s="134" t="str">
        <f t="shared" si="290"/>
        <v/>
      </c>
      <c r="CF72" s="134" t="str">
        <f t="shared" si="290"/>
        <v/>
      </c>
      <c r="CG72" s="134" t="str">
        <f t="shared" si="290"/>
        <v/>
      </c>
      <c r="CH72" s="134" t="str">
        <f t="shared" si="290"/>
        <v/>
      </c>
      <c r="CI72" s="134" t="str">
        <f t="shared" si="290"/>
        <v/>
      </c>
      <c r="CJ72" s="134" t="str">
        <f t="shared" si="290"/>
        <v/>
      </c>
      <c r="CK72" s="134" t="str">
        <f t="shared" si="290"/>
        <v/>
      </c>
      <c r="CL72" s="134" t="str">
        <f t="shared" si="290"/>
        <v/>
      </c>
      <c r="CM72" s="134" t="str">
        <f t="shared" si="290"/>
        <v/>
      </c>
      <c r="CN72" s="134" t="str">
        <f t="shared" si="290"/>
        <v/>
      </c>
      <c r="CO72" s="134" t="str">
        <f t="shared" si="290"/>
        <v/>
      </c>
      <c r="CP72" s="134" t="str">
        <f t="shared" si="290"/>
        <v/>
      </c>
      <c r="CQ72" s="134" t="str">
        <f t="shared" si="290"/>
        <v/>
      </c>
      <c r="CR72" s="134" t="str">
        <f t="shared" si="290"/>
        <v/>
      </c>
      <c r="CS72" s="134" t="str">
        <f t="shared" si="290"/>
        <v/>
      </c>
      <c r="CT72" s="134" t="str">
        <f t="shared" si="290"/>
        <v/>
      </c>
      <c r="CU72" s="134" t="str">
        <f t="shared" si="290"/>
        <v/>
      </c>
      <c r="CV72" s="134" t="str">
        <f t="shared" si="290"/>
        <v/>
      </c>
      <c r="CW72" s="134" t="str">
        <f t="shared" si="290"/>
        <v/>
      </c>
      <c r="CX72" s="134" t="str">
        <f t="shared" si="290"/>
        <v/>
      </c>
      <c r="CY72" s="134" t="str">
        <f t="shared" si="290"/>
        <v/>
      </c>
      <c r="CZ72" s="134" t="str">
        <f t="shared" si="290"/>
        <v/>
      </c>
      <c r="DA72" s="134" t="str">
        <f t="shared" si="290"/>
        <v/>
      </c>
      <c r="DB72" s="134" t="str">
        <f t="shared" si="290"/>
        <v/>
      </c>
      <c r="DC72" s="134" t="str">
        <f t="shared" si="290"/>
        <v/>
      </c>
      <c r="DD72" s="134" t="str">
        <f t="shared" si="290"/>
        <v/>
      </c>
      <c r="DE72" s="134" t="str">
        <f t="shared" si="290"/>
        <v/>
      </c>
      <c r="DF72" s="134" t="str">
        <f t="shared" si="290"/>
        <v/>
      </c>
      <c r="DG72" s="134" t="str">
        <f t="shared" si="290"/>
        <v/>
      </c>
      <c r="DH72" s="134" t="str">
        <f t="shared" si="290"/>
        <v/>
      </c>
      <c r="DI72" s="134" t="str">
        <f t="shared" si="290"/>
        <v/>
      </c>
      <c r="DJ72" s="134" t="str">
        <f t="shared" si="290"/>
        <v/>
      </c>
      <c r="DK72" s="134" t="str">
        <f t="shared" si="290"/>
        <v/>
      </c>
      <c r="DL72" s="134" t="str">
        <f t="shared" si="290"/>
        <v/>
      </c>
      <c r="DM72" s="134" t="str">
        <f t="shared" si="290"/>
        <v/>
      </c>
      <c r="DN72" s="134" t="str">
        <f t="shared" si="290"/>
        <v/>
      </c>
      <c r="DO72" s="134" t="str">
        <f t="shared" si="290"/>
        <v/>
      </c>
      <c r="DP72" s="134" t="str">
        <f t="shared" si="290"/>
        <v/>
      </c>
      <c r="DQ72" s="134" t="str">
        <f t="shared" si="290"/>
        <v/>
      </c>
      <c r="DR72" s="134" t="str">
        <f t="shared" si="290"/>
        <v/>
      </c>
      <c r="DS72" s="134" t="str">
        <f t="shared" si="290"/>
        <v/>
      </c>
      <c r="DT72" s="134" t="str">
        <f t="shared" si="290"/>
        <v/>
      </c>
      <c r="DU72" s="134" t="str">
        <f t="shared" si="290"/>
        <v/>
      </c>
      <c r="DV72" s="134" t="str">
        <f t="shared" si="290"/>
        <v/>
      </c>
      <c r="DW72" s="134" t="str">
        <f t="shared" si="290"/>
        <v/>
      </c>
      <c r="DX72" s="134" t="str">
        <f t="shared" si="290"/>
        <v/>
      </c>
      <c r="DY72" s="134" t="str">
        <f t="shared" si="290"/>
        <v/>
      </c>
      <c r="DZ72" s="134" t="str">
        <f t="shared" si="290"/>
        <v/>
      </c>
      <c r="EA72" s="134" t="str">
        <f t="shared" si="290"/>
        <v/>
      </c>
      <c r="EB72" s="134" t="str">
        <f t="shared" si="290"/>
        <v/>
      </c>
      <c r="EC72" s="134" t="str">
        <f t="shared" si="290"/>
        <v/>
      </c>
      <c r="ED72" s="134" t="str">
        <f t="shared" si="290"/>
        <v/>
      </c>
      <c r="EE72" s="134" t="str">
        <f t="shared" si="290"/>
        <v/>
      </c>
      <c r="EF72" s="134" t="str">
        <f t="shared" si="290"/>
        <v/>
      </c>
      <c r="EG72" s="134" t="str">
        <f t="shared" si="290"/>
        <v/>
      </c>
      <c r="EH72" s="134" t="str">
        <f t="shared" si="290"/>
        <v/>
      </c>
      <c r="EI72" s="134" t="str">
        <f t="shared" si="290"/>
        <v/>
      </c>
      <c r="EJ72" s="134" t="str">
        <f t="shared" si="290"/>
        <v/>
      </c>
      <c r="EK72" s="134" t="str">
        <f t="shared" si="290"/>
        <v/>
      </c>
      <c r="EL72" s="134" t="str">
        <f t="shared" ref="EL72:GW72" si="291">IF(DZ32&lt;=0,"",IF(EL32&lt;=0,"",(EL32/DZ32-1)))</f>
        <v/>
      </c>
      <c r="EM72" s="134" t="str">
        <f t="shared" si="291"/>
        <v/>
      </c>
      <c r="EN72" s="134" t="str">
        <f t="shared" si="291"/>
        <v/>
      </c>
      <c r="EO72" s="134" t="str">
        <f t="shared" si="291"/>
        <v/>
      </c>
      <c r="EP72" s="134" t="str">
        <f t="shared" si="291"/>
        <v/>
      </c>
      <c r="EQ72" s="134" t="str">
        <f t="shared" si="291"/>
        <v/>
      </c>
      <c r="ER72" s="134" t="str">
        <f t="shared" si="291"/>
        <v/>
      </c>
      <c r="ES72" s="134" t="str">
        <f t="shared" si="291"/>
        <v/>
      </c>
      <c r="ET72" s="134" t="str">
        <f t="shared" si="291"/>
        <v/>
      </c>
      <c r="EU72" s="134" t="str">
        <f t="shared" si="291"/>
        <v/>
      </c>
      <c r="EV72" s="134" t="str">
        <f t="shared" si="291"/>
        <v/>
      </c>
      <c r="EW72" s="134" t="str">
        <f t="shared" si="291"/>
        <v/>
      </c>
      <c r="EX72" s="134" t="str">
        <f t="shared" si="291"/>
        <v/>
      </c>
      <c r="EY72" s="134" t="str">
        <f t="shared" si="291"/>
        <v/>
      </c>
      <c r="EZ72" s="134" t="str">
        <f t="shared" si="291"/>
        <v/>
      </c>
      <c r="FA72" s="134" t="str">
        <f t="shared" si="291"/>
        <v/>
      </c>
      <c r="FB72" s="134" t="str">
        <f t="shared" si="291"/>
        <v/>
      </c>
      <c r="FC72" s="134" t="str">
        <f t="shared" si="291"/>
        <v/>
      </c>
      <c r="FD72" s="134" t="str">
        <f t="shared" si="291"/>
        <v/>
      </c>
      <c r="FE72" s="134" t="str">
        <f t="shared" si="291"/>
        <v/>
      </c>
      <c r="FF72" s="134" t="str">
        <f t="shared" si="291"/>
        <v/>
      </c>
      <c r="FG72" s="134" t="str">
        <f t="shared" si="291"/>
        <v/>
      </c>
      <c r="FH72" s="134" t="str">
        <f t="shared" si="291"/>
        <v/>
      </c>
      <c r="FI72" s="134" t="str">
        <f t="shared" si="291"/>
        <v/>
      </c>
      <c r="FJ72" s="134" t="str">
        <f t="shared" si="291"/>
        <v/>
      </c>
      <c r="FK72" s="134" t="str">
        <f t="shared" si="291"/>
        <v/>
      </c>
      <c r="FL72" s="134" t="str">
        <f t="shared" si="291"/>
        <v/>
      </c>
      <c r="FM72" s="134" t="str">
        <f t="shared" si="291"/>
        <v/>
      </c>
      <c r="FN72" s="134" t="str">
        <f t="shared" si="291"/>
        <v/>
      </c>
      <c r="FO72" s="134" t="str">
        <f t="shared" si="291"/>
        <v/>
      </c>
      <c r="FP72" s="134" t="str">
        <f t="shared" si="291"/>
        <v/>
      </c>
      <c r="FQ72" s="134" t="str">
        <f t="shared" si="291"/>
        <v/>
      </c>
      <c r="FR72" s="134" t="str">
        <f t="shared" si="291"/>
        <v/>
      </c>
      <c r="FS72" s="134" t="str">
        <f t="shared" si="291"/>
        <v/>
      </c>
      <c r="FT72" s="134" t="str">
        <f t="shared" si="291"/>
        <v/>
      </c>
      <c r="FU72" s="134" t="str">
        <f t="shared" si="291"/>
        <v/>
      </c>
      <c r="FV72" s="134" t="str">
        <f t="shared" si="291"/>
        <v/>
      </c>
      <c r="FW72" s="134" t="str">
        <f t="shared" si="291"/>
        <v/>
      </c>
      <c r="FX72" s="134" t="str">
        <f t="shared" si="291"/>
        <v/>
      </c>
      <c r="FY72" s="134" t="str">
        <f t="shared" si="291"/>
        <v/>
      </c>
      <c r="FZ72" s="134" t="str">
        <f t="shared" si="291"/>
        <v/>
      </c>
      <c r="GA72" s="134" t="str">
        <f t="shared" si="291"/>
        <v/>
      </c>
      <c r="GB72" s="134" t="str">
        <f t="shared" si="291"/>
        <v/>
      </c>
      <c r="GC72" s="134" t="str">
        <f t="shared" si="291"/>
        <v/>
      </c>
      <c r="GD72" s="134" t="str">
        <f t="shared" si="291"/>
        <v/>
      </c>
      <c r="GE72" s="134" t="str">
        <f t="shared" si="291"/>
        <v/>
      </c>
      <c r="GF72" s="134" t="str">
        <f t="shared" si="291"/>
        <v/>
      </c>
      <c r="GG72" s="134" t="str">
        <f t="shared" si="291"/>
        <v/>
      </c>
      <c r="GH72" s="134" t="str">
        <f t="shared" si="291"/>
        <v/>
      </c>
      <c r="GI72" s="134" t="str">
        <f t="shared" si="291"/>
        <v/>
      </c>
      <c r="GJ72" s="134" t="str">
        <f t="shared" si="291"/>
        <v/>
      </c>
      <c r="GK72" s="134" t="str">
        <f t="shared" si="291"/>
        <v/>
      </c>
      <c r="GL72" s="134" t="str">
        <f t="shared" si="291"/>
        <v/>
      </c>
      <c r="GM72" s="134" t="str">
        <f t="shared" si="291"/>
        <v/>
      </c>
      <c r="GN72" s="134" t="str">
        <f t="shared" si="291"/>
        <v/>
      </c>
      <c r="GO72" s="134" t="str">
        <f t="shared" si="291"/>
        <v/>
      </c>
      <c r="GP72" s="134" t="str">
        <f t="shared" si="291"/>
        <v/>
      </c>
      <c r="GQ72" s="134" t="str">
        <f t="shared" si="291"/>
        <v/>
      </c>
      <c r="GR72" s="134" t="str">
        <f t="shared" si="291"/>
        <v/>
      </c>
      <c r="GS72" s="134" t="str">
        <f t="shared" si="291"/>
        <v/>
      </c>
      <c r="GT72" s="134" t="str">
        <f t="shared" si="291"/>
        <v/>
      </c>
      <c r="GU72" s="134" t="str">
        <f t="shared" si="291"/>
        <v/>
      </c>
      <c r="GV72" s="134" t="str">
        <f t="shared" si="291"/>
        <v/>
      </c>
      <c r="GW72" s="134" t="str">
        <f t="shared" si="291"/>
        <v/>
      </c>
      <c r="GX72" s="134" t="str">
        <f t="shared" ref="GX72:IG72" si="292">IF(GL32&lt;=0,"",IF(GX32&lt;=0,"",(GX32/GL32-1)))</f>
        <v/>
      </c>
      <c r="GY72" s="134" t="str">
        <f t="shared" si="292"/>
        <v/>
      </c>
      <c r="GZ72" s="134" t="str">
        <f t="shared" si="292"/>
        <v/>
      </c>
      <c r="HA72" s="134" t="str">
        <f t="shared" si="292"/>
        <v/>
      </c>
      <c r="HB72" s="134" t="str">
        <f t="shared" si="292"/>
        <v/>
      </c>
      <c r="HC72" s="134" t="str">
        <f t="shared" si="292"/>
        <v/>
      </c>
      <c r="HD72" s="134" t="str">
        <f t="shared" si="292"/>
        <v/>
      </c>
      <c r="HE72" s="134" t="str">
        <f t="shared" si="292"/>
        <v/>
      </c>
      <c r="HF72" s="134" t="str">
        <f t="shared" si="292"/>
        <v/>
      </c>
      <c r="HG72" s="134" t="str">
        <f t="shared" si="292"/>
        <v/>
      </c>
      <c r="HH72" s="134" t="str">
        <f t="shared" si="292"/>
        <v/>
      </c>
      <c r="HI72" s="134" t="str">
        <f t="shared" si="292"/>
        <v/>
      </c>
      <c r="HJ72" s="134" t="str">
        <f t="shared" si="292"/>
        <v/>
      </c>
      <c r="HK72" s="134" t="str">
        <f t="shared" si="292"/>
        <v/>
      </c>
      <c r="HL72" s="134" t="str">
        <f t="shared" si="292"/>
        <v/>
      </c>
      <c r="HM72" s="134" t="str">
        <f t="shared" si="292"/>
        <v/>
      </c>
      <c r="HN72" s="134" t="str">
        <f t="shared" si="292"/>
        <v/>
      </c>
      <c r="HO72" s="134" t="str">
        <f t="shared" si="292"/>
        <v/>
      </c>
      <c r="HP72" s="134" t="str">
        <f t="shared" si="292"/>
        <v/>
      </c>
      <c r="HQ72" s="134" t="str">
        <f t="shared" si="292"/>
        <v/>
      </c>
      <c r="HR72" s="134" t="str">
        <f t="shared" si="292"/>
        <v/>
      </c>
      <c r="HS72" s="134" t="str">
        <f t="shared" si="292"/>
        <v/>
      </c>
      <c r="HT72" s="134" t="str">
        <f t="shared" si="292"/>
        <v/>
      </c>
      <c r="HU72" s="134" t="str">
        <f t="shared" si="292"/>
        <v/>
      </c>
      <c r="HV72" s="134" t="str">
        <f t="shared" si="292"/>
        <v/>
      </c>
      <c r="HW72" s="134" t="str">
        <f t="shared" si="292"/>
        <v/>
      </c>
      <c r="HX72" s="134" t="str">
        <f t="shared" si="292"/>
        <v/>
      </c>
      <c r="HY72" s="134" t="str">
        <f t="shared" si="292"/>
        <v/>
      </c>
      <c r="HZ72" s="134" t="str">
        <f t="shared" si="292"/>
        <v/>
      </c>
      <c r="IA72" s="134" t="str">
        <f t="shared" si="292"/>
        <v/>
      </c>
      <c r="IB72" s="134" t="str">
        <f t="shared" si="292"/>
        <v/>
      </c>
      <c r="IC72" s="134" t="str">
        <f t="shared" si="292"/>
        <v/>
      </c>
      <c r="ID72" s="134" t="str">
        <f t="shared" si="292"/>
        <v/>
      </c>
      <c r="IE72" s="134" t="str">
        <f t="shared" si="292"/>
        <v/>
      </c>
      <c r="IF72" s="134" t="str">
        <f t="shared" si="292"/>
        <v/>
      </c>
      <c r="IG72" s="134" t="str">
        <f t="shared" si="292"/>
        <v/>
      </c>
      <c r="IH72" s="134" t="e">
        <f t="shared" si="232"/>
        <v>#DIV/0!</v>
      </c>
      <c r="II72" s="134" t="e">
        <f t="shared" si="260"/>
        <v>#DIV/0!</v>
      </c>
      <c r="IJ72" s="134" t="e">
        <f t="shared" si="261"/>
        <v>#DIV/0!</v>
      </c>
      <c r="IK72" s="134" t="e">
        <f t="shared" si="244"/>
        <v>#DIV/0!</v>
      </c>
      <c r="IL72" s="134" t="e">
        <f t="shared" si="245"/>
        <v>#DIV/0!</v>
      </c>
      <c r="IM72" s="134" t="e">
        <f t="shared" si="246"/>
        <v>#DIV/0!</v>
      </c>
      <c r="IN72" s="134" t="e">
        <f t="shared" si="247"/>
        <v>#DIV/0!</v>
      </c>
      <c r="IO72" s="134" t="e">
        <f t="shared" si="248"/>
        <v>#DIV/0!</v>
      </c>
      <c r="IP72" s="134" t="e">
        <f t="shared" si="249"/>
        <v>#DIV/0!</v>
      </c>
      <c r="IQ72" s="134" t="e">
        <f t="shared" si="250"/>
        <v>#DIV/0!</v>
      </c>
      <c r="IR72" s="134" t="e">
        <f t="shared" si="251"/>
        <v>#DIV/0!</v>
      </c>
      <c r="IS72" s="134" t="e">
        <f t="shared" si="252"/>
        <v>#DIV/0!</v>
      </c>
      <c r="IT72" s="134" t="e">
        <f t="shared" si="253"/>
        <v>#DIV/0!</v>
      </c>
      <c r="IU72" s="134" t="e">
        <f t="shared" si="254"/>
        <v>#DIV/0!</v>
      </c>
      <c r="IV72" s="134" t="e">
        <f t="shared" si="255"/>
        <v>#DIV/0!</v>
      </c>
      <c r="IW72" s="134" t="e">
        <f t="shared" si="256"/>
        <v>#DIV/0!</v>
      </c>
      <c r="IX72" s="134" t="e">
        <f t="shared" si="257"/>
        <v>#DIV/0!</v>
      </c>
      <c r="IY72" s="134" t="e">
        <f t="shared" si="258"/>
        <v>#DIV/0!</v>
      </c>
      <c r="IZ72" s="134" t="e">
        <f t="shared" si="259"/>
        <v>#DIV/0!</v>
      </c>
      <c r="JA72" s="134" t="e">
        <f t="shared" si="259"/>
        <v>#DIV/0!</v>
      </c>
      <c r="JB72" s="134" t="e">
        <f t="shared" si="259"/>
        <v>#DIV/0!</v>
      </c>
      <c r="JC72" s="134" t="e">
        <f t="shared" si="259"/>
        <v>#DIV/0!</v>
      </c>
      <c r="JD72" s="134" t="e">
        <f t="shared" si="259"/>
        <v>#DIV/0!</v>
      </c>
      <c r="JE72" s="134" t="e">
        <f t="shared" si="259"/>
        <v>#DIV/0!</v>
      </c>
      <c r="JF72" s="134" t="e">
        <f t="shared" si="259"/>
        <v>#DIV/0!</v>
      </c>
      <c r="JG72" s="134" t="e">
        <f t="shared" si="259"/>
        <v>#DIV/0!</v>
      </c>
      <c r="JH72" s="134" t="e">
        <f t="shared" si="259"/>
        <v>#DIV/0!</v>
      </c>
      <c r="JI72" s="134" t="e">
        <f t="shared" si="259"/>
        <v>#DIV/0!</v>
      </c>
      <c r="JJ72" s="134" t="e">
        <f t="shared" si="259"/>
        <v>#DIV/0!</v>
      </c>
      <c r="JK72" s="134" t="e">
        <f t="shared" si="259"/>
        <v>#DIV/0!</v>
      </c>
      <c r="JL72" s="134" t="e">
        <f t="shared" si="287"/>
        <v>#DIV/0!</v>
      </c>
      <c r="JM72" s="134" t="e">
        <f t="shared" si="287"/>
        <v>#DIV/0!</v>
      </c>
      <c r="JN72" s="134" t="e">
        <f t="shared" si="287"/>
        <v>#DIV/0!</v>
      </c>
      <c r="JO72" s="134" t="e">
        <f t="shared" si="287"/>
        <v>#DIV/0!</v>
      </c>
      <c r="JP72" s="134" t="e">
        <f t="shared" si="287"/>
        <v>#DIV/0!</v>
      </c>
      <c r="JQ72" s="134" t="e">
        <f t="shared" si="287"/>
        <v>#DIV/0!</v>
      </c>
      <c r="JR72" s="134" t="e">
        <f t="shared" si="287"/>
        <v>#DIV/0!</v>
      </c>
      <c r="JS72" s="134" t="e">
        <f t="shared" si="287"/>
        <v>#DIV/0!</v>
      </c>
      <c r="JT72" s="134" t="e">
        <f t="shared" si="235"/>
        <v>#DIV/0!</v>
      </c>
      <c r="JU72" s="134" t="e">
        <f t="shared" si="236"/>
        <v>#DIV/0!</v>
      </c>
      <c r="JV72" s="134" t="e">
        <f t="shared" si="237"/>
        <v>#DIV/0!</v>
      </c>
      <c r="JW72" s="134" t="e">
        <f t="shared" si="238"/>
        <v>#DIV/0!</v>
      </c>
      <c r="JX72" s="134" t="e">
        <f t="shared" si="238"/>
        <v>#DIV/0!</v>
      </c>
      <c r="JY72" s="134" t="e">
        <f t="shared" si="238"/>
        <v>#DIV/0!</v>
      </c>
      <c r="JZ72" s="134" t="e">
        <f t="shared" si="238"/>
        <v>#DIV/0!</v>
      </c>
      <c r="KA72" s="134" t="e">
        <f t="shared" si="238"/>
        <v>#DIV/0!</v>
      </c>
      <c r="KB72" s="134" t="e">
        <f t="shared" si="238"/>
        <v>#DIV/0!</v>
      </c>
      <c r="KC72" s="134" t="e">
        <f t="shared" si="238"/>
        <v>#DIV/0!</v>
      </c>
      <c r="KD72" s="134" t="e">
        <f t="shared" si="238"/>
        <v>#DIV/0!</v>
      </c>
      <c r="KE72" s="134" t="e">
        <f t="shared" si="238"/>
        <v>#DIV/0!</v>
      </c>
      <c r="KF72" s="134" t="e">
        <f t="shared" si="238"/>
        <v>#DIV/0!</v>
      </c>
      <c r="KG72" s="134" t="e">
        <f t="shared" si="238"/>
        <v>#DIV/0!</v>
      </c>
      <c r="KH72" s="134" t="e">
        <f t="shared" si="238"/>
        <v>#DIV/0!</v>
      </c>
      <c r="KI72" s="134" t="e">
        <f t="shared" si="238"/>
        <v>#DIV/0!</v>
      </c>
      <c r="KJ72" s="134" t="e">
        <f t="shared" si="238"/>
        <v>#DIV/0!</v>
      </c>
      <c r="KK72" s="134" t="e">
        <f t="shared" si="238"/>
        <v>#DIV/0!</v>
      </c>
      <c r="KL72" s="134" t="e">
        <f t="shared" si="238"/>
        <v>#DIV/0!</v>
      </c>
      <c r="KM72" s="134" t="e">
        <f t="shared" si="238"/>
        <v>#DIV/0!</v>
      </c>
      <c r="KN72" s="134" t="e">
        <f t="shared" si="239"/>
        <v>#DIV/0!</v>
      </c>
      <c r="KO72" s="134" t="e">
        <f t="shared" si="239"/>
        <v>#DIV/0!</v>
      </c>
      <c r="KP72" s="134" t="e">
        <f t="shared" si="239"/>
        <v>#DIV/0!</v>
      </c>
      <c r="KQ72" s="134" t="e">
        <f t="shared" si="239"/>
        <v>#DIV/0!</v>
      </c>
      <c r="KR72" s="134" t="e">
        <f t="shared" si="239"/>
        <v>#DIV/0!</v>
      </c>
      <c r="KS72" s="134" t="e">
        <f t="shared" si="239"/>
        <v>#DIV/0!</v>
      </c>
      <c r="KT72" s="134" t="e">
        <f t="shared" si="239"/>
        <v>#DIV/0!</v>
      </c>
      <c r="KU72" s="134" t="e">
        <f t="shared" si="239"/>
        <v>#DIV/0!</v>
      </c>
      <c r="KV72" s="134" t="e">
        <f t="shared" si="239"/>
        <v>#DIV/0!</v>
      </c>
      <c r="KW72" s="134" t="e">
        <f t="shared" si="239"/>
        <v>#DIV/0!</v>
      </c>
      <c r="KX72" s="134" t="e">
        <f t="shared" si="239"/>
        <v>#DIV/0!</v>
      </c>
      <c r="KY72" s="134" t="e">
        <f t="shared" si="239"/>
        <v>#DIV/0!</v>
      </c>
      <c r="KZ72" s="134" t="e">
        <f t="shared" si="239"/>
        <v>#DIV/0!</v>
      </c>
      <c r="LA72" s="134" t="e">
        <f t="shared" si="239"/>
        <v>#DIV/0!</v>
      </c>
      <c r="LB72" s="134" t="e">
        <f t="shared" si="239"/>
        <v>#DIV/0!</v>
      </c>
      <c r="LC72" s="134" t="e">
        <f t="shared" si="239"/>
        <v>#DIV/0!</v>
      </c>
      <c r="LD72" s="134" t="e">
        <f t="shared" si="239"/>
        <v>#DIV/0!</v>
      </c>
      <c r="LE72" s="134" t="e">
        <f t="shared" si="239"/>
        <v>#DIV/0!</v>
      </c>
      <c r="LF72" s="134" t="e">
        <f t="shared" si="243"/>
        <v>#DIV/0!</v>
      </c>
      <c r="LG72" s="134" t="e">
        <f t="shared" si="243"/>
        <v>#DIV/0!</v>
      </c>
      <c r="LH72" s="134" t="e">
        <f t="shared" si="243"/>
        <v>#DIV/0!</v>
      </c>
      <c r="LI72" s="134" t="e">
        <f t="shared" si="243"/>
        <v>#DIV/0!</v>
      </c>
      <c r="LJ72" s="134" t="e">
        <f t="shared" si="243"/>
        <v>#DIV/0!</v>
      </c>
      <c r="LK72" s="134" t="e">
        <f t="shared" si="243"/>
        <v>#DIV/0!</v>
      </c>
      <c r="LL72" s="134" t="e">
        <f t="shared" si="243"/>
        <v>#DIV/0!</v>
      </c>
      <c r="LM72" s="134" t="e">
        <f t="shared" si="243"/>
        <v>#DIV/0!</v>
      </c>
      <c r="LN72" s="134" t="e">
        <f t="shared" si="243"/>
        <v>#DIV/0!</v>
      </c>
      <c r="LO72" s="134" t="e">
        <f t="shared" si="243"/>
        <v>#DIV/0!</v>
      </c>
      <c r="LP72" s="134" t="e">
        <f t="shared" si="243"/>
        <v>#DIV/0!</v>
      </c>
      <c r="LQ72" s="134" t="e">
        <f t="shared" si="243"/>
        <v>#DIV/0!</v>
      </c>
      <c r="LR72" s="134" t="e">
        <f t="shared" si="243"/>
        <v>#DIV/0!</v>
      </c>
      <c r="LS72" s="134" t="e">
        <f t="shared" si="243"/>
        <v>#DIV/0!</v>
      </c>
      <c r="LT72" s="134" t="e">
        <f t="shared" si="243"/>
        <v>#DIV/0!</v>
      </c>
      <c r="LU72" s="134" t="e">
        <f t="shared" si="243"/>
        <v>#DIV/0!</v>
      </c>
      <c r="LV72" s="134" t="e">
        <f t="shared" si="243"/>
        <v>#DIV/0!</v>
      </c>
      <c r="LW72" s="134" t="e">
        <f t="shared" si="243"/>
        <v>#DIV/0!</v>
      </c>
      <c r="LX72" s="134" t="e">
        <f t="shared" si="243"/>
        <v>#DIV/0!</v>
      </c>
      <c r="LY72" s="134" t="e">
        <f t="shared" si="288"/>
        <v>#DIV/0!</v>
      </c>
      <c r="LZ72" s="134" t="e">
        <f t="shared" si="288"/>
        <v>#DIV/0!</v>
      </c>
      <c r="MA72" s="134" t="e">
        <f t="shared" si="288"/>
        <v>#DIV/0!</v>
      </c>
      <c r="MB72" s="134" t="e">
        <f t="shared" si="288"/>
        <v>#DIV/0!</v>
      </c>
      <c r="MC72" s="134" t="e">
        <f t="shared" si="288"/>
        <v>#DIV/0!</v>
      </c>
      <c r="MD72" s="134" t="e">
        <f t="shared" si="241"/>
        <v>#DIV/0!</v>
      </c>
      <c r="ME72" s="134" t="e">
        <f t="shared" si="242"/>
        <v>#DIV/0!</v>
      </c>
      <c r="MF72" s="134" t="e">
        <f t="shared" si="242"/>
        <v>#DIV/0!</v>
      </c>
      <c r="MG72" s="134" t="e">
        <f t="shared" si="242"/>
        <v>#DIV/0!</v>
      </c>
      <c r="MH72" s="134" t="e">
        <f t="shared" si="242"/>
        <v>#DIV/0!</v>
      </c>
      <c r="MI72" s="134" t="e">
        <f t="shared" si="242"/>
        <v>#DIV/0!</v>
      </c>
      <c r="MJ72" s="134" t="e">
        <f t="shared" si="242"/>
        <v>#DIV/0!</v>
      </c>
      <c r="MK72" s="134" t="e">
        <f t="shared" si="242"/>
        <v>#DIV/0!</v>
      </c>
      <c r="ML72" s="134" t="e">
        <f t="shared" si="242"/>
        <v>#DIV/0!</v>
      </c>
    </row>
    <row r="73" spans="1:350" s="130" customFormat="1" hidden="1" x14ac:dyDescent="0.35">
      <c r="A73" s="74" t="str">
        <f>Month!$A$33</f>
        <v>Mercado Livre</v>
      </c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 t="str">
        <f t="shared" ref="N73:BY73" si="293">IF(B33&lt;=0,"",IF(N33&lt;=0,"",(N33/B33-1)))</f>
        <v/>
      </c>
      <c r="O73" s="134" t="str">
        <f t="shared" si="293"/>
        <v/>
      </c>
      <c r="P73" s="134" t="str">
        <f t="shared" si="293"/>
        <v/>
      </c>
      <c r="Q73" s="134" t="str">
        <f t="shared" si="293"/>
        <v/>
      </c>
      <c r="R73" s="134" t="str">
        <f t="shared" si="293"/>
        <v/>
      </c>
      <c r="S73" s="134" t="str">
        <f t="shared" si="293"/>
        <v/>
      </c>
      <c r="T73" s="134" t="str">
        <f t="shared" si="293"/>
        <v/>
      </c>
      <c r="U73" s="134" t="str">
        <f t="shared" si="293"/>
        <v/>
      </c>
      <c r="V73" s="134" t="str">
        <f t="shared" si="293"/>
        <v/>
      </c>
      <c r="W73" s="134" t="str">
        <f t="shared" si="293"/>
        <v/>
      </c>
      <c r="X73" s="134" t="str">
        <f t="shared" si="293"/>
        <v/>
      </c>
      <c r="Y73" s="134" t="str">
        <f t="shared" si="293"/>
        <v/>
      </c>
      <c r="Z73" s="134" t="str">
        <f t="shared" si="293"/>
        <v/>
      </c>
      <c r="AA73" s="134" t="str">
        <f t="shared" si="293"/>
        <v/>
      </c>
      <c r="AB73" s="134" t="str">
        <f t="shared" si="293"/>
        <v/>
      </c>
      <c r="AC73" s="134" t="str">
        <f t="shared" si="293"/>
        <v/>
      </c>
      <c r="AD73" s="134" t="str">
        <f t="shared" si="293"/>
        <v/>
      </c>
      <c r="AE73" s="134" t="str">
        <f t="shared" si="293"/>
        <v/>
      </c>
      <c r="AF73" s="134" t="str">
        <f t="shared" si="293"/>
        <v/>
      </c>
      <c r="AG73" s="134" t="str">
        <f t="shared" si="293"/>
        <v/>
      </c>
      <c r="AH73" s="134" t="str">
        <f t="shared" si="293"/>
        <v/>
      </c>
      <c r="AI73" s="134" t="str">
        <f t="shared" si="293"/>
        <v/>
      </c>
      <c r="AJ73" s="134" t="str">
        <f t="shared" si="293"/>
        <v/>
      </c>
      <c r="AK73" s="134" t="str">
        <f t="shared" si="293"/>
        <v/>
      </c>
      <c r="AL73" s="134" t="str">
        <f t="shared" si="293"/>
        <v/>
      </c>
      <c r="AM73" s="134" t="str">
        <f t="shared" si="293"/>
        <v/>
      </c>
      <c r="AN73" s="134" t="str">
        <f t="shared" si="293"/>
        <v/>
      </c>
      <c r="AO73" s="134" t="str">
        <f t="shared" si="293"/>
        <v/>
      </c>
      <c r="AP73" s="134" t="str">
        <f t="shared" si="293"/>
        <v/>
      </c>
      <c r="AQ73" s="134" t="str">
        <f t="shared" si="293"/>
        <v/>
      </c>
      <c r="AR73" s="134" t="str">
        <f t="shared" si="293"/>
        <v/>
      </c>
      <c r="AS73" s="134" t="str">
        <f t="shared" si="293"/>
        <v/>
      </c>
      <c r="AT73" s="134" t="str">
        <f t="shared" si="293"/>
        <v/>
      </c>
      <c r="AU73" s="134" t="str">
        <f t="shared" si="293"/>
        <v/>
      </c>
      <c r="AV73" s="134" t="str">
        <f t="shared" si="293"/>
        <v/>
      </c>
      <c r="AW73" s="134" t="str">
        <f t="shared" si="293"/>
        <v/>
      </c>
      <c r="AX73" s="134" t="str">
        <f t="shared" si="293"/>
        <v/>
      </c>
      <c r="AY73" s="134" t="str">
        <f t="shared" si="293"/>
        <v/>
      </c>
      <c r="AZ73" s="134" t="str">
        <f t="shared" si="293"/>
        <v/>
      </c>
      <c r="BA73" s="134" t="str">
        <f t="shared" si="293"/>
        <v/>
      </c>
      <c r="BB73" s="134" t="str">
        <f t="shared" si="293"/>
        <v/>
      </c>
      <c r="BC73" s="134" t="str">
        <f t="shared" si="293"/>
        <v/>
      </c>
      <c r="BD73" s="134" t="str">
        <f t="shared" si="293"/>
        <v/>
      </c>
      <c r="BE73" s="134" t="str">
        <f t="shared" si="293"/>
        <v/>
      </c>
      <c r="BF73" s="134" t="str">
        <f t="shared" si="293"/>
        <v/>
      </c>
      <c r="BG73" s="134" t="str">
        <f t="shared" si="293"/>
        <v/>
      </c>
      <c r="BH73" s="134" t="str">
        <f t="shared" si="293"/>
        <v/>
      </c>
      <c r="BI73" s="134" t="str">
        <f t="shared" si="293"/>
        <v/>
      </c>
      <c r="BJ73" s="134" t="str">
        <f t="shared" si="293"/>
        <v/>
      </c>
      <c r="BK73" s="134" t="str">
        <f t="shared" si="293"/>
        <v/>
      </c>
      <c r="BL73" s="134" t="str">
        <f t="shared" si="293"/>
        <v/>
      </c>
      <c r="BM73" s="134" t="str">
        <f t="shared" si="293"/>
        <v/>
      </c>
      <c r="BN73" s="134" t="str">
        <f t="shared" si="293"/>
        <v/>
      </c>
      <c r="BO73" s="134" t="str">
        <f t="shared" si="293"/>
        <v/>
      </c>
      <c r="BP73" s="134" t="str">
        <f t="shared" si="293"/>
        <v/>
      </c>
      <c r="BQ73" s="134" t="str">
        <f t="shared" si="293"/>
        <v/>
      </c>
      <c r="BR73" s="134" t="str">
        <f t="shared" si="293"/>
        <v/>
      </c>
      <c r="BS73" s="134" t="str">
        <f t="shared" si="293"/>
        <v/>
      </c>
      <c r="BT73" s="134" t="str">
        <f t="shared" si="293"/>
        <v/>
      </c>
      <c r="BU73" s="134" t="str">
        <f t="shared" si="293"/>
        <v/>
      </c>
      <c r="BV73" s="134" t="str">
        <f t="shared" si="293"/>
        <v/>
      </c>
      <c r="BW73" s="134" t="str">
        <f t="shared" si="293"/>
        <v/>
      </c>
      <c r="BX73" s="134" t="str">
        <f t="shared" si="293"/>
        <v/>
      </c>
      <c r="BY73" s="134" t="str">
        <f t="shared" si="293"/>
        <v/>
      </c>
      <c r="BZ73" s="134" t="str">
        <f t="shared" ref="BZ73:EK73" si="294">IF(BN33&lt;=0,"",IF(BZ33&lt;=0,"",(BZ33/BN33-1)))</f>
        <v/>
      </c>
      <c r="CA73" s="134" t="str">
        <f t="shared" si="294"/>
        <v/>
      </c>
      <c r="CB73" s="134" t="str">
        <f t="shared" si="294"/>
        <v/>
      </c>
      <c r="CC73" s="134" t="str">
        <f t="shared" si="294"/>
        <v/>
      </c>
      <c r="CD73" s="134" t="str">
        <f t="shared" si="294"/>
        <v/>
      </c>
      <c r="CE73" s="134" t="str">
        <f t="shared" si="294"/>
        <v/>
      </c>
      <c r="CF73" s="134" t="str">
        <f t="shared" si="294"/>
        <v/>
      </c>
      <c r="CG73" s="134" t="str">
        <f t="shared" si="294"/>
        <v/>
      </c>
      <c r="CH73" s="134" t="str">
        <f t="shared" si="294"/>
        <v/>
      </c>
      <c r="CI73" s="134" t="str">
        <f t="shared" si="294"/>
        <v/>
      </c>
      <c r="CJ73" s="134" t="str">
        <f t="shared" si="294"/>
        <v/>
      </c>
      <c r="CK73" s="134" t="str">
        <f t="shared" si="294"/>
        <v/>
      </c>
      <c r="CL73" s="134" t="str">
        <f t="shared" si="294"/>
        <v/>
      </c>
      <c r="CM73" s="134" t="str">
        <f t="shared" si="294"/>
        <v/>
      </c>
      <c r="CN73" s="134" t="str">
        <f t="shared" si="294"/>
        <v/>
      </c>
      <c r="CO73" s="134" t="str">
        <f t="shared" si="294"/>
        <v/>
      </c>
      <c r="CP73" s="134" t="str">
        <f t="shared" si="294"/>
        <v/>
      </c>
      <c r="CQ73" s="134" t="str">
        <f t="shared" si="294"/>
        <v/>
      </c>
      <c r="CR73" s="134" t="str">
        <f t="shared" si="294"/>
        <v/>
      </c>
      <c r="CS73" s="134" t="str">
        <f t="shared" si="294"/>
        <v/>
      </c>
      <c r="CT73" s="134" t="str">
        <f t="shared" si="294"/>
        <v/>
      </c>
      <c r="CU73" s="134" t="str">
        <f t="shared" si="294"/>
        <v/>
      </c>
      <c r="CV73" s="134" t="str">
        <f t="shared" si="294"/>
        <v/>
      </c>
      <c r="CW73" s="134" t="str">
        <f t="shared" si="294"/>
        <v/>
      </c>
      <c r="CX73" s="134" t="str">
        <f t="shared" si="294"/>
        <v/>
      </c>
      <c r="CY73" s="134" t="str">
        <f t="shared" si="294"/>
        <v/>
      </c>
      <c r="CZ73" s="134" t="str">
        <f t="shared" si="294"/>
        <v/>
      </c>
      <c r="DA73" s="134" t="str">
        <f t="shared" si="294"/>
        <v/>
      </c>
      <c r="DB73" s="134" t="str">
        <f t="shared" si="294"/>
        <v/>
      </c>
      <c r="DC73" s="134" t="str">
        <f t="shared" si="294"/>
        <v/>
      </c>
      <c r="DD73" s="134" t="str">
        <f t="shared" si="294"/>
        <v/>
      </c>
      <c r="DE73" s="134" t="str">
        <f t="shared" si="294"/>
        <v/>
      </c>
      <c r="DF73" s="134" t="str">
        <f t="shared" si="294"/>
        <v/>
      </c>
      <c r="DG73" s="134" t="str">
        <f t="shared" si="294"/>
        <v/>
      </c>
      <c r="DH73" s="134" t="str">
        <f t="shared" si="294"/>
        <v/>
      </c>
      <c r="DI73" s="134" t="str">
        <f t="shared" si="294"/>
        <v/>
      </c>
      <c r="DJ73" s="134" t="str">
        <f t="shared" si="294"/>
        <v/>
      </c>
      <c r="DK73" s="134" t="str">
        <f t="shared" si="294"/>
        <v/>
      </c>
      <c r="DL73" s="134" t="str">
        <f t="shared" si="294"/>
        <v/>
      </c>
      <c r="DM73" s="134" t="str">
        <f t="shared" si="294"/>
        <v/>
      </c>
      <c r="DN73" s="134" t="str">
        <f t="shared" si="294"/>
        <v/>
      </c>
      <c r="DO73" s="134" t="str">
        <f t="shared" si="294"/>
        <v/>
      </c>
      <c r="DP73" s="134" t="str">
        <f t="shared" si="294"/>
        <v/>
      </c>
      <c r="DQ73" s="134" t="str">
        <f t="shared" si="294"/>
        <v/>
      </c>
      <c r="DR73" s="134" t="str">
        <f t="shared" si="294"/>
        <v/>
      </c>
      <c r="DS73" s="134" t="str">
        <f t="shared" si="294"/>
        <v/>
      </c>
      <c r="DT73" s="134" t="str">
        <f t="shared" si="294"/>
        <v/>
      </c>
      <c r="DU73" s="134" t="str">
        <f t="shared" si="294"/>
        <v/>
      </c>
      <c r="DV73" s="134" t="str">
        <f t="shared" si="294"/>
        <v/>
      </c>
      <c r="DW73" s="134" t="str">
        <f t="shared" si="294"/>
        <v/>
      </c>
      <c r="DX73" s="134" t="str">
        <f t="shared" si="294"/>
        <v/>
      </c>
      <c r="DY73" s="134" t="str">
        <f t="shared" si="294"/>
        <v/>
      </c>
      <c r="DZ73" s="134" t="str">
        <f t="shared" si="294"/>
        <v/>
      </c>
      <c r="EA73" s="134" t="str">
        <f t="shared" si="294"/>
        <v/>
      </c>
      <c r="EB73" s="134" t="str">
        <f t="shared" si="294"/>
        <v/>
      </c>
      <c r="EC73" s="134" t="str">
        <f t="shared" si="294"/>
        <v/>
      </c>
      <c r="ED73" s="134" t="str">
        <f t="shared" si="294"/>
        <v/>
      </c>
      <c r="EE73" s="134" t="str">
        <f t="shared" si="294"/>
        <v/>
      </c>
      <c r="EF73" s="134" t="str">
        <f t="shared" si="294"/>
        <v/>
      </c>
      <c r="EG73" s="134" t="str">
        <f t="shared" si="294"/>
        <v/>
      </c>
      <c r="EH73" s="134" t="str">
        <f t="shared" si="294"/>
        <v/>
      </c>
      <c r="EI73" s="134" t="str">
        <f t="shared" si="294"/>
        <v/>
      </c>
      <c r="EJ73" s="134" t="str">
        <f t="shared" si="294"/>
        <v/>
      </c>
      <c r="EK73" s="134" t="str">
        <f t="shared" si="294"/>
        <v/>
      </c>
      <c r="EL73" s="134" t="str">
        <f t="shared" ref="EL73:GW73" si="295">IF(DZ33&lt;=0,"",IF(EL33&lt;=0,"",(EL33/DZ33-1)))</f>
        <v/>
      </c>
      <c r="EM73" s="134" t="str">
        <f t="shared" si="295"/>
        <v/>
      </c>
      <c r="EN73" s="134" t="str">
        <f t="shared" si="295"/>
        <v/>
      </c>
      <c r="EO73" s="134" t="str">
        <f t="shared" si="295"/>
        <v/>
      </c>
      <c r="EP73" s="134" t="str">
        <f t="shared" si="295"/>
        <v/>
      </c>
      <c r="EQ73" s="134" t="str">
        <f t="shared" si="295"/>
        <v/>
      </c>
      <c r="ER73" s="134" t="str">
        <f t="shared" si="295"/>
        <v/>
      </c>
      <c r="ES73" s="134" t="str">
        <f t="shared" si="295"/>
        <v/>
      </c>
      <c r="ET73" s="134" t="str">
        <f t="shared" si="295"/>
        <v/>
      </c>
      <c r="EU73" s="134" t="str">
        <f t="shared" si="295"/>
        <v/>
      </c>
      <c r="EV73" s="134" t="str">
        <f t="shared" si="295"/>
        <v/>
      </c>
      <c r="EW73" s="134" t="str">
        <f t="shared" si="295"/>
        <v/>
      </c>
      <c r="EX73" s="134" t="str">
        <f t="shared" si="295"/>
        <v/>
      </c>
      <c r="EY73" s="134" t="str">
        <f t="shared" si="295"/>
        <v/>
      </c>
      <c r="EZ73" s="134" t="str">
        <f t="shared" si="295"/>
        <v/>
      </c>
      <c r="FA73" s="134" t="str">
        <f t="shared" si="295"/>
        <v/>
      </c>
      <c r="FB73" s="134" t="str">
        <f t="shared" si="295"/>
        <v/>
      </c>
      <c r="FC73" s="134" t="str">
        <f t="shared" si="295"/>
        <v/>
      </c>
      <c r="FD73" s="134" t="str">
        <f t="shared" si="295"/>
        <v/>
      </c>
      <c r="FE73" s="134" t="str">
        <f t="shared" si="295"/>
        <v/>
      </c>
      <c r="FF73" s="134" t="str">
        <f t="shared" si="295"/>
        <v/>
      </c>
      <c r="FG73" s="134" t="str">
        <f t="shared" si="295"/>
        <v/>
      </c>
      <c r="FH73" s="134" t="str">
        <f t="shared" si="295"/>
        <v/>
      </c>
      <c r="FI73" s="134" t="str">
        <f t="shared" si="295"/>
        <v/>
      </c>
      <c r="FJ73" s="134" t="str">
        <f t="shared" si="295"/>
        <v/>
      </c>
      <c r="FK73" s="134" t="str">
        <f t="shared" si="295"/>
        <v/>
      </c>
      <c r="FL73" s="134" t="str">
        <f t="shared" si="295"/>
        <v/>
      </c>
      <c r="FM73" s="134" t="str">
        <f t="shared" si="295"/>
        <v/>
      </c>
      <c r="FN73" s="134" t="str">
        <f t="shared" si="295"/>
        <v/>
      </c>
      <c r="FO73" s="134" t="str">
        <f t="shared" si="295"/>
        <v/>
      </c>
      <c r="FP73" s="134" t="str">
        <f t="shared" si="295"/>
        <v/>
      </c>
      <c r="FQ73" s="134" t="str">
        <f t="shared" si="295"/>
        <v/>
      </c>
      <c r="FR73" s="134" t="str">
        <f t="shared" si="295"/>
        <v/>
      </c>
      <c r="FS73" s="134" t="str">
        <f t="shared" si="295"/>
        <v/>
      </c>
      <c r="FT73" s="134" t="str">
        <f t="shared" si="295"/>
        <v/>
      </c>
      <c r="FU73" s="134" t="str">
        <f t="shared" si="295"/>
        <v/>
      </c>
      <c r="FV73" s="134" t="str">
        <f t="shared" si="295"/>
        <v/>
      </c>
      <c r="FW73" s="134" t="str">
        <f t="shared" si="295"/>
        <v/>
      </c>
      <c r="FX73" s="134" t="str">
        <f t="shared" si="295"/>
        <v/>
      </c>
      <c r="FY73" s="134" t="str">
        <f t="shared" si="295"/>
        <v/>
      </c>
      <c r="FZ73" s="134" t="str">
        <f t="shared" si="295"/>
        <v/>
      </c>
      <c r="GA73" s="134" t="str">
        <f t="shared" si="295"/>
        <v/>
      </c>
      <c r="GB73" s="134" t="str">
        <f t="shared" si="295"/>
        <v/>
      </c>
      <c r="GC73" s="134" t="str">
        <f t="shared" si="295"/>
        <v/>
      </c>
      <c r="GD73" s="134" t="str">
        <f t="shared" si="295"/>
        <v/>
      </c>
      <c r="GE73" s="134" t="str">
        <f t="shared" si="295"/>
        <v/>
      </c>
      <c r="GF73" s="134" t="str">
        <f t="shared" si="295"/>
        <v/>
      </c>
      <c r="GG73" s="134" t="str">
        <f t="shared" si="295"/>
        <v/>
      </c>
      <c r="GH73" s="134" t="str">
        <f t="shared" si="295"/>
        <v/>
      </c>
      <c r="GI73" s="134" t="str">
        <f t="shared" si="295"/>
        <v/>
      </c>
      <c r="GJ73" s="134" t="str">
        <f t="shared" si="295"/>
        <v/>
      </c>
      <c r="GK73" s="134" t="str">
        <f t="shared" si="295"/>
        <v/>
      </c>
      <c r="GL73" s="134" t="str">
        <f t="shared" si="295"/>
        <v/>
      </c>
      <c r="GM73" s="134" t="str">
        <f t="shared" si="295"/>
        <v/>
      </c>
      <c r="GN73" s="134" t="str">
        <f t="shared" si="295"/>
        <v/>
      </c>
      <c r="GO73" s="134" t="str">
        <f t="shared" si="295"/>
        <v/>
      </c>
      <c r="GP73" s="134" t="str">
        <f t="shared" si="295"/>
        <v/>
      </c>
      <c r="GQ73" s="134" t="str">
        <f t="shared" si="295"/>
        <v/>
      </c>
      <c r="GR73" s="134" t="str">
        <f t="shared" si="295"/>
        <v/>
      </c>
      <c r="GS73" s="134" t="str">
        <f t="shared" si="295"/>
        <v/>
      </c>
      <c r="GT73" s="134" t="str">
        <f t="shared" si="295"/>
        <v/>
      </c>
      <c r="GU73" s="134" t="str">
        <f t="shared" si="295"/>
        <v/>
      </c>
      <c r="GV73" s="134" t="str">
        <f t="shared" si="295"/>
        <v/>
      </c>
      <c r="GW73" s="134" t="str">
        <f t="shared" si="295"/>
        <v/>
      </c>
      <c r="GX73" s="134" t="str">
        <f t="shared" ref="GX73:IG73" si="296">IF(GL33&lt;=0,"",IF(GX33&lt;=0,"",(GX33/GL33-1)))</f>
        <v/>
      </c>
      <c r="GY73" s="134" t="str">
        <f t="shared" si="296"/>
        <v/>
      </c>
      <c r="GZ73" s="134" t="str">
        <f t="shared" si="296"/>
        <v/>
      </c>
      <c r="HA73" s="134" t="str">
        <f t="shared" si="296"/>
        <v/>
      </c>
      <c r="HB73" s="134" t="str">
        <f t="shared" si="296"/>
        <v/>
      </c>
      <c r="HC73" s="134" t="str">
        <f t="shared" si="296"/>
        <v/>
      </c>
      <c r="HD73" s="134" t="str">
        <f t="shared" si="296"/>
        <v/>
      </c>
      <c r="HE73" s="134" t="str">
        <f t="shared" si="296"/>
        <v/>
      </c>
      <c r="HF73" s="134">
        <f t="shared" si="296"/>
        <v>21.799340671512635</v>
      </c>
      <c r="HG73" s="134">
        <f t="shared" si="296"/>
        <v>5.7632976341801214</v>
      </c>
      <c r="HH73" s="134">
        <f t="shared" si="296"/>
        <v>2.7552835061574679</v>
      </c>
      <c r="HI73" s="134">
        <f t="shared" si="296"/>
        <v>1.5813520832031984</v>
      </c>
      <c r="HJ73" s="134">
        <f t="shared" si="296"/>
        <v>-0.70641801183967912</v>
      </c>
      <c r="HK73" s="134">
        <f t="shared" si="296"/>
        <v>-0.72600890006114538</v>
      </c>
      <c r="HL73" s="134">
        <f t="shared" si="296"/>
        <v>-0.73195491652652334</v>
      </c>
      <c r="HM73" s="134">
        <f t="shared" si="296"/>
        <v>-0.74945544779626927</v>
      </c>
      <c r="HN73" s="134">
        <f t="shared" si="296"/>
        <v>-0.771492372339045</v>
      </c>
      <c r="HO73" s="134">
        <f t="shared" si="296"/>
        <v>-0.78849136489801841</v>
      </c>
      <c r="HP73" s="134">
        <f t="shared" si="296"/>
        <v>-0.80382531729277407</v>
      </c>
      <c r="HQ73" s="134">
        <f t="shared" si="296"/>
        <v>-0.81586118311654254</v>
      </c>
      <c r="HR73" s="134">
        <f t="shared" si="296"/>
        <v>-0.82717067756563956</v>
      </c>
      <c r="HS73" s="134">
        <f t="shared" si="296"/>
        <v>-0.83616497509563159</v>
      </c>
      <c r="HT73" s="134">
        <f t="shared" si="296"/>
        <v>-0.84871156351230648</v>
      </c>
      <c r="HU73" s="134">
        <f t="shared" si="296"/>
        <v>-0.8586686265197887</v>
      </c>
      <c r="HV73" s="134" t="str">
        <f t="shared" si="296"/>
        <v/>
      </c>
      <c r="HW73" s="134" t="str">
        <f t="shared" si="296"/>
        <v/>
      </c>
      <c r="HX73" s="134" t="str">
        <f t="shared" si="296"/>
        <v/>
      </c>
      <c r="HY73" s="134" t="str">
        <f t="shared" si="296"/>
        <v/>
      </c>
      <c r="HZ73" s="134" t="str">
        <f t="shared" si="296"/>
        <v/>
      </c>
      <c r="IA73" s="134" t="str">
        <f t="shared" si="296"/>
        <v/>
      </c>
      <c r="IB73" s="134" t="str">
        <f t="shared" si="296"/>
        <v/>
      </c>
      <c r="IC73" s="134" t="str">
        <f t="shared" si="296"/>
        <v/>
      </c>
      <c r="ID73" s="134" t="str">
        <f t="shared" si="296"/>
        <v/>
      </c>
      <c r="IE73" s="134" t="str">
        <f t="shared" si="296"/>
        <v/>
      </c>
      <c r="IF73" s="134" t="str">
        <f t="shared" si="296"/>
        <v/>
      </c>
      <c r="IG73" s="134" t="str">
        <f t="shared" si="296"/>
        <v/>
      </c>
      <c r="IH73" s="134" t="e">
        <f t="shared" si="232"/>
        <v>#DIV/0!</v>
      </c>
      <c r="II73" s="134" t="e">
        <f t="shared" si="260"/>
        <v>#DIV/0!</v>
      </c>
      <c r="IJ73" s="134" t="e">
        <f t="shared" si="261"/>
        <v>#DIV/0!</v>
      </c>
      <c r="IK73" s="134" t="e">
        <f t="shared" si="244"/>
        <v>#DIV/0!</v>
      </c>
      <c r="IL73" s="134" t="e">
        <f t="shared" si="245"/>
        <v>#DIV/0!</v>
      </c>
      <c r="IM73" s="134" t="e">
        <f t="shared" si="246"/>
        <v>#DIV/0!</v>
      </c>
      <c r="IN73" s="134" t="e">
        <f t="shared" si="247"/>
        <v>#DIV/0!</v>
      </c>
      <c r="IO73" s="134" t="e">
        <f t="shared" si="248"/>
        <v>#DIV/0!</v>
      </c>
      <c r="IP73" s="134" t="e">
        <f t="shared" si="249"/>
        <v>#DIV/0!</v>
      </c>
      <c r="IQ73" s="134" t="e">
        <f t="shared" si="250"/>
        <v>#DIV/0!</v>
      </c>
      <c r="IR73" s="134" t="e">
        <f t="shared" si="251"/>
        <v>#DIV/0!</v>
      </c>
      <c r="IS73" s="134" t="e">
        <f t="shared" si="252"/>
        <v>#DIV/0!</v>
      </c>
      <c r="IT73" s="134" t="e">
        <f t="shared" si="253"/>
        <v>#DIV/0!</v>
      </c>
      <c r="IU73" s="134" t="e">
        <f t="shared" si="254"/>
        <v>#DIV/0!</v>
      </c>
      <c r="IV73" s="134" t="e">
        <f t="shared" si="255"/>
        <v>#DIV/0!</v>
      </c>
      <c r="IW73" s="134" t="e">
        <f t="shared" si="256"/>
        <v>#DIV/0!</v>
      </c>
      <c r="IX73" s="134" t="e">
        <f t="shared" si="257"/>
        <v>#DIV/0!</v>
      </c>
      <c r="IY73" s="134" t="e">
        <f t="shared" si="258"/>
        <v>#DIV/0!</v>
      </c>
      <c r="IZ73" s="134" t="e">
        <f t="shared" si="259"/>
        <v>#DIV/0!</v>
      </c>
      <c r="JA73" s="134" t="e">
        <f t="shared" si="259"/>
        <v>#DIV/0!</v>
      </c>
      <c r="JB73" s="134" t="e">
        <f t="shared" si="259"/>
        <v>#DIV/0!</v>
      </c>
      <c r="JC73" s="134" t="e">
        <f t="shared" si="259"/>
        <v>#DIV/0!</v>
      </c>
      <c r="JD73" s="134" t="e">
        <f t="shared" si="259"/>
        <v>#DIV/0!</v>
      </c>
      <c r="JE73" s="134" t="e">
        <f t="shared" si="259"/>
        <v>#DIV/0!</v>
      </c>
      <c r="JF73" s="134" t="e">
        <f t="shared" si="259"/>
        <v>#DIV/0!</v>
      </c>
      <c r="JG73" s="134" t="e">
        <f t="shared" si="259"/>
        <v>#DIV/0!</v>
      </c>
      <c r="JH73" s="134" t="e">
        <f t="shared" si="259"/>
        <v>#DIV/0!</v>
      </c>
      <c r="JI73" s="134" t="e">
        <f t="shared" si="259"/>
        <v>#DIV/0!</v>
      </c>
      <c r="JJ73" s="134" t="e">
        <f t="shared" si="259"/>
        <v>#DIV/0!</v>
      </c>
      <c r="JK73" s="134" t="e">
        <f t="shared" si="259"/>
        <v>#DIV/0!</v>
      </c>
      <c r="JL73" s="134" t="e">
        <f t="shared" si="287"/>
        <v>#DIV/0!</v>
      </c>
      <c r="JM73" s="134" t="e">
        <f t="shared" si="287"/>
        <v>#DIV/0!</v>
      </c>
      <c r="JN73" s="134" t="e">
        <f t="shared" si="287"/>
        <v>#DIV/0!</v>
      </c>
      <c r="JO73" s="134" t="e">
        <f t="shared" si="287"/>
        <v>#DIV/0!</v>
      </c>
      <c r="JP73" s="134" t="e">
        <f t="shared" si="287"/>
        <v>#DIV/0!</v>
      </c>
      <c r="JQ73" s="134" t="e">
        <f t="shared" si="287"/>
        <v>#DIV/0!</v>
      </c>
      <c r="JR73" s="134" t="e">
        <f t="shared" si="287"/>
        <v>#DIV/0!</v>
      </c>
      <c r="JS73" s="134" t="e">
        <f t="shared" si="287"/>
        <v>#DIV/0!</v>
      </c>
      <c r="JT73" s="134" t="e">
        <f t="shared" si="235"/>
        <v>#DIV/0!</v>
      </c>
      <c r="JU73" s="134" t="e">
        <f t="shared" si="236"/>
        <v>#DIV/0!</v>
      </c>
      <c r="JV73" s="134" t="e">
        <f t="shared" si="237"/>
        <v>#DIV/0!</v>
      </c>
      <c r="JW73" s="134" t="e">
        <f t="shared" si="238"/>
        <v>#DIV/0!</v>
      </c>
      <c r="JX73" s="134" t="e">
        <f t="shared" si="238"/>
        <v>#DIV/0!</v>
      </c>
      <c r="JY73" s="134" t="e">
        <f t="shared" si="238"/>
        <v>#DIV/0!</v>
      </c>
      <c r="JZ73" s="134" t="e">
        <f t="shared" si="238"/>
        <v>#DIV/0!</v>
      </c>
      <c r="KA73" s="134" t="e">
        <f t="shared" si="238"/>
        <v>#DIV/0!</v>
      </c>
      <c r="KB73" s="134" t="e">
        <f t="shared" si="238"/>
        <v>#DIV/0!</v>
      </c>
      <c r="KC73" s="134" t="e">
        <f t="shared" si="238"/>
        <v>#DIV/0!</v>
      </c>
      <c r="KD73" s="134" t="e">
        <f t="shared" si="238"/>
        <v>#DIV/0!</v>
      </c>
      <c r="KE73" s="134" t="e">
        <f t="shared" si="238"/>
        <v>#DIV/0!</v>
      </c>
      <c r="KF73" s="134" t="e">
        <f t="shared" si="238"/>
        <v>#DIV/0!</v>
      </c>
      <c r="KG73" s="134" t="e">
        <f t="shared" si="238"/>
        <v>#DIV/0!</v>
      </c>
      <c r="KH73" s="134" t="e">
        <f t="shared" si="238"/>
        <v>#DIV/0!</v>
      </c>
      <c r="KI73" s="134" t="e">
        <f t="shared" si="238"/>
        <v>#DIV/0!</v>
      </c>
      <c r="KJ73" s="134" t="e">
        <f t="shared" si="238"/>
        <v>#DIV/0!</v>
      </c>
      <c r="KK73" s="134" t="e">
        <f t="shared" si="238"/>
        <v>#DIV/0!</v>
      </c>
      <c r="KL73" s="134" t="e">
        <f t="shared" si="238"/>
        <v>#DIV/0!</v>
      </c>
      <c r="KM73" s="134" t="e">
        <f t="shared" si="238"/>
        <v>#DIV/0!</v>
      </c>
      <c r="KN73" s="134" t="e">
        <f t="shared" si="239"/>
        <v>#DIV/0!</v>
      </c>
      <c r="KO73" s="134" t="e">
        <f t="shared" si="239"/>
        <v>#DIV/0!</v>
      </c>
      <c r="KP73" s="134" t="e">
        <f t="shared" si="239"/>
        <v>#DIV/0!</v>
      </c>
      <c r="KQ73" s="134" t="e">
        <f t="shared" si="239"/>
        <v>#DIV/0!</v>
      </c>
      <c r="KR73" s="134" t="e">
        <f t="shared" si="239"/>
        <v>#DIV/0!</v>
      </c>
      <c r="KS73" s="134" t="e">
        <f t="shared" si="239"/>
        <v>#DIV/0!</v>
      </c>
      <c r="KT73" s="134" t="e">
        <f t="shared" si="239"/>
        <v>#DIV/0!</v>
      </c>
      <c r="KU73" s="134" t="e">
        <f t="shared" si="239"/>
        <v>#DIV/0!</v>
      </c>
      <c r="KV73" s="134" t="e">
        <f t="shared" si="239"/>
        <v>#DIV/0!</v>
      </c>
      <c r="KW73" s="134" t="e">
        <f t="shared" si="239"/>
        <v>#DIV/0!</v>
      </c>
      <c r="KX73" s="134" t="e">
        <f t="shared" si="239"/>
        <v>#DIV/0!</v>
      </c>
      <c r="KY73" s="134" t="e">
        <f t="shared" si="239"/>
        <v>#DIV/0!</v>
      </c>
      <c r="KZ73" s="134" t="e">
        <f t="shared" si="239"/>
        <v>#DIV/0!</v>
      </c>
      <c r="LA73" s="134" t="e">
        <f t="shared" si="239"/>
        <v>#DIV/0!</v>
      </c>
      <c r="LB73" s="134" t="e">
        <f t="shared" si="239"/>
        <v>#DIV/0!</v>
      </c>
      <c r="LC73" s="134" t="e">
        <f t="shared" si="239"/>
        <v>#DIV/0!</v>
      </c>
      <c r="LD73" s="134" t="e">
        <f t="shared" si="239"/>
        <v>#DIV/0!</v>
      </c>
      <c r="LE73" s="134" t="e">
        <f t="shared" si="239"/>
        <v>#DIV/0!</v>
      </c>
      <c r="LF73" s="134" t="e">
        <f t="shared" si="243"/>
        <v>#DIV/0!</v>
      </c>
      <c r="LG73" s="134" t="e">
        <f t="shared" si="243"/>
        <v>#DIV/0!</v>
      </c>
      <c r="LH73" s="134" t="e">
        <f t="shared" si="243"/>
        <v>#DIV/0!</v>
      </c>
      <c r="LI73" s="134" t="e">
        <f t="shared" si="243"/>
        <v>#DIV/0!</v>
      </c>
      <c r="LJ73" s="134" t="e">
        <f t="shared" si="243"/>
        <v>#DIV/0!</v>
      </c>
      <c r="LK73" s="134" t="e">
        <f t="shared" si="243"/>
        <v>#DIV/0!</v>
      </c>
      <c r="LL73" s="134" t="e">
        <f t="shared" si="243"/>
        <v>#DIV/0!</v>
      </c>
      <c r="LM73" s="134" t="e">
        <f t="shared" si="243"/>
        <v>#DIV/0!</v>
      </c>
      <c r="LN73" s="134" t="e">
        <f t="shared" si="243"/>
        <v>#DIV/0!</v>
      </c>
      <c r="LO73" s="134" t="e">
        <f t="shared" si="243"/>
        <v>#DIV/0!</v>
      </c>
      <c r="LP73" s="134" t="e">
        <f t="shared" si="243"/>
        <v>#DIV/0!</v>
      </c>
      <c r="LQ73" s="134" t="e">
        <f t="shared" si="243"/>
        <v>#DIV/0!</v>
      </c>
      <c r="LR73" s="134" t="e">
        <f t="shared" si="243"/>
        <v>#DIV/0!</v>
      </c>
      <c r="LS73" s="134" t="e">
        <f t="shared" si="243"/>
        <v>#DIV/0!</v>
      </c>
      <c r="LT73" s="134" t="e">
        <f t="shared" si="243"/>
        <v>#DIV/0!</v>
      </c>
      <c r="LU73" s="134" t="e">
        <f t="shared" si="243"/>
        <v>#DIV/0!</v>
      </c>
      <c r="LV73" s="134" t="e">
        <f t="shared" si="243"/>
        <v>#DIV/0!</v>
      </c>
      <c r="LW73" s="134" t="e">
        <f t="shared" si="243"/>
        <v>#DIV/0!</v>
      </c>
      <c r="LX73" s="134" t="e">
        <f t="shared" si="243"/>
        <v>#DIV/0!</v>
      </c>
      <c r="LY73" s="134" t="e">
        <f t="shared" si="288"/>
        <v>#DIV/0!</v>
      </c>
      <c r="LZ73" s="134" t="e">
        <f t="shared" si="288"/>
        <v>#DIV/0!</v>
      </c>
      <c r="MA73" s="134" t="e">
        <f t="shared" si="288"/>
        <v>#DIV/0!</v>
      </c>
      <c r="MB73" s="134" t="e">
        <f t="shared" si="288"/>
        <v>#DIV/0!</v>
      </c>
      <c r="MC73" s="134" t="e">
        <f t="shared" si="288"/>
        <v>#DIV/0!</v>
      </c>
      <c r="MD73" s="134" t="e">
        <f t="shared" si="241"/>
        <v>#DIV/0!</v>
      </c>
      <c r="ME73" s="134" t="e">
        <f t="shared" si="242"/>
        <v>#DIV/0!</v>
      </c>
      <c r="MF73" s="134" t="e">
        <f t="shared" si="242"/>
        <v>#DIV/0!</v>
      </c>
      <c r="MG73" s="134" t="e">
        <f t="shared" si="242"/>
        <v>#DIV/0!</v>
      </c>
      <c r="MH73" s="134" t="e">
        <f t="shared" si="242"/>
        <v>#DIV/0!</v>
      </c>
      <c r="MI73" s="134" t="e">
        <f t="shared" si="242"/>
        <v>#DIV/0!</v>
      </c>
      <c r="MJ73" s="134" t="e">
        <f t="shared" si="242"/>
        <v>#DIV/0!</v>
      </c>
      <c r="MK73" s="134" t="e">
        <f t="shared" si="242"/>
        <v>#DIV/0!</v>
      </c>
      <c r="ML73" s="134" t="e">
        <f t="shared" si="242"/>
        <v>#DIV/0!</v>
      </c>
    </row>
    <row r="74" spans="1:350" s="82" customFormat="1" hidden="1" x14ac:dyDescent="0.35">
      <c r="A74" s="19" t="str">
        <f>Month!$A$34</f>
        <v>Adicionais / Mercado Livre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 t="str">
        <f t="shared" ref="N74:W76" si="297">IF(B34&lt;=0,"",IF(N34&lt;=0,"",(N34/B34-1)))</f>
        <v/>
      </c>
      <c r="O74" s="89" t="str">
        <f t="shared" si="297"/>
        <v/>
      </c>
      <c r="P74" s="89" t="str">
        <f t="shared" si="297"/>
        <v/>
      </c>
      <c r="Q74" s="89" t="str">
        <f t="shared" si="297"/>
        <v/>
      </c>
      <c r="R74" s="89" t="str">
        <f t="shared" si="297"/>
        <v/>
      </c>
      <c r="S74" s="89" t="str">
        <f t="shared" si="297"/>
        <v/>
      </c>
      <c r="T74" s="89" t="str">
        <f t="shared" si="297"/>
        <v/>
      </c>
      <c r="U74" s="89" t="str">
        <f t="shared" si="297"/>
        <v/>
      </c>
      <c r="V74" s="89" t="str">
        <f t="shared" si="297"/>
        <v/>
      </c>
      <c r="W74" s="89" t="str">
        <f t="shared" si="297"/>
        <v/>
      </c>
      <c r="X74" s="89" t="str">
        <f t="shared" ref="X74:AG76" si="298">IF(L34&lt;=0,"",IF(X34&lt;=0,"",(X34/L34-1)))</f>
        <v/>
      </c>
      <c r="Y74" s="89" t="str">
        <f t="shared" si="298"/>
        <v/>
      </c>
      <c r="Z74" s="89" t="str">
        <f t="shared" si="298"/>
        <v/>
      </c>
      <c r="AA74" s="89" t="str">
        <f t="shared" si="298"/>
        <v/>
      </c>
      <c r="AB74" s="89" t="str">
        <f t="shared" si="298"/>
        <v/>
      </c>
      <c r="AC74" s="89" t="str">
        <f t="shared" si="298"/>
        <v/>
      </c>
      <c r="AD74" s="89" t="str">
        <f t="shared" si="298"/>
        <v/>
      </c>
      <c r="AE74" s="89" t="str">
        <f t="shared" si="298"/>
        <v/>
      </c>
      <c r="AF74" s="89" t="str">
        <f t="shared" si="298"/>
        <v/>
      </c>
      <c r="AG74" s="89" t="str">
        <f t="shared" si="298"/>
        <v/>
      </c>
      <c r="AH74" s="89" t="str">
        <f t="shared" ref="AH74:AQ76" si="299">IF(V34&lt;=0,"",IF(AH34&lt;=0,"",(AH34/V34-1)))</f>
        <v/>
      </c>
      <c r="AI74" s="89" t="str">
        <f t="shared" si="299"/>
        <v/>
      </c>
      <c r="AJ74" s="89" t="str">
        <f t="shared" si="299"/>
        <v/>
      </c>
      <c r="AK74" s="89" t="str">
        <f t="shared" si="299"/>
        <v/>
      </c>
      <c r="AL74" s="89" t="str">
        <f t="shared" si="299"/>
        <v/>
      </c>
      <c r="AM74" s="89" t="str">
        <f t="shared" si="299"/>
        <v/>
      </c>
      <c r="AN74" s="89" t="str">
        <f t="shared" si="299"/>
        <v/>
      </c>
      <c r="AO74" s="89" t="str">
        <f t="shared" si="299"/>
        <v/>
      </c>
      <c r="AP74" s="89" t="str">
        <f t="shared" si="299"/>
        <v/>
      </c>
      <c r="AQ74" s="89" t="str">
        <f t="shared" si="299"/>
        <v/>
      </c>
      <c r="AR74" s="89" t="str">
        <f t="shared" ref="AR74:BA76" si="300">IF(AF34&lt;=0,"",IF(AR34&lt;=0,"",(AR34/AF34-1)))</f>
        <v/>
      </c>
      <c r="AS74" s="89" t="str">
        <f t="shared" si="300"/>
        <v/>
      </c>
      <c r="AT74" s="89" t="str">
        <f t="shared" si="300"/>
        <v/>
      </c>
      <c r="AU74" s="89" t="str">
        <f t="shared" si="300"/>
        <v/>
      </c>
      <c r="AV74" s="89" t="str">
        <f t="shared" si="300"/>
        <v/>
      </c>
      <c r="AW74" s="89" t="str">
        <f t="shared" si="300"/>
        <v/>
      </c>
      <c r="AX74" s="89" t="str">
        <f t="shared" si="300"/>
        <v/>
      </c>
      <c r="AY74" s="89" t="str">
        <f t="shared" si="300"/>
        <v/>
      </c>
      <c r="AZ74" s="89" t="str">
        <f t="shared" si="300"/>
        <v/>
      </c>
      <c r="BA74" s="89" t="str">
        <f t="shared" si="300"/>
        <v/>
      </c>
      <c r="BB74" s="89" t="str">
        <f t="shared" ref="BB74:BK76" si="301">IF(AP34&lt;=0,"",IF(BB34&lt;=0,"",(BB34/AP34-1)))</f>
        <v/>
      </c>
      <c r="BC74" s="89" t="str">
        <f t="shared" si="301"/>
        <v/>
      </c>
      <c r="BD74" s="89" t="str">
        <f t="shared" si="301"/>
        <v/>
      </c>
      <c r="BE74" s="89" t="str">
        <f t="shared" si="301"/>
        <v/>
      </c>
      <c r="BF74" s="89" t="str">
        <f t="shared" si="301"/>
        <v/>
      </c>
      <c r="BG74" s="89" t="str">
        <f t="shared" si="301"/>
        <v/>
      </c>
      <c r="BH74" s="89" t="str">
        <f t="shared" si="301"/>
        <v/>
      </c>
      <c r="BI74" s="89" t="str">
        <f t="shared" si="301"/>
        <v/>
      </c>
      <c r="BJ74" s="89" t="str">
        <f t="shared" si="301"/>
        <v/>
      </c>
      <c r="BK74" s="89" t="str">
        <f t="shared" si="301"/>
        <v/>
      </c>
      <c r="BL74" s="89" t="str">
        <f t="shared" ref="BL74:BU76" si="302">IF(AZ34&lt;=0,"",IF(BL34&lt;=0,"",(BL34/AZ34-1)))</f>
        <v/>
      </c>
      <c r="BM74" s="89" t="str">
        <f t="shared" si="302"/>
        <v/>
      </c>
      <c r="BN74" s="89" t="str">
        <f t="shared" si="302"/>
        <v/>
      </c>
      <c r="BO74" s="89" t="str">
        <f t="shared" si="302"/>
        <v/>
      </c>
      <c r="BP74" s="89" t="str">
        <f t="shared" si="302"/>
        <v/>
      </c>
      <c r="BQ74" s="89" t="str">
        <f t="shared" si="302"/>
        <v/>
      </c>
      <c r="BR74" s="89" t="str">
        <f t="shared" si="302"/>
        <v/>
      </c>
      <c r="BS74" s="89" t="str">
        <f t="shared" si="302"/>
        <v/>
      </c>
      <c r="BT74" s="89" t="str">
        <f t="shared" si="302"/>
        <v/>
      </c>
      <c r="BU74" s="89" t="str">
        <f t="shared" si="302"/>
        <v/>
      </c>
      <c r="BV74" s="89" t="str">
        <f t="shared" ref="BV74:CE76" si="303">IF(BJ34&lt;=0,"",IF(BV34&lt;=0,"",(BV34/BJ34-1)))</f>
        <v/>
      </c>
      <c r="BW74" s="89" t="str">
        <f t="shared" si="303"/>
        <v/>
      </c>
      <c r="BX74" s="89" t="str">
        <f t="shared" si="303"/>
        <v/>
      </c>
      <c r="BY74" s="89" t="str">
        <f t="shared" si="303"/>
        <v/>
      </c>
      <c r="BZ74" s="89" t="str">
        <f t="shared" si="303"/>
        <v/>
      </c>
      <c r="CA74" s="89" t="str">
        <f t="shared" si="303"/>
        <v/>
      </c>
      <c r="CB74" s="89" t="str">
        <f t="shared" si="303"/>
        <v/>
      </c>
      <c r="CC74" s="89" t="str">
        <f t="shared" si="303"/>
        <v/>
      </c>
      <c r="CD74" s="89" t="str">
        <f t="shared" si="303"/>
        <v/>
      </c>
      <c r="CE74" s="89" t="str">
        <f t="shared" si="303"/>
        <v/>
      </c>
      <c r="CF74" s="89" t="str">
        <f t="shared" ref="CF74:CO76" si="304">IF(BT34&lt;=0,"",IF(CF34&lt;=0,"",(CF34/BT34-1)))</f>
        <v/>
      </c>
      <c r="CG74" s="89" t="str">
        <f t="shared" si="304"/>
        <v/>
      </c>
      <c r="CH74" s="89" t="str">
        <f t="shared" si="304"/>
        <v/>
      </c>
      <c r="CI74" s="89" t="str">
        <f t="shared" si="304"/>
        <v/>
      </c>
      <c r="CJ74" s="89" t="str">
        <f t="shared" si="304"/>
        <v/>
      </c>
      <c r="CK74" s="89" t="str">
        <f t="shared" si="304"/>
        <v/>
      </c>
      <c r="CL74" s="89" t="str">
        <f t="shared" si="304"/>
        <v/>
      </c>
      <c r="CM74" s="89" t="str">
        <f t="shared" si="304"/>
        <v/>
      </c>
      <c r="CN74" s="89" t="str">
        <f t="shared" si="304"/>
        <v/>
      </c>
      <c r="CO74" s="89" t="str">
        <f t="shared" si="304"/>
        <v/>
      </c>
      <c r="CP74" s="89" t="str">
        <f t="shared" ref="CP74:CY76" si="305">IF(CD34&lt;=0,"",IF(CP34&lt;=0,"",(CP34/CD34-1)))</f>
        <v/>
      </c>
      <c r="CQ74" s="89" t="str">
        <f t="shared" si="305"/>
        <v/>
      </c>
      <c r="CR74" s="89" t="str">
        <f t="shared" si="305"/>
        <v/>
      </c>
      <c r="CS74" s="89" t="str">
        <f t="shared" si="305"/>
        <v/>
      </c>
      <c r="CT74" s="89" t="str">
        <f t="shared" si="305"/>
        <v/>
      </c>
      <c r="CU74" s="89" t="str">
        <f t="shared" si="305"/>
        <v/>
      </c>
      <c r="CV74" s="89" t="str">
        <f t="shared" si="305"/>
        <v/>
      </c>
      <c r="CW74" s="89" t="str">
        <f t="shared" si="305"/>
        <v/>
      </c>
      <c r="CX74" s="89" t="str">
        <f t="shared" si="305"/>
        <v/>
      </c>
      <c r="CY74" s="89" t="str">
        <f t="shared" si="305"/>
        <v/>
      </c>
      <c r="CZ74" s="89" t="str">
        <f t="shared" ref="CZ74:DI76" si="306">IF(CN34&lt;=0,"",IF(CZ34&lt;=0,"",(CZ34/CN34-1)))</f>
        <v/>
      </c>
      <c r="DA74" s="89" t="str">
        <f t="shared" si="306"/>
        <v/>
      </c>
      <c r="DB74" s="89" t="str">
        <f t="shared" si="306"/>
        <v/>
      </c>
      <c r="DC74" s="89" t="str">
        <f t="shared" si="306"/>
        <v/>
      </c>
      <c r="DD74" s="89" t="str">
        <f t="shared" si="306"/>
        <v/>
      </c>
      <c r="DE74" s="89" t="str">
        <f t="shared" si="306"/>
        <v/>
      </c>
      <c r="DF74" s="89" t="str">
        <f t="shared" si="306"/>
        <v/>
      </c>
      <c r="DG74" s="89" t="str">
        <f t="shared" si="306"/>
        <v/>
      </c>
      <c r="DH74" s="89" t="str">
        <f t="shared" si="306"/>
        <v/>
      </c>
      <c r="DI74" s="89" t="str">
        <f t="shared" si="306"/>
        <v/>
      </c>
      <c r="DJ74" s="89" t="str">
        <f t="shared" ref="DJ74:DS76" si="307">IF(CX34&lt;=0,"",IF(DJ34&lt;=0,"",(DJ34/CX34-1)))</f>
        <v/>
      </c>
      <c r="DK74" s="89" t="str">
        <f t="shared" si="307"/>
        <v/>
      </c>
      <c r="DL74" s="89" t="str">
        <f t="shared" si="307"/>
        <v/>
      </c>
      <c r="DM74" s="89" t="str">
        <f t="shared" si="307"/>
        <v/>
      </c>
      <c r="DN74" s="89" t="str">
        <f t="shared" si="307"/>
        <v/>
      </c>
      <c r="DO74" s="89" t="str">
        <f t="shared" si="307"/>
        <v/>
      </c>
      <c r="DP74" s="89" t="str">
        <f t="shared" si="307"/>
        <v/>
      </c>
      <c r="DQ74" s="89" t="str">
        <f t="shared" si="307"/>
        <v/>
      </c>
      <c r="DR74" s="89" t="str">
        <f t="shared" si="307"/>
        <v/>
      </c>
      <c r="DS74" s="89" t="str">
        <f t="shared" si="307"/>
        <v/>
      </c>
      <c r="DT74" s="89" t="str">
        <f t="shared" ref="DT74:EC76" si="308">IF(DH34&lt;=0,"",IF(DT34&lt;=0,"",(DT34/DH34-1)))</f>
        <v/>
      </c>
      <c r="DU74" s="89" t="str">
        <f t="shared" si="308"/>
        <v/>
      </c>
      <c r="DV74" s="89" t="str">
        <f t="shared" si="308"/>
        <v/>
      </c>
      <c r="DW74" s="89" t="str">
        <f t="shared" si="308"/>
        <v/>
      </c>
      <c r="DX74" s="89" t="str">
        <f t="shared" si="308"/>
        <v/>
      </c>
      <c r="DY74" s="89" t="str">
        <f t="shared" si="308"/>
        <v/>
      </c>
      <c r="DZ74" s="89" t="str">
        <f t="shared" si="308"/>
        <v/>
      </c>
      <c r="EA74" s="89" t="str">
        <f t="shared" si="308"/>
        <v/>
      </c>
      <c r="EB74" s="89" t="str">
        <f t="shared" si="308"/>
        <v/>
      </c>
      <c r="EC74" s="89" t="str">
        <f t="shared" si="308"/>
        <v/>
      </c>
      <c r="ED74" s="89" t="str">
        <f t="shared" ref="ED74:EM76" si="309">IF(DR34&lt;=0,"",IF(ED34&lt;=0,"",(ED34/DR34-1)))</f>
        <v/>
      </c>
      <c r="EE74" s="89" t="str">
        <f t="shared" si="309"/>
        <v/>
      </c>
      <c r="EF74" s="89" t="str">
        <f t="shared" si="309"/>
        <v/>
      </c>
      <c r="EG74" s="89" t="str">
        <f t="shared" si="309"/>
        <v/>
      </c>
      <c r="EH74" s="89" t="str">
        <f t="shared" si="309"/>
        <v/>
      </c>
      <c r="EI74" s="89" t="str">
        <f t="shared" si="309"/>
        <v/>
      </c>
      <c r="EJ74" s="89" t="str">
        <f t="shared" si="309"/>
        <v/>
      </c>
      <c r="EK74" s="89" t="str">
        <f t="shared" si="309"/>
        <v/>
      </c>
      <c r="EL74" s="89" t="str">
        <f t="shared" si="309"/>
        <v/>
      </c>
      <c r="EM74" s="89" t="str">
        <f t="shared" si="309"/>
        <v/>
      </c>
      <c r="EN74" s="89" t="str">
        <f t="shared" ref="EN74:EW76" si="310">IF(EB34&lt;=0,"",IF(EN34&lt;=0,"",(EN34/EB34-1)))</f>
        <v/>
      </c>
      <c r="EO74" s="89" t="str">
        <f t="shared" si="310"/>
        <v/>
      </c>
      <c r="EP74" s="89" t="str">
        <f t="shared" si="310"/>
        <v/>
      </c>
      <c r="EQ74" s="89" t="str">
        <f t="shared" si="310"/>
        <v/>
      </c>
      <c r="ER74" s="89" t="str">
        <f t="shared" si="310"/>
        <v/>
      </c>
      <c r="ES74" s="89" t="str">
        <f t="shared" si="310"/>
        <v/>
      </c>
      <c r="ET74" s="89" t="str">
        <f t="shared" si="310"/>
        <v/>
      </c>
      <c r="EU74" s="89" t="str">
        <f t="shared" si="310"/>
        <v/>
      </c>
      <c r="EV74" s="89" t="str">
        <f t="shared" si="310"/>
        <v/>
      </c>
      <c r="EW74" s="89" t="str">
        <f t="shared" si="310"/>
        <v/>
      </c>
      <c r="EX74" s="89" t="str">
        <f t="shared" ref="EX74:FG76" si="311">IF(EL34&lt;=0,"",IF(EX34&lt;=0,"",(EX34/EL34-1)))</f>
        <v/>
      </c>
      <c r="EY74" s="89" t="str">
        <f t="shared" si="311"/>
        <v/>
      </c>
      <c r="EZ74" s="89" t="str">
        <f t="shared" si="311"/>
        <v/>
      </c>
      <c r="FA74" s="89" t="str">
        <f t="shared" si="311"/>
        <v/>
      </c>
      <c r="FB74" s="89" t="str">
        <f t="shared" si="311"/>
        <v/>
      </c>
      <c r="FC74" s="89" t="str">
        <f t="shared" si="311"/>
        <v/>
      </c>
      <c r="FD74" s="89" t="str">
        <f t="shared" si="311"/>
        <v/>
      </c>
      <c r="FE74" s="89" t="str">
        <f t="shared" si="311"/>
        <v/>
      </c>
      <c r="FF74" s="89" t="str">
        <f t="shared" si="311"/>
        <v/>
      </c>
      <c r="FG74" s="89" t="str">
        <f t="shared" si="311"/>
        <v/>
      </c>
      <c r="FH74" s="89" t="str">
        <f t="shared" ref="FH74:FQ76" si="312">IF(EV34&lt;=0,"",IF(FH34&lt;=0,"",(FH34/EV34-1)))</f>
        <v/>
      </c>
      <c r="FI74" s="89" t="str">
        <f t="shared" si="312"/>
        <v/>
      </c>
      <c r="FJ74" s="89" t="str">
        <f t="shared" si="312"/>
        <v/>
      </c>
      <c r="FK74" s="89" t="str">
        <f t="shared" si="312"/>
        <v/>
      </c>
      <c r="FL74" s="89" t="str">
        <f t="shared" si="312"/>
        <v/>
      </c>
      <c r="FM74" s="89" t="str">
        <f t="shared" si="312"/>
        <v/>
      </c>
      <c r="FN74" s="89" t="str">
        <f t="shared" si="312"/>
        <v/>
      </c>
      <c r="FO74" s="89" t="str">
        <f t="shared" si="312"/>
        <v/>
      </c>
      <c r="FP74" s="89" t="str">
        <f t="shared" si="312"/>
        <v/>
      </c>
      <c r="FQ74" s="89" t="str">
        <f t="shared" si="312"/>
        <v/>
      </c>
      <c r="FR74" s="89" t="str">
        <f t="shared" ref="FR74:GA76" si="313">IF(FF34&lt;=0,"",IF(FR34&lt;=0,"",(FR34/FF34-1)))</f>
        <v/>
      </c>
      <c r="FS74" s="89" t="str">
        <f t="shared" si="313"/>
        <v/>
      </c>
      <c r="FT74" s="89" t="str">
        <f t="shared" si="313"/>
        <v/>
      </c>
      <c r="FU74" s="89" t="str">
        <f t="shared" si="313"/>
        <v/>
      </c>
      <c r="FV74" s="89" t="str">
        <f t="shared" si="313"/>
        <v/>
      </c>
      <c r="FW74" s="89" t="str">
        <f t="shared" si="313"/>
        <v/>
      </c>
      <c r="FX74" s="89" t="str">
        <f t="shared" si="313"/>
        <v/>
      </c>
      <c r="FY74" s="89" t="str">
        <f t="shared" si="313"/>
        <v/>
      </c>
      <c r="FZ74" s="89" t="str">
        <f t="shared" si="313"/>
        <v/>
      </c>
      <c r="GA74" s="89" t="str">
        <f t="shared" si="313"/>
        <v/>
      </c>
      <c r="GB74" s="89" t="str">
        <f t="shared" ref="GB74:GK76" si="314">IF(FP34&lt;=0,"",IF(GB34&lt;=0,"",(GB34/FP34-1)))</f>
        <v/>
      </c>
      <c r="GC74" s="89" t="str">
        <f t="shared" si="314"/>
        <v/>
      </c>
      <c r="GD74" s="89" t="str">
        <f t="shared" si="314"/>
        <v/>
      </c>
      <c r="GE74" s="89" t="str">
        <f t="shared" si="314"/>
        <v/>
      </c>
      <c r="GF74" s="89" t="str">
        <f t="shared" si="314"/>
        <v/>
      </c>
      <c r="GG74" s="89" t="str">
        <f t="shared" si="314"/>
        <v/>
      </c>
      <c r="GH74" s="89" t="str">
        <f t="shared" si="314"/>
        <v/>
      </c>
      <c r="GI74" s="89" t="str">
        <f t="shared" si="314"/>
        <v/>
      </c>
      <c r="GJ74" s="89" t="str">
        <f t="shared" si="314"/>
        <v/>
      </c>
      <c r="GK74" s="89" t="str">
        <f t="shared" si="314"/>
        <v/>
      </c>
      <c r="GL74" s="89" t="str">
        <f t="shared" ref="GL74:GU76" si="315">IF(FZ34&lt;=0,"",IF(GL34&lt;=0,"",(GL34/FZ34-1)))</f>
        <v/>
      </c>
      <c r="GM74" s="89" t="str">
        <f t="shared" si="315"/>
        <v/>
      </c>
      <c r="GN74" s="89" t="str">
        <f t="shared" si="315"/>
        <v/>
      </c>
      <c r="GO74" s="89" t="str">
        <f t="shared" si="315"/>
        <v/>
      </c>
      <c r="GP74" s="89" t="str">
        <f t="shared" si="315"/>
        <v/>
      </c>
      <c r="GQ74" s="89" t="str">
        <f t="shared" si="315"/>
        <v/>
      </c>
      <c r="GR74" s="89" t="str">
        <f t="shared" si="315"/>
        <v/>
      </c>
      <c r="GS74" s="89" t="str">
        <f t="shared" si="315"/>
        <v/>
      </c>
      <c r="GT74" s="89" t="str">
        <f t="shared" si="315"/>
        <v/>
      </c>
      <c r="GU74" s="89" t="str">
        <f t="shared" si="315"/>
        <v/>
      </c>
      <c r="GV74" s="89" t="str">
        <f t="shared" ref="GV74:HE76" si="316">IF(GJ34&lt;=0,"",IF(GV34&lt;=0,"",(GV34/GJ34-1)))</f>
        <v/>
      </c>
      <c r="GW74" s="89" t="str">
        <f t="shared" si="316"/>
        <v/>
      </c>
      <c r="GX74" s="89" t="str">
        <f t="shared" si="316"/>
        <v/>
      </c>
      <c r="GY74" s="89" t="str">
        <f t="shared" si="316"/>
        <v/>
      </c>
      <c r="GZ74" s="89" t="str">
        <f t="shared" si="316"/>
        <v/>
      </c>
      <c r="HA74" s="89" t="str">
        <f t="shared" si="316"/>
        <v/>
      </c>
      <c r="HB74" s="89" t="str">
        <f t="shared" si="316"/>
        <v/>
      </c>
      <c r="HC74" s="89" t="str">
        <f t="shared" si="316"/>
        <v/>
      </c>
      <c r="HD74" s="89" t="str">
        <f t="shared" si="316"/>
        <v/>
      </c>
      <c r="HE74" s="89" t="str">
        <f t="shared" si="316"/>
        <v/>
      </c>
      <c r="HF74" s="89" t="str">
        <f t="shared" ref="HF74:HH76" si="317">IF(GT34&lt;=0,"",IF(HF34&lt;=0,"",(HF34/GT34-1)))</f>
        <v/>
      </c>
      <c r="HG74" s="89" t="str">
        <f t="shared" si="317"/>
        <v/>
      </c>
      <c r="HH74" s="89" t="str">
        <f t="shared" si="317"/>
        <v/>
      </c>
      <c r="HI74" s="89" t="str">
        <f t="shared" ref="HI74:HJ79" si="318">IF(GW34&lt;=0,"",IF(HI34&lt;=0,"",(HI34/GW34-1)))</f>
        <v/>
      </c>
      <c r="HJ74" s="89">
        <f t="shared" si="318"/>
        <v>-0.41314310010865973</v>
      </c>
      <c r="HK74" s="89">
        <f t="shared" ref="HK74:HK86" si="319">IF(GY34&lt;=0,"",IF(HK34&lt;=0,"",(HK34/GY34-1)))</f>
        <v>-0.41852262843775301</v>
      </c>
      <c r="HL74" s="89">
        <f t="shared" ref="HL74:HL86" si="320">IF(GZ34&lt;=0,"",IF(HL34&lt;=0,"",(HL34/GZ34-1)))</f>
        <v>-0.41640179498736063</v>
      </c>
      <c r="HM74" s="89">
        <f t="shared" ref="HM74:HM86" si="321">IF(HA34&lt;=0,"",IF(HM34&lt;=0,"",(HM34/HA34-1)))</f>
        <v>-0.41640179498736063</v>
      </c>
      <c r="HN74" s="89">
        <f t="shared" ref="HN74:HN86" si="322">IF(HB34&lt;=0,"",IF(HN34&lt;=0,"",(HN34/HB34-1)))</f>
        <v>-0.41640179498736063</v>
      </c>
      <c r="HO74" s="89">
        <f t="shared" ref="HO74:HO86" si="323">IF(HC34&lt;=0,"",IF(HO34&lt;=0,"",(HO34/HC34-1)))</f>
        <v>-0.41640179498736063</v>
      </c>
      <c r="HP74" s="89">
        <f t="shared" ref="HP74:HP86" si="324">IF(HD34&lt;=0,"",IF(HP34&lt;=0,"",(HP34/HD34-1)))</f>
        <v>-0.41640179498736063</v>
      </c>
      <c r="HQ74" s="89">
        <f t="shared" ref="HQ74:HQ86" si="325">IF(HE34&lt;=0,"",IF(HQ34&lt;=0,"",(HQ34/HE34-1)))</f>
        <v>-0.41640179498736063</v>
      </c>
      <c r="HR74" s="89">
        <f t="shared" ref="HR74:HR86" si="326">IF(HF34&lt;=0,"",IF(HR34&lt;=0,"",(HR34/HF34-1)))</f>
        <v>-0.41640179498736063</v>
      </c>
      <c r="HS74" s="89">
        <f t="shared" ref="HS74:HS86" si="327">IF(HG34&lt;=0,"",IF(HS34&lt;=0,"",(HS34/HG34-1)))</f>
        <v>-0.41640179498736063</v>
      </c>
      <c r="HT74" s="89">
        <f t="shared" ref="HT74:HT86" si="328">IF(HH34&lt;=0,"",IF(HT34&lt;=0,"",(HT34/HH34-1)))</f>
        <v>-0.41640179498736063</v>
      </c>
      <c r="HU74" s="89">
        <f t="shared" ref="HU74:IG86" si="329">IF(HI34&lt;=0,"",IF(HU34&lt;=0,"",(HU34/HI34-1)))</f>
        <v>-0.41640179498736063</v>
      </c>
      <c r="HV74" s="89" t="str">
        <f t="shared" si="329"/>
        <v/>
      </c>
      <c r="HW74" s="89" t="str">
        <f t="shared" si="329"/>
        <v/>
      </c>
      <c r="HX74" s="89" t="str">
        <f t="shared" si="329"/>
        <v/>
      </c>
      <c r="HY74" s="89" t="str">
        <f t="shared" si="329"/>
        <v/>
      </c>
      <c r="HZ74" s="89" t="str">
        <f t="shared" si="329"/>
        <v/>
      </c>
      <c r="IA74" s="89" t="str">
        <f t="shared" si="329"/>
        <v/>
      </c>
      <c r="IB74" s="89" t="str">
        <f t="shared" si="329"/>
        <v/>
      </c>
      <c r="IC74" s="89" t="str">
        <f t="shared" si="329"/>
        <v/>
      </c>
      <c r="ID74" s="89" t="str">
        <f t="shared" si="329"/>
        <v/>
      </c>
      <c r="IE74" s="89" t="str">
        <f t="shared" si="329"/>
        <v/>
      </c>
      <c r="IF74" s="89" t="str">
        <f t="shared" si="329"/>
        <v/>
      </c>
      <c r="IG74" s="89" t="str">
        <f t="shared" si="329"/>
        <v/>
      </c>
      <c r="IH74" s="89" t="e">
        <f t="shared" si="232"/>
        <v>#DIV/0!</v>
      </c>
      <c r="II74" s="89" t="e">
        <f t="shared" si="260"/>
        <v>#DIV/0!</v>
      </c>
      <c r="IJ74" s="89" t="e">
        <f t="shared" si="261"/>
        <v>#DIV/0!</v>
      </c>
      <c r="IK74" s="89" t="e">
        <f t="shared" si="244"/>
        <v>#DIV/0!</v>
      </c>
      <c r="IL74" s="89" t="e">
        <f t="shared" si="245"/>
        <v>#DIV/0!</v>
      </c>
      <c r="IM74" s="89" t="e">
        <f t="shared" si="246"/>
        <v>#DIV/0!</v>
      </c>
      <c r="IN74" s="89" t="e">
        <f t="shared" si="247"/>
        <v>#DIV/0!</v>
      </c>
      <c r="IO74" s="89" t="e">
        <f t="shared" si="248"/>
        <v>#DIV/0!</v>
      </c>
      <c r="IP74" s="89" t="e">
        <f t="shared" si="249"/>
        <v>#DIV/0!</v>
      </c>
      <c r="IQ74" s="89" t="e">
        <f t="shared" si="250"/>
        <v>#DIV/0!</v>
      </c>
      <c r="IR74" s="89" t="e">
        <f t="shared" si="251"/>
        <v>#DIV/0!</v>
      </c>
      <c r="IS74" s="89" t="e">
        <f t="shared" si="252"/>
        <v>#DIV/0!</v>
      </c>
      <c r="IT74" s="89" t="e">
        <f t="shared" si="253"/>
        <v>#DIV/0!</v>
      </c>
      <c r="IU74" s="89" t="e">
        <f t="shared" si="254"/>
        <v>#DIV/0!</v>
      </c>
      <c r="IV74" s="89" t="e">
        <f t="shared" si="255"/>
        <v>#DIV/0!</v>
      </c>
      <c r="IW74" s="89" t="e">
        <f t="shared" si="256"/>
        <v>#DIV/0!</v>
      </c>
      <c r="IX74" s="89" t="e">
        <f t="shared" si="257"/>
        <v>#DIV/0!</v>
      </c>
      <c r="IY74" s="89" t="e">
        <f t="shared" si="258"/>
        <v>#DIV/0!</v>
      </c>
      <c r="IZ74" s="89" t="e">
        <f t="shared" si="259"/>
        <v>#DIV/0!</v>
      </c>
      <c r="JA74" s="89" t="e">
        <f t="shared" si="259"/>
        <v>#DIV/0!</v>
      </c>
      <c r="JB74" s="89" t="e">
        <f t="shared" si="259"/>
        <v>#DIV/0!</v>
      </c>
      <c r="JC74" s="89" t="e">
        <f t="shared" si="259"/>
        <v>#DIV/0!</v>
      </c>
      <c r="JD74" s="89" t="e">
        <f t="shared" si="259"/>
        <v>#DIV/0!</v>
      </c>
      <c r="JE74" s="89" t="e">
        <f t="shared" si="259"/>
        <v>#DIV/0!</v>
      </c>
      <c r="JF74" s="89" t="e">
        <f t="shared" si="259"/>
        <v>#DIV/0!</v>
      </c>
      <c r="JG74" s="89" t="e">
        <f t="shared" si="259"/>
        <v>#DIV/0!</v>
      </c>
      <c r="JH74" s="89" t="e">
        <f t="shared" si="259"/>
        <v>#DIV/0!</v>
      </c>
      <c r="JI74" s="89" t="e">
        <f t="shared" si="259"/>
        <v>#DIV/0!</v>
      </c>
      <c r="JJ74" s="89" t="e">
        <f t="shared" si="259"/>
        <v>#DIV/0!</v>
      </c>
      <c r="JK74" s="89" t="e">
        <f t="shared" si="259"/>
        <v>#DIV/0!</v>
      </c>
      <c r="JL74" s="89" t="e">
        <f t="shared" si="287"/>
        <v>#DIV/0!</v>
      </c>
      <c r="JM74" s="89" t="e">
        <f t="shared" si="287"/>
        <v>#DIV/0!</v>
      </c>
      <c r="JN74" s="89" t="e">
        <f t="shared" si="287"/>
        <v>#DIV/0!</v>
      </c>
      <c r="JO74" s="89" t="e">
        <f t="shared" si="287"/>
        <v>#DIV/0!</v>
      </c>
      <c r="JP74" s="89" t="e">
        <f t="shared" si="287"/>
        <v>#DIV/0!</v>
      </c>
      <c r="JQ74" s="89" t="e">
        <f t="shared" si="287"/>
        <v>#DIV/0!</v>
      </c>
      <c r="JR74" s="89" t="e">
        <f t="shared" si="287"/>
        <v>#DIV/0!</v>
      </c>
      <c r="JS74" s="89" t="e">
        <f t="shared" si="287"/>
        <v>#DIV/0!</v>
      </c>
      <c r="JT74" s="89" t="e">
        <f t="shared" si="235"/>
        <v>#DIV/0!</v>
      </c>
      <c r="JU74" s="89" t="e">
        <f t="shared" si="236"/>
        <v>#DIV/0!</v>
      </c>
      <c r="JV74" s="89" t="e">
        <f t="shared" si="237"/>
        <v>#DIV/0!</v>
      </c>
      <c r="JW74" s="89" t="e">
        <f t="shared" si="238"/>
        <v>#DIV/0!</v>
      </c>
      <c r="JX74" s="89" t="e">
        <f t="shared" si="238"/>
        <v>#DIV/0!</v>
      </c>
      <c r="JY74" s="89" t="e">
        <f t="shared" si="238"/>
        <v>#DIV/0!</v>
      </c>
      <c r="JZ74" s="89" t="e">
        <f t="shared" si="238"/>
        <v>#DIV/0!</v>
      </c>
      <c r="KA74" s="89" t="e">
        <f t="shared" si="238"/>
        <v>#DIV/0!</v>
      </c>
      <c r="KB74" s="89" t="e">
        <f t="shared" si="238"/>
        <v>#DIV/0!</v>
      </c>
      <c r="KC74" s="89" t="e">
        <f t="shared" si="238"/>
        <v>#DIV/0!</v>
      </c>
      <c r="KD74" s="89" t="e">
        <f t="shared" si="238"/>
        <v>#DIV/0!</v>
      </c>
      <c r="KE74" s="89" t="e">
        <f t="shared" si="238"/>
        <v>#DIV/0!</v>
      </c>
      <c r="KF74" s="89" t="e">
        <f t="shared" si="238"/>
        <v>#DIV/0!</v>
      </c>
      <c r="KG74" s="89" t="e">
        <f t="shared" si="238"/>
        <v>#DIV/0!</v>
      </c>
      <c r="KH74" s="89" t="e">
        <f t="shared" si="238"/>
        <v>#DIV/0!</v>
      </c>
      <c r="KI74" s="89" t="e">
        <f t="shared" si="238"/>
        <v>#DIV/0!</v>
      </c>
      <c r="KJ74" s="89" t="e">
        <f t="shared" si="238"/>
        <v>#DIV/0!</v>
      </c>
      <c r="KK74" s="89" t="e">
        <f t="shared" si="238"/>
        <v>#DIV/0!</v>
      </c>
      <c r="KL74" s="89" t="e">
        <f t="shared" si="238"/>
        <v>#DIV/0!</v>
      </c>
      <c r="KM74" s="89" t="e">
        <f t="shared" si="238"/>
        <v>#DIV/0!</v>
      </c>
      <c r="KN74" s="89" t="e">
        <f t="shared" si="239"/>
        <v>#DIV/0!</v>
      </c>
      <c r="KO74" s="89" t="e">
        <f t="shared" si="239"/>
        <v>#DIV/0!</v>
      </c>
      <c r="KP74" s="89" t="e">
        <f t="shared" si="239"/>
        <v>#DIV/0!</v>
      </c>
      <c r="KQ74" s="89" t="e">
        <f t="shared" si="239"/>
        <v>#DIV/0!</v>
      </c>
      <c r="KR74" s="89" t="e">
        <f t="shared" si="239"/>
        <v>#DIV/0!</v>
      </c>
      <c r="KS74" s="89" t="e">
        <f t="shared" si="239"/>
        <v>#DIV/0!</v>
      </c>
      <c r="KT74" s="89" t="e">
        <f t="shared" si="239"/>
        <v>#DIV/0!</v>
      </c>
      <c r="KU74" s="89" t="e">
        <f t="shared" si="239"/>
        <v>#DIV/0!</v>
      </c>
      <c r="KV74" s="89" t="e">
        <f t="shared" si="239"/>
        <v>#DIV/0!</v>
      </c>
      <c r="KW74" s="89" t="e">
        <f t="shared" si="239"/>
        <v>#DIV/0!</v>
      </c>
      <c r="KX74" s="89" t="e">
        <f t="shared" si="239"/>
        <v>#DIV/0!</v>
      </c>
      <c r="KY74" s="89" t="e">
        <f t="shared" si="239"/>
        <v>#DIV/0!</v>
      </c>
      <c r="KZ74" s="89" t="e">
        <f t="shared" si="239"/>
        <v>#DIV/0!</v>
      </c>
      <c r="LA74" s="89" t="e">
        <f t="shared" si="239"/>
        <v>#DIV/0!</v>
      </c>
      <c r="LB74" s="89" t="e">
        <f t="shared" si="239"/>
        <v>#DIV/0!</v>
      </c>
      <c r="LC74" s="89" t="e">
        <f t="shared" si="239"/>
        <v>#DIV/0!</v>
      </c>
      <c r="LD74" s="89" t="e">
        <f t="shared" si="239"/>
        <v>#DIV/0!</v>
      </c>
      <c r="LE74" s="89" t="e">
        <f t="shared" si="239"/>
        <v>#DIV/0!</v>
      </c>
      <c r="LF74" s="89" t="e">
        <f t="shared" si="243"/>
        <v>#DIV/0!</v>
      </c>
      <c r="LG74" s="89" t="e">
        <f t="shared" si="243"/>
        <v>#DIV/0!</v>
      </c>
      <c r="LH74" s="89" t="e">
        <f t="shared" si="243"/>
        <v>#DIV/0!</v>
      </c>
      <c r="LI74" s="89" t="e">
        <f t="shared" si="243"/>
        <v>#DIV/0!</v>
      </c>
      <c r="LJ74" s="89" t="e">
        <f t="shared" si="243"/>
        <v>#DIV/0!</v>
      </c>
      <c r="LK74" s="89" t="e">
        <f t="shared" si="243"/>
        <v>#DIV/0!</v>
      </c>
      <c r="LL74" s="89" t="e">
        <f t="shared" si="243"/>
        <v>#DIV/0!</v>
      </c>
      <c r="LM74" s="89" t="e">
        <f t="shared" si="243"/>
        <v>#DIV/0!</v>
      </c>
      <c r="LN74" s="89" t="e">
        <f t="shared" si="243"/>
        <v>#DIV/0!</v>
      </c>
      <c r="LO74" s="89" t="e">
        <f t="shared" si="243"/>
        <v>#DIV/0!</v>
      </c>
      <c r="LP74" s="89" t="e">
        <f t="shared" si="243"/>
        <v>#DIV/0!</v>
      </c>
      <c r="LQ74" s="89" t="e">
        <f t="shared" si="243"/>
        <v>#DIV/0!</v>
      </c>
      <c r="LR74" s="89" t="e">
        <f t="shared" si="243"/>
        <v>#DIV/0!</v>
      </c>
      <c r="LS74" s="89" t="e">
        <f t="shared" si="243"/>
        <v>#DIV/0!</v>
      </c>
      <c r="LT74" s="89" t="e">
        <f t="shared" si="243"/>
        <v>#DIV/0!</v>
      </c>
      <c r="LU74" s="89" t="e">
        <f t="shared" si="243"/>
        <v>#DIV/0!</v>
      </c>
      <c r="LV74" s="89" t="e">
        <f t="shared" si="243"/>
        <v>#DIV/0!</v>
      </c>
      <c r="LW74" s="89" t="e">
        <f t="shared" si="243"/>
        <v>#DIV/0!</v>
      </c>
      <c r="LX74" s="89" t="e">
        <f t="shared" si="243"/>
        <v>#DIV/0!</v>
      </c>
      <c r="LY74" s="89" t="e">
        <f t="shared" si="288"/>
        <v>#DIV/0!</v>
      </c>
      <c r="LZ74" s="89" t="e">
        <f t="shared" si="288"/>
        <v>#DIV/0!</v>
      </c>
      <c r="MA74" s="89" t="e">
        <f t="shared" si="288"/>
        <v>#DIV/0!</v>
      </c>
      <c r="MB74" s="89" t="e">
        <f t="shared" si="288"/>
        <v>#DIV/0!</v>
      </c>
      <c r="MC74" s="89" t="e">
        <f t="shared" si="288"/>
        <v>#DIV/0!</v>
      </c>
      <c r="MD74" s="89" t="e">
        <f t="shared" si="241"/>
        <v>#DIV/0!</v>
      </c>
      <c r="ME74" s="89" t="e">
        <f t="shared" si="242"/>
        <v>#DIV/0!</v>
      </c>
      <c r="MF74" s="89" t="e">
        <f t="shared" si="242"/>
        <v>#DIV/0!</v>
      </c>
      <c r="MG74" s="89" t="e">
        <f t="shared" si="242"/>
        <v>#DIV/0!</v>
      </c>
      <c r="MH74" s="89" t="e">
        <f t="shared" si="242"/>
        <v>#DIV/0!</v>
      </c>
      <c r="MI74" s="89" t="e">
        <f t="shared" si="242"/>
        <v>#DIV/0!</v>
      </c>
      <c r="MJ74" s="89" t="e">
        <f t="shared" si="242"/>
        <v>#DIV/0!</v>
      </c>
      <c r="MK74" s="89" t="e">
        <f t="shared" si="242"/>
        <v>#DIV/0!</v>
      </c>
      <c r="ML74" s="89" t="e">
        <f t="shared" si="242"/>
        <v>#DIV/0!</v>
      </c>
    </row>
    <row r="75" spans="1:350" s="7" customFormat="1" x14ac:dyDescent="0.35">
      <c r="A75" s="11" t="str">
        <f>Month!$A$35</f>
        <v>Portos (TEUs)</v>
      </c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 t="str">
        <f t="shared" si="297"/>
        <v/>
      </c>
      <c r="O75" s="49" t="str">
        <f t="shared" si="297"/>
        <v/>
      </c>
      <c r="P75" s="49" t="str">
        <f t="shared" si="297"/>
        <v/>
      </c>
      <c r="Q75" s="49" t="str">
        <f t="shared" si="297"/>
        <v/>
      </c>
      <c r="R75" s="49" t="str">
        <f t="shared" si="297"/>
        <v/>
      </c>
      <c r="S75" s="49" t="str">
        <f t="shared" si="297"/>
        <v/>
      </c>
      <c r="T75" s="49" t="str">
        <f t="shared" si="297"/>
        <v/>
      </c>
      <c r="U75" s="49" t="str">
        <f t="shared" si="297"/>
        <v/>
      </c>
      <c r="V75" s="49" t="str">
        <f t="shared" si="297"/>
        <v/>
      </c>
      <c r="W75" s="49" t="str">
        <f t="shared" si="297"/>
        <v/>
      </c>
      <c r="X75" s="49" t="str">
        <f t="shared" si="298"/>
        <v/>
      </c>
      <c r="Y75" s="49" t="str">
        <f t="shared" si="298"/>
        <v/>
      </c>
      <c r="Z75" s="49" t="str">
        <f t="shared" si="298"/>
        <v/>
      </c>
      <c r="AA75" s="49" t="str">
        <f t="shared" si="298"/>
        <v/>
      </c>
      <c r="AB75" s="49" t="str">
        <f t="shared" si="298"/>
        <v/>
      </c>
      <c r="AC75" s="49" t="str">
        <f t="shared" si="298"/>
        <v/>
      </c>
      <c r="AD75" s="49" t="str">
        <f t="shared" si="298"/>
        <v/>
      </c>
      <c r="AE75" s="49" t="str">
        <f t="shared" si="298"/>
        <v/>
      </c>
      <c r="AF75" s="49" t="str">
        <f t="shared" si="298"/>
        <v/>
      </c>
      <c r="AG75" s="49" t="str">
        <f t="shared" si="298"/>
        <v/>
      </c>
      <c r="AH75" s="49" t="str">
        <f t="shared" si="299"/>
        <v/>
      </c>
      <c r="AI75" s="49" t="str">
        <f t="shared" si="299"/>
        <v/>
      </c>
      <c r="AJ75" s="49" t="str">
        <f t="shared" si="299"/>
        <v/>
      </c>
      <c r="AK75" s="49" t="str">
        <f t="shared" si="299"/>
        <v/>
      </c>
      <c r="AL75" s="49" t="str">
        <f t="shared" si="299"/>
        <v/>
      </c>
      <c r="AM75" s="49" t="str">
        <f t="shared" si="299"/>
        <v/>
      </c>
      <c r="AN75" s="49" t="str">
        <f t="shared" si="299"/>
        <v/>
      </c>
      <c r="AO75" s="49" t="str">
        <f t="shared" si="299"/>
        <v/>
      </c>
      <c r="AP75" s="49" t="str">
        <f t="shared" si="299"/>
        <v/>
      </c>
      <c r="AQ75" s="49" t="str">
        <f t="shared" si="299"/>
        <v/>
      </c>
      <c r="AR75" s="49" t="str">
        <f t="shared" si="300"/>
        <v/>
      </c>
      <c r="AS75" s="49" t="str">
        <f t="shared" si="300"/>
        <v/>
      </c>
      <c r="AT75" s="49" t="str">
        <f t="shared" si="300"/>
        <v/>
      </c>
      <c r="AU75" s="49" t="str">
        <f t="shared" si="300"/>
        <v/>
      </c>
      <c r="AV75" s="49" t="str">
        <f t="shared" si="300"/>
        <v/>
      </c>
      <c r="AW75" s="49" t="str">
        <f t="shared" si="300"/>
        <v/>
      </c>
      <c r="AX75" s="49" t="str">
        <f t="shared" si="300"/>
        <v/>
      </c>
      <c r="AY75" s="49" t="str">
        <f t="shared" si="300"/>
        <v/>
      </c>
      <c r="AZ75" s="49" t="str">
        <f t="shared" si="300"/>
        <v/>
      </c>
      <c r="BA75" s="49" t="str">
        <f t="shared" si="300"/>
        <v/>
      </c>
      <c r="BB75" s="49" t="str">
        <f t="shared" si="301"/>
        <v/>
      </c>
      <c r="BC75" s="49" t="str">
        <f t="shared" si="301"/>
        <v/>
      </c>
      <c r="BD75" s="49" t="str">
        <f t="shared" si="301"/>
        <v/>
      </c>
      <c r="BE75" s="49" t="str">
        <f t="shared" si="301"/>
        <v/>
      </c>
      <c r="BF75" s="49" t="str">
        <f t="shared" si="301"/>
        <v/>
      </c>
      <c r="BG75" s="49" t="str">
        <f t="shared" si="301"/>
        <v/>
      </c>
      <c r="BH75" s="49" t="str">
        <f t="shared" si="301"/>
        <v/>
      </c>
      <c r="BI75" s="49" t="str">
        <f t="shared" si="301"/>
        <v/>
      </c>
      <c r="BJ75" s="49" t="str">
        <f t="shared" si="301"/>
        <v/>
      </c>
      <c r="BK75" s="49" t="str">
        <f t="shared" si="301"/>
        <v/>
      </c>
      <c r="BL75" s="49" t="str">
        <f t="shared" si="302"/>
        <v/>
      </c>
      <c r="BM75" s="49" t="str">
        <f t="shared" si="302"/>
        <v/>
      </c>
      <c r="BN75" s="49" t="str">
        <f t="shared" si="302"/>
        <v/>
      </c>
      <c r="BO75" s="49" t="str">
        <f t="shared" si="302"/>
        <v/>
      </c>
      <c r="BP75" s="49" t="str">
        <f t="shared" si="302"/>
        <v/>
      </c>
      <c r="BQ75" s="49" t="str">
        <f t="shared" si="302"/>
        <v/>
      </c>
      <c r="BR75" s="49" t="str">
        <f t="shared" si="302"/>
        <v/>
      </c>
      <c r="BS75" s="49" t="str">
        <f t="shared" si="302"/>
        <v/>
      </c>
      <c r="BT75" s="49" t="str">
        <f t="shared" si="302"/>
        <v/>
      </c>
      <c r="BU75" s="49" t="str">
        <f t="shared" si="302"/>
        <v/>
      </c>
      <c r="BV75" s="49" t="str">
        <f t="shared" si="303"/>
        <v/>
      </c>
      <c r="BW75" s="49" t="str">
        <f t="shared" si="303"/>
        <v/>
      </c>
      <c r="BX75" s="49" t="str">
        <f t="shared" si="303"/>
        <v/>
      </c>
      <c r="BY75" s="49" t="str">
        <f t="shared" si="303"/>
        <v/>
      </c>
      <c r="BZ75" s="49" t="str">
        <f t="shared" si="303"/>
        <v/>
      </c>
      <c r="CA75" s="49" t="str">
        <f t="shared" si="303"/>
        <v/>
      </c>
      <c r="CB75" s="49" t="str">
        <f t="shared" si="303"/>
        <v/>
      </c>
      <c r="CC75" s="49" t="str">
        <f t="shared" si="303"/>
        <v/>
      </c>
      <c r="CD75" s="49" t="str">
        <f t="shared" si="303"/>
        <v/>
      </c>
      <c r="CE75" s="49" t="str">
        <f t="shared" si="303"/>
        <v/>
      </c>
      <c r="CF75" s="49" t="str">
        <f t="shared" si="304"/>
        <v/>
      </c>
      <c r="CG75" s="49" t="str">
        <f t="shared" si="304"/>
        <v/>
      </c>
      <c r="CH75" s="49" t="str">
        <f t="shared" si="304"/>
        <v/>
      </c>
      <c r="CI75" s="49" t="str">
        <f t="shared" si="304"/>
        <v/>
      </c>
      <c r="CJ75" s="49" t="str">
        <f t="shared" si="304"/>
        <v/>
      </c>
      <c r="CK75" s="49" t="str">
        <f t="shared" si="304"/>
        <v/>
      </c>
      <c r="CL75" s="49" t="str">
        <f t="shared" si="304"/>
        <v/>
      </c>
      <c r="CM75" s="49" t="str">
        <f t="shared" si="304"/>
        <v/>
      </c>
      <c r="CN75" s="49" t="str">
        <f t="shared" si="304"/>
        <v/>
      </c>
      <c r="CO75" s="49" t="str">
        <f t="shared" si="304"/>
        <v/>
      </c>
      <c r="CP75" s="49" t="str">
        <f t="shared" si="305"/>
        <v/>
      </c>
      <c r="CQ75" s="49" t="str">
        <f t="shared" si="305"/>
        <v/>
      </c>
      <c r="CR75" s="49" t="str">
        <f t="shared" si="305"/>
        <v/>
      </c>
      <c r="CS75" s="49" t="str">
        <f t="shared" si="305"/>
        <v/>
      </c>
      <c r="CT75" s="49" t="str">
        <f t="shared" si="305"/>
        <v/>
      </c>
      <c r="CU75" s="49" t="str">
        <f t="shared" si="305"/>
        <v/>
      </c>
      <c r="CV75" s="49" t="str">
        <f t="shared" si="305"/>
        <v/>
      </c>
      <c r="CW75" s="49" t="str">
        <f t="shared" si="305"/>
        <v/>
      </c>
      <c r="CX75" s="49" t="str">
        <f t="shared" si="305"/>
        <v/>
      </c>
      <c r="CY75" s="49" t="str">
        <f t="shared" si="305"/>
        <v/>
      </c>
      <c r="CZ75" s="49" t="str">
        <f t="shared" si="306"/>
        <v/>
      </c>
      <c r="DA75" s="49" t="str">
        <f t="shared" si="306"/>
        <v/>
      </c>
      <c r="DB75" s="49" t="str">
        <f t="shared" si="306"/>
        <v/>
      </c>
      <c r="DC75" s="49" t="str">
        <f t="shared" si="306"/>
        <v/>
      </c>
      <c r="DD75" s="49" t="str">
        <f t="shared" si="306"/>
        <v/>
      </c>
      <c r="DE75" s="49" t="str">
        <f t="shared" si="306"/>
        <v/>
      </c>
      <c r="DF75" s="49" t="str">
        <f t="shared" si="306"/>
        <v/>
      </c>
      <c r="DG75" s="49" t="str">
        <f t="shared" si="306"/>
        <v/>
      </c>
      <c r="DH75" s="49" t="str">
        <f t="shared" si="306"/>
        <v/>
      </c>
      <c r="DI75" s="49" t="str">
        <f t="shared" si="306"/>
        <v/>
      </c>
      <c r="DJ75" s="49" t="str">
        <f t="shared" si="307"/>
        <v/>
      </c>
      <c r="DK75" s="49" t="str">
        <f t="shared" si="307"/>
        <v/>
      </c>
      <c r="DL75" s="49" t="str">
        <f t="shared" si="307"/>
        <v/>
      </c>
      <c r="DM75" s="49" t="str">
        <f t="shared" si="307"/>
        <v/>
      </c>
      <c r="DN75" s="49" t="str">
        <f t="shared" si="307"/>
        <v/>
      </c>
      <c r="DO75" s="49" t="str">
        <f t="shared" si="307"/>
        <v/>
      </c>
      <c r="DP75" s="49" t="str">
        <f t="shared" si="307"/>
        <v/>
      </c>
      <c r="DQ75" s="49" t="str">
        <f t="shared" si="307"/>
        <v/>
      </c>
      <c r="DR75" s="49" t="str">
        <f t="shared" si="307"/>
        <v/>
      </c>
      <c r="DS75" s="49" t="str">
        <f t="shared" si="307"/>
        <v/>
      </c>
      <c r="DT75" s="49" t="str">
        <f t="shared" si="308"/>
        <v/>
      </c>
      <c r="DU75" s="49" t="str">
        <f t="shared" si="308"/>
        <v/>
      </c>
      <c r="DV75" s="49" t="str">
        <f t="shared" si="308"/>
        <v/>
      </c>
      <c r="DW75" s="49" t="str">
        <f t="shared" si="308"/>
        <v/>
      </c>
      <c r="DX75" s="49" t="str">
        <f t="shared" si="308"/>
        <v/>
      </c>
      <c r="DY75" s="49" t="str">
        <f t="shared" si="308"/>
        <v/>
      </c>
      <c r="DZ75" s="49" t="str">
        <f t="shared" si="308"/>
        <v/>
      </c>
      <c r="EA75" s="49" t="str">
        <f t="shared" si="308"/>
        <v/>
      </c>
      <c r="EB75" s="49" t="str">
        <f t="shared" si="308"/>
        <v/>
      </c>
      <c r="EC75" s="49" t="str">
        <f t="shared" si="308"/>
        <v/>
      </c>
      <c r="ED75" s="49" t="str">
        <f t="shared" si="309"/>
        <v/>
      </c>
      <c r="EE75" s="49" t="str">
        <f t="shared" si="309"/>
        <v/>
      </c>
      <c r="EF75" s="49" t="str">
        <f t="shared" si="309"/>
        <v/>
      </c>
      <c r="EG75" s="49" t="str">
        <f t="shared" si="309"/>
        <v/>
      </c>
      <c r="EH75" s="49" t="str">
        <f t="shared" si="309"/>
        <v/>
      </c>
      <c r="EI75" s="49" t="str">
        <f t="shared" si="309"/>
        <v/>
      </c>
      <c r="EJ75" s="49" t="str">
        <f t="shared" si="309"/>
        <v/>
      </c>
      <c r="EK75" s="49" t="str">
        <f t="shared" si="309"/>
        <v/>
      </c>
      <c r="EL75" s="49" t="str">
        <f t="shared" si="309"/>
        <v/>
      </c>
      <c r="EM75" s="49" t="str">
        <f t="shared" si="309"/>
        <v/>
      </c>
      <c r="EN75" s="49" t="str">
        <f t="shared" si="310"/>
        <v/>
      </c>
      <c r="EO75" s="49" t="str">
        <f t="shared" si="310"/>
        <v/>
      </c>
      <c r="EP75" s="49" t="str">
        <f t="shared" si="310"/>
        <v/>
      </c>
      <c r="EQ75" s="49" t="str">
        <f t="shared" si="310"/>
        <v/>
      </c>
      <c r="ER75" s="49" t="str">
        <f t="shared" si="310"/>
        <v/>
      </c>
      <c r="ES75" s="49" t="str">
        <f t="shared" si="310"/>
        <v/>
      </c>
      <c r="ET75" s="49" t="str">
        <f t="shared" si="310"/>
        <v/>
      </c>
      <c r="EU75" s="49" t="str">
        <f t="shared" si="310"/>
        <v/>
      </c>
      <c r="EV75" s="49" t="str">
        <f t="shared" si="310"/>
        <v/>
      </c>
      <c r="EW75" s="49" t="str">
        <f t="shared" si="310"/>
        <v/>
      </c>
      <c r="EX75" s="49" t="str">
        <f t="shared" si="311"/>
        <v/>
      </c>
      <c r="EY75" s="49" t="str">
        <f t="shared" si="311"/>
        <v/>
      </c>
      <c r="EZ75" s="49" t="str">
        <f t="shared" si="311"/>
        <v/>
      </c>
      <c r="FA75" s="49" t="str">
        <f t="shared" si="311"/>
        <v/>
      </c>
      <c r="FB75" s="49" t="str">
        <f t="shared" si="311"/>
        <v/>
      </c>
      <c r="FC75" s="49" t="str">
        <f t="shared" si="311"/>
        <v/>
      </c>
      <c r="FD75" s="49" t="str">
        <f t="shared" si="311"/>
        <v/>
      </c>
      <c r="FE75" s="49" t="str">
        <f t="shared" si="311"/>
        <v/>
      </c>
      <c r="FF75" s="49" t="str">
        <f t="shared" si="311"/>
        <v/>
      </c>
      <c r="FG75" s="49" t="str">
        <f t="shared" si="311"/>
        <v/>
      </c>
      <c r="FH75" s="49" t="str">
        <f t="shared" si="312"/>
        <v/>
      </c>
      <c r="FI75" s="49" t="str">
        <f t="shared" si="312"/>
        <v/>
      </c>
      <c r="FJ75" s="49" t="str">
        <f t="shared" si="312"/>
        <v/>
      </c>
      <c r="FK75" s="49" t="str">
        <f t="shared" si="312"/>
        <v/>
      </c>
      <c r="FL75" s="49" t="str">
        <f t="shared" si="312"/>
        <v/>
      </c>
      <c r="FM75" s="49" t="str">
        <f t="shared" si="312"/>
        <v/>
      </c>
      <c r="FN75" s="49" t="str">
        <f t="shared" si="312"/>
        <v/>
      </c>
      <c r="FO75" s="49" t="str">
        <f t="shared" si="312"/>
        <v/>
      </c>
      <c r="FP75" s="49" t="str">
        <f t="shared" si="312"/>
        <v/>
      </c>
      <c r="FQ75" s="49" t="str">
        <f t="shared" si="312"/>
        <v/>
      </c>
      <c r="FR75" s="49" t="str">
        <f t="shared" si="313"/>
        <v/>
      </c>
      <c r="FS75" s="49" t="str">
        <f t="shared" si="313"/>
        <v/>
      </c>
      <c r="FT75" s="49" t="str">
        <f t="shared" si="313"/>
        <v/>
      </c>
      <c r="FU75" s="49" t="str">
        <f t="shared" si="313"/>
        <v/>
      </c>
      <c r="FV75" s="49" t="str">
        <f t="shared" si="313"/>
        <v/>
      </c>
      <c r="FW75" s="49" t="str">
        <f t="shared" si="313"/>
        <v/>
      </c>
      <c r="FX75" s="49" t="str">
        <f t="shared" si="313"/>
        <v/>
      </c>
      <c r="FY75" s="49" t="str">
        <f t="shared" si="313"/>
        <v/>
      </c>
      <c r="FZ75" s="49" t="str">
        <f t="shared" si="313"/>
        <v/>
      </c>
      <c r="GA75" s="49" t="str">
        <f t="shared" si="313"/>
        <v/>
      </c>
      <c r="GB75" s="49" t="str">
        <f t="shared" si="314"/>
        <v/>
      </c>
      <c r="GC75" s="49" t="str">
        <f t="shared" si="314"/>
        <v/>
      </c>
      <c r="GD75" s="49" t="str">
        <f t="shared" si="314"/>
        <v/>
      </c>
      <c r="GE75" s="49" t="str">
        <f t="shared" si="314"/>
        <v/>
      </c>
      <c r="GF75" s="49" t="str">
        <f t="shared" si="314"/>
        <v/>
      </c>
      <c r="GG75" s="49" t="str">
        <f t="shared" si="314"/>
        <v/>
      </c>
      <c r="GH75" s="49" t="str">
        <f t="shared" si="314"/>
        <v/>
      </c>
      <c r="GI75" s="49" t="str">
        <f t="shared" si="314"/>
        <v/>
      </c>
      <c r="GJ75" s="49" t="str">
        <f t="shared" si="314"/>
        <v/>
      </c>
      <c r="GK75" s="49" t="str">
        <f t="shared" si="314"/>
        <v/>
      </c>
      <c r="GL75" s="49" t="str">
        <f t="shared" si="315"/>
        <v/>
      </c>
      <c r="GM75" s="49" t="str">
        <f t="shared" si="315"/>
        <v/>
      </c>
      <c r="GN75" s="49" t="str">
        <f t="shared" si="315"/>
        <v/>
      </c>
      <c r="GO75" s="49" t="str">
        <f t="shared" si="315"/>
        <v/>
      </c>
      <c r="GP75" s="49" t="str">
        <f t="shared" si="315"/>
        <v/>
      </c>
      <c r="GQ75" s="49" t="str">
        <f t="shared" si="315"/>
        <v/>
      </c>
      <c r="GR75" s="49" t="str">
        <f t="shared" si="315"/>
        <v/>
      </c>
      <c r="GS75" s="49" t="str">
        <f t="shared" si="315"/>
        <v/>
      </c>
      <c r="GT75" s="49" t="str">
        <f t="shared" si="315"/>
        <v/>
      </c>
      <c r="GU75" s="49" t="str">
        <f t="shared" si="315"/>
        <v/>
      </c>
      <c r="GV75" s="49" t="str">
        <f t="shared" si="316"/>
        <v/>
      </c>
      <c r="GW75" s="49" t="str">
        <f t="shared" si="316"/>
        <v/>
      </c>
      <c r="GX75" s="49" t="str">
        <f t="shared" si="316"/>
        <v/>
      </c>
      <c r="GY75" s="49" t="str">
        <f t="shared" si="316"/>
        <v/>
      </c>
      <c r="GZ75" s="49" t="str">
        <f t="shared" si="316"/>
        <v/>
      </c>
      <c r="HA75" s="49" t="str">
        <f t="shared" si="316"/>
        <v/>
      </c>
      <c r="HB75" s="49" t="str">
        <f t="shared" si="316"/>
        <v/>
      </c>
      <c r="HC75" s="49" t="str">
        <f t="shared" si="316"/>
        <v/>
      </c>
      <c r="HD75" s="49" t="str">
        <f t="shared" si="316"/>
        <v/>
      </c>
      <c r="HE75" s="49" t="str">
        <f t="shared" si="316"/>
        <v/>
      </c>
      <c r="HF75" s="49" t="str">
        <f t="shared" si="317"/>
        <v/>
      </c>
      <c r="HG75" s="49" t="str">
        <f t="shared" si="317"/>
        <v/>
      </c>
      <c r="HH75" s="49" t="str">
        <f t="shared" si="317"/>
        <v/>
      </c>
      <c r="HI75" s="49" t="str">
        <f t="shared" ref="HI75:HI80" si="330">IF(GW35&lt;=0,"",IF(HI35&lt;=0,"",(HI35/GW35-1)))</f>
        <v/>
      </c>
      <c r="HJ75" s="49" t="str">
        <f t="shared" si="318"/>
        <v/>
      </c>
      <c r="HK75" s="49" t="str">
        <f t="shared" si="319"/>
        <v/>
      </c>
      <c r="HL75" s="49" t="str">
        <f t="shared" si="320"/>
        <v/>
      </c>
      <c r="HM75" s="49" t="str">
        <f t="shared" si="321"/>
        <v/>
      </c>
      <c r="HN75" s="49" t="str">
        <f t="shared" si="322"/>
        <v/>
      </c>
      <c r="HO75" s="49" t="str">
        <f t="shared" si="323"/>
        <v/>
      </c>
      <c r="HP75" s="49" t="str">
        <f t="shared" si="324"/>
        <v/>
      </c>
      <c r="HQ75" s="49" t="str">
        <f t="shared" si="325"/>
        <v/>
      </c>
      <c r="HR75" s="49" t="str">
        <f t="shared" si="326"/>
        <v/>
      </c>
      <c r="HS75" s="49" t="str">
        <f t="shared" si="327"/>
        <v/>
      </c>
      <c r="HT75" s="49" t="str">
        <f t="shared" si="328"/>
        <v/>
      </c>
      <c r="HU75" s="49" t="str">
        <f t="shared" si="329"/>
        <v/>
      </c>
      <c r="HV75" s="49" t="str">
        <f t="shared" si="329"/>
        <v/>
      </c>
      <c r="HW75" s="49" t="str">
        <f t="shared" si="329"/>
        <v/>
      </c>
      <c r="HX75" s="49" t="str">
        <f t="shared" si="329"/>
        <v/>
      </c>
      <c r="HY75" s="49" t="str">
        <f t="shared" si="329"/>
        <v/>
      </c>
      <c r="HZ75" s="49" t="str">
        <f t="shared" si="329"/>
        <v/>
      </c>
      <c r="IA75" s="49" t="str">
        <f t="shared" si="329"/>
        <v/>
      </c>
      <c r="IB75" s="49" t="str">
        <f t="shared" si="329"/>
        <v/>
      </c>
      <c r="IC75" s="49" t="str">
        <f t="shared" si="329"/>
        <v/>
      </c>
      <c r="ID75" s="49" t="str">
        <f t="shared" si="329"/>
        <v/>
      </c>
      <c r="IE75" s="49" t="str">
        <f t="shared" si="329"/>
        <v/>
      </c>
      <c r="IF75" s="49" t="str">
        <f t="shared" si="329"/>
        <v/>
      </c>
      <c r="IG75" s="49" t="str">
        <f t="shared" si="329"/>
        <v/>
      </c>
      <c r="IH75" s="49"/>
      <c r="II75" s="49"/>
      <c r="IJ75" s="49"/>
      <c r="IK75" s="49"/>
      <c r="IL75" s="49"/>
      <c r="IM75" s="49"/>
      <c r="IN75" s="49"/>
      <c r="IO75" s="49"/>
      <c r="IP75" s="49"/>
      <c r="IQ75" s="49"/>
      <c r="IR75" s="49"/>
      <c r="IS75" s="49"/>
      <c r="IT75" s="49"/>
      <c r="IU75" s="49"/>
      <c r="IV75" s="49"/>
      <c r="IW75" s="49"/>
      <c r="IX75" s="49"/>
      <c r="IY75" s="49"/>
      <c r="IZ75" s="49"/>
      <c r="JA75" s="49"/>
      <c r="JB75" s="49"/>
      <c r="JC75" s="49"/>
      <c r="JD75" s="49"/>
      <c r="JE75" s="49"/>
      <c r="JF75" s="49"/>
      <c r="JG75" s="49"/>
      <c r="JH75" s="49"/>
      <c r="JI75" s="49"/>
      <c r="JJ75" s="49"/>
      <c r="JK75" s="49"/>
      <c r="JL75" s="49"/>
      <c r="JM75" s="49"/>
      <c r="JN75" s="49"/>
      <c r="JO75" s="49"/>
      <c r="JP75" s="49"/>
      <c r="JQ75" s="49"/>
      <c r="JR75" s="49"/>
      <c r="JS75" s="49"/>
      <c r="JT75" s="49"/>
      <c r="JU75" s="49"/>
      <c r="JV75" s="49"/>
      <c r="JW75" s="49"/>
      <c r="JX75" s="49"/>
      <c r="JY75" s="49"/>
      <c r="JZ75" s="49"/>
      <c r="KA75" s="49"/>
      <c r="KB75" s="49"/>
      <c r="KC75" s="49"/>
      <c r="KD75" s="49"/>
      <c r="KE75" s="49"/>
      <c r="KF75" s="49"/>
      <c r="KG75" s="49"/>
      <c r="KH75" s="49"/>
      <c r="KI75" s="49"/>
      <c r="KJ75" s="49"/>
      <c r="KK75" s="49"/>
      <c r="KL75" s="49"/>
      <c r="KM75" s="49"/>
      <c r="KN75" s="49"/>
      <c r="KO75" s="49"/>
      <c r="KP75" s="49"/>
      <c r="KQ75" s="49"/>
      <c r="KR75" s="49"/>
      <c r="KS75" s="49"/>
      <c r="KT75" s="49"/>
      <c r="KU75" s="49"/>
      <c r="KV75" s="49"/>
      <c r="KW75" s="49"/>
      <c r="KX75" s="49"/>
      <c r="KY75" s="49"/>
      <c r="KZ75" s="49"/>
      <c r="LA75" s="49"/>
      <c r="LB75" s="49"/>
      <c r="LC75" s="49"/>
      <c r="LD75" s="49"/>
      <c r="LE75" s="49"/>
      <c r="LF75" s="49"/>
      <c r="LG75" s="49"/>
      <c r="LH75" s="49"/>
      <c r="LI75" s="49"/>
      <c r="LJ75" s="49"/>
      <c r="LK75" s="49"/>
      <c r="LL75" s="49"/>
      <c r="LM75" s="49"/>
      <c r="LN75" s="49"/>
      <c r="LO75" s="49"/>
      <c r="LP75" s="49"/>
      <c r="LQ75" s="49"/>
      <c r="LR75" s="49"/>
      <c r="LS75" s="49"/>
      <c r="LT75" s="49"/>
      <c r="LU75" s="49"/>
      <c r="LV75" s="49"/>
      <c r="LW75" s="49"/>
      <c r="LX75" s="49"/>
      <c r="LY75" s="49"/>
      <c r="LZ75" s="49"/>
      <c r="MA75" s="49"/>
      <c r="MB75" s="49"/>
      <c r="MC75" s="49"/>
      <c r="MD75" s="49"/>
      <c r="ME75" s="49"/>
      <c r="MF75" s="49"/>
      <c r="MG75" s="49"/>
      <c r="MH75" s="49"/>
      <c r="MI75" s="49"/>
      <c r="MJ75" s="49"/>
      <c r="MK75" s="49"/>
      <c r="ML75" s="49"/>
    </row>
    <row r="76" spans="1:350" s="5" customFormat="1" x14ac:dyDescent="0.35">
      <c r="A76" s="16" t="str">
        <f>Month!$A$36</f>
        <v>Portonave</v>
      </c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 t="str">
        <f t="shared" si="297"/>
        <v/>
      </c>
      <c r="O76" s="50" t="str">
        <f t="shared" si="297"/>
        <v/>
      </c>
      <c r="P76" s="50" t="str">
        <f t="shared" si="297"/>
        <v/>
      </c>
      <c r="Q76" s="50" t="str">
        <f t="shared" si="297"/>
        <v/>
      </c>
      <c r="R76" s="50" t="str">
        <f t="shared" si="297"/>
        <v/>
      </c>
      <c r="S76" s="50" t="str">
        <f t="shared" si="297"/>
        <v/>
      </c>
      <c r="T76" s="50" t="str">
        <f t="shared" si="297"/>
        <v/>
      </c>
      <c r="U76" s="50" t="str">
        <f t="shared" si="297"/>
        <v/>
      </c>
      <c r="V76" s="50" t="str">
        <f t="shared" si="297"/>
        <v/>
      </c>
      <c r="W76" s="50" t="str">
        <f t="shared" si="297"/>
        <v/>
      </c>
      <c r="X76" s="50" t="str">
        <f t="shared" si="298"/>
        <v/>
      </c>
      <c r="Y76" s="50" t="str">
        <f t="shared" si="298"/>
        <v/>
      </c>
      <c r="Z76" s="50" t="str">
        <f t="shared" si="298"/>
        <v/>
      </c>
      <c r="AA76" s="50" t="str">
        <f t="shared" si="298"/>
        <v/>
      </c>
      <c r="AB76" s="50" t="str">
        <f t="shared" si="298"/>
        <v/>
      </c>
      <c r="AC76" s="50" t="str">
        <f t="shared" si="298"/>
        <v/>
      </c>
      <c r="AD76" s="50" t="str">
        <f t="shared" si="298"/>
        <v/>
      </c>
      <c r="AE76" s="50" t="str">
        <f t="shared" si="298"/>
        <v/>
      </c>
      <c r="AF76" s="50" t="str">
        <f t="shared" si="298"/>
        <v/>
      </c>
      <c r="AG76" s="50" t="str">
        <f t="shared" si="298"/>
        <v/>
      </c>
      <c r="AH76" s="50" t="str">
        <f t="shared" si="299"/>
        <v/>
      </c>
      <c r="AI76" s="50" t="str">
        <f t="shared" si="299"/>
        <v/>
      </c>
      <c r="AJ76" s="50" t="str">
        <f t="shared" si="299"/>
        <v/>
      </c>
      <c r="AK76" s="50" t="str">
        <f t="shared" si="299"/>
        <v/>
      </c>
      <c r="AL76" s="50" t="str">
        <f t="shared" si="299"/>
        <v/>
      </c>
      <c r="AM76" s="50" t="str">
        <f t="shared" si="299"/>
        <v/>
      </c>
      <c r="AN76" s="50" t="str">
        <f t="shared" si="299"/>
        <v/>
      </c>
      <c r="AO76" s="50" t="str">
        <f t="shared" si="299"/>
        <v/>
      </c>
      <c r="AP76" s="50" t="str">
        <f t="shared" si="299"/>
        <v/>
      </c>
      <c r="AQ76" s="50" t="str">
        <f t="shared" si="299"/>
        <v/>
      </c>
      <c r="AR76" s="50" t="str">
        <f t="shared" si="300"/>
        <v/>
      </c>
      <c r="AS76" s="50" t="str">
        <f t="shared" si="300"/>
        <v/>
      </c>
      <c r="AT76" s="50" t="str">
        <f t="shared" si="300"/>
        <v/>
      </c>
      <c r="AU76" s="50" t="str">
        <f t="shared" si="300"/>
        <v/>
      </c>
      <c r="AV76" s="50" t="str">
        <f t="shared" si="300"/>
        <v/>
      </c>
      <c r="AW76" s="50" t="str">
        <f t="shared" si="300"/>
        <v/>
      </c>
      <c r="AX76" s="50" t="str">
        <f t="shared" si="300"/>
        <v/>
      </c>
      <c r="AY76" s="50" t="str">
        <f t="shared" si="300"/>
        <v/>
      </c>
      <c r="AZ76" s="50" t="str">
        <f t="shared" si="300"/>
        <v/>
      </c>
      <c r="BA76" s="50" t="str">
        <f t="shared" si="300"/>
        <v/>
      </c>
      <c r="BB76" s="50" t="str">
        <f t="shared" si="301"/>
        <v/>
      </c>
      <c r="BC76" s="50" t="str">
        <f t="shared" si="301"/>
        <v/>
      </c>
      <c r="BD76" s="50" t="str">
        <f t="shared" si="301"/>
        <v/>
      </c>
      <c r="BE76" s="50" t="str">
        <f t="shared" si="301"/>
        <v/>
      </c>
      <c r="BF76" s="50" t="str">
        <f t="shared" si="301"/>
        <v/>
      </c>
      <c r="BG76" s="50" t="str">
        <f t="shared" si="301"/>
        <v/>
      </c>
      <c r="BH76" s="50" t="str">
        <f t="shared" si="301"/>
        <v/>
      </c>
      <c r="BI76" s="50" t="str">
        <f t="shared" si="301"/>
        <v/>
      </c>
      <c r="BJ76" s="50" t="str">
        <f t="shared" si="301"/>
        <v/>
      </c>
      <c r="BK76" s="50" t="str">
        <f t="shared" si="301"/>
        <v/>
      </c>
      <c r="BL76" s="50" t="str">
        <f t="shared" si="302"/>
        <v/>
      </c>
      <c r="BM76" s="50" t="str">
        <f t="shared" si="302"/>
        <v/>
      </c>
      <c r="BN76" s="50" t="str">
        <f t="shared" si="302"/>
        <v/>
      </c>
      <c r="BO76" s="50" t="str">
        <f t="shared" si="302"/>
        <v/>
      </c>
      <c r="BP76" s="50" t="str">
        <f t="shared" si="302"/>
        <v/>
      </c>
      <c r="BQ76" s="50" t="str">
        <f t="shared" si="302"/>
        <v/>
      </c>
      <c r="BR76" s="50" t="str">
        <f t="shared" si="302"/>
        <v/>
      </c>
      <c r="BS76" s="50" t="str">
        <f t="shared" si="302"/>
        <v/>
      </c>
      <c r="BT76" s="50" t="str">
        <f t="shared" si="302"/>
        <v/>
      </c>
      <c r="BU76" s="50" t="str">
        <f t="shared" si="302"/>
        <v/>
      </c>
      <c r="BV76" s="50" t="str">
        <f t="shared" si="303"/>
        <v/>
      </c>
      <c r="BW76" s="50" t="str">
        <f t="shared" si="303"/>
        <v/>
      </c>
      <c r="BX76" s="50" t="str">
        <f t="shared" si="303"/>
        <v/>
      </c>
      <c r="BY76" s="50" t="str">
        <f t="shared" si="303"/>
        <v/>
      </c>
      <c r="BZ76" s="50" t="str">
        <f t="shared" si="303"/>
        <v/>
      </c>
      <c r="CA76" s="50" t="str">
        <f t="shared" si="303"/>
        <v/>
      </c>
      <c r="CB76" s="50" t="str">
        <f t="shared" si="303"/>
        <v/>
      </c>
      <c r="CC76" s="50" t="str">
        <f t="shared" si="303"/>
        <v/>
      </c>
      <c r="CD76" s="50" t="str">
        <f t="shared" si="303"/>
        <v/>
      </c>
      <c r="CE76" s="50" t="str">
        <f t="shared" si="303"/>
        <v/>
      </c>
      <c r="CF76" s="50" t="str">
        <f t="shared" si="304"/>
        <v/>
      </c>
      <c r="CG76" s="50" t="str">
        <f t="shared" si="304"/>
        <v/>
      </c>
      <c r="CH76" s="50" t="str">
        <f t="shared" si="304"/>
        <v/>
      </c>
      <c r="CI76" s="50" t="str">
        <f t="shared" si="304"/>
        <v/>
      </c>
      <c r="CJ76" s="50" t="str">
        <f t="shared" si="304"/>
        <v/>
      </c>
      <c r="CK76" s="50" t="str">
        <f t="shared" si="304"/>
        <v/>
      </c>
      <c r="CL76" s="50" t="str">
        <f t="shared" si="304"/>
        <v/>
      </c>
      <c r="CM76" s="50" t="str">
        <f t="shared" si="304"/>
        <v/>
      </c>
      <c r="CN76" s="50" t="str">
        <f t="shared" si="304"/>
        <v/>
      </c>
      <c r="CO76" s="50" t="str">
        <f t="shared" si="304"/>
        <v/>
      </c>
      <c r="CP76" s="50" t="str">
        <f t="shared" si="305"/>
        <v/>
      </c>
      <c r="CQ76" s="50" t="str">
        <f t="shared" si="305"/>
        <v/>
      </c>
      <c r="CR76" s="50" t="str">
        <f t="shared" si="305"/>
        <v/>
      </c>
      <c r="CS76" s="50" t="str">
        <f t="shared" si="305"/>
        <v/>
      </c>
      <c r="CT76" s="50" t="str">
        <f t="shared" si="305"/>
        <v/>
      </c>
      <c r="CU76" s="50" t="str">
        <f t="shared" si="305"/>
        <v/>
      </c>
      <c r="CV76" s="50" t="str">
        <f t="shared" si="305"/>
        <v/>
      </c>
      <c r="CW76" s="50" t="str">
        <f t="shared" si="305"/>
        <v/>
      </c>
      <c r="CX76" s="50" t="str">
        <f t="shared" si="305"/>
        <v/>
      </c>
      <c r="CY76" s="50" t="str">
        <f t="shared" si="305"/>
        <v/>
      </c>
      <c r="CZ76" s="50" t="str">
        <f t="shared" si="306"/>
        <v/>
      </c>
      <c r="DA76" s="50" t="str">
        <f t="shared" si="306"/>
        <v/>
      </c>
      <c r="DB76" s="50" t="str">
        <f t="shared" si="306"/>
        <v/>
      </c>
      <c r="DC76" s="50" t="str">
        <f t="shared" si="306"/>
        <v/>
      </c>
      <c r="DD76" s="50" t="str">
        <f t="shared" si="306"/>
        <v/>
      </c>
      <c r="DE76" s="50" t="str">
        <f t="shared" si="306"/>
        <v/>
      </c>
      <c r="DF76" s="50" t="str">
        <f t="shared" si="306"/>
        <v/>
      </c>
      <c r="DG76" s="50" t="str">
        <f t="shared" si="306"/>
        <v/>
      </c>
      <c r="DH76" s="50" t="str">
        <f t="shared" si="306"/>
        <v/>
      </c>
      <c r="DI76" s="50" t="str">
        <f t="shared" si="306"/>
        <v/>
      </c>
      <c r="DJ76" s="50" t="str">
        <f t="shared" si="307"/>
        <v/>
      </c>
      <c r="DK76" s="50" t="str">
        <f t="shared" si="307"/>
        <v/>
      </c>
      <c r="DL76" s="50" t="str">
        <f t="shared" si="307"/>
        <v/>
      </c>
      <c r="DM76" s="50" t="str">
        <f t="shared" si="307"/>
        <v/>
      </c>
      <c r="DN76" s="50" t="str">
        <f t="shared" si="307"/>
        <v/>
      </c>
      <c r="DO76" s="50" t="str">
        <f t="shared" si="307"/>
        <v/>
      </c>
      <c r="DP76" s="50" t="str">
        <f t="shared" si="307"/>
        <v/>
      </c>
      <c r="DQ76" s="50" t="str">
        <f t="shared" si="307"/>
        <v/>
      </c>
      <c r="DR76" s="50" t="str">
        <f t="shared" si="307"/>
        <v/>
      </c>
      <c r="DS76" s="50" t="str">
        <f t="shared" si="307"/>
        <v/>
      </c>
      <c r="DT76" s="50" t="str">
        <f t="shared" si="308"/>
        <v/>
      </c>
      <c r="DU76" s="50" t="str">
        <f t="shared" si="308"/>
        <v/>
      </c>
      <c r="DV76" s="50" t="str">
        <f t="shared" si="308"/>
        <v/>
      </c>
      <c r="DW76" s="50" t="str">
        <f t="shared" si="308"/>
        <v/>
      </c>
      <c r="DX76" s="50" t="str">
        <f t="shared" si="308"/>
        <v/>
      </c>
      <c r="DY76" s="50" t="str">
        <f t="shared" si="308"/>
        <v/>
      </c>
      <c r="DZ76" s="50" t="str">
        <f t="shared" si="308"/>
        <v/>
      </c>
      <c r="EA76" s="50" t="str">
        <f t="shared" si="308"/>
        <v/>
      </c>
      <c r="EB76" s="50" t="str">
        <f t="shared" si="308"/>
        <v/>
      </c>
      <c r="EC76" s="50" t="str">
        <f t="shared" si="308"/>
        <v/>
      </c>
      <c r="ED76" s="50" t="str">
        <f t="shared" si="309"/>
        <v/>
      </c>
      <c r="EE76" s="50" t="str">
        <f t="shared" si="309"/>
        <v/>
      </c>
      <c r="EF76" s="50" t="str">
        <f t="shared" si="309"/>
        <v/>
      </c>
      <c r="EG76" s="50" t="str">
        <f t="shared" si="309"/>
        <v/>
      </c>
      <c r="EH76" s="50" t="str">
        <f t="shared" si="309"/>
        <v/>
      </c>
      <c r="EI76" s="50" t="str">
        <f t="shared" si="309"/>
        <v/>
      </c>
      <c r="EJ76" s="50" t="str">
        <f t="shared" si="309"/>
        <v/>
      </c>
      <c r="EK76" s="50" t="str">
        <f t="shared" si="309"/>
        <v/>
      </c>
      <c r="EL76" s="50" t="str">
        <f t="shared" si="309"/>
        <v/>
      </c>
      <c r="EM76" s="50" t="str">
        <f t="shared" si="309"/>
        <v/>
      </c>
      <c r="EN76" s="50">
        <f t="shared" si="310"/>
        <v>63.016907553858744</v>
      </c>
      <c r="EO76" s="50">
        <f t="shared" si="310"/>
        <v>18.591649611133853</v>
      </c>
      <c r="EP76" s="50">
        <f t="shared" si="310"/>
        <v>0.94868514570007112</v>
      </c>
      <c r="EQ76" s="50">
        <f t="shared" si="310"/>
        <v>0.73429638854296386</v>
      </c>
      <c r="ER76" s="50">
        <f t="shared" si="310"/>
        <v>0.97919937205651486</v>
      </c>
      <c r="ES76" s="50">
        <f t="shared" si="310"/>
        <v>0.91399064427922538</v>
      </c>
      <c r="ET76" s="50">
        <f t="shared" si="310"/>
        <v>0.94788461538461544</v>
      </c>
      <c r="EU76" s="50">
        <f t="shared" si="310"/>
        <v>0.85540461412343372</v>
      </c>
      <c r="EV76" s="50">
        <f t="shared" si="310"/>
        <v>0.80916367303207926</v>
      </c>
      <c r="EW76" s="50">
        <f t="shared" si="310"/>
        <v>0.62920090393293759</v>
      </c>
      <c r="EX76" s="50">
        <f t="shared" si="311"/>
        <v>0.5583916990920883</v>
      </c>
      <c r="EY76" s="50">
        <f t="shared" si="311"/>
        <v>0.5056820042574095</v>
      </c>
      <c r="EZ76" s="50">
        <f t="shared" si="311"/>
        <v>0.5598551650692225</v>
      </c>
      <c r="FA76" s="50">
        <f t="shared" si="311"/>
        <v>0.72982549976599587</v>
      </c>
      <c r="FB76" s="50">
        <f t="shared" si="311"/>
        <v>1.7540301991392515</v>
      </c>
      <c r="FC76" s="50">
        <f t="shared" si="311"/>
        <v>1.3352481617647061</v>
      </c>
      <c r="FD76" s="50">
        <f t="shared" si="311"/>
        <v>1.2403992332606251</v>
      </c>
      <c r="FE76" s="50">
        <f t="shared" si="311"/>
        <v>1.1134055917634833</v>
      </c>
      <c r="FF76" s="50">
        <f t="shared" si="311"/>
        <v>0.92912265113370851</v>
      </c>
      <c r="FG76" s="50">
        <f t="shared" si="311"/>
        <v>0.72445765718000676</v>
      </c>
      <c r="FH76" s="50">
        <f t="shared" si="312"/>
        <v>0.60511490877964791</v>
      </c>
      <c r="FI76" s="50">
        <f t="shared" si="312"/>
        <v>0.5873542399267011</v>
      </c>
      <c r="FJ76" s="50">
        <f t="shared" si="312"/>
        <v>0.57850056594979682</v>
      </c>
      <c r="FK76" s="50">
        <f t="shared" si="312"/>
        <v>0.49344378433468394</v>
      </c>
      <c r="FL76" s="50">
        <f t="shared" si="312"/>
        <v>0.44949696320894872</v>
      </c>
      <c r="FM76" s="50">
        <f t="shared" si="312"/>
        <v>0.40624154524021172</v>
      </c>
      <c r="FN76" s="50">
        <f t="shared" si="312"/>
        <v>0.13698847834723882</v>
      </c>
      <c r="FO76" s="50">
        <f t="shared" si="312"/>
        <v>-5.2887926793270257E-3</v>
      </c>
      <c r="FP76" s="50">
        <f t="shared" si="312"/>
        <v>-8.3729163593450395E-2</v>
      </c>
      <c r="FQ76" s="50">
        <f t="shared" si="312"/>
        <v>-7.9805806801231283E-2</v>
      </c>
      <c r="FR76" s="50">
        <f t="shared" si="313"/>
        <v>-9.1064947692990006E-2</v>
      </c>
      <c r="FS76" s="50">
        <f t="shared" si="313"/>
        <v>-4.3120518573556699E-2</v>
      </c>
      <c r="FT76" s="50">
        <f t="shared" si="313"/>
        <v>-3.2331374889546849E-2</v>
      </c>
      <c r="FU76" s="50">
        <f t="shared" si="313"/>
        <v>-4.8934566852122052E-2</v>
      </c>
      <c r="FV76" s="50">
        <f t="shared" si="313"/>
        <v>-6.413816537195216E-2</v>
      </c>
      <c r="FW76" s="50">
        <f t="shared" si="313"/>
        <v>-7.459252077447065E-2</v>
      </c>
      <c r="FX76" s="50">
        <f t="shared" si="313"/>
        <v>-5.1941421064828353E-2</v>
      </c>
      <c r="FY76" s="50">
        <f t="shared" si="313"/>
        <v>-6.3526065080676597E-2</v>
      </c>
      <c r="FZ76" s="50">
        <f t="shared" si="313"/>
        <v>5.0667412118247324E-2</v>
      </c>
      <c r="GA76" s="50">
        <f t="shared" si="313"/>
        <v>0.17840096940920436</v>
      </c>
      <c r="GB76" s="50">
        <f t="shared" si="314"/>
        <v>0.12469813568599664</v>
      </c>
      <c r="GC76" s="50">
        <f t="shared" si="314"/>
        <v>0.11829132060809178</v>
      </c>
      <c r="GD76" s="50">
        <f t="shared" si="314"/>
        <v>8.0514995683345303E-2</v>
      </c>
      <c r="GE76" s="50">
        <f t="shared" si="314"/>
        <v>7.2937306353517251E-2</v>
      </c>
      <c r="GF76" s="50">
        <f t="shared" si="314"/>
        <v>8.2141701403685374E-2</v>
      </c>
      <c r="GG76" s="50">
        <f t="shared" si="314"/>
        <v>0.11850172238425194</v>
      </c>
      <c r="GH76" s="50">
        <f t="shared" si="314"/>
        <v>0.14844064953113056</v>
      </c>
      <c r="GI76" s="50">
        <f t="shared" si="314"/>
        <v>0.15857963155315136</v>
      </c>
      <c r="GJ76" s="50">
        <f t="shared" si="314"/>
        <v>0.12119784897516306</v>
      </c>
      <c r="GK76" s="50">
        <f t="shared" si="314"/>
        <v>0.13733266319122173</v>
      </c>
      <c r="GL76" s="50">
        <f t="shared" si="315"/>
        <v>9.6048955700412497E-2</v>
      </c>
      <c r="GM76" s="50">
        <f t="shared" si="315"/>
        <v>2.062915783509256E-2</v>
      </c>
      <c r="GN76" s="50">
        <f t="shared" si="315"/>
        <v>8.8098254353380812E-2</v>
      </c>
      <c r="GO76" s="50">
        <f t="shared" si="315"/>
        <v>0.12014375990792425</v>
      </c>
      <c r="GP76" s="50">
        <f t="shared" si="315"/>
        <v>0.16927065240047234</v>
      </c>
      <c r="GQ76" s="50">
        <f t="shared" si="315"/>
        <v>0.18896391418120628</v>
      </c>
      <c r="GR76" s="50">
        <f t="shared" si="315"/>
        <v>0.19071545312425986</v>
      </c>
      <c r="GS76" s="50">
        <f t="shared" si="315"/>
        <v>0.17689542475450737</v>
      </c>
      <c r="GT76" s="50">
        <f t="shared" si="315"/>
        <v>0.13730167209204458</v>
      </c>
      <c r="GU76" s="50">
        <f t="shared" si="315"/>
        <v>0.14208453000077625</v>
      </c>
      <c r="GV76" s="50">
        <f t="shared" si="316"/>
        <v>0.14835099585422618</v>
      </c>
      <c r="GW76" s="50">
        <f t="shared" si="316"/>
        <v>0.13832323160641646</v>
      </c>
      <c r="GX76" s="50">
        <f t="shared" si="316"/>
        <v>6.3033539669053784E-2</v>
      </c>
      <c r="GY76" s="50">
        <f t="shared" si="316"/>
        <v>7.5913969650861501E-2</v>
      </c>
      <c r="GZ76" s="50">
        <f t="shared" si="316"/>
        <v>7.3210198121398617E-2</v>
      </c>
      <c r="HA76" s="50">
        <f t="shared" si="316"/>
        <v>7.4658550061553086E-2</v>
      </c>
      <c r="HB76" s="50">
        <f t="shared" si="316"/>
        <v>4.5708937902246394E-2</v>
      </c>
      <c r="HC76" s="50">
        <f t="shared" si="316"/>
        <v>-1.2518665555229069E-2</v>
      </c>
      <c r="HD76" s="50">
        <f t="shared" si="316"/>
        <v>-1.5026469761809436E-2</v>
      </c>
      <c r="HE76" s="50">
        <f t="shared" si="316"/>
        <v>-1.90717083426718E-2</v>
      </c>
      <c r="HF76" s="50">
        <f t="shared" si="317"/>
        <v>5.768567156167359E-3</v>
      </c>
      <c r="HG76" s="50">
        <f t="shared" si="317"/>
        <v>-7.1312181520680751E-3</v>
      </c>
      <c r="HH76" s="50">
        <f t="shared" si="317"/>
        <v>-7.2481775371322499E-3</v>
      </c>
      <c r="HI76" s="50">
        <f t="shared" si="330"/>
        <v>-8.4529392595531494E-3</v>
      </c>
      <c r="HJ76" s="50">
        <f t="shared" si="318"/>
        <v>-0.16715509039010468</v>
      </c>
      <c r="HK76" s="50">
        <f t="shared" si="319"/>
        <v>-0.13420670412414482</v>
      </c>
      <c r="HL76" s="50">
        <f t="shared" si="320"/>
        <v>-9.4865100087032195E-2</v>
      </c>
      <c r="HM76" s="50">
        <f t="shared" si="321"/>
        <v>-0.12837234474360704</v>
      </c>
      <c r="HN76" s="50">
        <f t="shared" si="322"/>
        <v>-0.1114792756510653</v>
      </c>
      <c r="HO76" s="50">
        <f t="shared" si="323"/>
        <v>-0.10397872023854715</v>
      </c>
      <c r="HP76" s="50">
        <f t="shared" si="324"/>
        <v>-0.10931953932453786</v>
      </c>
      <c r="HQ76" s="50">
        <f t="shared" si="325"/>
        <v>-6.7751762555487871E-2</v>
      </c>
      <c r="HR76" s="50">
        <f t="shared" si="326"/>
        <v>-7.1414275611908606E-2</v>
      </c>
      <c r="HS76" s="50">
        <f t="shared" si="327"/>
        <v>-6.1698457410215291E-2</v>
      </c>
      <c r="HT76" s="50">
        <f t="shared" si="328"/>
        <v>-4.0669101402227348E-2</v>
      </c>
      <c r="HU76" s="50">
        <f t="shared" si="329"/>
        <v>-2.8628626626123088E-2</v>
      </c>
      <c r="HV76" s="50">
        <f t="shared" si="329"/>
        <v>0.55140977014120551</v>
      </c>
      <c r="HW76" s="50">
        <f t="shared" si="329"/>
        <v>0.49008354762877038</v>
      </c>
      <c r="HX76" s="50">
        <f t="shared" si="329"/>
        <v>0.37176327193932823</v>
      </c>
      <c r="HY76" s="50">
        <f t="shared" si="329"/>
        <v>0.42648474123746549</v>
      </c>
      <c r="HZ76" s="50">
        <f t="shared" si="329"/>
        <v>0.40249893079976173</v>
      </c>
      <c r="IA76" s="50">
        <f t="shared" si="329"/>
        <v>0.43194141329248614</v>
      </c>
      <c r="IB76" s="50">
        <f t="shared" si="329"/>
        <v>0.422920487173019</v>
      </c>
      <c r="IC76" s="50">
        <f t="shared" si="329"/>
        <v>0.37139842772580445</v>
      </c>
      <c r="ID76" s="50">
        <f t="shared" si="329"/>
        <v>0.37396312938379972</v>
      </c>
      <c r="IE76" s="50">
        <f t="shared" si="329"/>
        <v>0.37778799136951502</v>
      </c>
      <c r="IF76" s="50">
        <f t="shared" si="329"/>
        <v>0.35417230520895959</v>
      </c>
      <c r="IG76" s="50">
        <f t="shared" si="329"/>
        <v>0.33993047842786517</v>
      </c>
      <c r="IH76" s="50">
        <f t="shared" si="232"/>
        <v>9.8911618727816286E-2</v>
      </c>
      <c r="II76" s="50">
        <f t="shared" si="260"/>
        <v>8.001510976802062E-2</v>
      </c>
      <c r="IJ76" s="50">
        <f t="shared" si="261"/>
        <v>7.7129261237424807E-2</v>
      </c>
      <c r="IK76" s="50">
        <f t="shared" si="244"/>
        <v>9.8668436764348444E-2</v>
      </c>
      <c r="IL76" s="50">
        <f t="shared" si="245"/>
        <v>2.83595573503721E-2</v>
      </c>
      <c r="IM76" s="50">
        <f t="shared" si="246"/>
        <v>2.0362424652638822E-2</v>
      </c>
      <c r="IN76" s="50">
        <f t="shared" si="247"/>
        <v>3.3209699973308027E-2</v>
      </c>
      <c r="IO76" s="50">
        <f t="shared" si="248"/>
        <v>3.1534874221329501E-2</v>
      </c>
      <c r="IP76" s="50">
        <f t="shared" si="249"/>
        <v>2.4736159583114148E-2</v>
      </c>
      <c r="IQ76" s="50">
        <f t="shared" si="250"/>
        <v>8.2297935204771466E-3</v>
      </c>
      <c r="IR76" s="50">
        <f t="shared" si="251"/>
        <v>-8.8473842375674572E-2</v>
      </c>
      <c r="IS76" s="50">
        <f t="shared" si="252"/>
        <v>-0.16382908647776306</v>
      </c>
      <c r="IT76" s="50"/>
      <c r="IU76" s="50"/>
      <c r="IV76" s="50"/>
      <c r="IW76" s="50"/>
      <c r="IX76" s="50"/>
      <c r="IY76" s="50"/>
      <c r="IZ76" s="50"/>
      <c r="JA76" s="50"/>
      <c r="JB76" s="50"/>
      <c r="JC76" s="50"/>
      <c r="JD76" s="50"/>
      <c r="JE76" s="50"/>
      <c r="JF76" s="50"/>
      <c r="JG76" s="50"/>
      <c r="JH76" s="50"/>
      <c r="JI76" s="50"/>
      <c r="JJ76" s="50"/>
      <c r="JK76" s="50"/>
      <c r="JL76" s="50"/>
      <c r="JM76" s="50"/>
      <c r="JN76" s="50"/>
      <c r="JO76" s="50"/>
      <c r="JP76" s="50"/>
      <c r="JQ76" s="50"/>
      <c r="JR76" s="50"/>
      <c r="JS76" s="50"/>
      <c r="JT76" s="50"/>
      <c r="JU76" s="50"/>
      <c r="JV76" s="50"/>
      <c r="JW76" s="50"/>
      <c r="JX76" s="50"/>
      <c r="JY76" s="50"/>
      <c r="JZ76" s="50"/>
      <c r="KA76" s="50"/>
      <c r="KB76" s="50"/>
      <c r="KC76" s="50"/>
      <c r="KD76" s="50"/>
      <c r="KE76" s="50"/>
      <c r="KF76" s="50"/>
      <c r="KG76" s="50"/>
      <c r="KH76" s="50"/>
      <c r="KI76" s="50"/>
      <c r="KJ76" s="50"/>
      <c r="KK76" s="50"/>
      <c r="KL76" s="50"/>
      <c r="KM76" s="50"/>
      <c r="KN76" s="50"/>
      <c r="KO76" s="50"/>
      <c r="KP76" s="50"/>
      <c r="KQ76" s="50"/>
      <c r="KR76" s="50"/>
      <c r="KS76" s="50"/>
      <c r="KT76" s="50"/>
      <c r="KU76" s="50"/>
      <c r="KV76" s="50"/>
      <c r="KW76" s="50"/>
      <c r="KX76" s="50"/>
      <c r="KY76" s="50"/>
      <c r="KZ76" s="50"/>
      <c r="LA76" s="50"/>
      <c r="LB76" s="50"/>
      <c r="LC76" s="50"/>
      <c r="LD76" s="50"/>
      <c r="LE76" s="50"/>
      <c r="LF76" s="50"/>
      <c r="LG76" s="50"/>
      <c r="LH76" s="50"/>
      <c r="LI76" s="50"/>
      <c r="LJ76" s="50"/>
      <c r="LK76" s="50"/>
      <c r="LL76" s="50"/>
      <c r="LM76" s="50"/>
      <c r="LN76" s="50"/>
      <c r="LO76" s="50"/>
      <c r="LP76" s="50"/>
      <c r="LQ76" s="50"/>
      <c r="LR76" s="50"/>
      <c r="LS76" s="50"/>
      <c r="LT76" s="50"/>
      <c r="LU76" s="50"/>
      <c r="LV76" s="50"/>
      <c r="LW76" s="50"/>
      <c r="LX76" s="50"/>
      <c r="LY76" s="50"/>
      <c r="LZ76" s="50"/>
      <c r="MA76" s="50"/>
      <c r="MB76" s="50"/>
      <c r="MC76" s="50"/>
      <c r="MD76" s="50"/>
      <c r="ME76" s="50"/>
      <c r="MF76" s="50"/>
      <c r="MG76" s="50"/>
      <c r="MH76" s="50"/>
      <c r="MI76" s="50"/>
      <c r="MJ76" s="50"/>
      <c r="MK76" s="50"/>
      <c r="ML76" s="50"/>
    </row>
    <row r="77" spans="1:350" s="7" customFormat="1" x14ac:dyDescent="0.35">
      <c r="A77" s="11" t="str">
        <f>Month!$A$37</f>
        <v>Viracopos (WLU)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 t="str">
        <f>IF(B37&lt;=0,"",IF(N37&lt;=0,"",(N37/B37-1)))</f>
        <v/>
      </c>
      <c r="O77" s="49" t="str">
        <f t="shared" ref="O77:BZ77" si="331">IF(C37&lt;=0,"",IF(O37&lt;=0,"",(O37/C37-1)))</f>
        <v/>
      </c>
      <c r="P77" s="49" t="str">
        <f t="shared" si="331"/>
        <v/>
      </c>
      <c r="Q77" s="49" t="str">
        <f t="shared" si="331"/>
        <v/>
      </c>
      <c r="R77" s="49" t="str">
        <f t="shared" si="331"/>
        <v/>
      </c>
      <c r="S77" s="49" t="str">
        <f t="shared" si="331"/>
        <v/>
      </c>
      <c r="T77" s="49" t="str">
        <f t="shared" si="331"/>
        <v/>
      </c>
      <c r="U77" s="49" t="str">
        <f t="shared" si="331"/>
        <v/>
      </c>
      <c r="V77" s="49" t="str">
        <f t="shared" si="331"/>
        <v/>
      </c>
      <c r="W77" s="49" t="str">
        <f t="shared" si="331"/>
        <v/>
      </c>
      <c r="X77" s="49" t="str">
        <f t="shared" si="331"/>
        <v/>
      </c>
      <c r="Y77" s="49" t="str">
        <f t="shared" si="331"/>
        <v/>
      </c>
      <c r="Z77" s="49" t="str">
        <f t="shared" si="331"/>
        <v/>
      </c>
      <c r="AA77" s="49" t="str">
        <f t="shared" si="331"/>
        <v/>
      </c>
      <c r="AB77" s="49" t="str">
        <f t="shared" si="331"/>
        <v/>
      </c>
      <c r="AC77" s="49" t="str">
        <f t="shared" si="331"/>
        <v/>
      </c>
      <c r="AD77" s="49" t="str">
        <f t="shared" si="331"/>
        <v/>
      </c>
      <c r="AE77" s="49" t="str">
        <f t="shared" si="331"/>
        <v/>
      </c>
      <c r="AF77" s="49" t="str">
        <f t="shared" si="331"/>
        <v/>
      </c>
      <c r="AG77" s="49" t="str">
        <f t="shared" si="331"/>
        <v/>
      </c>
      <c r="AH77" s="49" t="str">
        <f t="shared" si="331"/>
        <v/>
      </c>
      <c r="AI77" s="49" t="str">
        <f t="shared" si="331"/>
        <v/>
      </c>
      <c r="AJ77" s="49" t="str">
        <f t="shared" si="331"/>
        <v/>
      </c>
      <c r="AK77" s="49" t="str">
        <f t="shared" si="331"/>
        <v/>
      </c>
      <c r="AL77" s="49" t="str">
        <f t="shared" si="331"/>
        <v/>
      </c>
      <c r="AM77" s="49" t="str">
        <f t="shared" si="331"/>
        <v/>
      </c>
      <c r="AN77" s="49" t="str">
        <f t="shared" si="331"/>
        <v/>
      </c>
      <c r="AO77" s="49" t="str">
        <f t="shared" si="331"/>
        <v/>
      </c>
      <c r="AP77" s="49" t="str">
        <f t="shared" si="331"/>
        <v/>
      </c>
      <c r="AQ77" s="49" t="str">
        <f t="shared" si="331"/>
        <v/>
      </c>
      <c r="AR77" s="49" t="str">
        <f t="shared" si="331"/>
        <v/>
      </c>
      <c r="AS77" s="49" t="str">
        <f t="shared" si="331"/>
        <v/>
      </c>
      <c r="AT77" s="49" t="str">
        <f t="shared" si="331"/>
        <v/>
      </c>
      <c r="AU77" s="49" t="str">
        <f t="shared" si="331"/>
        <v/>
      </c>
      <c r="AV77" s="49" t="str">
        <f t="shared" si="331"/>
        <v/>
      </c>
      <c r="AW77" s="49" t="str">
        <f t="shared" si="331"/>
        <v/>
      </c>
      <c r="AX77" s="49" t="str">
        <f t="shared" si="331"/>
        <v/>
      </c>
      <c r="AY77" s="49" t="str">
        <f t="shared" si="331"/>
        <v/>
      </c>
      <c r="AZ77" s="49" t="str">
        <f t="shared" si="331"/>
        <v/>
      </c>
      <c r="BA77" s="49" t="str">
        <f t="shared" si="331"/>
        <v/>
      </c>
      <c r="BB77" s="49" t="str">
        <f t="shared" si="331"/>
        <v/>
      </c>
      <c r="BC77" s="49" t="str">
        <f t="shared" si="331"/>
        <v/>
      </c>
      <c r="BD77" s="49" t="str">
        <f t="shared" si="331"/>
        <v/>
      </c>
      <c r="BE77" s="49" t="str">
        <f t="shared" si="331"/>
        <v/>
      </c>
      <c r="BF77" s="49" t="str">
        <f t="shared" si="331"/>
        <v/>
      </c>
      <c r="BG77" s="49" t="str">
        <f t="shared" si="331"/>
        <v/>
      </c>
      <c r="BH77" s="49" t="str">
        <f t="shared" si="331"/>
        <v/>
      </c>
      <c r="BI77" s="49" t="str">
        <f t="shared" si="331"/>
        <v/>
      </c>
      <c r="BJ77" s="49" t="str">
        <f t="shared" si="331"/>
        <v/>
      </c>
      <c r="BK77" s="49" t="str">
        <f t="shared" si="331"/>
        <v/>
      </c>
      <c r="BL77" s="49" t="str">
        <f t="shared" si="331"/>
        <v/>
      </c>
      <c r="BM77" s="49" t="str">
        <f t="shared" si="331"/>
        <v/>
      </c>
      <c r="BN77" s="49" t="str">
        <f t="shared" si="331"/>
        <v/>
      </c>
      <c r="BO77" s="49" t="str">
        <f t="shared" si="331"/>
        <v/>
      </c>
      <c r="BP77" s="49" t="str">
        <f t="shared" si="331"/>
        <v/>
      </c>
      <c r="BQ77" s="49" t="str">
        <f t="shared" si="331"/>
        <v/>
      </c>
      <c r="BR77" s="49" t="str">
        <f t="shared" si="331"/>
        <v/>
      </c>
      <c r="BS77" s="49" t="str">
        <f t="shared" si="331"/>
        <v/>
      </c>
      <c r="BT77" s="49" t="str">
        <f t="shared" si="331"/>
        <v/>
      </c>
      <c r="BU77" s="49" t="str">
        <f t="shared" si="331"/>
        <v/>
      </c>
      <c r="BV77" s="49" t="str">
        <f t="shared" si="331"/>
        <v/>
      </c>
      <c r="BW77" s="49" t="str">
        <f t="shared" si="331"/>
        <v/>
      </c>
      <c r="BX77" s="49" t="str">
        <f t="shared" si="331"/>
        <v/>
      </c>
      <c r="BY77" s="49" t="str">
        <f t="shared" si="331"/>
        <v/>
      </c>
      <c r="BZ77" s="49" t="str">
        <f t="shared" si="331"/>
        <v/>
      </c>
      <c r="CA77" s="49" t="str">
        <f t="shared" ref="CA77:EL77" si="332">IF(BO37&lt;=0,"",IF(CA37&lt;=0,"",(CA37/BO37-1)))</f>
        <v/>
      </c>
      <c r="CB77" s="49" t="str">
        <f t="shared" si="332"/>
        <v/>
      </c>
      <c r="CC77" s="49" t="str">
        <f t="shared" si="332"/>
        <v/>
      </c>
      <c r="CD77" s="49" t="str">
        <f t="shared" si="332"/>
        <v/>
      </c>
      <c r="CE77" s="49" t="str">
        <f t="shared" si="332"/>
        <v/>
      </c>
      <c r="CF77" s="49" t="str">
        <f t="shared" si="332"/>
        <v/>
      </c>
      <c r="CG77" s="49" t="str">
        <f t="shared" si="332"/>
        <v/>
      </c>
      <c r="CH77" s="49" t="str">
        <f t="shared" si="332"/>
        <v/>
      </c>
      <c r="CI77" s="49" t="str">
        <f t="shared" si="332"/>
        <v/>
      </c>
      <c r="CJ77" s="49" t="str">
        <f t="shared" si="332"/>
        <v/>
      </c>
      <c r="CK77" s="49" t="str">
        <f t="shared" si="332"/>
        <v/>
      </c>
      <c r="CL77" s="49" t="str">
        <f t="shared" si="332"/>
        <v/>
      </c>
      <c r="CM77" s="49" t="str">
        <f t="shared" si="332"/>
        <v/>
      </c>
      <c r="CN77" s="49" t="str">
        <f t="shared" si="332"/>
        <v/>
      </c>
      <c r="CO77" s="49" t="str">
        <f t="shared" si="332"/>
        <v/>
      </c>
      <c r="CP77" s="49" t="str">
        <f t="shared" si="332"/>
        <v/>
      </c>
      <c r="CQ77" s="49" t="str">
        <f t="shared" si="332"/>
        <v/>
      </c>
      <c r="CR77" s="49" t="str">
        <f t="shared" si="332"/>
        <v/>
      </c>
      <c r="CS77" s="49" t="str">
        <f t="shared" si="332"/>
        <v/>
      </c>
      <c r="CT77" s="49" t="str">
        <f t="shared" si="332"/>
        <v/>
      </c>
      <c r="CU77" s="49" t="str">
        <f t="shared" si="332"/>
        <v/>
      </c>
      <c r="CV77" s="49" t="str">
        <f t="shared" si="332"/>
        <v/>
      </c>
      <c r="CW77" s="49" t="str">
        <f t="shared" si="332"/>
        <v/>
      </c>
      <c r="CX77" s="49" t="str">
        <f t="shared" si="332"/>
        <v/>
      </c>
      <c r="CY77" s="49" t="str">
        <f t="shared" si="332"/>
        <v/>
      </c>
      <c r="CZ77" s="49" t="str">
        <f t="shared" si="332"/>
        <v/>
      </c>
      <c r="DA77" s="49" t="str">
        <f t="shared" si="332"/>
        <v/>
      </c>
      <c r="DB77" s="49" t="str">
        <f t="shared" si="332"/>
        <v/>
      </c>
      <c r="DC77" s="49" t="str">
        <f t="shared" si="332"/>
        <v/>
      </c>
      <c r="DD77" s="49" t="str">
        <f t="shared" si="332"/>
        <v/>
      </c>
      <c r="DE77" s="49" t="str">
        <f t="shared" si="332"/>
        <v/>
      </c>
      <c r="DF77" s="49" t="str">
        <f t="shared" si="332"/>
        <v/>
      </c>
      <c r="DG77" s="49" t="str">
        <f t="shared" si="332"/>
        <v/>
      </c>
      <c r="DH77" s="49" t="str">
        <f t="shared" si="332"/>
        <v/>
      </c>
      <c r="DI77" s="49" t="str">
        <f t="shared" si="332"/>
        <v/>
      </c>
      <c r="DJ77" s="49" t="str">
        <f t="shared" si="332"/>
        <v/>
      </c>
      <c r="DK77" s="49" t="str">
        <f t="shared" si="332"/>
        <v/>
      </c>
      <c r="DL77" s="49" t="str">
        <f t="shared" si="332"/>
        <v/>
      </c>
      <c r="DM77" s="49" t="str">
        <f t="shared" si="332"/>
        <v/>
      </c>
      <c r="DN77" s="49" t="str">
        <f t="shared" si="332"/>
        <v/>
      </c>
      <c r="DO77" s="49" t="str">
        <f t="shared" si="332"/>
        <v/>
      </c>
      <c r="DP77" s="49" t="str">
        <f t="shared" si="332"/>
        <v/>
      </c>
      <c r="DQ77" s="49" t="str">
        <f t="shared" si="332"/>
        <v/>
      </c>
      <c r="DR77" s="49" t="str">
        <f t="shared" si="332"/>
        <v/>
      </c>
      <c r="DS77" s="49" t="str">
        <f t="shared" si="332"/>
        <v/>
      </c>
      <c r="DT77" s="49" t="str">
        <f t="shared" si="332"/>
        <v/>
      </c>
      <c r="DU77" s="49" t="str">
        <f t="shared" si="332"/>
        <v/>
      </c>
      <c r="DV77" s="49" t="str">
        <f t="shared" si="332"/>
        <v/>
      </c>
      <c r="DW77" s="49" t="str">
        <f t="shared" si="332"/>
        <v/>
      </c>
      <c r="DX77" s="49" t="str">
        <f t="shared" si="332"/>
        <v/>
      </c>
      <c r="DY77" s="49" t="str">
        <f t="shared" si="332"/>
        <v/>
      </c>
      <c r="DZ77" s="49" t="str">
        <f t="shared" si="332"/>
        <v/>
      </c>
      <c r="EA77" s="49" t="str">
        <f t="shared" si="332"/>
        <v/>
      </c>
      <c r="EB77" s="49" t="str">
        <f t="shared" si="332"/>
        <v/>
      </c>
      <c r="EC77" s="49" t="str">
        <f t="shared" si="332"/>
        <v/>
      </c>
      <c r="ED77" s="49" t="str">
        <f t="shared" si="332"/>
        <v/>
      </c>
      <c r="EE77" s="49" t="str">
        <f t="shared" si="332"/>
        <v/>
      </c>
      <c r="EF77" s="49" t="str">
        <f t="shared" si="332"/>
        <v/>
      </c>
      <c r="EG77" s="49" t="str">
        <f t="shared" si="332"/>
        <v/>
      </c>
      <c r="EH77" s="49" t="str">
        <f t="shared" si="332"/>
        <v/>
      </c>
      <c r="EI77" s="49" t="str">
        <f t="shared" si="332"/>
        <v/>
      </c>
      <c r="EJ77" s="49" t="str">
        <f t="shared" si="332"/>
        <v/>
      </c>
      <c r="EK77" s="49" t="str">
        <f t="shared" si="332"/>
        <v/>
      </c>
      <c r="EL77" s="49" t="str">
        <f t="shared" si="332"/>
        <v/>
      </c>
      <c r="EM77" s="49" t="str">
        <f t="shared" ref="EM77:GW77" si="333">IF(EA37&lt;=0,"",IF(EM37&lt;=0,"",(EM37/EA37-1)))</f>
        <v/>
      </c>
      <c r="EN77" s="49" t="str">
        <f t="shared" si="333"/>
        <v/>
      </c>
      <c r="EO77" s="49" t="str">
        <f t="shared" si="333"/>
        <v/>
      </c>
      <c r="EP77" s="49" t="str">
        <f t="shared" si="333"/>
        <v/>
      </c>
      <c r="EQ77" s="49" t="str">
        <f t="shared" si="333"/>
        <v/>
      </c>
      <c r="ER77" s="49" t="str">
        <f t="shared" si="333"/>
        <v/>
      </c>
      <c r="ES77" s="49" t="str">
        <f t="shared" si="333"/>
        <v/>
      </c>
      <c r="ET77" s="49" t="str">
        <f t="shared" si="333"/>
        <v/>
      </c>
      <c r="EU77" s="49" t="str">
        <f t="shared" si="333"/>
        <v/>
      </c>
      <c r="EV77" s="49" t="str">
        <f t="shared" si="333"/>
        <v/>
      </c>
      <c r="EW77" s="49" t="str">
        <f t="shared" si="333"/>
        <v/>
      </c>
      <c r="EX77" s="49" t="str">
        <f t="shared" si="333"/>
        <v/>
      </c>
      <c r="EY77" s="49" t="str">
        <f t="shared" si="333"/>
        <v/>
      </c>
      <c r="EZ77" s="49" t="str">
        <f t="shared" si="333"/>
        <v/>
      </c>
      <c r="FA77" s="49" t="str">
        <f t="shared" si="333"/>
        <v/>
      </c>
      <c r="FB77" s="49" t="str">
        <f t="shared" si="333"/>
        <v/>
      </c>
      <c r="FC77" s="49" t="str">
        <f t="shared" si="333"/>
        <v/>
      </c>
      <c r="FD77" s="49" t="str">
        <f t="shared" si="333"/>
        <v/>
      </c>
      <c r="FE77" s="49" t="str">
        <f t="shared" si="333"/>
        <v/>
      </c>
      <c r="FF77" s="49" t="str">
        <f t="shared" si="333"/>
        <v/>
      </c>
      <c r="FG77" s="49" t="str">
        <f t="shared" si="333"/>
        <v/>
      </c>
      <c r="FH77" s="49" t="str">
        <f t="shared" si="333"/>
        <v/>
      </c>
      <c r="FI77" s="49" t="str">
        <f t="shared" si="333"/>
        <v/>
      </c>
      <c r="FJ77" s="49" t="str">
        <f t="shared" si="333"/>
        <v/>
      </c>
      <c r="FK77" s="49" t="str">
        <f t="shared" si="333"/>
        <v/>
      </c>
      <c r="FL77" s="49" t="str">
        <f t="shared" si="333"/>
        <v/>
      </c>
      <c r="FM77" s="49" t="str">
        <f t="shared" si="333"/>
        <v/>
      </c>
      <c r="FN77" s="49" t="str">
        <f t="shared" si="333"/>
        <v/>
      </c>
      <c r="FO77" s="49" t="str">
        <f t="shared" si="333"/>
        <v/>
      </c>
      <c r="FP77" s="49" t="str">
        <f t="shared" si="333"/>
        <v/>
      </c>
      <c r="FQ77" s="49" t="str">
        <f t="shared" si="333"/>
        <v/>
      </c>
      <c r="FR77" s="49" t="str">
        <f t="shared" si="333"/>
        <v/>
      </c>
      <c r="FS77" s="49" t="str">
        <f t="shared" si="333"/>
        <v/>
      </c>
      <c r="FT77" s="49" t="str">
        <f t="shared" si="333"/>
        <v/>
      </c>
      <c r="FU77" s="49" t="str">
        <f t="shared" si="333"/>
        <v/>
      </c>
      <c r="FV77" s="49" t="str">
        <f t="shared" si="333"/>
        <v/>
      </c>
      <c r="FW77" s="49" t="str">
        <f t="shared" si="333"/>
        <v/>
      </c>
      <c r="FX77" s="49" t="str">
        <f t="shared" si="333"/>
        <v/>
      </c>
      <c r="FY77" s="49" t="str">
        <f t="shared" si="333"/>
        <v/>
      </c>
      <c r="FZ77" s="49">
        <f t="shared" si="333"/>
        <v>0.18703826143036739</v>
      </c>
      <c r="GA77" s="49">
        <f t="shared" si="333"/>
        <v>0.16875663635026283</v>
      </c>
      <c r="GB77" s="49">
        <f t="shared" si="333"/>
        <v>0.14102435803218083</v>
      </c>
      <c r="GC77" s="49">
        <f t="shared" si="333"/>
        <v>0.12799047463685498</v>
      </c>
      <c r="GD77" s="49">
        <f t="shared" si="333"/>
        <v>0.12773510309632208</v>
      </c>
      <c r="GE77" s="49">
        <f t="shared" si="333"/>
        <v>0.12346944979378316</v>
      </c>
      <c r="GF77" s="49">
        <f t="shared" si="333"/>
        <v>0.11254439649865988</v>
      </c>
      <c r="GG77" s="49">
        <f t="shared" si="333"/>
        <v>0.10363192212768602</v>
      </c>
      <c r="GH77" s="49">
        <f t="shared" si="333"/>
        <v>0.10059662999087204</v>
      </c>
      <c r="GI77" s="49">
        <f t="shared" si="333"/>
        <v>9.3622681698173782E-2</v>
      </c>
      <c r="GJ77" s="49">
        <f t="shared" si="333"/>
        <v>9.0567040060532955E-2</v>
      </c>
      <c r="GK77" s="49">
        <f t="shared" si="333"/>
        <v>8.237558493362851E-2</v>
      </c>
      <c r="GL77" s="49">
        <f t="shared" si="333"/>
        <v>5.2118607596829625E-2</v>
      </c>
      <c r="GM77" s="49">
        <f t="shared" si="333"/>
        <v>2.4908464261894192E-2</v>
      </c>
      <c r="GN77" s="49">
        <f t="shared" si="333"/>
        <v>2.9017724267389466E-2</v>
      </c>
      <c r="GO77" s="49">
        <f t="shared" si="333"/>
        <v>4.7875767151295046E-2</v>
      </c>
      <c r="GP77" s="49">
        <f t="shared" si="333"/>
        <v>4.4340808468834592E-2</v>
      </c>
      <c r="GQ77" s="49">
        <f t="shared" si="333"/>
        <v>3.4636562564205553E-2</v>
      </c>
      <c r="GR77" s="49">
        <f t="shared" si="333"/>
        <v>1.815466693595047E-2</v>
      </c>
      <c r="GS77" s="49">
        <f t="shared" si="333"/>
        <v>2.0441456573563332E-2</v>
      </c>
      <c r="GT77" s="49">
        <f t="shared" si="333"/>
        <v>1.3803571925832481E-2</v>
      </c>
      <c r="GU77" s="49">
        <f t="shared" si="333"/>
        <v>2.3300909166155792E-2</v>
      </c>
      <c r="GV77" s="49">
        <f t="shared" si="333"/>
        <v>2.5482504484777513E-2</v>
      </c>
      <c r="GW77" s="49">
        <f t="shared" si="333"/>
        <v>2.4548512267990263E-2</v>
      </c>
      <c r="GX77" s="49">
        <f t="shared" ref="GX77:HH80" si="334">IF(GL37&lt;=0,"",IF(GX37&lt;=0,"",(GX37/GL37-1)))</f>
        <v>3.0508596533931343E-3</v>
      </c>
      <c r="GY77" s="49">
        <f t="shared" si="334"/>
        <v>5.2299843214450581E-2</v>
      </c>
      <c r="GZ77" s="49">
        <f t="shared" si="334"/>
        <v>4.8611095083846756E-2</v>
      </c>
      <c r="HA77" s="49">
        <f t="shared" si="334"/>
        <v>2.5138423343773919E-2</v>
      </c>
      <c r="HB77" s="49">
        <f t="shared" si="334"/>
        <v>2.5262690883647076E-2</v>
      </c>
      <c r="HC77" s="49">
        <f t="shared" si="334"/>
        <v>1.5361951424394782E-2</v>
      </c>
      <c r="HD77" s="49">
        <f t="shared" si="334"/>
        <v>2.3171873665450038E-2</v>
      </c>
      <c r="HE77" s="49">
        <f t="shared" si="334"/>
        <v>2.3638126156724004E-2</v>
      </c>
      <c r="HF77" s="49">
        <f t="shared" si="334"/>
        <v>3.6471224786520873E-2</v>
      </c>
      <c r="HG77" s="49">
        <f t="shared" si="334"/>
        <v>3.6878562959435701E-2</v>
      </c>
      <c r="HH77" s="49">
        <f t="shared" si="334"/>
        <v>3.4350204244076421E-2</v>
      </c>
      <c r="HI77" s="49">
        <f t="shared" si="330"/>
        <v>3.1715636041286022E-2</v>
      </c>
      <c r="HJ77" s="49">
        <f t="shared" si="318"/>
        <v>9.1402305119078431E-2</v>
      </c>
      <c r="HK77" s="49">
        <f t="shared" si="319"/>
        <v>6.6834731795783586E-2</v>
      </c>
      <c r="HL77" s="49">
        <f t="shared" si="320"/>
        <v>6.5892001494193941E-2</v>
      </c>
      <c r="HM77" s="49">
        <f t="shared" si="321"/>
        <v>6.093582051037183E-2</v>
      </c>
      <c r="HN77" s="49">
        <f t="shared" si="322"/>
        <v>4.0925480963315275E-2</v>
      </c>
      <c r="HO77" s="49">
        <f t="shared" si="323"/>
        <v>4.3405102958243402E-2</v>
      </c>
      <c r="HP77" s="49">
        <f t="shared" si="324"/>
        <v>4.5368203345409919E-2</v>
      </c>
      <c r="HQ77" s="49">
        <f t="shared" si="325"/>
        <v>3.4760522633648927E-2</v>
      </c>
      <c r="HR77" s="49">
        <f t="shared" si="326"/>
        <v>2.4993530457414037E-2</v>
      </c>
      <c r="HS77" s="49">
        <f t="shared" si="327"/>
        <v>1.4770402719956666E-2</v>
      </c>
      <c r="HT77" s="49">
        <f t="shared" si="328"/>
        <v>6.9611012077668288E-3</v>
      </c>
      <c r="HU77" s="49">
        <f t="shared" si="329"/>
        <v>5.4730170795582733E-3</v>
      </c>
      <c r="HV77" s="49">
        <f t="shared" si="329"/>
        <v>-0.10314258664889209</v>
      </c>
      <c r="HW77" s="49">
        <f t="shared" si="329"/>
        <v>-0.1269502318932143</v>
      </c>
      <c r="HX77" s="49">
        <f t="shared" si="329"/>
        <v>-0.13093161155963406</v>
      </c>
      <c r="HY77" s="49">
        <f t="shared" si="329"/>
        <v>-0.13758552114193368</v>
      </c>
      <c r="HZ77" s="49">
        <f t="shared" si="329"/>
        <v>-0.13484000125654982</v>
      </c>
      <c r="IA77" s="49">
        <f t="shared" si="329"/>
        <v>-0.1302136292164966</v>
      </c>
      <c r="IB77" s="49">
        <f t="shared" si="329"/>
        <v>-0.13113259937800004</v>
      </c>
      <c r="IC77" s="49">
        <f t="shared" si="329"/>
        <v>-0.12034580222585145</v>
      </c>
      <c r="ID77" s="49">
        <f t="shared" si="329"/>
        <v>-0.11757434020032176</v>
      </c>
      <c r="IE77" s="49">
        <f t="shared" si="329"/>
        <v>-0.11317815940071785</v>
      </c>
      <c r="IF77" s="49">
        <f t="shared" si="329"/>
        <v>-0.1034602149143371</v>
      </c>
      <c r="IG77" s="49">
        <f t="shared" si="329"/>
        <v>-9.2780224850814608E-2</v>
      </c>
      <c r="IH77" s="49">
        <f t="shared" si="232"/>
        <v>4.1153715666659041E-2</v>
      </c>
      <c r="II77" s="49">
        <f t="shared" si="260"/>
        <v>3.1651269453273345E-2</v>
      </c>
      <c r="IJ77" s="49">
        <f t="shared" si="261"/>
        <v>4.307643226398894E-2</v>
      </c>
      <c r="IK77" s="49">
        <f t="shared" si="244"/>
        <v>4.638786454772692E-2</v>
      </c>
      <c r="IL77" s="49">
        <f t="shared" si="245"/>
        <v>5.468097412022721E-2</v>
      </c>
      <c r="IM77" s="49">
        <f t="shared" si="246"/>
        <v>5.6078743075369086E-2</v>
      </c>
      <c r="IN77" s="49">
        <f t="shared" si="247"/>
        <v>5.1457627871371869E-2</v>
      </c>
      <c r="IO77" s="49">
        <f t="shared" si="248"/>
        <v>4.5954953845147584E-2</v>
      </c>
      <c r="IP77" s="49">
        <f t="shared" si="249"/>
        <v>4.4998369835699936E-2</v>
      </c>
      <c r="IQ77" s="49">
        <f t="shared" si="250"/>
        <v>4.6131315751021917E-2</v>
      </c>
      <c r="IR77" s="49">
        <f t="shared" si="251"/>
        <v>4.0298933330195297E-2</v>
      </c>
      <c r="IS77" s="49">
        <f t="shared" si="252"/>
        <v>3.2387119398913811E-2</v>
      </c>
      <c r="IT77" s="49">
        <f t="shared" si="253"/>
        <v>-6.5959610977816219E-2</v>
      </c>
      <c r="IU77" s="49">
        <f t="shared" si="254"/>
        <v>-4.6512249071829714E-2</v>
      </c>
      <c r="IV77" s="49">
        <f t="shared" si="255"/>
        <v>-4.6165976983164825E-2</v>
      </c>
      <c r="IW77" s="49">
        <f t="shared" si="256"/>
        <v>-2.5674570198015001E-2</v>
      </c>
      <c r="IX77" s="49">
        <f t="shared" si="257"/>
        <v>-2.9536129168552083E-2</v>
      </c>
      <c r="IY77" s="49">
        <f t="shared" si="258"/>
        <v>-2.0828521283657642E-2</v>
      </c>
      <c r="IZ77" s="49">
        <f t="shared" si="259"/>
        <v>-6.0014117262505717E-3</v>
      </c>
      <c r="JA77" s="49">
        <f t="shared" si="259"/>
        <v>5.514181366269133E-3</v>
      </c>
      <c r="JB77" s="49">
        <f t="shared" si="259"/>
        <v>1.1364233550099634E-2</v>
      </c>
      <c r="JC77" s="49">
        <f t="shared" si="259"/>
        <v>1.6976099811664147E-2</v>
      </c>
      <c r="JD77" s="49">
        <f t="shared" si="259"/>
        <v>1.856168372607403E-2</v>
      </c>
      <c r="JE77" s="49">
        <f t="shared" si="259"/>
        <v>2.2901193073275206E-2</v>
      </c>
      <c r="JF77" s="49">
        <f t="shared" si="259"/>
        <v>8.9888728814448982E-2</v>
      </c>
      <c r="JG77" s="49">
        <f t="shared" si="259"/>
        <v>0.12846762142376189</v>
      </c>
      <c r="JH77" s="49">
        <f t="shared" si="259"/>
        <v>0.1217504566089489</v>
      </c>
      <c r="JI77" s="49">
        <f t="shared" si="259"/>
        <v>0.12112125297477805</v>
      </c>
      <c r="JJ77" s="49">
        <f t="shared" si="259"/>
        <v>0.14249261529683355</v>
      </c>
      <c r="JK77" s="49">
        <f t="shared" si="259"/>
        <v>0.14275931745875714</v>
      </c>
      <c r="JL77" s="49">
        <f t="shared" si="287"/>
        <v>0.13589794501432628</v>
      </c>
      <c r="JM77" s="49">
        <f t="shared" si="287"/>
        <v>0.12377108708150053</v>
      </c>
      <c r="JN77" s="49">
        <f t="shared" si="287"/>
        <v>0.11447219157955812</v>
      </c>
      <c r="JO77" s="49">
        <f t="shared" si="287"/>
        <v>0.1072445490925602</v>
      </c>
      <c r="JP77" s="49">
        <f t="shared" si="287"/>
        <v>0.10685840374382249</v>
      </c>
      <c r="JQ77" s="49">
        <f t="shared" si="287"/>
        <v>9.9702860246260183E-2</v>
      </c>
      <c r="JR77" s="49">
        <f t="shared" si="287"/>
        <v>4.6719208138539248E-2</v>
      </c>
      <c r="JS77" s="49">
        <f t="shared" si="287"/>
        <v>3.5880850245583629E-2</v>
      </c>
      <c r="JT77" s="49">
        <f t="shared" ref="JT77:JT86" si="335">JT37/JH37-1</f>
        <v>-6.5561598560492595E-2</v>
      </c>
      <c r="JU77" s="49">
        <f t="shared" ref="JU77:JU86" si="336">JU37/JI37-1</f>
        <v>-0.21823226281374264</v>
      </c>
      <c r="JV77" s="49">
        <f t="shared" ref="JV77:JV86" si="337">JV37/JJ37-1</f>
        <v>-0.30065379903145339</v>
      </c>
      <c r="JW77" s="49">
        <f t="shared" ref="JW77:KV86" si="338">JW37/JK37-1</f>
        <v>-0.33458863849858067</v>
      </c>
      <c r="JX77" s="49">
        <f t="shared" si="338"/>
        <v>-0.36006361466490611</v>
      </c>
      <c r="JY77" s="49">
        <f t="shared" si="338"/>
        <v>-0.36202931430073293</v>
      </c>
      <c r="JZ77" s="49">
        <f t="shared" si="338"/>
        <v>-0.34680562864122122</v>
      </c>
      <c r="KA77" s="49">
        <f t="shared" si="338"/>
        <v>-0.32174663525850256</v>
      </c>
      <c r="KB77" s="49">
        <f t="shared" si="338"/>
        <v>-0.29620940125358786</v>
      </c>
      <c r="KC77" s="49">
        <f t="shared" si="338"/>
        <v>-0.27087948623995617</v>
      </c>
      <c r="KD77" s="49">
        <f t="shared" si="338"/>
        <v>-5.0804964666212427E-2</v>
      </c>
      <c r="KE77" s="49">
        <f t="shared" si="338"/>
        <v>-5.1587556613201802E-2</v>
      </c>
      <c r="KF77" s="49">
        <f t="shared" si="338"/>
        <v>4.4276142671695329E-2</v>
      </c>
      <c r="KG77" s="49">
        <f t="shared" si="338"/>
        <v>0.22334354148202085</v>
      </c>
      <c r="KH77" s="49">
        <f t="shared" si="338"/>
        <v>0.36854801648061186</v>
      </c>
      <c r="KI77" s="49">
        <f t="shared" si="338"/>
        <v>0.45375970804810128</v>
      </c>
      <c r="KJ77" s="49">
        <f t="shared" si="338"/>
        <v>0.53106218879565747</v>
      </c>
      <c r="KK77" s="49">
        <f t="shared" si="338"/>
        <v>0.56738852230751924</v>
      </c>
      <c r="KL77" s="49">
        <f t="shared" si="338"/>
        <v>0.56557627078913719</v>
      </c>
      <c r="KM77" s="49">
        <f t="shared" si="338"/>
        <v>0.53407150451172325</v>
      </c>
      <c r="KN77" s="49">
        <f t="shared" si="338"/>
        <v>0.49918583551013174</v>
      </c>
      <c r="KO77" s="49">
        <f t="shared" si="338"/>
        <v>0.46767012578439782</v>
      </c>
      <c r="KP77" s="49">
        <f t="shared" si="338"/>
        <v>8.7549225499492067E-2</v>
      </c>
      <c r="KQ77" s="49">
        <f t="shared" si="338"/>
        <v>0.10561352635152388</v>
      </c>
      <c r="KR77" s="49">
        <f t="shared" si="338"/>
        <v>0.16679497551521894</v>
      </c>
      <c r="KS77" s="49">
        <f t="shared" si="338"/>
        <v>0.20664348721613113</v>
      </c>
      <c r="KT77" s="49">
        <f t="shared" si="338"/>
        <v>0.21955798571677643</v>
      </c>
      <c r="KU77" s="49">
        <f t="shared" si="338"/>
        <v>0.20372735005803544</v>
      </c>
      <c r="KV77" s="49">
        <f t="shared" si="338"/>
        <v>0.18980864781392071</v>
      </c>
      <c r="KW77" s="49">
        <f t="shared" ref="KW77:MC81" si="339">KW37/KK37-1</f>
        <v>0.17832821691956835</v>
      </c>
      <c r="KX77" s="49">
        <f t="shared" si="339"/>
        <v>0.1621421021346876</v>
      </c>
      <c r="KY77" s="49">
        <f t="shared" si="339"/>
        <v>0.14846864301287832</v>
      </c>
      <c r="KZ77" s="49">
        <f t="shared" si="339"/>
        <v>0.13692457949968029</v>
      </c>
      <c r="LA77" s="49">
        <f t="shared" si="339"/>
        <v>0.12548419867377336</v>
      </c>
      <c r="LB77" s="49">
        <f t="shared" si="339"/>
        <v>0.20789199144224368</v>
      </c>
      <c r="LC77" s="49">
        <f t="shared" si="339"/>
        <v>0.18060597176975435</v>
      </c>
      <c r="LD77" s="49">
        <f t="shared" si="339"/>
        <v>0.13008774972774639</v>
      </c>
      <c r="LE77" s="49">
        <f t="shared" si="339"/>
        <v>9.6713615854082446E-2</v>
      </c>
      <c r="LF77" s="49">
        <f t="shared" si="339"/>
        <v>6.5536166008164587E-2</v>
      </c>
      <c r="LG77" s="49">
        <f t="shared" si="339"/>
        <v>6.1162471827711506E-2</v>
      </c>
      <c r="LH77" s="49">
        <f t="shared" si="339"/>
        <v>4.7816879849239102E-2</v>
      </c>
      <c r="LI77" s="49">
        <f t="shared" si="339"/>
        <v>4.1341499253136904E-2</v>
      </c>
      <c r="LJ77" s="49">
        <f t="shared" si="339"/>
        <v>3.1246668000031175E-2</v>
      </c>
      <c r="LK77" s="49">
        <f t="shared" si="339"/>
        <v>2.1269997305236821E-2</v>
      </c>
      <c r="LL77" s="49">
        <f t="shared" si="339"/>
        <v>1.4418835494503845E-2</v>
      </c>
      <c r="LM77" s="49">
        <f t="shared" si="339"/>
        <v>8.9241829838226927E-3</v>
      </c>
      <c r="LN77" s="49">
        <f t="shared" si="339"/>
        <v>-0.16273062494426049</v>
      </c>
      <c r="LO77" s="49">
        <f t="shared" si="339"/>
        <v>-0.15069086542901999</v>
      </c>
      <c r="LP77" s="49">
        <f t="shared" si="339"/>
        <v>-0.12886726978284158</v>
      </c>
      <c r="LQ77" s="49">
        <f t="shared" si="339"/>
        <v>-0.10696033216206602</v>
      </c>
      <c r="LR77" s="49">
        <f t="shared" si="339"/>
        <v>-8.6083816222743859E-2</v>
      </c>
      <c r="LS77" s="49">
        <f t="shared" si="339"/>
        <v>-6.8677438203187502E-2</v>
      </c>
      <c r="LT77" s="49">
        <f t="shared" si="339"/>
        <v>-5.6081303697344764E-2</v>
      </c>
      <c r="LU77" s="49">
        <f t="shared" si="339"/>
        <v>-5.1848246820783372E-2</v>
      </c>
      <c r="LV77" s="49">
        <f t="shared" si="339"/>
        <v>-4.2111191047235375E-2</v>
      </c>
      <c r="LW77" s="49">
        <f t="shared" si="339"/>
        <v>-3.3412283218795635E-2</v>
      </c>
      <c r="LX77" s="49">
        <f t="shared" si="339"/>
        <v>-2.7300601318197892E-2</v>
      </c>
      <c r="LY77" s="49">
        <f t="shared" si="339"/>
        <v>-2.3642061687468408E-2</v>
      </c>
      <c r="LZ77" s="49">
        <f t="shared" si="339"/>
        <v>0.11506989832004089</v>
      </c>
      <c r="MA77" s="49">
        <f t="shared" si="339"/>
        <v>8.8513876312453332E-2</v>
      </c>
      <c r="MB77" s="49">
        <f t="shared" si="339"/>
        <v>7.2065516178063893E-2</v>
      </c>
      <c r="MC77" s="49">
        <f t="shared" si="339"/>
        <v>6.4993861109094331E-2</v>
      </c>
      <c r="MD77" s="49">
        <f t="shared" ref="MD77:MD86" si="340">MD37/LR37-1</f>
        <v>5.6113018411473314E-2</v>
      </c>
      <c r="ME77" s="49">
        <f t="shared" ref="ME77:ML86" si="341">ME37/LS37-1</f>
        <v>4.3358342291769825E-2</v>
      </c>
      <c r="MF77" s="49">
        <f t="shared" si="341"/>
        <v>3.5183020496972528E-2</v>
      </c>
      <c r="MG77" s="49">
        <f t="shared" si="341"/>
        <v>2.8736336521935524E-2</v>
      </c>
      <c r="MH77" s="49">
        <f t="shared" si="341"/>
        <v>2.8943102643801399E-2</v>
      </c>
      <c r="MI77" s="49">
        <f t="shared" si="341"/>
        <v>2.8727974519911159E-2</v>
      </c>
      <c r="MJ77" s="49">
        <f t="shared" si="341"/>
        <v>2.4222995181341522E-2</v>
      </c>
      <c r="MK77" s="49">
        <f t="shared" si="341"/>
        <v>2.3899582898350813E-2</v>
      </c>
      <c r="ML77" s="49">
        <f t="shared" si="341"/>
        <v>5.5166047424953346E-2</v>
      </c>
    </row>
    <row r="78" spans="1:350" s="5" customFormat="1" x14ac:dyDescent="0.35">
      <c r="A78" s="16" t="str">
        <f>Month!$A$38</f>
        <v>Aeronaves (unid)</v>
      </c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 t="str">
        <f>IF(B38&lt;=0,"",IF(N38&lt;=0,"",(N38/B38-1)))</f>
        <v/>
      </c>
      <c r="O78" s="50" t="str">
        <f t="shared" ref="O78:BZ78" si="342">IF(C38&lt;=0,"",IF(O38&lt;=0,"",(O38/C38-1)))</f>
        <v/>
      </c>
      <c r="P78" s="50" t="str">
        <f t="shared" si="342"/>
        <v/>
      </c>
      <c r="Q78" s="50" t="str">
        <f t="shared" si="342"/>
        <v/>
      </c>
      <c r="R78" s="50" t="str">
        <f t="shared" si="342"/>
        <v/>
      </c>
      <c r="S78" s="50" t="str">
        <f t="shared" si="342"/>
        <v/>
      </c>
      <c r="T78" s="50" t="str">
        <f t="shared" si="342"/>
        <v/>
      </c>
      <c r="U78" s="50" t="str">
        <f t="shared" si="342"/>
        <v/>
      </c>
      <c r="V78" s="50" t="str">
        <f t="shared" si="342"/>
        <v/>
      </c>
      <c r="W78" s="50" t="str">
        <f t="shared" si="342"/>
        <v/>
      </c>
      <c r="X78" s="50" t="str">
        <f t="shared" si="342"/>
        <v/>
      </c>
      <c r="Y78" s="50" t="str">
        <f t="shared" si="342"/>
        <v/>
      </c>
      <c r="Z78" s="50" t="str">
        <f t="shared" si="342"/>
        <v/>
      </c>
      <c r="AA78" s="50" t="str">
        <f t="shared" si="342"/>
        <v/>
      </c>
      <c r="AB78" s="50" t="str">
        <f t="shared" si="342"/>
        <v/>
      </c>
      <c r="AC78" s="50" t="str">
        <f t="shared" si="342"/>
        <v/>
      </c>
      <c r="AD78" s="50" t="str">
        <f t="shared" si="342"/>
        <v/>
      </c>
      <c r="AE78" s="50" t="str">
        <f t="shared" si="342"/>
        <v/>
      </c>
      <c r="AF78" s="50" t="str">
        <f t="shared" si="342"/>
        <v/>
      </c>
      <c r="AG78" s="50" t="str">
        <f t="shared" si="342"/>
        <v/>
      </c>
      <c r="AH78" s="50" t="str">
        <f t="shared" si="342"/>
        <v/>
      </c>
      <c r="AI78" s="50" t="str">
        <f t="shared" si="342"/>
        <v/>
      </c>
      <c r="AJ78" s="50" t="str">
        <f t="shared" si="342"/>
        <v/>
      </c>
      <c r="AK78" s="50" t="str">
        <f t="shared" si="342"/>
        <v/>
      </c>
      <c r="AL78" s="50" t="str">
        <f t="shared" si="342"/>
        <v/>
      </c>
      <c r="AM78" s="50" t="str">
        <f t="shared" si="342"/>
        <v/>
      </c>
      <c r="AN78" s="50" t="str">
        <f t="shared" si="342"/>
        <v/>
      </c>
      <c r="AO78" s="50" t="str">
        <f t="shared" si="342"/>
        <v/>
      </c>
      <c r="AP78" s="50" t="str">
        <f t="shared" si="342"/>
        <v/>
      </c>
      <c r="AQ78" s="50" t="str">
        <f t="shared" si="342"/>
        <v/>
      </c>
      <c r="AR78" s="50" t="str">
        <f t="shared" si="342"/>
        <v/>
      </c>
      <c r="AS78" s="50" t="str">
        <f t="shared" si="342"/>
        <v/>
      </c>
      <c r="AT78" s="50" t="str">
        <f t="shared" si="342"/>
        <v/>
      </c>
      <c r="AU78" s="50" t="str">
        <f t="shared" si="342"/>
        <v/>
      </c>
      <c r="AV78" s="50" t="str">
        <f t="shared" si="342"/>
        <v/>
      </c>
      <c r="AW78" s="50" t="str">
        <f t="shared" si="342"/>
        <v/>
      </c>
      <c r="AX78" s="50" t="str">
        <f t="shared" si="342"/>
        <v/>
      </c>
      <c r="AY78" s="50" t="str">
        <f t="shared" si="342"/>
        <v/>
      </c>
      <c r="AZ78" s="50" t="str">
        <f t="shared" si="342"/>
        <v/>
      </c>
      <c r="BA78" s="50" t="str">
        <f t="shared" si="342"/>
        <v/>
      </c>
      <c r="BB78" s="50" t="str">
        <f t="shared" si="342"/>
        <v/>
      </c>
      <c r="BC78" s="50" t="str">
        <f t="shared" si="342"/>
        <v/>
      </c>
      <c r="BD78" s="50" t="str">
        <f t="shared" si="342"/>
        <v/>
      </c>
      <c r="BE78" s="50" t="str">
        <f t="shared" si="342"/>
        <v/>
      </c>
      <c r="BF78" s="50" t="str">
        <f t="shared" si="342"/>
        <v/>
      </c>
      <c r="BG78" s="50" t="str">
        <f t="shared" si="342"/>
        <v/>
      </c>
      <c r="BH78" s="50" t="str">
        <f t="shared" si="342"/>
        <v/>
      </c>
      <c r="BI78" s="50" t="str">
        <f t="shared" si="342"/>
        <v/>
      </c>
      <c r="BJ78" s="50" t="str">
        <f t="shared" si="342"/>
        <v/>
      </c>
      <c r="BK78" s="50" t="str">
        <f t="shared" si="342"/>
        <v/>
      </c>
      <c r="BL78" s="50" t="str">
        <f t="shared" si="342"/>
        <v/>
      </c>
      <c r="BM78" s="50" t="str">
        <f t="shared" si="342"/>
        <v/>
      </c>
      <c r="BN78" s="50" t="str">
        <f t="shared" si="342"/>
        <v/>
      </c>
      <c r="BO78" s="50" t="str">
        <f t="shared" si="342"/>
        <v/>
      </c>
      <c r="BP78" s="50" t="str">
        <f t="shared" si="342"/>
        <v/>
      </c>
      <c r="BQ78" s="50" t="str">
        <f t="shared" si="342"/>
        <v/>
      </c>
      <c r="BR78" s="50" t="str">
        <f t="shared" si="342"/>
        <v/>
      </c>
      <c r="BS78" s="50" t="str">
        <f t="shared" si="342"/>
        <v/>
      </c>
      <c r="BT78" s="50" t="str">
        <f t="shared" si="342"/>
        <v/>
      </c>
      <c r="BU78" s="50" t="str">
        <f t="shared" si="342"/>
        <v/>
      </c>
      <c r="BV78" s="50" t="str">
        <f t="shared" si="342"/>
        <v/>
      </c>
      <c r="BW78" s="50" t="str">
        <f t="shared" si="342"/>
        <v/>
      </c>
      <c r="BX78" s="50" t="str">
        <f t="shared" si="342"/>
        <v/>
      </c>
      <c r="BY78" s="50" t="str">
        <f t="shared" si="342"/>
        <v/>
      </c>
      <c r="BZ78" s="50" t="str">
        <f t="shared" si="342"/>
        <v/>
      </c>
      <c r="CA78" s="50" t="str">
        <f t="shared" ref="CA78:EL78" si="343">IF(BO38&lt;=0,"",IF(CA38&lt;=0,"",(CA38/BO38-1)))</f>
        <v/>
      </c>
      <c r="CB78" s="50" t="str">
        <f t="shared" si="343"/>
        <v/>
      </c>
      <c r="CC78" s="50" t="str">
        <f t="shared" si="343"/>
        <v/>
      </c>
      <c r="CD78" s="50" t="str">
        <f t="shared" si="343"/>
        <v/>
      </c>
      <c r="CE78" s="50" t="str">
        <f t="shared" si="343"/>
        <v/>
      </c>
      <c r="CF78" s="50" t="str">
        <f t="shared" si="343"/>
        <v/>
      </c>
      <c r="CG78" s="50" t="str">
        <f t="shared" si="343"/>
        <v/>
      </c>
      <c r="CH78" s="50" t="str">
        <f t="shared" si="343"/>
        <v/>
      </c>
      <c r="CI78" s="50" t="str">
        <f t="shared" si="343"/>
        <v/>
      </c>
      <c r="CJ78" s="50" t="str">
        <f t="shared" si="343"/>
        <v/>
      </c>
      <c r="CK78" s="50" t="str">
        <f t="shared" si="343"/>
        <v/>
      </c>
      <c r="CL78" s="50" t="str">
        <f t="shared" si="343"/>
        <v/>
      </c>
      <c r="CM78" s="50" t="str">
        <f t="shared" si="343"/>
        <v/>
      </c>
      <c r="CN78" s="50" t="str">
        <f t="shared" si="343"/>
        <v/>
      </c>
      <c r="CO78" s="50" t="str">
        <f t="shared" si="343"/>
        <v/>
      </c>
      <c r="CP78" s="50" t="str">
        <f t="shared" si="343"/>
        <v/>
      </c>
      <c r="CQ78" s="50" t="str">
        <f t="shared" si="343"/>
        <v/>
      </c>
      <c r="CR78" s="50" t="str">
        <f t="shared" si="343"/>
        <v/>
      </c>
      <c r="CS78" s="50" t="str">
        <f t="shared" si="343"/>
        <v/>
      </c>
      <c r="CT78" s="50" t="str">
        <f t="shared" si="343"/>
        <v/>
      </c>
      <c r="CU78" s="50" t="str">
        <f t="shared" si="343"/>
        <v/>
      </c>
      <c r="CV78" s="50" t="str">
        <f t="shared" si="343"/>
        <v/>
      </c>
      <c r="CW78" s="50" t="str">
        <f t="shared" si="343"/>
        <v/>
      </c>
      <c r="CX78" s="50" t="str">
        <f t="shared" si="343"/>
        <v/>
      </c>
      <c r="CY78" s="50" t="str">
        <f t="shared" si="343"/>
        <v/>
      </c>
      <c r="CZ78" s="50" t="str">
        <f t="shared" si="343"/>
        <v/>
      </c>
      <c r="DA78" s="50" t="str">
        <f t="shared" si="343"/>
        <v/>
      </c>
      <c r="DB78" s="50" t="str">
        <f t="shared" si="343"/>
        <v/>
      </c>
      <c r="DC78" s="50" t="str">
        <f t="shared" si="343"/>
        <v/>
      </c>
      <c r="DD78" s="50" t="str">
        <f t="shared" si="343"/>
        <v/>
      </c>
      <c r="DE78" s="50" t="str">
        <f t="shared" si="343"/>
        <v/>
      </c>
      <c r="DF78" s="50" t="str">
        <f t="shared" si="343"/>
        <v/>
      </c>
      <c r="DG78" s="50" t="str">
        <f t="shared" si="343"/>
        <v/>
      </c>
      <c r="DH78" s="50" t="str">
        <f t="shared" si="343"/>
        <v/>
      </c>
      <c r="DI78" s="50" t="str">
        <f t="shared" si="343"/>
        <v/>
      </c>
      <c r="DJ78" s="50" t="str">
        <f t="shared" si="343"/>
        <v/>
      </c>
      <c r="DK78" s="50" t="str">
        <f t="shared" si="343"/>
        <v/>
      </c>
      <c r="DL78" s="50" t="str">
        <f t="shared" si="343"/>
        <v/>
      </c>
      <c r="DM78" s="50" t="str">
        <f t="shared" si="343"/>
        <v/>
      </c>
      <c r="DN78" s="50" t="str">
        <f t="shared" si="343"/>
        <v/>
      </c>
      <c r="DO78" s="50" t="str">
        <f t="shared" si="343"/>
        <v/>
      </c>
      <c r="DP78" s="50" t="str">
        <f t="shared" si="343"/>
        <v/>
      </c>
      <c r="DQ78" s="50" t="str">
        <f t="shared" si="343"/>
        <v/>
      </c>
      <c r="DR78" s="50" t="str">
        <f t="shared" si="343"/>
        <v/>
      </c>
      <c r="DS78" s="50" t="str">
        <f t="shared" si="343"/>
        <v/>
      </c>
      <c r="DT78" s="50" t="str">
        <f t="shared" si="343"/>
        <v/>
      </c>
      <c r="DU78" s="50" t="str">
        <f t="shared" si="343"/>
        <v/>
      </c>
      <c r="DV78" s="50" t="str">
        <f t="shared" si="343"/>
        <v/>
      </c>
      <c r="DW78" s="50" t="str">
        <f t="shared" si="343"/>
        <v/>
      </c>
      <c r="DX78" s="50" t="str">
        <f t="shared" si="343"/>
        <v/>
      </c>
      <c r="DY78" s="50" t="str">
        <f t="shared" si="343"/>
        <v/>
      </c>
      <c r="DZ78" s="50" t="str">
        <f t="shared" si="343"/>
        <v/>
      </c>
      <c r="EA78" s="50" t="str">
        <f t="shared" si="343"/>
        <v/>
      </c>
      <c r="EB78" s="50" t="str">
        <f t="shared" si="343"/>
        <v/>
      </c>
      <c r="EC78" s="50" t="str">
        <f t="shared" si="343"/>
        <v/>
      </c>
      <c r="ED78" s="50" t="str">
        <f t="shared" si="343"/>
        <v/>
      </c>
      <c r="EE78" s="50" t="str">
        <f t="shared" si="343"/>
        <v/>
      </c>
      <c r="EF78" s="50" t="str">
        <f t="shared" si="343"/>
        <v/>
      </c>
      <c r="EG78" s="50" t="str">
        <f t="shared" si="343"/>
        <v/>
      </c>
      <c r="EH78" s="50" t="str">
        <f t="shared" si="343"/>
        <v/>
      </c>
      <c r="EI78" s="50" t="str">
        <f t="shared" si="343"/>
        <v/>
      </c>
      <c r="EJ78" s="50" t="str">
        <f t="shared" si="343"/>
        <v/>
      </c>
      <c r="EK78" s="50" t="str">
        <f t="shared" si="343"/>
        <v/>
      </c>
      <c r="EL78" s="50" t="str">
        <f t="shared" si="343"/>
        <v/>
      </c>
      <c r="EM78" s="50" t="str">
        <f t="shared" ref="EM78:GW78" si="344">IF(EA38&lt;=0,"",IF(EM38&lt;=0,"",(EM38/EA38-1)))</f>
        <v/>
      </c>
      <c r="EN78" s="50" t="str">
        <f t="shared" si="344"/>
        <v/>
      </c>
      <c r="EO78" s="50" t="str">
        <f t="shared" si="344"/>
        <v/>
      </c>
      <c r="EP78" s="50" t="str">
        <f t="shared" si="344"/>
        <v/>
      </c>
      <c r="EQ78" s="50" t="str">
        <f t="shared" si="344"/>
        <v/>
      </c>
      <c r="ER78" s="50" t="str">
        <f t="shared" si="344"/>
        <v/>
      </c>
      <c r="ES78" s="50" t="str">
        <f t="shared" si="344"/>
        <v/>
      </c>
      <c r="ET78" s="50" t="str">
        <f t="shared" si="344"/>
        <v/>
      </c>
      <c r="EU78" s="50" t="str">
        <f t="shared" si="344"/>
        <v/>
      </c>
      <c r="EV78" s="50" t="str">
        <f t="shared" si="344"/>
        <v/>
      </c>
      <c r="EW78" s="50" t="str">
        <f t="shared" si="344"/>
        <v/>
      </c>
      <c r="EX78" s="50" t="str">
        <f t="shared" si="344"/>
        <v/>
      </c>
      <c r="EY78" s="50" t="str">
        <f t="shared" si="344"/>
        <v/>
      </c>
      <c r="EZ78" s="50" t="str">
        <f t="shared" si="344"/>
        <v/>
      </c>
      <c r="FA78" s="50" t="str">
        <f t="shared" si="344"/>
        <v/>
      </c>
      <c r="FB78" s="50" t="str">
        <f t="shared" si="344"/>
        <v/>
      </c>
      <c r="FC78" s="50" t="str">
        <f t="shared" si="344"/>
        <v/>
      </c>
      <c r="FD78" s="50" t="str">
        <f t="shared" si="344"/>
        <v/>
      </c>
      <c r="FE78" s="50" t="str">
        <f t="shared" si="344"/>
        <v/>
      </c>
      <c r="FF78" s="50" t="str">
        <f t="shared" si="344"/>
        <v/>
      </c>
      <c r="FG78" s="50" t="str">
        <f t="shared" si="344"/>
        <v/>
      </c>
      <c r="FH78" s="50" t="str">
        <f t="shared" si="344"/>
        <v/>
      </c>
      <c r="FI78" s="50" t="str">
        <f t="shared" si="344"/>
        <v/>
      </c>
      <c r="FJ78" s="50" t="str">
        <f t="shared" si="344"/>
        <v/>
      </c>
      <c r="FK78" s="50" t="str">
        <f t="shared" si="344"/>
        <v/>
      </c>
      <c r="FL78" s="50" t="str">
        <f t="shared" si="344"/>
        <v/>
      </c>
      <c r="FM78" s="50" t="str">
        <f t="shared" si="344"/>
        <v/>
      </c>
      <c r="FN78" s="50" t="str">
        <f t="shared" si="344"/>
        <v/>
      </c>
      <c r="FO78" s="50" t="str">
        <f t="shared" si="344"/>
        <v/>
      </c>
      <c r="FP78" s="50" t="str">
        <f t="shared" si="344"/>
        <v/>
      </c>
      <c r="FQ78" s="50" t="str">
        <f t="shared" si="344"/>
        <v/>
      </c>
      <c r="FR78" s="50" t="str">
        <f t="shared" si="344"/>
        <v/>
      </c>
      <c r="FS78" s="50" t="str">
        <f t="shared" si="344"/>
        <v/>
      </c>
      <c r="FT78" s="50" t="str">
        <f t="shared" si="344"/>
        <v/>
      </c>
      <c r="FU78" s="50" t="str">
        <f t="shared" si="344"/>
        <v/>
      </c>
      <c r="FV78" s="50" t="str">
        <f t="shared" si="344"/>
        <v/>
      </c>
      <c r="FW78" s="50" t="str">
        <f t="shared" si="344"/>
        <v/>
      </c>
      <c r="FX78" s="50" t="str">
        <f t="shared" si="344"/>
        <v/>
      </c>
      <c r="FY78" s="50" t="str">
        <f t="shared" si="344"/>
        <v/>
      </c>
      <c r="FZ78" s="50">
        <f t="shared" si="344"/>
        <v>0.34215400899708914</v>
      </c>
      <c r="GA78" s="50">
        <f t="shared" si="344"/>
        <v>0.32957157784743996</v>
      </c>
      <c r="GB78" s="50">
        <f t="shared" si="344"/>
        <v>0.29370597591456482</v>
      </c>
      <c r="GC78" s="50">
        <f t="shared" si="344"/>
        <v>0.27663311490914011</v>
      </c>
      <c r="GD78" s="50">
        <f t="shared" si="344"/>
        <v>0.26288960866564004</v>
      </c>
      <c r="GE78" s="50">
        <f t="shared" si="344"/>
        <v>0.24246765650777102</v>
      </c>
      <c r="GF78" s="50">
        <f t="shared" si="344"/>
        <v>0.21384113009435501</v>
      </c>
      <c r="GG78" s="50">
        <f t="shared" si="344"/>
        <v>0.20163059544740247</v>
      </c>
      <c r="GH78" s="50">
        <f t="shared" si="344"/>
        <v>0.19131163531949391</v>
      </c>
      <c r="GI78" s="50">
        <f t="shared" si="344"/>
        <v>0.17871682935203803</v>
      </c>
      <c r="GJ78" s="50">
        <f t="shared" si="344"/>
        <v>0.16674779838031606</v>
      </c>
      <c r="GK78" s="50">
        <f t="shared" si="344"/>
        <v>0.15546689066218677</v>
      </c>
      <c r="GL78" s="50">
        <f t="shared" si="344"/>
        <v>5.0374605678233486E-2</v>
      </c>
      <c r="GM78" s="50">
        <f t="shared" si="344"/>
        <v>3.5471025882846119E-2</v>
      </c>
      <c r="GN78" s="50">
        <f t="shared" si="344"/>
        <v>4.6051707179991519E-2</v>
      </c>
      <c r="GO78" s="50">
        <f t="shared" si="344"/>
        <v>5.5878928987194376E-2</v>
      </c>
      <c r="GP78" s="50">
        <f t="shared" si="344"/>
        <v>5.7265388496468228E-2</v>
      </c>
      <c r="GQ78" s="50">
        <f t="shared" si="344"/>
        <v>5.5837031342814258E-2</v>
      </c>
      <c r="GR78" s="50">
        <f t="shared" si="344"/>
        <v>6.6986712642311375E-2</v>
      </c>
      <c r="GS78" s="50">
        <f t="shared" si="344"/>
        <v>7.4323449436747291E-2</v>
      </c>
      <c r="GT78" s="50">
        <f t="shared" si="344"/>
        <v>8.1084509641110802E-2</v>
      </c>
      <c r="GU78" s="50">
        <f t="shared" si="344"/>
        <v>9.2122510975635175E-2</v>
      </c>
      <c r="GV78" s="50">
        <f t="shared" si="344"/>
        <v>9.786648966432776E-2</v>
      </c>
      <c r="GW78" s="50">
        <f t="shared" si="344"/>
        <v>0.1018182762291322</v>
      </c>
      <c r="GX78" s="50">
        <f t="shared" si="334"/>
        <v>0.11093383388080724</v>
      </c>
      <c r="GY78" s="50">
        <f t="shared" si="334"/>
        <v>0.1147599048727419</v>
      </c>
      <c r="GZ78" s="50">
        <f t="shared" si="334"/>
        <v>9.17089223949763E-2</v>
      </c>
      <c r="HA78" s="50">
        <f t="shared" si="334"/>
        <v>7.7829006715445459E-2</v>
      </c>
      <c r="HB78" s="50">
        <f t="shared" si="334"/>
        <v>6.7485882446512324E-2</v>
      </c>
      <c r="HC78" s="50">
        <f t="shared" si="334"/>
        <v>6.0561935334414452E-2</v>
      </c>
      <c r="HD78" s="50">
        <f t="shared" si="334"/>
        <v>5.2668236080736675E-2</v>
      </c>
      <c r="HE78" s="50">
        <f t="shared" si="334"/>
        <v>4.6233578401831954E-2</v>
      </c>
      <c r="HF78" s="50">
        <f t="shared" si="334"/>
        <v>4.4493988884503288E-2</v>
      </c>
      <c r="HG78" s="50">
        <f t="shared" si="334"/>
        <v>4.2980843422844917E-2</v>
      </c>
      <c r="HH78" s="50">
        <f t="shared" si="334"/>
        <v>3.8944213644725778E-2</v>
      </c>
      <c r="HI78" s="50">
        <f t="shared" si="330"/>
        <v>3.3122830167931161E-2</v>
      </c>
      <c r="HJ78" s="50">
        <f t="shared" si="318"/>
        <v>-4.376108811354229E-2</v>
      </c>
      <c r="HK78" s="50">
        <f t="shared" si="319"/>
        <v>-9.5320230584177157E-3</v>
      </c>
      <c r="HL78" s="50">
        <f t="shared" si="320"/>
        <v>2.0793601968625008E-2</v>
      </c>
      <c r="HM78" s="50">
        <f t="shared" si="321"/>
        <v>1.1066164504579978E-2</v>
      </c>
      <c r="HN78" s="50">
        <f t="shared" si="322"/>
        <v>4.0606489587602379E-3</v>
      </c>
      <c r="HO78" s="50">
        <f t="shared" si="323"/>
        <v>-3.4168564920273869E-3</v>
      </c>
      <c r="HP78" s="50">
        <f t="shared" si="324"/>
        <v>-8.8394865687442259E-3</v>
      </c>
      <c r="HQ78" s="50">
        <f t="shared" si="325"/>
        <v>-1.4791604266986114E-2</v>
      </c>
      <c r="HR78" s="50">
        <f t="shared" si="326"/>
        <v>-1.9537553363155435E-2</v>
      </c>
      <c r="HS78" s="50">
        <f t="shared" si="327"/>
        <v>-2.5911278758596779E-2</v>
      </c>
      <c r="HT78" s="50">
        <f t="shared" si="328"/>
        <v>-2.8955025355391184E-2</v>
      </c>
      <c r="HU78" s="50">
        <f t="shared" si="329"/>
        <v>-3.1445058579346319E-2</v>
      </c>
      <c r="HV78" s="50">
        <f t="shared" si="329"/>
        <v>-9.0202314692110597E-2</v>
      </c>
      <c r="HW78" s="50">
        <f t="shared" si="329"/>
        <v>-9.0371660327207781E-2</v>
      </c>
      <c r="HX78" s="50">
        <f t="shared" si="329"/>
        <v>-9.8294461519918053E-2</v>
      </c>
      <c r="HY78" s="50">
        <f t="shared" si="329"/>
        <v>-0.10607036100252931</v>
      </c>
      <c r="HZ78" s="50">
        <f t="shared" si="329"/>
        <v>-0.11039997031760163</v>
      </c>
      <c r="IA78" s="50">
        <f t="shared" si="329"/>
        <v>-0.10376516634050881</v>
      </c>
      <c r="IB78" s="50">
        <f t="shared" si="329"/>
        <v>-0.10620544177725566</v>
      </c>
      <c r="IC78" s="50">
        <f t="shared" si="329"/>
        <v>-0.10225439068309905</v>
      </c>
      <c r="ID78" s="50">
        <f t="shared" si="329"/>
        <v>-0.10267601379152302</v>
      </c>
      <c r="IE78" s="50">
        <f t="shared" si="329"/>
        <v>-0.10177024340846863</v>
      </c>
      <c r="IF78" s="50">
        <f t="shared" si="329"/>
        <v>-9.834170897292116E-2</v>
      </c>
      <c r="IG78" s="50">
        <f t="shared" si="329"/>
        <v>-9.5129322186899068E-2</v>
      </c>
      <c r="IH78" s="50">
        <f t="shared" si="232"/>
        <v>-2.9617401437172286E-2</v>
      </c>
      <c r="II78" s="50">
        <f t="shared" si="260"/>
        <v>-5.5418408987858325E-2</v>
      </c>
      <c r="IJ78" s="50">
        <f t="shared" si="261"/>
        <v>-4.4212003742815087E-2</v>
      </c>
      <c r="IK78" s="50">
        <f t="shared" si="244"/>
        <v>-3.9432054942511008E-2</v>
      </c>
      <c r="IL78" s="50">
        <f t="shared" si="245"/>
        <v>-2.4419744332992765E-2</v>
      </c>
      <c r="IM78" s="50">
        <f t="shared" si="246"/>
        <v>-3.2019145108040603E-2</v>
      </c>
      <c r="IN78" s="50">
        <f t="shared" si="247"/>
        <v>-3.768652814913287E-2</v>
      </c>
      <c r="IO78" s="50">
        <f t="shared" si="248"/>
        <v>-4.1093035674746314E-2</v>
      </c>
      <c r="IP78" s="50">
        <f t="shared" si="249"/>
        <v>-4.4530089153046015E-2</v>
      </c>
      <c r="IQ78" s="50">
        <f t="shared" si="250"/>
        <v>-4.7934194868368807E-2</v>
      </c>
      <c r="IR78" s="50">
        <f t="shared" si="251"/>
        <v>-5.2012913026965424E-2</v>
      </c>
      <c r="IS78" s="50">
        <f t="shared" si="252"/>
        <v>-5.7618237968007247E-2</v>
      </c>
      <c r="IT78" s="50">
        <f t="shared" si="253"/>
        <v>-0.10397278094666262</v>
      </c>
      <c r="IU78" s="50">
        <f t="shared" si="254"/>
        <v>-0.10032535068536985</v>
      </c>
      <c r="IV78" s="50">
        <f t="shared" si="255"/>
        <v>-0.10045103318065807</v>
      </c>
      <c r="IW78" s="50">
        <f t="shared" si="256"/>
        <v>-7.7388603256212551E-2</v>
      </c>
      <c r="IX78" s="50">
        <f t="shared" si="257"/>
        <v>-7.3105040400153865E-2</v>
      </c>
      <c r="IY78" s="50">
        <f t="shared" si="258"/>
        <v>-5.9190818204785778E-2</v>
      </c>
      <c r="IZ78" s="50">
        <f t="shared" si="259"/>
        <v>-4.1614926114491468E-2</v>
      </c>
      <c r="JA78" s="50">
        <f t="shared" si="259"/>
        <v>-3.3739914699410511E-2</v>
      </c>
      <c r="JB78" s="50">
        <f t="shared" si="259"/>
        <v>-2.6947562812849268E-2</v>
      </c>
      <c r="JC78" s="50">
        <f t="shared" si="259"/>
        <v>-1.9286011885182974E-2</v>
      </c>
      <c r="JD78" s="50">
        <f t="shared" si="259"/>
        <v>-1.7467598806113704E-2</v>
      </c>
      <c r="JE78" s="50">
        <f t="shared" si="259"/>
        <v>-9.2696577498757593E-3</v>
      </c>
      <c r="JF78" s="50">
        <f t="shared" si="259"/>
        <v>8.8675452311815839E-2</v>
      </c>
      <c r="JG78" s="50">
        <f t="shared" si="259"/>
        <v>0.11667061892340524</v>
      </c>
      <c r="JH78" s="50">
        <f t="shared" si="259"/>
        <v>0.10338930348258701</v>
      </c>
      <c r="JI78" s="50">
        <f t="shared" si="259"/>
        <v>9.8450107389562946E-2</v>
      </c>
      <c r="JJ78" s="50">
        <f t="shared" si="259"/>
        <v>9.561367095613682E-2</v>
      </c>
      <c r="JK78" s="50">
        <f t="shared" ref="JK78:JS86" si="345">JK38/IY38-1</f>
        <v>9.101546016035611E-2</v>
      </c>
      <c r="JL78" s="50">
        <f t="shared" si="345"/>
        <v>8.3410265131270034E-2</v>
      </c>
      <c r="JM78" s="50">
        <f t="shared" si="345"/>
        <v>7.8959206050212227E-2</v>
      </c>
      <c r="JN78" s="50">
        <f t="shared" si="345"/>
        <v>7.5752278686477714E-2</v>
      </c>
      <c r="JO78" s="50">
        <f t="shared" si="345"/>
        <v>7.180788623430634E-2</v>
      </c>
      <c r="JP78" s="50">
        <f t="shared" si="345"/>
        <v>7.1907684152582085E-2</v>
      </c>
      <c r="JQ78" s="50">
        <f t="shared" si="345"/>
        <v>6.3478495173144189E-2</v>
      </c>
      <c r="JR78" s="50">
        <f t="shared" si="287"/>
        <v>-8.6171522363561737E-3</v>
      </c>
      <c r="JS78" s="50">
        <f t="shared" si="287"/>
        <v>-1.3697175621151025E-2</v>
      </c>
      <c r="JT78" s="50">
        <f t="shared" si="335"/>
        <v>-0.10585458644497681</v>
      </c>
      <c r="JU78" s="50">
        <f t="shared" si="336"/>
        <v>-0.27408444749775407</v>
      </c>
      <c r="JV78" s="50">
        <f t="shared" si="337"/>
        <v>-0.35916056243159045</v>
      </c>
      <c r="JW78" s="50">
        <f t="shared" si="338"/>
        <v>-0.39858295680303801</v>
      </c>
      <c r="JX78" s="50">
        <f t="shared" si="338"/>
        <v>-0.4227198660547441</v>
      </c>
      <c r="JY78" s="50">
        <f t="shared" si="338"/>
        <v>-0.43001758843072113</v>
      </c>
      <c r="JZ78" s="50">
        <f t="shared" si="338"/>
        <v>-0.42523532620680848</v>
      </c>
      <c r="KA78" s="50">
        <f t="shared" si="338"/>
        <v>-0.40783352456451449</v>
      </c>
      <c r="KB78" s="50">
        <f t="shared" si="338"/>
        <v>-0.38157143944004868</v>
      </c>
      <c r="KC78" s="50">
        <f t="shared" si="338"/>
        <v>-0.35611878489240689</v>
      </c>
      <c r="KD78" s="50">
        <f t="shared" si="338"/>
        <v>-7.926324503311255E-2</v>
      </c>
      <c r="KE78" s="50">
        <f t="shared" si="338"/>
        <v>-0.12299494025191082</v>
      </c>
      <c r="KF78" s="50">
        <f t="shared" si="338"/>
        <v>-4.5030138281527021E-2</v>
      </c>
      <c r="KG78" s="50">
        <f t="shared" si="338"/>
        <v>0.1234302769992357</v>
      </c>
      <c r="KH78" s="50">
        <f t="shared" si="338"/>
        <v>0.26887830514041711</v>
      </c>
      <c r="KI78" s="50">
        <f t="shared" si="338"/>
        <v>0.37055659494855009</v>
      </c>
      <c r="KJ78" s="50">
        <f t="shared" si="338"/>
        <v>0.44623990055935359</v>
      </c>
      <c r="KK78" s="50">
        <f t="shared" si="338"/>
        <v>0.50309721365059779</v>
      </c>
      <c r="KL78" s="50">
        <f t="shared" si="338"/>
        <v>0.52235460420032309</v>
      </c>
      <c r="KM78" s="50">
        <f t="shared" si="338"/>
        <v>0.50099522643603245</v>
      </c>
      <c r="KN78" s="50">
        <f t="shared" si="338"/>
        <v>0.46534623014347454</v>
      </c>
      <c r="KO78" s="50">
        <f t="shared" si="338"/>
        <v>0.42907541588645559</v>
      </c>
      <c r="KP78" s="50">
        <f t="shared" si="338"/>
        <v>3.3715441672286239E-3</v>
      </c>
      <c r="KQ78" s="50">
        <f t="shared" si="338"/>
        <v>7.7947584852390506E-2</v>
      </c>
      <c r="KR78" s="50">
        <f t="shared" si="338"/>
        <v>0.14995874587458746</v>
      </c>
      <c r="KS78" s="50">
        <f t="shared" si="338"/>
        <v>0.23895152928978747</v>
      </c>
      <c r="KT78" s="50">
        <f t="shared" si="338"/>
        <v>0.28531490253941127</v>
      </c>
      <c r="KU78" s="50">
        <f t="shared" si="338"/>
        <v>0.27382475897960923</v>
      </c>
      <c r="KV78" s="50">
        <f t="shared" si="338"/>
        <v>0.26674187079215006</v>
      </c>
      <c r="KW78" s="50">
        <f t="shared" si="339"/>
        <v>0.25035356377073859</v>
      </c>
      <c r="KX78" s="50">
        <f t="shared" si="339"/>
        <v>0.24104951782137496</v>
      </c>
      <c r="KY78" s="50">
        <f t="shared" si="339"/>
        <v>0.2385668853343974</v>
      </c>
      <c r="KZ78" s="50">
        <f t="shared" si="339"/>
        <v>0.22586840172106193</v>
      </c>
      <c r="LA78" s="50">
        <f t="shared" si="339"/>
        <v>0.21857197113558668</v>
      </c>
      <c r="LB78" s="50">
        <f t="shared" si="339"/>
        <v>0.26489695340501784</v>
      </c>
      <c r="LC78" s="50">
        <f t="shared" si="339"/>
        <v>0.22439218812275796</v>
      </c>
      <c r="LD78" s="50">
        <f t="shared" si="339"/>
        <v>0.17323766816143493</v>
      </c>
      <c r="LE78" s="50">
        <f t="shared" si="339"/>
        <v>0.12819372891550507</v>
      </c>
      <c r="LF78" s="50">
        <f t="shared" si="339"/>
        <v>8.108271403540579E-2</v>
      </c>
      <c r="LG78" s="50">
        <f t="shared" si="339"/>
        <v>6.912025719165471E-2</v>
      </c>
      <c r="LH78" s="50">
        <f t="shared" si="339"/>
        <v>5.2074351544278752E-2</v>
      </c>
      <c r="LI78" s="50">
        <f t="shared" si="339"/>
        <v>3.7264965580988019E-2</v>
      </c>
      <c r="LJ78" s="50">
        <f t="shared" si="339"/>
        <v>1.8170352397952172E-2</v>
      </c>
      <c r="LK78" s="50">
        <f t="shared" si="339"/>
        <v>2.2739762369483607E-4</v>
      </c>
      <c r="LL78" s="50">
        <f t="shared" si="339"/>
        <v>-9.2369856094783875E-3</v>
      </c>
      <c r="LM78" s="50">
        <f t="shared" si="339"/>
        <v>-1.9347046906654231E-2</v>
      </c>
      <c r="LN78" s="50">
        <f t="shared" si="339"/>
        <v>-0.17949172053484463</v>
      </c>
      <c r="LO78" s="50">
        <f t="shared" si="339"/>
        <v>-0.1435546875</v>
      </c>
      <c r="LP78" s="50">
        <f t="shared" si="339"/>
        <v>-0.1339285714285714</v>
      </c>
      <c r="LQ78" s="50">
        <f t="shared" si="339"/>
        <v>-0.11133260703275305</v>
      </c>
      <c r="LR78" s="50">
        <f t="shared" si="339"/>
        <v>-9.6443674435067739E-2</v>
      </c>
      <c r="LS78" s="50">
        <f t="shared" si="339"/>
        <v>-7.7791699295223227E-2</v>
      </c>
      <c r="LT78" s="50">
        <f t="shared" si="339"/>
        <v>-6.3026508484596011E-2</v>
      </c>
      <c r="LU78" s="50">
        <f t="shared" si="339"/>
        <v>-5.3666486879440978E-2</v>
      </c>
      <c r="LV78" s="50">
        <f t="shared" si="339"/>
        <v>-4.6042893584858136E-2</v>
      </c>
      <c r="LW78" s="50">
        <f t="shared" si="339"/>
        <v>-4.1537995187844623E-2</v>
      </c>
      <c r="LX78" s="50">
        <f t="shared" si="339"/>
        <v>-3.8329272296818595E-2</v>
      </c>
      <c r="LY78" s="50">
        <f t="shared" si="339"/>
        <v>-3.1170296447555534E-2</v>
      </c>
      <c r="LZ78" s="50">
        <f t="shared" si="339"/>
        <v>0.15778113533347726</v>
      </c>
      <c r="MA78" s="50">
        <f t="shared" si="339"/>
        <v>0.10848672422218608</v>
      </c>
      <c r="MB78" s="50">
        <f t="shared" si="339"/>
        <v>9.2712893659087747E-2</v>
      </c>
      <c r="MC78" s="50">
        <f t="shared" si="339"/>
        <v>7.9712035056601849E-2</v>
      </c>
      <c r="MD78" s="50">
        <f t="shared" si="340"/>
        <v>7.2223825821615684E-2</v>
      </c>
      <c r="ME78" s="50">
        <f t="shared" si="341"/>
        <v>5.5245147156224972E-2</v>
      </c>
      <c r="MF78" s="50">
        <f t="shared" si="341"/>
        <v>4.2616650893343655E-2</v>
      </c>
      <c r="MG78" s="50">
        <f t="shared" si="341"/>
        <v>3.3391567235376396E-2</v>
      </c>
      <c r="MH78" s="50">
        <f t="shared" si="341"/>
        <v>3.2473892135177707E-2</v>
      </c>
      <c r="MI78" s="50">
        <f t="shared" si="341"/>
        <v>3.2239254405471485E-2</v>
      </c>
      <c r="MJ78" s="50">
        <f t="shared" si="341"/>
        <v>2.7898075437114755E-2</v>
      </c>
      <c r="MK78" s="50">
        <f t="shared" si="341"/>
        <v>2.1970902291403638E-2</v>
      </c>
      <c r="ML78" s="50">
        <f t="shared" si="341"/>
        <v>-9.312080536912748E-2</v>
      </c>
    </row>
    <row r="79" spans="1:350" s="5" customFormat="1" x14ac:dyDescent="0.35">
      <c r="A79" s="71" t="str">
        <f>Month!A39</f>
        <v>Passageiros (unid)</v>
      </c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 t="str">
        <f>IF(B39&lt;=0,"",IF(N39&lt;=0,"",(N39/B39-1)))</f>
        <v/>
      </c>
      <c r="O79" s="88" t="str">
        <f t="shared" ref="O79:BZ79" si="346">IF(C39&lt;=0,"",IF(O39&lt;=0,"",(O39/C39-1)))</f>
        <v/>
      </c>
      <c r="P79" s="88" t="str">
        <f t="shared" si="346"/>
        <v/>
      </c>
      <c r="Q79" s="88" t="str">
        <f t="shared" si="346"/>
        <v/>
      </c>
      <c r="R79" s="88" t="str">
        <f t="shared" si="346"/>
        <v/>
      </c>
      <c r="S79" s="88" t="str">
        <f t="shared" si="346"/>
        <v/>
      </c>
      <c r="T79" s="88" t="str">
        <f t="shared" si="346"/>
        <v/>
      </c>
      <c r="U79" s="88" t="str">
        <f t="shared" si="346"/>
        <v/>
      </c>
      <c r="V79" s="88" t="str">
        <f t="shared" si="346"/>
        <v/>
      </c>
      <c r="W79" s="88" t="str">
        <f t="shared" si="346"/>
        <v/>
      </c>
      <c r="X79" s="88" t="str">
        <f t="shared" si="346"/>
        <v/>
      </c>
      <c r="Y79" s="88" t="str">
        <f t="shared" si="346"/>
        <v/>
      </c>
      <c r="Z79" s="88" t="str">
        <f t="shared" si="346"/>
        <v/>
      </c>
      <c r="AA79" s="88" t="str">
        <f t="shared" si="346"/>
        <v/>
      </c>
      <c r="AB79" s="88" t="str">
        <f t="shared" si="346"/>
        <v/>
      </c>
      <c r="AC79" s="88" t="str">
        <f t="shared" si="346"/>
        <v/>
      </c>
      <c r="AD79" s="88" t="str">
        <f t="shared" si="346"/>
        <v/>
      </c>
      <c r="AE79" s="88" t="str">
        <f t="shared" si="346"/>
        <v/>
      </c>
      <c r="AF79" s="88" t="str">
        <f t="shared" si="346"/>
        <v/>
      </c>
      <c r="AG79" s="88" t="str">
        <f t="shared" si="346"/>
        <v/>
      </c>
      <c r="AH79" s="88" t="str">
        <f t="shared" si="346"/>
        <v/>
      </c>
      <c r="AI79" s="88" t="str">
        <f t="shared" si="346"/>
        <v/>
      </c>
      <c r="AJ79" s="88" t="str">
        <f t="shared" si="346"/>
        <v/>
      </c>
      <c r="AK79" s="88" t="str">
        <f t="shared" si="346"/>
        <v/>
      </c>
      <c r="AL79" s="88" t="str">
        <f t="shared" si="346"/>
        <v/>
      </c>
      <c r="AM79" s="88" t="str">
        <f t="shared" si="346"/>
        <v/>
      </c>
      <c r="AN79" s="88" t="str">
        <f t="shared" si="346"/>
        <v/>
      </c>
      <c r="AO79" s="88" t="str">
        <f t="shared" si="346"/>
        <v/>
      </c>
      <c r="AP79" s="88" t="str">
        <f t="shared" si="346"/>
        <v/>
      </c>
      <c r="AQ79" s="88" t="str">
        <f t="shared" si="346"/>
        <v/>
      </c>
      <c r="AR79" s="88" t="str">
        <f t="shared" si="346"/>
        <v/>
      </c>
      <c r="AS79" s="88" t="str">
        <f t="shared" si="346"/>
        <v/>
      </c>
      <c r="AT79" s="88" t="str">
        <f t="shared" si="346"/>
        <v/>
      </c>
      <c r="AU79" s="88" t="str">
        <f t="shared" si="346"/>
        <v/>
      </c>
      <c r="AV79" s="88" t="str">
        <f t="shared" si="346"/>
        <v/>
      </c>
      <c r="AW79" s="88" t="str">
        <f t="shared" si="346"/>
        <v/>
      </c>
      <c r="AX79" s="88" t="str">
        <f t="shared" si="346"/>
        <v/>
      </c>
      <c r="AY79" s="88" t="str">
        <f t="shared" si="346"/>
        <v/>
      </c>
      <c r="AZ79" s="88" t="str">
        <f t="shared" si="346"/>
        <v/>
      </c>
      <c r="BA79" s="88" t="str">
        <f t="shared" si="346"/>
        <v/>
      </c>
      <c r="BB79" s="88" t="str">
        <f t="shared" si="346"/>
        <v/>
      </c>
      <c r="BC79" s="88" t="str">
        <f t="shared" si="346"/>
        <v/>
      </c>
      <c r="BD79" s="88" t="str">
        <f t="shared" si="346"/>
        <v/>
      </c>
      <c r="BE79" s="88" t="str">
        <f t="shared" si="346"/>
        <v/>
      </c>
      <c r="BF79" s="88" t="str">
        <f t="shared" si="346"/>
        <v/>
      </c>
      <c r="BG79" s="88" t="str">
        <f t="shared" si="346"/>
        <v/>
      </c>
      <c r="BH79" s="88" t="str">
        <f t="shared" si="346"/>
        <v/>
      </c>
      <c r="BI79" s="88" t="str">
        <f t="shared" si="346"/>
        <v/>
      </c>
      <c r="BJ79" s="88" t="str">
        <f t="shared" si="346"/>
        <v/>
      </c>
      <c r="BK79" s="88" t="str">
        <f t="shared" si="346"/>
        <v/>
      </c>
      <c r="BL79" s="88" t="str">
        <f t="shared" si="346"/>
        <v/>
      </c>
      <c r="BM79" s="88" t="str">
        <f t="shared" si="346"/>
        <v/>
      </c>
      <c r="BN79" s="88" t="str">
        <f t="shared" si="346"/>
        <v/>
      </c>
      <c r="BO79" s="88" t="str">
        <f t="shared" si="346"/>
        <v/>
      </c>
      <c r="BP79" s="88" t="str">
        <f t="shared" si="346"/>
        <v/>
      </c>
      <c r="BQ79" s="88" t="str">
        <f t="shared" si="346"/>
        <v/>
      </c>
      <c r="BR79" s="88" t="str">
        <f t="shared" si="346"/>
        <v/>
      </c>
      <c r="BS79" s="88" t="str">
        <f t="shared" si="346"/>
        <v/>
      </c>
      <c r="BT79" s="88" t="str">
        <f t="shared" si="346"/>
        <v/>
      </c>
      <c r="BU79" s="88" t="str">
        <f t="shared" si="346"/>
        <v/>
      </c>
      <c r="BV79" s="88" t="str">
        <f t="shared" si="346"/>
        <v/>
      </c>
      <c r="BW79" s="88" t="str">
        <f t="shared" si="346"/>
        <v/>
      </c>
      <c r="BX79" s="88" t="str">
        <f t="shared" si="346"/>
        <v/>
      </c>
      <c r="BY79" s="88" t="str">
        <f t="shared" si="346"/>
        <v/>
      </c>
      <c r="BZ79" s="88" t="str">
        <f t="shared" si="346"/>
        <v/>
      </c>
      <c r="CA79" s="88" t="str">
        <f t="shared" ref="CA79:EL79" si="347">IF(BO39&lt;=0,"",IF(CA39&lt;=0,"",(CA39/BO39-1)))</f>
        <v/>
      </c>
      <c r="CB79" s="88" t="str">
        <f t="shared" si="347"/>
        <v/>
      </c>
      <c r="CC79" s="88" t="str">
        <f t="shared" si="347"/>
        <v/>
      </c>
      <c r="CD79" s="88" t="str">
        <f t="shared" si="347"/>
        <v/>
      </c>
      <c r="CE79" s="88" t="str">
        <f t="shared" si="347"/>
        <v/>
      </c>
      <c r="CF79" s="88" t="str">
        <f t="shared" si="347"/>
        <v/>
      </c>
      <c r="CG79" s="88" t="str">
        <f t="shared" si="347"/>
        <v/>
      </c>
      <c r="CH79" s="88" t="str">
        <f t="shared" si="347"/>
        <v/>
      </c>
      <c r="CI79" s="88" t="str">
        <f t="shared" si="347"/>
        <v/>
      </c>
      <c r="CJ79" s="88" t="str">
        <f t="shared" si="347"/>
        <v/>
      </c>
      <c r="CK79" s="88" t="str">
        <f t="shared" si="347"/>
        <v/>
      </c>
      <c r="CL79" s="88" t="str">
        <f t="shared" si="347"/>
        <v/>
      </c>
      <c r="CM79" s="88" t="str">
        <f t="shared" si="347"/>
        <v/>
      </c>
      <c r="CN79" s="88" t="str">
        <f t="shared" si="347"/>
        <v/>
      </c>
      <c r="CO79" s="88" t="str">
        <f t="shared" si="347"/>
        <v/>
      </c>
      <c r="CP79" s="88" t="str">
        <f t="shared" si="347"/>
        <v/>
      </c>
      <c r="CQ79" s="88" t="str">
        <f t="shared" si="347"/>
        <v/>
      </c>
      <c r="CR79" s="88" t="str">
        <f t="shared" si="347"/>
        <v/>
      </c>
      <c r="CS79" s="88" t="str">
        <f t="shared" si="347"/>
        <v/>
      </c>
      <c r="CT79" s="88" t="str">
        <f t="shared" si="347"/>
        <v/>
      </c>
      <c r="CU79" s="88" t="str">
        <f t="shared" si="347"/>
        <v/>
      </c>
      <c r="CV79" s="88" t="str">
        <f t="shared" si="347"/>
        <v/>
      </c>
      <c r="CW79" s="88" t="str">
        <f t="shared" si="347"/>
        <v/>
      </c>
      <c r="CX79" s="88" t="str">
        <f t="shared" si="347"/>
        <v/>
      </c>
      <c r="CY79" s="88" t="str">
        <f t="shared" si="347"/>
        <v/>
      </c>
      <c r="CZ79" s="88" t="str">
        <f t="shared" si="347"/>
        <v/>
      </c>
      <c r="DA79" s="88" t="str">
        <f t="shared" si="347"/>
        <v/>
      </c>
      <c r="DB79" s="88" t="str">
        <f t="shared" si="347"/>
        <v/>
      </c>
      <c r="DC79" s="88" t="str">
        <f t="shared" si="347"/>
        <v/>
      </c>
      <c r="DD79" s="88" t="str">
        <f t="shared" si="347"/>
        <v/>
      </c>
      <c r="DE79" s="88" t="str">
        <f t="shared" si="347"/>
        <v/>
      </c>
      <c r="DF79" s="88" t="str">
        <f t="shared" si="347"/>
        <v/>
      </c>
      <c r="DG79" s="88" t="str">
        <f t="shared" si="347"/>
        <v/>
      </c>
      <c r="DH79" s="88" t="str">
        <f t="shared" si="347"/>
        <v/>
      </c>
      <c r="DI79" s="88" t="str">
        <f t="shared" si="347"/>
        <v/>
      </c>
      <c r="DJ79" s="88" t="str">
        <f t="shared" si="347"/>
        <v/>
      </c>
      <c r="DK79" s="88" t="str">
        <f t="shared" si="347"/>
        <v/>
      </c>
      <c r="DL79" s="88" t="str">
        <f t="shared" si="347"/>
        <v/>
      </c>
      <c r="DM79" s="88" t="str">
        <f t="shared" si="347"/>
        <v/>
      </c>
      <c r="DN79" s="88" t="str">
        <f t="shared" si="347"/>
        <v/>
      </c>
      <c r="DO79" s="88" t="str">
        <f t="shared" si="347"/>
        <v/>
      </c>
      <c r="DP79" s="88" t="str">
        <f t="shared" si="347"/>
        <v/>
      </c>
      <c r="DQ79" s="88" t="str">
        <f t="shared" si="347"/>
        <v/>
      </c>
      <c r="DR79" s="88" t="str">
        <f t="shared" si="347"/>
        <v/>
      </c>
      <c r="DS79" s="88" t="str">
        <f t="shared" si="347"/>
        <v/>
      </c>
      <c r="DT79" s="88" t="str">
        <f t="shared" si="347"/>
        <v/>
      </c>
      <c r="DU79" s="88" t="str">
        <f t="shared" si="347"/>
        <v/>
      </c>
      <c r="DV79" s="88" t="str">
        <f t="shared" si="347"/>
        <v/>
      </c>
      <c r="DW79" s="88" t="str">
        <f t="shared" si="347"/>
        <v/>
      </c>
      <c r="DX79" s="88" t="str">
        <f t="shared" si="347"/>
        <v/>
      </c>
      <c r="DY79" s="88" t="str">
        <f t="shared" si="347"/>
        <v/>
      </c>
      <c r="DZ79" s="88" t="str">
        <f t="shared" si="347"/>
        <v/>
      </c>
      <c r="EA79" s="88" t="str">
        <f t="shared" si="347"/>
        <v/>
      </c>
      <c r="EB79" s="88" t="str">
        <f t="shared" si="347"/>
        <v/>
      </c>
      <c r="EC79" s="88" t="str">
        <f t="shared" si="347"/>
        <v/>
      </c>
      <c r="ED79" s="88" t="str">
        <f t="shared" si="347"/>
        <v/>
      </c>
      <c r="EE79" s="88" t="str">
        <f t="shared" si="347"/>
        <v/>
      </c>
      <c r="EF79" s="88" t="str">
        <f t="shared" si="347"/>
        <v/>
      </c>
      <c r="EG79" s="88" t="str">
        <f t="shared" si="347"/>
        <v/>
      </c>
      <c r="EH79" s="88" t="str">
        <f t="shared" si="347"/>
        <v/>
      </c>
      <c r="EI79" s="88" t="str">
        <f t="shared" si="347"/>
        <v/>
      </c>
      <c r="EJ79" s="88" t="str">
        <f t="shared" si="347"/>
        <v/>
      </c>
      <c r="EK79" s="88" t="str">
        <f t="shared" si="347"/>
        <v/>
      </c>
      <c r="EL79" s="88" t="str">
        <f t="shared" si="347"/>
        <v/>
      </c>
      <c r="EM79" s="88" t="str">
        <f t="shared" ref="EM79:GW79" si="348">IF(EA39&lt;=0,"",IF(EM39&lt;=0,"",(EM39/EA39-1)))</f>
        <v/>
      </c>
      <c r="EN79" s="88" t="str">
        <f t="shared" si="348"/>
        <v/>
      </c>
      <c r="EO79" s="88" t="str">
        <f t="shared" si="348"/>
        <v/>
      </c>
      <c r="EP79" s="88" t="str">
        <f t="shared" si="348"/>
        <v/>
      </c>
      <c r="EQ79" s="88" t="str">
        <f t="shared" si="348"/>
        <v/>
      </c>
      <c r="ER79" s="88" t="str">
        <f t="shared" si="348"/>
        <v/>
      </c>
      <c r="ES79" s="88" t="str">
        <f t="shared" si="348"/>
        <v/>
      </c>
      <c r="ET79" s="88" t="str">
        <f t="shared" si="348"/>
        <v/>
      </c>
      <c r="EU79" s="88" t="str">
        <f t="shared" si="348"/>
        <v/>
      </c>
      <c r="EV79" s="88" t="str">
        <f t="shared" si="348"/>
        <v/>
      </c>
      <c r="EW79" s="88" t="str">
        <f t="shared" si="348"/>
        <v/>
      </c>
      <c r="EX79" s="88" t="str">
        <f t="shared" si="348"/>
        <v/>
      </c>
      <c r="EY79" s="88" t="str">
        <f t="shared" si="348"/>
        <v/>
      </c>
      <c r="EZ79" s="88" t="str">
        <f t="shared" si="348"/>
        <v/>
      </c>
      <c r="FA79" s="88" t="str">
        <f t="shared" si="348"/>
        <v/>
      </c>
      <c r="FB79" s="88" t="str">
        <f t="shared" si="348"/>
        <v/>
      </c>
      <c r="FC79" s="88" t="str">
        <f t="shared" si="348"/>
        <v/>
      </c>
      <c r="FD79" s="88" t="str">
        <f t="shared" si="348"/>
        <v/>
      </c>
      <c r="FE79" s="88" t="str">
        <f t="shared" si="348"/>
        <v/>
      </c>
      <c r="FF79" s="88" t="str">
        <f t="shared" si="348"/>
        <v/>
      </c>
      <c r="FG79" s="88" t="str">
        <f t="shared" si="348"/>
        <v/>
      </c>
      <c r="FH79" s="88" t="str">
        <f t="shared" si="348"/>
        <v/>
      </c>
      <c r="FI79" s="88" t="str">
        <f t="shared" si="348"/>
        <v/>
      </c>
      <c r="FJ79" s="88" t="str">
        <f t="shared" si="348"/>
        <v/>
      </c>
      <c r="FK79" s="88" t="str">
        <f t="shared" si="348"/>
        <v/>
      </c>
      <c r="FL79" s="88" t="str">
        <f t="shared" si="348"/>
        <v/>
      </c>
      <c r="FM79" s="88" t="str">
        <f t="shared" si="348"/>
        <v/>
      </c>
      <c r="FN79" s="88" t="str">
        <f t="shared" si="348"/>
        <v/>
      </c>
      <c r="FO79" s="88" t="str">
        <f t="shared" si="348"/>
        <v/>
      </c>
      <c r="FP79" s="88" t="str">
        <f t="shared" si="348"/>
        <v/>
      </c>
      <c r="FQ79" s="88" t="str">
        <f t="shared" si="348"/>
        <v/>
      </c>
      <c r="FR79" s="88" t="str">
        <f t="shared" si="348"/>
        <v/>
      </c>
      <c r="FS79" s="88" t="str">
        <f t="shared" si="348"/>
        <v/>
      </c>
      <c r="FT79" s="88" t="str">
        <f t="shared" si="348"/>
        <v/>
      </c>
      <c r="FU79" s="88" t="str">
        <f t="shared" si="348"/>
        <v/>
      </c>
      <c r="FV79" s="88" t="str">
        <f t="shared" si="348"/>
        <v/>
      </c>
      <c r="FW79" s="88" t="str">
        <f t="shared" si="348"/>
        <v/>
      </c>
      <c r="FX79" s="88" t="str">
        <f t="shared" si="348"/>
        <v/>
      </c>
      <c r="FY79" s="88" t="str">
        <f t="shared" si="348"/>
        <v/>
      </c>
      <c r="FZ79" s="88">
        <f t="shared" si="348"/>
        <v>0.27641529738619552</v>
      </c>
      <c r="GA79" s="88">
        <f t="shared" si="348"/>
        <v>0.29011070084270174</v>
      </c>
      <c r="GB79" s="88">
        <f t="shared" si="348"/>
        <v>0.25304335361648289</v>
      </c>
      <c r="GC79" s="88">
        <f t="shared" si="348"/>
        <v>0.2353178029549543</v>
      </c>
      <c r="GD79" s="88">
        <f t="shared" si="348"/>
        <v>0.23283789986313574</v>
      </c>
      <c r="GE79" s="88">
        <f t="shared" si="348"/>
        <v>0.22373447611733477</v>
      </c>
      <c r="GF79" s="88">
        <f t="shared" si="348"/>
        <v>0.20461639505535323</v>
      </c>
      <c r="GG79" s="88">
        <f t="shared" si="348"/>
        <v>0.19418891115281744</v>
      </c>
      <c r="GH79" s="88">
        <f t="shared" si="348"/>
        <v>0.19118188416273996</v>
      </c>
      <c r="GI79" s="88">
        <f t="shared" si="348"/>
        <v>0.18325254460663576</v>
      </c>
      <c r="GJ79" s="88">
        <f t="shared" si="348"/>
        <v>0.18299045791876956</v>
      </c>
      <c r="GK79" s="88">
        <f t="shared" si="348"/>
        <v>0.17163898594577498</v>
      </c>
      <c r="GL79" s="88">
        <f t="shared" si="348"/>
        <v>9.2808027864805132E-2</v>
      </c>
      <c r="GM79" s="88">
        <f t="shared" si="348"/>
        <v>6.5116066025217467E-2</v>
      </c>
      <c r="GN79" s="88">
        <f t="shared" si="348"/>
        <v>6.372466974499913E-2</v>
      </c>
      <c r="GO79" s="88">
        <f t="shared" si="348"/>
        <v>7.7111110639234592E-2</v>
      </c>
      <c r="GP79" s="88">
        <f t="shared" si="348"/>
        <v>7.237240032292358E-2</v>
      </c>
      <c r="GQ79" s="88">
        <f t="shared" si="348"/>
        <v>6.1776426500610215E-2</v>
      </c>
      <c r="GR79" s="88">
        <f t="shared" si="348"/>
        <v>3.9956053523491741E-2</v>
      </c>
      <c r="GS79" s="88">
        <f t="shared" si="348"/>
        <v>4.307167059879502E-2</v>
      </c>
      <c r="GT79" s="88">
        <f t="shared" si="348"/>
        <v>3.5177762424981607E-2</v>
      </c>
      <c r="GU79" s="88">
        <f t="shared" si="348"/>
        <v>4.5980342717853118E-2</v>
      </c>
      <c r="GV79" s="88">
        <f t="shared" si="348"/>
        <v>4.9027023216473564E-2</v>
      </c>
      <c r="GW79" s="88">
        <f t="shared" si="348"/>
        <v>4.931424799144235E-2</v>
      </c>
      <c r="GX79" s="88">
        <f t="shared" si="334"/>
        <v>2.1530136773318054E-2</v>
      </c>
      <c r="GY79" s="88">
        <f t="shared" si="334"/>
        <v>7.5810077342594484E-2</v>
      </c>
      <c r="GZ79" s="88">
        <f t="shared" si="334"/>
        <v>7.9831777216760935E-2</v>
      </c>
      <c r="HA79" s="88">
        <f t="shared" si="334"/>
        <v>6.0764262524219737E-2</v>
      </c>
      <c r="HB79" s="88">
        <f t="shared" si="334"/>
        <v>5.8857247444301208E-2</v>
      </c>
      <c r="HC79" s="88">
        <f t="shared" si="334"/>
        <v>4.7209182333068478E-2</v>
      </c>
      <c r="HD79" s="88">
        <f t="shared" si="334"/>
        <v>5.5984157382139355E-2</v>
      </c>
      <c r="HE79" s="88">
        <f t="shared" si="334"/>
        <v>5.4694684681358963E-2</v>
      </c>
      <c r="HF79" s="88">
        <f t="shared" si="334"/>
        <v>6.9190265371577908E-2</v>
      </c>
      <c r="HG79" s="88">
        <f t="shared" si="334"/>
        <v>6.8410720911514789E-2</v>
      </c>
      <c r="HH79" s="88">
        <f t="shared" si="334"/>
        <v>6.390835586836574E-2</v>
      </c>
      <c r="HI79" s="88">
        <f t="shared" si="330"/>
        <v>5.9318692551872942E-2</v>
      </c>
      <c r="HJ79" s="88">
        <f t="shared" si="318"/>
        <v>0.12809777752154727</v>
      </c>
      <c r="HK79" s="88">
        <f t="shared" si="319"/>
        <v>0.10086137662787586</v>
      </c>
      <c r="HL79" s="88">
        <f t="shared" si="320"/>
        <v>0.10461970607658855</v>
      </c>
      <c r="HM79" s="88">
        <f t="shared" si="321"/>
        <v>0.10093395588799225</v>
      </c>
      <c r="HN79" s="88">
        <f t="shared" si="322"/>
        <v>8.5179790267388533E-2</v>
      </c>
      <c r="HO79" s="88">
        <f t="shared" si="323"/>
        <v>8.7193663903677443E-2</v>
      </c>
      <c r="HP79" s="88">
        <f t="shared" si="324"/>
        <v>9.084767023398177E-2</v>
      </c>
      <c r="HQ79" s="88">
        <f t="shared" si="325"/>
        <v>8.0427084293237971E-2</v>
      </c>
      <c r="HR79" s="88">
        <f t="shared" si="326"/>
        <v>6.9555485211441503E-2</v>
      </c>
      <c r="HS79" s="88">
        <f t="shared" si="327"/>
        <v>5.8736404147406995E-2</v>
      </c>
      <c r="HT79" s="88">
        <f t="shared" si="328"/>
        <v>4.9815109624878673E-2</v>
      </c>
      <c r="HU79" s="88">
        <f t="shared" si="329"/>
        <v>4.8461613846871865E-2</v>
      </c>
      <c r="HV79" s="88">
        <f t="shared" si="329"/>
        <v>-7.7058702680271596E-2</v>
      </c>
      <c r="HW79" s="88">
        <f t="shared" si="329"/>
        <v>-0.10506225764851385</v>
      </c>
      <c r="HX79" s="88">
        <f t="shared" si="329"/>
        <v>-0.11255393340174047</v>
      </c>
      <c r="HY79" s="88">
        <f t="shared" si="329"/>
        <v>-0.12429961103178566</v>
      </c>
      <c r="HZ79" s="88">
        <f t="shared" si="329"/>
        <v>-0.12542508565610044</v>
      </c>
      <c r="IA79" s="88">
        <f t="shared" si="329"/>
        <v>-0.12215797542511653</v>
      </c>
      <c r="IB79" s="88">
        <f t="shared" si="329"/>
        <v>-0.12460122781510874</v>
      </c>
      <c r="IC79" s="88">
        <f t="shared" si="329"/>
        <v>-0.11658178408100683</v>
      </c>
      <c r="ID79" s="88">
        <f t="shared" si="329"/>
        <v>-0.11557119136295224</v>
      </c>
      <c r="IE79" s="88">
        <f t="shared" si="329"/>
        <v>-0.11243631849205415</v>
      </c>
      <c r="IF79" s="88">
        <f t="shared" si="329"/>
        <v>-0.10426505655403939</v>
      </c>
      <c r="IG79" s="88">
        <f t="shared" si="329"/>
        <v>-9.6793609555330007E-2</v>
      </c>
      <c r="IH79" s="88">
        <f t="shared" si="232"/>
        <v>5.6590463344119435E-4</v>
      </c>
      <c r="II79" s="88">
        <f t="shared" si="260"/>
        <v>-3.4143876418102348E-3</v>
      </c>
      <c r="IJ79" s="88">
        <f t="shared" si="261"/>
        <v>1.4954593279780326E-2</v>
      </c>
      <c r="IK79" s="88">
        <f t="shared" si="244"/>
        <v>2.3918868554978712E-2</v>
      </c>
      <c r="IL79" s="88">
        <f t="shared" si="245"/>
        <v>3.5313552365361156E-2</v>
      </c>
      <c r="IM79" s="88">
        <f t="shared" si="246"/>
        <v>3.6190204647502E-2</v>
      </c>
      <c r="IN79" s="88">
        <f t="shared" si="247"/>
        <v>2.9239832605147287E-2</v>
      </c>
      <c r="IO79" s="88">
        <f t="shared" si="248"/>
        <v>2.1653723457767615E-2</v>
      </c>
      <c r="IP79" s="88">
        <f t="shared" si="249"/>
        <v>2.0200949935688994E-2</v>
      </c>
      <c r="IQ79" s="88">
        <f t="shared" si="250"/>
        <v>1.7489677162050299E-2</v>
      </c>
      <c r="IR79" s="88">
        <f t="shared" si="251"/>
        <v>9.9109670382078185E-3</v>
      </c>
      <c r="IS79" s="88">
        <f t="shared" si="252"/>
        <v>8.4645809887629042E-4</v>
      </c>
      <c r="IT79" s="88">
        <f t="shared" si="253"/>
        <v>-0.10073714152895996</v>
      </c>
      <c r="IU79" s="88">
        <f t="shared" si="254"/>
        <v>-8.9636491944935837E-2</v>
      </c>
      <c r="IV79" s="88">
        <f t="shared" si="255"/>
        <v>-9.6340169687740729E-2</v>
      </c>
      <c r="IW79" s="88">
        <f t="shared" si="256"/>
        <v>-8.0666422544350747E-2</v>
      </c>
      <c r="IX79" s="88">
        <f t="shared" si="257"/>
        <v>-8.208025908727179E-2</v>
      </c>
      <c r="IY79" s="88">
        <f t="shared" si="258"/>
        <v>-7.5312507641910997E-2</v>
      </c>
      <c r="IZ79" s="88">
        <f t="shared" si="259"/>
        <v>-5.6162416086223965E-2</v>
      </c>
      <c r="JA79" s="88">
        <f t="shared" si="259"/>
        <v>-4.3784667361681517E-2</v>
      </c>
      <c r="JB79" s="88">
        <f t="shared" si="259"/>
        <v>-3.5389336257424686E-2</v>
      </c>
      <c r="JC79" s="88">
        <f t="shared" si="259"/>
        <v>-2.5908262910054325E-2</v>
      </c>
      <c r="JD79" s="88">
        <f t="shared" si="259"/>
        <v>-2.0523377271894128E-2</v>
      </c>
      <c r="JE79" s="88">
        <f t="shared" si="259"/>
        <v>-1.1746955386964353E-2</v>
      </c>
      <c r="JF79" s="88">
        <f t="shared" si="259"/>
        <v>9.5994338287331837E-2</v>
      </c>
      <c r="JG79" s="88">
        <f t="shared" si="259"/>
        <v>0.14205476008329132</v>
      </c>
      <c r="JH79" s="88">
        <f t="shared" si="259"/>
        <v>0.14534617148097206</v>
      </c>
      <c r="JI79" s="88">
        <f t="shared" si="259"/>
        <v>0.15019340587177021</v>
      </c>
      <c r="JJ79" s="88">
        <f t="shared" si="259"/>
        <v>0.17154778055181907</v>
      </c>
      <c r="JK79" s="88">
        <f t="shared" si="345"/>
        <v>0.18451797556590588</v>
      </c>
      <c r="JL79" s="88">
        <f t="shared" si="345"/>
        <v>0.17988649005084234</v>
      </c>
      <c r="JM79" s="88">
        <f t="shared" si="345"/>
        <v>0.17266386605427919</v>
      </c>
      <c r="JN79" s="88">
        <f t="shared" si="345"/>
        <v>0.16301077979131384</v>
      </c>
      <c r="JO79" s="88">
        <f t="shared" si="345"/>
        <v>0.15669694881108764</v>
      </c>
      <c r="JP79" s="88">
        <f t="shared" si="345"/>
        <v>0.1559022311743361</v>
      </c>
      <c r="JQ79" s="88">
        <f t="shared" si="345"/>
        <v>0.14723710861573158</v>
      </c>
      <c r="JR79" s="88">
        <f t="shared" si="287"/>
        <v>8.2576802310694974E-2</v>
      </c>
      <c r="JS79" s="88">
        <f t="shared" si="287"/>
        <v>6.953676372428319E-2</v>
      </c>
      <c r="JT79" s="88">
        <f t="shared" si="335"/>
        <v>-5.7377387058161422E-2</v>
      </c>
      <c r="JU79" s="88">
        <f t="shared" si="336"/>
        <v>-0.24960406754754527</v>
      </c>
      <c r="JV79" s="88">
        <f t="shared" si="337"/>
        <v>-0.35425659841950574</v>
      </c>
      <c r="JW79" s="88">
        <f t="shared" si="338"/>
        <v>-0.40578381263210084</v>
      </c>
      <c r="JX79" s="88">
        <f t="shared" si="338"/>
        <v>-0.43967579876433094</v>
      </c>
      <c r="JY79" s="88">
        <f t="shared" si="338"/>
        <v>-0.44787189350445022</v>
      </c>
      <c r="JZ79" s="88">
        <f t="shared" si="338"/>
        <v>-0.43634588324951884</v>
      </c>
      <c r="KA79" s="88">
        <f t="shared" si="338"/>
        <v>-0.41442496682777863</v>
      </c>
      <c r="KB79" s="88">
        <f t="shared" si="338"/>
        <v>-0.38893516527242145</v>
      </c>
      <c r="KC79" s="88">
        <f t="shared" si="338"/>
        <v>-0.36603226037237235</v>
      </c>
      <c r="KD79" s="88">
        <f t="shared" si="338"/>
        <v>-0.14646058091286307</v>
      </c>
      <c r="KE79" s="88">
        <f t="shared" si="338"/>
        <v>-0.15596541486189019</v>
      </c>
      <c r="KF79" s="88">
        <f t="shared" si="338"/>
        <v>-7.1679719857473123E-2</v>
      </c>
      <c r="KG79" s="88">
        <f t="shared" si="338"/>
        <v>0.13005021445344234</v>
      </c>
      <c r="KH79" s="88">
        <f t="shared" si="338"/>
        <v>0.30888775814624658</v>
      </c>
      <c r="KI79" s="88">
        <f t="shared" si="338"/>
        <v>0.43145751490487272</v>
      </c>
      <c r="KJ79" s="88">
        <f t="shared" si="338"/>
        <v>0.53580857185001762</v>
      </c>
      <c r="KK79" s="88">
        <f t="shared" si="338"/>
        <v>0.59196084034915519</v>
      </c>
      <c r="KL79" s="88">
        <f t="shared" si="338"/>
        <v>0.59680454455214371</v>
      </c>
      <c r="KM79" s="88">
        <f t="shared" si="338"/>
        <v>0.5666281325882121</v>
      </c>
      <c r="KN79" s="88">
        <f t="shared" si="338"/>
        <v>0.52857155649676413</v>
      </c>
      <c r="KO79" s="88">
        <f t="shared" si="338"/>
        <v>0.49819938691051102</v>
      </c>
      <c r="KP79" s="88">
        <f t="shared" si="338"/>
        <v>7.9574678055254422E-2</v>
      </c>
      <c r="KQ79" s="88">
        <f t="shared" si="338"/>
        <v>9.5116127289469388E-2</v>
      </c>
      <c r="KR79" s="88">
        <f t="shared" si="338"/>
        <v>0.19046059604628796</v>
      </c>
      <c r="KS79" s="88">
        <f t="shared" si="338"/>
        <v>0.25684739638139309</v>
      </c>
      <c r="KT79" s="88">
        <f t="shared" si="338"/>
        <v>0.27829537583441888</v>
      </c>
      <c r="KU79" s="88">
        <f t="shared" si="338"/>
        <v>0.25862085099827103</v>
      </c>
      <c r="KV79" s="88">
        <f t="shared" si="338"/>
        <v>0.24264748143767467</v>
      </c>
      <c r="KW79" s="88">
        <f t="shared" si="339"/>
        <v>0.22934043743946009</v>
      </c>
      <c r="KX79" s="88">
        <f t="shared" si="339"/>
        <v>0.21196528904281053</v>
      </c>
      <c r="KY79" s="88">
        <f t="shared" si="339"/>
        <v>0.19843247769753947</v>
      </c>
      <c r="KZ79" s="88">
        <f t="shared" si="339"/>
        <v>0.18936159418135268</v>
      </c>
      <c r="LA79" s="88">
        <f t="shared" si="339"/>
        <v>0.17857242715880761</v>
      </c>
      <c r="LB79" s="88">
        <f t="shared" si="339"/>
        <v>0.29594714320934568</v>
      </c>
      <c r="LC79" s="88">
        <f t="shared" si="339"/>
        <v>0.29072665007796217</v>
      </c>
      <c r="LD79" s="88">
        <f t="shared" si="339"/>
        <v>0.21632371814261808</v>
      </c>
      <c r="LE79" s="88">
        <f t="shared" si="339"/>
        <v>0.17024711332665654</v>
      </c>
      <c r="LF79" s="88">
        <f t="shared" si="339"/>
        <v>0.13036504833898666</v>
      </c>
      <c r="LG79" s="88">
        <f t="shared" si="339"/>
        <v>0.13062680855145969</v>
      </c>
      <c r="LH79" s="88">
        <f t="shared" si="339"/>
        <v>0.11544192187561086</v>
      </c>
      <c r="LI79" s="88">
        <f t="shared" si="339"/>
        <v>0.11081071480208382</v>
      </c>
      <c r="LJ79" s="88">
        <f t="shared" si="339"/>
        <v>9.9453918370730587E-2</v>
      </c>
      <c r="LK79" s="88">
        <f t="shared" si="339"/>
        <v>8.5957572942261695E-2</v>
      </c>
      <c r="LL79" s="88">
        <f t="shared" si="339"/>
        <v>7.2932092899630652E-2</v>
      </c>
      <c r="LM79" s="88">
        <f t="shared" si="339"/>
        <v>5.9823388786131915E-2</v>
      </c>
      <c r="LN79" s="88">
        <f t="shared" si="339"/>
        <v>-0.16659702755363437</v>
      </c>
      <c r="LO79" s="88">
        <f t="shared" si="339"/>
        <v>-0.15695845021926425</v>
      </c>
      <c r="LP79" s="88">
        <f t="shared" si="339"/>
        <v>-0.12316053587555253</v>
      </c>
      <c r="LQ79" s="88">
        <f t="shared" si="339"/>
        <v>-0.10007140054755492</v>
      </c>
      <c r="LR79" s="88">
        <f t="shared" si="339"/>
        <v>-7.7514720681261862E-2</v>
      </c>
      <c r="LS79" s="88">
        <f t="shared" si="339"/>
        <v>-5.976445921967477E-2</v>
      </c>
      <c r="LT79" s="88">
        <f t="shared" si="339"/>
        <v>-4.8788106245252427E-2</v>
      </c>
      <c r="LU79" s="88">
        <f t="shared" si="339"/>
        <v>-4.6460270716937924E-2</v>
      </c>
      <c r="LV79" s="88">
        <f t="shared" si="339"/>
        <v>-3.7514501196743599E-2</v>
      </c>
      <c r="LW79" s="88">
        <f t="shared" si="339"/>
        <v>-2.9330375751603355E-2</v>
      </c>
      <c r="LX79" s="88">
        <f t="shared" si="339"/>
        <v>-2.2918965645674527E-2</v>
      </c>
      <c r="LY79" s="88">
        <f t="shared" si="339"/>
        <v>-1.2700020847391968E-2</v>
      </c>
      <c r="LZ79" s="88">
        <f t="shared" si="339"/>
        <v>0.16388729933885138</v>
      </c>
      <c r="MA79" s="88">
        <f t="shared" si="339"/>
        <v>0.12681862456881965</v>
      </c>
      <c r="MB79" s="88">
        <f t="shared" si="339"/>
        <v>0.10346694997518791</v>
      </c>
      <c r="MC79" s="88">
        <f t="shared" si="339"/>
        <v>9.0512906469996546E-2</v>
      </c>
      <c r="MD79" s="88">
        <f t="shared" si="340"/>
        <v>8.163355733514388E-2</v>
      </c>
      <c r="ME79" s="88">
        <f t="shared" si="341"/>
        <v>6.5419090837444793E-2</v>
      </c>
      <c r="MF79" s="88">
        <f t="shared" si="341"/>
        <v>5.2132205991861191E-2</v>
      </c>
      <c r="MG79" s="88">
        <f t="shared" si="341"/>
        <v>4.4537725793343474E-2</v>
      </c>
      <c r="MH79" s="88">
        <f t="shared" si="341"/>
        <v>4.434643804244387E-2</v>
      </c>
      <c r="MI79" s="88">
        <f t="shared" si="341"/>
        <v>4.3958051342723792E-2</v>
      </c>
      <c r="MJ79" s="88">
        <f t="shared" si="341"/>
        <v>3.8544708729252974E-2</v>
      </c>
      <c r="MK79" s="88">
        <f t="shared" si="341"/>
        <v>3.500478952861874E-2</v>
      </c>
      <c r="ML79" s="88">
        <f t="shared" si="341"/>
        <v>3.9690208781298697E-2</v>
      </c>
    </row>
    <row r="80" spans="1:350" s="82" customFormat="1" x14ac:dyDescent="0.35">
      <c r="A80" s="79" t="str">
        <f>Month!A40</f>
        <v>Doméstico</v>
      </c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 t="str">
        <f t="shared" ref="N80:N86" si="349">IF(B40&lt;=0,"",IF(N40&lt;=0,"",(N40/B40-1)))</f>
        <v/>
      </c>
      <c r="O80" s="87" t="str">
        <f t="shared" ref="O80:O86" si="350">IF(C40&lt;=0,"",IF(O40&lt;=0,"",(O40/C40-1)))</f>
        <v/>
      </c>
      <c r="P80" s="87" t="str">
        <f t="shared" ref="P80:P86" si="351">IF(D40&lt;=0,"",IF(P40&lt;=0,"",(P40/D40-1)))</f>
        <v/>
      </c>
      <c r="Q80" s="87" t="str">
        <f t="shared" ref="Q80:Q86" si="352">IF(E40&lt;=0,"",IF(Q40&lt;=0,"",(Q40/E40-1)))</f>
        <v/>
      </c>
      <c r="R80" s="87" t="str">
        <f t="shared" ref="R80:R86" si="353">IF(F40&lt;=0,"",IF(R40&lt;=0,"",(R40/F40-1)))</f>
        <v/>
      </c>
      <c r="S80" s="87" t="str">
        <f t="shared" ref="S80:S86" si="354">IF(G40&lt;=0,"",IF(S40&lt;=0,"",(S40/G40-1)))</f>
        <v/>
      </c>
      <c r="T80" s="87" t="str">
        <f t="shared" ref="T80:T86" si="355">IF(H40&lt;=0,"",IF(T40&lt;=0,"",(T40/H40-1)))</f>
        <v/>
      </c>
      <c r="U80" s="87" t="str">
        <f t="shared" ref="U80:U86" si="356">IF(I40&lt;=0,"",IF(U40&lt;=0,"",(U40/I40-1)))</f>
        <v/>
      </c>
      <c r="V80" s="87" t="str">
        <f t="shared" ref="V80:V86" si="357">IF(J40&lt;=0,"",IF(V40&lt;=0,"",(V40/J40-1)))</f>
        <v/>
      </c>
      <c r="W80" s="87" t="str">
        <f t="shared" ref="W80:W86" si="358">IF(K40&lt;=0,"",IF(W40&lt;=0,"",(W40/K40-1)))</f>
        <v/>
      </c>
      <c r="X80" s="87" t="str">
        <f t="shared" ref="X80:X86" si="359">IF(L40&lt;=0,"",IF(X40&lt;=0,"",(X40/L40-1)))</f>
        <v/>
      </c>
      <c r="Y80" s="87" t="str">
        <f t="shared" ref="Y80:Y86" si="360">IF(M40&lt;=0,"",IF(Y40&lt;=0,"",(Y40/M40-1)))</f>
        <v/>
      </c>
      <c r="Z80" s="87" t="str">
        <f t="shared" ref="Z80:Z86" si="361">IF(N40&lt;=0,"",IF(Z40&lt;=0,"",(Z40/N40-1)))</f>
        <v/>
      </c>
      <c r="AA80" s="87" t="str">
        <f t="shared" ref="AA80:AA86" si="362">IF(O40&lt;=0,"",IF(AA40&lt;=0,"",(AA40/O40-1)))</f>
        <v/>
      </c>
      <c r="AB80" s="87" t="str">
        <f t="shared" ref="AB80:AB86" si="363">IF(P40&lt;=0,"",IF(AB40&lt;=0,"",(AB40/P40-1)))</f>
        <v/>
      </c>
      <c r="AC80" s="87" t="str">
        <f t="shared" ref="AC80:AC86" si="364">IF(Q40&lt;=0,"",IF(AC40&lt;=0,"",(AC40/Q40-1)))</f>
        <v/>
      </c>
      <c r="AD80" s="87" t="str">
        <f t="shared" ref="AD80:AD86" si="365">IF(R40&lt;=0,"",IF(AD40&lt;=0,"",(AD40/R40-1)))</f>
        <v/>
      </c>
      <c r="AE80" s="87" t="str">
        <f t="shared" ref="AE80:AE86" si="366">IF(S40&lt;=0,"",IF(AE40&lt;=0,"",(AE40/S40-1)))</f>
        <v/>
      </c>
      <c r="AF80" s="87" t="str">
        <f t="shared" ref="AF80:AF86" si="367">IF(T40&lt;=0,"",IF(AF40&lt;=0,"",(AF40/T40-1)))</f>
        <v/>
      </c>
      <c r="AG80" s="87" t="str">
        <f t="shared" ref="AG80:AG86" si="368">IF(U40&lt;=0,"",IF(AG40&lt;=0,"",(AG40/U40-1)))</f>
        <v/>
      </c>
      <c r="AH80" s="87" t="str">
        <f t="shared" ref="AH80:AH86" si="369">IF(V40&lt;=0,"",IF(AH40&lt;=0,"",(AH40/V40-1)))</f>
        <v/>
      </c>
      <c r="AI80" s="87" t="str">
        <f t="shared" ref="AI80:AI86" si="370">IF(W40&lt;=0,"",IF(AI40&lt;=0,"",(AI40/W40-1)))</f>
        <v/>
      </c>
      <c r="AJ80" s="87" t="str">
        <f t="shared" ref="AJ80:AJ86" si="371">IF(X40&lt;=0,"",IF(AJ40&lt;=0,"",(AJ40/X40-1)))</f>
        <v/>
      </c>
      <c r="AK80" s="87" t="str">
        <f t="shared" ref="AK80:AK86" si="372">IF(Y40&lt;=0,"",IF(AK40&lt;=0,"",(AK40/Y40-1)))</f>
        <v/>
      </c>
      <c r="AL80" s="87" t="str">
        <f t="shared" ref="AL80:AL86" si="373">IF(Z40&lt;=0,"",IF(AL40&lt;=0,"",(AL40/Z40-1)))</f>
        <v/>
      </c>
      <c r="AM80" s="87" t="str">
        <f t="shared" ref="AM80:AM86" si="374">IF(AA40&lt;=0,"",IF(AM40&lt;=0,"",(AM40/AA40-1)))</f>
        <v/>
      </c>
      <c r="AN80" s="87" t="str">
        <f t="shared" ref="AN80:AN86" si="375">IF(AB40&lt;=0,"",IF(AN40&lt;=0,"",(AN40/AB40-1)))</f>
        <v/>
      </c>
      <c r="AO80" s="87" t="str">
        <f t="shared" ref="AO80:AO86" si="376">IF(AC40&lt;=0,"",IF(AO40&lt;=0,"",(AO40/AC40-1)))</f>
        <v/>
      </c>
      <c r="AP80" s="87" t="str">
        <f t="shared" ref="AP80:AP86" si="377">IF(AD40&lt;=0,"",IF(AP40&lt;=0,"",(AP40/AD40-1)))</f>
        <v/>
      </c>
      <c r="AQ80" s="87" t="str">
        <f t="shared" ref="AQ80:AQ86" si="378">IF(AE40&lt;=0,"",IF(AQ40&lt;=0,"",(AQ40/AE40-1)))</f>
        <v/>
      </c>
      <c r="AR80" s="87" t="str">
        <f t="shared" ref="AR80:AR86" si="379">IF(AF40&lt;=0,"",IF(AR40&lt;=0,"",(AR40/AF40-1)))</f>
        <v/>
      </c>
      <c r="AS80" s="87" t="str">
        <f t="shared" ref="AS80:AS86" si="380">IF(AG40&lt;=0,"",IF(AS40&lt;=0,"",(AS40/AG40-1)))</f>
        <v/>
      </c>
      <c r="AT80" s="87" t="str">
        <f t="shared" ref="AT80:AT86" si="381">IF(AH40&lt;=0,"",IF(AT40&lt;=0,"",(AT40/AH40-1)))</f>
        <v/>
      </c>
      <c r="AU80" s="87" t="str">
        <f t="shared" ref="AU80:AU86" si="382">IF(AI40&lt;=0,"",IF(AU40&lt;=0,"",(AU40/AI40-1)))</f>
        <v/>
      </c>
      <c r="AV80" s="87" t="str">
        <f t="shared" ref="AV80:AV86" si="383">IF(AJ40&lt;=0,"",IF(AV40&lt;=0,"",(AV40/AJ40-1)))</f>
        <v/>
      </c>
      <c r="AW80" s="87" t="str">
        <f t="shared" ref="AW80:AW86" si="384">IF(AK40&lt;=0,"",IF(AW40&lt;=0,"",(AW40/AK40-1)))</f>
        <v/>
      </c>
      <c r="AX80" s="87" t="str">
        <f t="shared" ref="AX80:AX86" si="385">IF(AL40&lt;=0,"",IF(AX40&lt;=0,"",(AX40/AL40-1)))</f>
        <v/>
      </c>
      <c r="AY80" s="87" t="str">
        <f t="shared" ref="AY80:AY86" si="386">IF(AM40&lt;=0,"",IF(AY40&lt;=0,"",(AY40/AM40-1)))</f>
        <v/>
      </c>
      <c r="AZ80" s="87" t="str">
        <f t="shared" ref="AZ80:AZ86" si="387">IF(AN40&lt;=0,"",IF(AZ40&lt;=0,"",(AZ40/AN40-1)))</f>
        <v/>
      </c>
      <c r="BA80" s="87" t="str">
        <f t="shared" ref="BA80:BA86" si="388">IF(AO40&lt;=0,"",IF(BA40&lt;=0,"",(BA40/AO40-1)))</f>
        <v/>
      </c>
      <c r="BB80" s="87" t="str">
        <f t="shared" ref="BB80:BB86" si="389">IF(AP40&lt;=0,"",IF(BB40&lt;=0,"",(BB40/AP40-1)))</f>
        <v/>
      </c>
      <c r="BC80" s="87" t="str">
        <f t="shared" ref="BC80:BC86" si="390">IF(AQ40&lt;=0,"",IF(BC40&lt;=0,"",(BC40/AQ40-1)))</f>
        <v/>
      </c>
      <c r="BD80" s="87" t="str">
        <f t="shared" ref="BD80:BD86" si="391">IF(AR40&lt;=0,"",IF(BD40&lt;=0,"",(BD40/AR40-1)))</f>
        <v/>
      </c>
      <c r="BE80" s="87" t="str">
        <f t="shared" ref="BE80:BE86" si="392">IF(AS40&lt;=0,"",IF(BE40&lt;=0,"",(BE40/AS40-1)))</f>
        <v/>
      </c>
      <c r="BF80" s="87" t="str">
        <f t="shared" ref="BF80:BF86" si="393">IF(AT40&lt;=0,"",IF(BF40&lt;=0,"",(BF40/AT40-1)))</f>
        <v/>
      </c>
      <c r="BG80" s="87" t="str">
        <f t="shared" ref="BG80:BG86" si="394">IF(AU40&lt;=0,"",IF(BG40&lt;=0,"",(BG40/AU40-1)))</f>
        <v/>
      </c>
      <c r="BH80" s="87" t="str">
        <f t="shared" ref="BH80:BH86" si="395">IF(AV40&lt;=0,"",IF(BH40&lt;=0,"",(BH40/AV40-1)))</f>
        <v/>
      </c>
      <c r="BI80" s="87" t="str">
        <f t="shared" ref="BI80:BI86" si="396">IF(AW40&lt;=0,"",IF(BI40&lt;=0,"",(BI40/AW40-1)))</f>
        <v/>
      </c>
      <c r="BJ80" s="87" t="str">
        <f t="shared" ref="BJ80:BJ86" si="397">IF(AX40&lt;=0,"",IF(BJ40&lt;=0,"",(BJ40/AX40-1)))</f>
        <v/>
      </c>
      <c r="BK80" s="87" t="str">
        <f t="shared" ref="BK80:BK86" si="398">IF(AY40&lt;=0,"",IF(BK40&lt;=0,"",(BK40/AY40-1)))</f>
        <v/>
      </c>
      <c r="BL80" s="87" t="str">
        <f t="shared" ref="BL80:BL86" si="399">IF(AZ40&lt;=0,"",IF(BL40&lt;=0,"",(BL40/AZ40-1)))</f>
        <v/>
      </c>
      <c r="BM80" s="87" t="str">
        <f t="shared" ref="BM80:BM86" si="400">IF(BA40&lt;=0,"",IF(BM40&lt;=0,"",(BM40/BA40-1)))</f>
        <v/>
      </c>
      <c r="BN80" s="87" t="str">
        <f t="shared" ref="BN80:BN86" si="401">IF(BB40&lt;=0,"",IF(BN40&lt;=0,"",(BN40/BB40-1)))</f>
        <v/>
      </c>
      <c r="BO80" s="87" t="str">
        <f t="shared" ref="BO80:BO86" si="402">IF(BC40&lt;=0,"",IF(BO40&lt;=0,"",(BO40/BC40-1)))</f>
        <v/>
      </c>
      <c r="BP80" s="87" t="str">
        <f t="shared" ref="BP80:BP86" si="403">IF(BD40&lt;=0,"",IF(BP40&lt;=0,"",(BP40/BD40-1)))</f>
        <v/>
      </c>
      <c r="BQ80" s="87" t="str">
        <f t="shared" ref="BQ80:BQ86" si="404">IF(BE40&lt;=0,"",IF(BQ40&lt;=0,"",(BQ40/BE40-1)))</f>
        <v/>
      </c>
      <c r="BR80" s="87" t="str">
        <f t="shared" ref="BR80:BR86" si="405">IF(BF40&lt;=0,"",IF(BR40&lt;=0,"",(BR40/BF40-1)))</f>
        <v/>
      </c>
      <c r="BS80" s="87" t="str">
        <f t="shared" ref="BS80:BS86" si="406">IF(BG40&lt;=0,"",IF(BS40&lt;=0,"",(BS40/BG40-1)))</f>
        <v/>
      </c>
      <c r="BT80" s="87" t="str">
        <f t="shared" ref="BT80:BT86" si="407">IF(BH40&lt;=0,"",IF(BT40&lt;=0,"",(BT40/BH40-1)))</f>
        <v/>
      </c>
      <c r="BU80" s="87" t="str">
        <f t="shared" ref="BU80:BU86" si="408">IF(BI40&lt;=0,"",IF(BU40&lt;=0,"",(BU40/BI40-1)))</f>
        <v/>
      </c>
      <c r="BV80" s="87" t="str">
        <f t="shared" ref="BV80:BV86" si="409">IF(BJ40&lt;=0,"",IF(BV40&lt;=0,"",(BV40/BJ40-1)))</f>
        <v/>
      </c>
      <c r="BW80" s="87" t="str">
        <f t="shared" ref="BW80:BW86" si="410">IF(BK40&lt;=0,"",IF(BW40&lt;=0,"",(BW40/BK40-1)))</f>
        <v/>
      </c>
      <c r="BX80" s="87" t="str">
        <f t="shared" ref="BX80:BX86" si="411">IF(BL40&lt;=0,"",IF(BX40&lt;=0,"",(BX40/BL40-1)))</f>
        <v/>
      </c>
      <c r="BY80" s="87" t="str">
        <f t="shared" ref="BY80:BY86" si="412">IF(BM40&lt;=0,"",IF(BY40&lt;=0,"",(BY40/BM40-1)))</f>
        <v/>
      </c>
      <c r="BZ80" s="87" t="str">
        <f t="shared" ref="BZ80:BZ86" si="413">IF(BN40&lt;=0,"",IF(BZ40&lt;=0,"",(BZ40/BN40-1)))</f>
        <v/>
      </c>
      <c r="CA80" s="87" t="str">
        <f t="shared" ref="CA80:CA86" si="414">IF(BO40&lt;=0,"",IF(CA40&lt;=0,"",(CA40/BO40-1)))</f>
        <v/>
      </c>
      <c r="CB80" s="87" t="str">
        <f t="shared" ref="CB80:CB86" si="415">IF(BP40&lt;=0,"",IF(CB40&lt;=0,"",(CB40/BP40-1)))</f>
        <v/>
      </c>
      <c r="CC80" s="87" t="str">
        <f t="shared" ref="CC80:CC86" si="416">IF(BQ40&lt;=0,"",IF(CC40&lt;=0,"",(CC40/BQ40-1)))</f>
        <v/>
      </c>
      <c r="CD80" s="87" t="str">
        <f t="shared" ref="CD80:CD86" si="417">IF(BR40&lt;=0,"",IF(CD40&lt;=0,"",(CD40/BR40-1)))</f>
        <v/>
      </c>
      <c r="CE80" s="87" t="str">
        <f t="shared" ref="CE80:CE86" si="418">IF(BS40&lt;=0,"",IF(CE40&lt;=0,"",(CE40/BS40-1)))</f>
        <v/>
      </c>
      <c r="CF80" s="87" t="str">
        <f t="shared" ref="CF80:CF86" si="419">IF(BT40&lt;=0,"",IF(CF40&lt;=0,"",(CF40/BT40-1)))</f>
        <v/>
      </c>
      <c r="CG80" s="87" t="str">
        <f t="shared" ref="CG80:CG86" si="420">IF(BU40&lt;=0,"",IF(CG40&lt;=0,"",(CG40/BU40-1)))</f>
        <v/>
      </c>
      <c r="CH80" s="87" t="str">
        <f t="shared" ref="CH80:CH86" si="421">IF(BV40&lt;=0,"",IF(CH40&lt;=0,"",(CH40/BV40-1)))</f>
        <v/>
      </c>
      <c r="CI80" s="87" t="str">
        <f t="shared" ref="CI80:CI86" si="422">IF(BW40&lt;=0,"",IF(CI40&lt;=0,"",(CI40/BW40-1)))</f>
        <v/>
      </c>
      <c r="CJ80" s="87" t="str">
        <f t="shared" ref="CJ80:CJ86" si="423">IF(BX40&lt;=0,"",IF(CJ40&lt;=0,"",(CJ40/BX40-1)))</f>
        <v/>
      </c>
      <c r="CK80" s="87" t="str">
        <f t="shared" ref="CK80:CK86" si="424">IF(BY40&lt;=0,"",IF(CK40&lt;=0,"",(CK40/BY40-1)))</f>
        <v/>
      </c>
      <c r="CL80" s="87" t="str">
        <f t="shared" ref="CL80:CL86" si="425">IF(BZ40&lt;=0,"",IF(CL40&lt;=0,"",(CL40/BZ40-1)))</f>
        <v/>
      </c>
      <c r="CM80" s="87" t="str">
        <f t="shared" ref="CM80:CM86" si="426">IF(CA40&lt;=0,"",IF(CM40&lt;=0,"",(CM40/CA40-1)))</f>
        <v/>
      </c>
      <c r="CN80" s="87" t="str">
        <f t="shared" ref="CN80:CN86" si="427">IF(CB40&lt;=0,"",IF(CN40&lt;=0,"",(CN40/CB40-1)))</f>
        <v/>
      </c>
      <c r="CO80" s="87" t="str">
        <f t="shared" ref="CO80:CO86" si="428">IF(CC40&lt;=0,"",IF(CO40&lt;=0,"",(CO40/CC40-1)))</f>
        <v/>
      </c>
      <c r="CP80" s="87" t="str">
        <f t="shared" ref="CP80:CP86" si="429">IF(CD40&lt;=0,"",IF(CP40&lt;=0,"",(CP40/CD40-1)))</f>
        <v/>
      </c>
      <c r="CQ80" s="87" t="str">
        <f t="shared" ref="CQ80:CQ86" si="430">IF(CE40&lt;=0,"",IF(CQ40&lt;=0,"",(CQ40/CE40-1)))</f>
        <v/>
      </c>
      <c r="CR80" s="87" t="str">
        <f t="shared" ref="CR80:CR86" si="431">IF(CF40&lt;=0,"",IF(CR40&lt;=0,"",(CR40/CF40-1)))</f>
        <v/>
      </c>
      <c r="CS80" s="87" t="str">
        <f t="shared" ref="CS80:CS86" si="432">IF(CG40&lt;=0,"",IF(CS40&lt;=0,"",(CS40/CG40-1)))</f>
        <v/>
      </c>
      <c r="CT80" s="87" t="str">
        <f t="shared" ref="CT80:CT86" si="433">IF(CH40&lt;=0,"",IF(CT40&lt;=0,"",(CT40/CH40-1)))</f>
        <v/>
      </c>
      <c r="CU80" s="87" t="str">
        <f t="shared" ref="CU80:CU86" si="434">IF(CI40&lt;=0,"",IF(CU40&lt;=0,"",(CU40/CI40-1)))</f>
        <v/>
      </c>
      <c r="CV80" s="87" t="str">
        <f t="shared" ref="CV80:CV86" si="435">IF(CJ40&lt;=0,"",IF(CV40&lt;=0,"",(CV40/CJ40-1)))</f>
        <v/>
      </c>
      <c r="CW80" s="87" t="str">
        <f t="shared" ref="CW80:CW86" si="436">IF(CK40&lt;=0,"",IF(CW40&lt;=0,"",(CW40/CK40-1)))</f>
        <v/>
      </c>
      <c r="CX80" s="87" t="str">
        <f t="shared" ref="CX80:CX86" si="437">IF(CL40&lt;=0,"",IF(CX40&lt;=0,"",(CX40/CL40-1)))</f>
        <v/>
      </c>
      <c r="CY80" s="87" t="str">
        <f t="shared" ref="CY80:CY86" si="438">IF(CM40&lt;=0,"",IF(CY40&lt;=0,"",(CY40/CM40-1)))</f>
        <v/>
      </c>
      <c r="CZ80" s="87" t="str">
        <f t="shared" ref="CZ80:CZ86" si="439">IF(CN40&lt;=0,"",IF(CZ40&lt;=0,"",(CZ40/CN40-1)))</f>
        <v/>
      </c>
      <c r="DA80" s="87" t="str">
        <f t="shared" ref="DA80:DA86" si="440">IF(CO40&lt;=0,"",IF(DA40&lt;=0,"",(DA40/CO40-1)))</f>
        <v/>
      </c>
      <c r="DB80" s="87" t="str">
        <f t="shared" ref="DB80:DB86" si="441">IF(CP40&lt;=0,"",IF(DB40&lt;=0,"",(DB40/CP40-1)))</f>
        <v/>
      </c>
      <c r="DC80" s="87" t="str">
        <f t="shared" ref="DC80:DC86" si="442">IF(CQ40&lt;=0,"",IF(DC40&lt;=0,"",(DC40/CQ40-1)))</f>
        <v/>
      </c>
      <c r="DD80" s="87" t="str">
        <f t="shared" ref="DD80:DD86" si="443">IF(CR40&lt;=0,"",IF(DD40&lt;=0,"",(DD40/CR40-1)))</f>
        <v/>
      </c>
      <c r="DE80" s="87" t="str">
        <f t="shared" ref="DE80:DE86" si="444">IF(CS40&lt;=0,"",IF(DE40&lt;=0,"",(DE40/CS40-1)))</f>
        <v/>
      </c>
      <c r="DF80" s="87" t="str">
        <f t="shared" ref="DF80:DF86" si="445">IF(CT40&lt;=0,"",IF(DF40&lt;=0,"",(DF40/CT40-1)))</f>
        <v/>
      </c>
      <c r="DG80" s="87" t="str">
        <f t="shared" ref="DG80:DG86" si="446">IF(CU40&lt;=0,"",IF(DG40&lt;=0,"",(DG40/CU40-1)))</f>
        <v/>
      </c>
      <c r="DH80" s="87" t="str">
        <f t="shared" ref="DH80:DH86" si="447">IF(CV40&lt;=0,"",IF(DH40&lt;=0,"",(DH40/CV40-1)))</f>
        <v/>
      </c>
      <c r="DI80" s="87" t="str">
        <f t="shared" ref="DI80:DI86" si="448">IF(CW40&lt;=0,"",IF(DI40&lt;=0,"",(DI40/CW40-1)))</f>
        <v/>
      </c>
      <c r="DJ80" s="87" t="str">
        <f t="shared" ref="DJ80:DJ86" si="449">IF(CX40&lt;=0,"",IF(DJ40&lt;=0,"",(DJ40/CX40-1)))</f>
        <v/>
      </c>
      <c r="DK80" s="87" t="str">
        <f t="shared" ref="DK80:DK86" si="450">IF(CY40&lt;=0,"",IF(DK40&lt;=0,"",(DK40/CY40-1)))</f>
        <v/>
      </c>
      <c r="DL80" s="87" t="str">
        <f t="shared" ref="DL80:DL86" si="451">IF(CZ40&lt;=0,"",IF(DL40&lt;=0,"",(DL40/CZ40-1)))</f>
        <v/>
      </c>
      <c r="DM80" s="87" t="str">
        <f t="shared" ref="DM80:DM86" si="452">IF(DA40&lt;=0,"",IF(DM40&lt;=0,"",(DM40/DA40-1)))</f>
        <v/>
      </c>
      <c r="DN80" s="87" t="str">
        <f t="shared" ref="DN80:DN86" si="453">IF(DB40&lt;=0,"",IF(DN40&lt;=0,"",(DN40/DB40-1)))</f>
        <v/>
      </c>
      <c r="DO80" s="87" t="str">
        <f t="shared" ref="DO80:DO86" si="454">IF(DC40&lt;=0,"",IF(DO40&lt;=0,"",(DO40/DC40-1)))</f>
        <v/>
      </c>
      <c r="DP80" s="87" t="str">
        <f t="shared" ref="DP80:DP86" si="455">IF(DD40&lt;=0,"",IF(DP40&lt;=0,"",(DP40/DD40-1)))</f>
        <v/>
      </c>
      <c r="DQ80" s="87" t="str">
        <f t="shared" ref="DQ80:DQ86" si="456">IF(DE40&lt;=0,"",IF(DQ40&lt;=0,"",(DQ40/DE40-1)))</f>
        <v/>
      </c>
      <c r="DR80" s="87" t="str">
        <f t="shared" ref="DR80:DR86" si="457">IF(DF40&lt;=0,"",IF(DR40&lt;=0,"",(DR40/DF40-1)))</f>
        <v/>
      </c>
      <c r="DS80" s="87" t="str">
        <f t="shared" ref="DS80:DS86" si="458">IF(DG40&lt;=0,"",IF(DS40&lt;=0,"",(DS40/DG40-1)))</f>
        <v/>
      </c>
      <c r="DT80" s="87" t="str">
        <f t="shared" ref="DT80:DT86" si="459">IF(DH40&lt;=0,"",IF(DT40&lt;=0,"",(DT40/DH40-1)))</f>
        <v/>
      </c>
      <c r="DU80" s="87" t="str">
        <f t="shared" ref="DU80:DU86" si="460">IF(DI40&lt;=0,"",IF(DU40&lt;=0,"",(DU40/DI40-1)))</f>
        <v/>
      </c>
      <c r="DV80" s="87" t="str">
        <f t="shared" ref="DV80:DV86" si="461">IF(DJ40&lt;=0,"",IF(DV40&lt;=0,"",(DV40/DJ40-1)))</f>
        <v/>
      </c>
      <c r="DW80" s="87" t="str">
        <f t="shared" ref="DW80:DW86" si="462">IF(DK40&lt;=0,"",IF(DW40&lt;=0,"",(DW40/DK40-1)))</f>
        <v/>
      </c>
      <c r="DX80" s="87" t="str">
        <f t="shared" ref="DX80:DX86" si="463">IF(DL40&lt;=0,"",IF(DX40&lt;=0,"",(DX40/DL40-1)))</f>
        <v/>
      </c>
      <c r="DY80" s="87" t="str">
        <f t="shared" ref="DY80:DY86" si="464">IF(DM40&lt;=0,"",IF(DY40&lt;=0,"",(DY40/DM40-1)))</f>
        <v/>
      </c>
      <c r="DZ80" s="87" t="str">
        <f t="shared" ref="DZ80:DZ86" si="465">IF(DN40&lt;=0,"",IF(DZ40&lt;=0,"",(DZ40/DN40-1)))</f>
        <v/>
      </c>
      <c r="EA80" s="87" t="str">
        <f t="shared" ref="EA80:EA86" si="466">IF(DO40&lt;=0,"",IF(EA40&lt;=0,"",(EA40/DO40-1)))</f>
        <v/>
      </c>
      <c r="EB80" s="87" t="str">
        <f t="shared" ref="EB80:EB86" si="467">IF(DP40&lt;=0,"",IF(EB40&lt;=0,"",(EB40/DP40-1)))</f>
        <v/>
      </c>
      <c r="EC80" s="87" t="str">
        <f t="shared" ref="EC80:EC86" si="468">IF(DQ40&lt;=0,"",IF(EC40&lt;=0,"",(EC40/DQ40-1)))</f>
        <v/>
      </c>
      <c r="ED80" s="87" t="str">
        <f t="shared" ref="ED80:ED86" si="469">IF(DR40&lt;=0,"",IF(ED40&lt;=0,"",(ED40/DR40-1)))</f>
        <v/>
      </c>
      <c r="EE80" s="87" t="str">
        <f t="shared" ref="EE80:EE86" si="470">IF(DS40&lt;=0,"",IF(EE40&lt;=0,"",(EE40/DS40-1)))</f>
        <v/>
      </c>
      <c r="EF80" s="87" t="str">
        <f t="shared" ref="EF80:EF86" si="471">IF(DT40&lt;=0,"",IF(EF40&lt;=0,"",(EF40/DT40-1)))</f>
        <v/>
      </c>
      <c r="EG80" s="87" t="str">
        <f t="shared" ref="EG80:EG86" si="472">IF(DU40&lt;=0,"",IF(EG40&lt;=0,"",(EG40/DU40-1)))</f>
        <v/>
      </c>
      <c r="EH80" s="87" t="str">
        <f t="shared" ref="EH80:EH86" si="473">IF(DV40&lt;=0,"",IF(EH40&lt;=0,"",(EH40/DV40-1)))</f>
        <v/>
      </c>
      <c r="EI80" s="87" t="str">
        <f t="shared" ref="EI80:EI86" si="474">IF(DW40&lt;=0,"",IF(EI40&lt;=0,"",(EI40/DW40-1)))</f>
        <v/>
      </c>
      <c r="EJ80" s="87" t="str">
        <f t="shared" ref="EJ80:EJ86" si="475">IF(DX40&lt;=0,"",IF(EJ40&lt;=0,"",(EJ40/DX40-1)))</f>
        <v/>
      </c>
      <c r="EK80" s="87" t="str">
        <f t="shared" ref="EK80:EK86" si="476">IF(DY40&lt;=0,"",IF(EK40&lt;=0,"",(EK40/DY40-1)))</f>
        <v/>
      </c>
      <c r="EL80" s="87" t="str">
        <f t="shared" ref="EL80:EL86" si="477">IF(DZ40&lt;=0,"",IF(EL40&lt;=0,"",(EL40/DZ40-1)))</f>
        <v/>
      </c>
      <c r="EM80" s="87" t="str">
        <f t="shared" ref="EM80:EM86" si="478">IF(EA40&lt;=0,"",IF(EM40&lt;=0,"",(EM40/EA40-1)))</f>
        <v/>
      </c>
      <c r="EN80" s="87" t="str">
        <f t="shared" ref="EN80:EN86" si="479">IF(EB40&lt;=0,"",IF(EN40&lt;=0,"",(EN40/EB40-1)))</f>
        <v/>
      </c>
      <c r="EO80" s="87" t="str">
        <f t="shared" ref="EO80:EO86" si="480">IF(EC40&lt;=0,"",IF(EO40&lt;=0,"",(EO40/EC40-1)))</f>
        <v/>
      </c>
      <c r="EP80" s="87" t="str">
        <f t="shared" ref="EP80:EP86" si="481">IF(ED40&lt;=0,"",IF(EP40&lt;=0,"",(EP40/ED40-1)))</f>
        <v/>
      </c>
      <c r="EQ80" s="87" t="str">
        <f t="shared" ref="EQ80:EQ86" si="482">IF(EE40&lt;=0,"",IF(EQ40&lt;=0,"",(EQ40/EE40-1)))</f>
        <v/>
      </c>
      <c r="ER80" s="87" t="str">
        <f t="shared" ref="ER80:ER86" si="483">IF(EF40&lt;=0,"",IF(ER40&lt;=0,"",(ER40/EF40-1)))</f>
        <v/>
      </c>
      <c r="ES80" s="87" t="str">
        <f t="shared" ref="ES80:ES86" si="484">IF(EG40&lt;=0,"",IF(ES40&lt;=0,"",(ES40/EG40-1)))</f>
        <v/>
      </c>
      <c r="ET80" s="87" t="str">
        <f t="shared" ref="ET80:ET86" si="485">IF(EH40&lt;=0,"",IF(ET40&lt;=0,"",(ET40/EH40-1)))</f>
        <v/>
      </c>
      <c r="EU80" s="87" t="str">
        <f t="shared" ref="EU80:EU86" si="486">IF(EI40&lt;=0,"",IF(EU40&lt;=0,"",(EU40/EI40-1)))</f>
        <v/>
      </c>
      <c r="EV80" s="87" t="str">
        <f t="shared" ref="EV80:EV86" si="487">IF(EJ40&lt;=0,"",IF(EV40&lt;=0,"",(EV40/EJ40-1)))</f>
        <v/>
      </c>
      <c r="EW80" s="87" t="str">
        <f t="shared" ref="EW80:EW86" si="488">IF(EK40&lt;=0,"",IF(EW40&lt;=0,"",(EW40/EK40-1)))</f>
        <v/>
      </c>
      <c r="EX80" s="87" t="str">
        <f t="shared" ref="EX80:EX86" si="489">IF(EL40&lt;=0,"",IF(EX40&lt;=0,"",(EX40/EL40-1)))</f>
        <v/>
      </c>
      <c r="EY80" s="87" t="str">
        <f t="shared" ref="EY80:EY86" si="490">IF(EM40&lt;=0,"",IF(EY40&lt;=0,"",(EY40/EM40-1)))</f>
        <v/>
      </c>
      <c r="EZ80" s="87" t="str">
        <f t="shared" ref="EZ80:EZ86" si="491">IF(EN40&lt;=0,"",IF(EZ40&lt;=0,"",(EZ40/EN40-1)))</f>
        <v/>
      </c>
      <c r="FA80" s="87" t="str">
        <f t="shared" ref="FA80:FA86" si="492">IF(EO40&lt;=0,"",IF(FA40&lt;=0,"",(FA40/EO40-1)))</f>
        <v/>
      </c>
      <c r="FB80" s="87" t="str">
        <f t="shared" ref="FB80:FB86" si="493">IF(EP40&lt;=0,"",IF(FB40&lt;=0,"",(FB40/EP40-1)))</f>
        <v/>
      </c>
      <c r="FC80" s="87" t="str">
        <f t="shared" ref="FC80:FC86" si="494">IF(EQ40&lt;=0,"",IF(FC40&lt;=0,"",(FC40/EQ40-1)))</f>
        <v/>
      </c>
      <c r="FD80" s="87" t="str">
        <f t="shared" ref="FD80:FD86" si="495">IF(ER40&lt;=0,"",IF(FD40&lt;=0,"",(FD40/ER40-1)))</f>
        <v/>
      </c>
      <c r="FE80" s="87" t="str">
        <f t="shared" ref="FE80:FE86" si="496">IF(ES40&lt;=0,"",IF(FE40&lt;=0,"",(FE40/ES40-1)))</f>
        <v/>
      </c>
      <c r="FF80" s="87" t="str">
        <f t="shared" ref="FF80:FF86" si="497">IF(ET40&lt;=0,"",IF(FF40&lt;=0,"",(FF40/ET40-1)))</f>
        <v/>
      </c>
      <c r="FG80" s="87" t="str">
        <f t="shared" ref="FG80:FG86" si="498">IF(EU40&lt;=0,"",IF(FG40&lt;=0,"",(FG40/EU40-1)))</f>
        <v/>
      </c>
      <c r="FH80" s="87" t="str">
        <f t="shared" ref="FH80:FH86" si="499">IF(EV40&lt;=0,"",IF(FH40&lt;=0,"",(FH40/EV40-1)))</f>
        <v/>
      </c>
      <c r="FI80" s="87" t="str">
        <f t="shared" ref="FI80:FI86" si="500">IF(EW40&lt;=0,"",IF(FI40&lt;=0,"",(FI40/EW40-1)))</f>
        <v/>
      </c>
      <c r="FJ80" s="87" t="str">
        <f t="shared" ref="FJ80:FJ86" si="501">IF(EX40&lt;=0,"",IF(FJ40&lt;=0,"",(FJ40/EX40-1)))</f>
        <v/>
      </c>
      <c r="FK80" s="87" t="str">
        <f t="shared" ref="FK80:FK86" si="502">IF(EY40&lt;=0,"",IF(FK40&lt;=0,"",(FK40/EY40-1)))</f>
        <v/>
      </c>
      <c r="FL80" s="87" t="str">
        <f t="shared" ref="FL80:FL86" si="503">IF(EZ40&lt;=0,"",IF(FL40&lt;=0,"",(FL40/EZ40-1)))</f>
        <v/>
      </c>
      <c r="FM80" s="87" t="str">
        <f t="shared" ref="FM80:FM86" si="504">IF(FA40&lt;=0,"",IF(FM40&lt;=0,"",(FM40/FA40-1)))</f>
        <v/>
      </c>
      <c r="FN80" s="87" t="str">
        <f t="shared" ref="FN80:FN86" si="505">IF(FB40&lt;=0,"",IF(FN40&lt;=0,"",(FN40/FB40-1)))</f>
        <v/>
      </c>
      <c r="FO80" s="87" t="str">
        <f t="shared" ref="FO80:FO86" si="506">IF(FC40&lt;=0,"",IF(FO40&lt;=0,"",(FO40/FC40-1)))</f>
        <v/>
      </c>
      <c r="FP80" s="87" t="str">
        <f t="shared" ref="FP80:FP86" si="507">IF(FD40&lt;=0,"",IF(FP40&lt;=0,"",(FP40/FD40-1)))</f>
        <v/>
      </c>
      <c r="FQ80" s="87" t="str">
        <f t="shared" ref="FQ80:FQ86" si="508">IF(FE40&lt;=0,"",IF(FQ40&lt;=0,"",(FQ40/FE40-1)))</f>
        <v/>
      </c>
      <c r="FR80" s="87" t="str">
        <f t="shared" ref="FR80:FR86" si="509">IF(FF40&lt;=0,"",IF(FR40&lt;=0,"",(FR40/FF40-1)))</f>
        <v/>
      </c>
      <c r="FS80" s="87" t="str">
        <f t="shared" ref="FS80:FS86" si="510">IF(FG40&lt;=0,"",IF(FS40&lt;=0,"",(FS40/FG40-1)))</f>
        <v/>
      </c>
      <c r="FT80" s="87" t="str">
        <f t="shared" ref="FT80:FT86" si="511">IF(FH40&lt;=0,"",IF(FT40&lt;=0,"",(FT40/FH40-1)))</f>
        <v/>
      </c>
      <c r="FU80" s="87" t="str">
        <f t="shared" ref="FU80:FU86" si="512">IF(FI40&lt;=0,"",IF(FU40&lt;=0,"",(FU40/FI40-1)))</f>
        <v/>
      </c>
      <c r="FV80" s="87" t="str">
        <f t="shared" ref="FV80:FV86" si="513">IF(FJ40&lt;=0,"",IF(FV40&lt;=0,"",(FV40/FJ40-1)))</f>
        <v/>
      </c>
      <c r="FW80" s="87" t="str">
        <f t="shared" ref="FW80:FW86" si="514">IF(FK40&lt;=0,"",IF(FW40&lt;=0,"",(FW40/FK40-1)))</f>
        <v/>
      </c>
      <c r="FX80" s="87" t="str">
        <f t="shared" ref="FX80:FX86" si="515">IF(FL40&lt;=0,"",IF(FX40&lt;=0,"",(FX40/FL40-1)))</f>
        <v/>
      </c>
      <c r="FY80" s="87" t="str">
        <f t="shared" ref="FY80:FY86" si="516">IF(FM40&lt;=0,"",IF(FY40&lt;=0,"",(FY40/FM40-1)))</f>
        <v/>
      </c>
      <c r="FZ80" s="87">
        <f t="shared" ref="FZ80:FZ86" si="517">IF(FN40&lt;=0,"",IF(FZ40&lt;=0,"",(FZ40/FN40-1)))</f>
        <v>2.2692909509660852E-2</v>
      </c>
      <c r="GA80" s="87">
        <f t="shared" ref="GA80:GA86" si="518">IF(FO40&lt;=0,"",IF(GA40&lt;=0,"",(GA40/FO40-1)))</f>
        <v>1.1827920010340831E-2</v>
      </c>
      <c r="GB80" s="87">
        <f t="shared" ref="GB80:GB86" si="519">IF(FP40&lt;=0,"",IF(GB40&lt;=0,"",(GB40/FP40-1)))</f>
        <v>1.3242096126345082E-2</v>
      </c>
      <c r="GC80" s="87">
        <f t="shared" ref="GC80:GC86" si="520">IF(FQ40&lt;=0,"",IF(GC40&lt;=0,"",(GC40/FQ40-1)))</f>
        <v>1.2723195747861515E-2</v>
      </c>
      <c r="GD80" s="87">
        <f t="shared" ref="GD80:GD86" si="521">IF(FR40&lt;=0,"",IF(GD40&lt;=0,"",(GD40/FR40-1)))</f>
        <v>2.1320031302242581E-2</v>
      </c>
      <c r="GE80" s="87">
        <f t="shared" ref="GE80:GE86" si="522">IF(FS40&lt;=0,"",IF(GE40&lt;=0,"",(GE40/FS40-1)))</f>
        <v>3.1621708865867237E-2</v>
      </c>
      <c r="GF80" s="87">
        <f t="shared" ref="GF80:GF86" si="523">IF(FT40&lt;=0,"",IF(GF40&lt;=0,"",(GF40/FT40-1)))</f>
        <v>4.4988400631302383E-2</v>
      </c>
      <c r="GG80" s="87">
        <f t="shared" ref="GG80:GG86" si="524">IF(FU40&lt;=0,"",IF(GG40&lt;=0,"",(GG40/FU40-1)))</f>
        <v>5.2580391040901731E-2</v>
      </c>
      <c r="GH80" s="87">
        <f t="shared" ref="GH80:GH86" si="525">IF(FV40&lt;=0,"",IF(GH40&lt;=0,"",(GH40/FV40-1)))</f>
        <v>5.9814473484796737E-2</v>
      </c>
      <c r="GI80" s="87">
        <f t="shared" ref="GI80:GI86" si="526">IF(FW40&lt;=0,"",IF(GI40&lt;=0,"",(GI40/FW40-1)))</f>
        <v>6.2759388602085187E-2</v>
      </c>
      <c r="GJ80" s="87">
        <f t="shared" ref="GJ80:GJ86" si="527">IF(FX40&lt;=0,"",IF(GJ40&lt;=0,"",(GJ40/FX40-1)))</f>
        <v>6.615306313376923E-2</v>
      </c>
      <c r="GK80" s="87">
        <f t="shared" ref="GK80:GK86" si="528">IF(FY40&lt;=0,"",IF(GK40&lt;=0,"",(GK40/FY40-1)))</f>
        <v>6.2565849601449841E-2</v>
      </c>
      <c r="GL80" s="87">
        <f t="shared" ref="GL80:GL86" si="529">IF(FZ40&lt;=0,"",IF(GL40&lt;=0,"",(GL40/FZ40-1)))</f>
        <v>4.2208364313066404E-2</v>
      </c>
      <c r="GM80" s="87">
        <f t="shared" ref="GM80:GM86" si="530">IF(GA40&lt;=0,"",IF(GM40&lt;=0,"",(GM40/GA40-1)))</f>
        <v>4.3754753976932514E-2</v>
      </c>
      <c r="GN80" s="87">
        <f t="shared" ref="GN80:GN86" si="531">IF(GB40&lt;=0,"",IF(GN40&lt;=0,"",(GN40/GB40-1)))</f>
        <v>3.3090380828441512E-2</v>
      </c>
      <c r="GO80" s="87">
        <f t="shared" ref="GO80:GO86" si="532">IF(GC40&lt;=0,"",IF(GO40&lt;=0,"",(GO40/GC40-1)))</f>
        <v>3.1150054944153682E-2</v>
      </c>
      <c r="GP80" s="87">
        <f t="shared" ref="GP80:GP86" si="533">IF(GD40&lt;=0,"",IF(GP40&lt;=0,"",(GP40/GD40-1)))</f>
        <v>2.0199254385578236E-2</v>
      </c>
      <c r="GQ80" s="87">
        <f t="shared" ref="GQ80:GQ86" si="534">IF(GE40&lt;=0,"",IF(GQ40&lt;=0,"",(GQ40/GE40-1)))</f>
        <v>7.7230233910974277E-3</v>
      </c>
      <c r="GR80" s="87">
        <f t="shared" ref="GR80:GR86" si="535">IF(GF40&lt;=0,"",IF(GR40&lt;=0,"",(GR40/GF40-1)))</f>
        <v>-2.3069048733218911E-2</v>
      </c>
      <c r="GS80" s="87">
        <f t="shared" ref="GS80:GS86" si="536">IF(GG40&lt;=0,"",IF(GS40&lt;=0,"",(GS40/GG40-1)))</f>
        <v>-2.5609239097136194E-2</v>
      </c>
      <c r="GT80" s="87">
        <f t="shared" ref="GT80:GT86" si="537">IF(GH40&lt;=0,"",IF(GT40&lt;=0,"",(GT40/GH40-1)))</f>
        <v>-3.4521224322547894E-2</v>
      </c>
      <c r="GU80" s="87">
        <f t="shared" ref="GU80:GU86" si="538">IF(GI40&lt;=0,"",IF(GU40&lt;=0,"",(GU40/GI40-1)))</f>
        <v>-2.6798909529676562E-2</v>
      </c>
      <c r="GV80" s="87">
        <f t="shared" ref="GV80:GV86" si="539">IF(GJ40&lt;=0,"",IF(GV40&lt;=0,"",(GV40/GJ40-1)))</f>
        <v>-2.2622071014423262E-2</v>
      </c>
      <c r="GW80" s="87">
        <f t="shared" ref="GW80:GW86" si="540">IF(GK40&lt;=0,"",IF(GW40&lt;=0,"",(GW40/GK40-1)))</f>
        <v>-1.4297610663827842E-2</v>
      </c>
      <c r="GX80" s="87">
        <f t="shared" si="334"/>
        <v>4.4338144329896911E-2</v>
      </c>
      <c r="GY80" s="87">
        <f t="shared" si="334"/>
        <v>6.8049981697033024E-2</v>
      </c>
      <c r="GZ80" s="87">
        <f t="shared" si="334"/>
        <v>5.6003685396992076E-2</v>
      </c>
      <c r="HA80" s="87">
        <f t="shared" si="334"/>
        <v>4.5602990739999072E-2</v>
      </c>
      <c r="HB80" s="87">
        <f t="shared" si="334"/>
        <v>4.342212944164392E-2</v>
      </c>
      <c r="HC80" s="87">
        <f t="shared" si="334"/>
        <v>2.0937415689248562E-2</v>
      </c>
      <c r="HD80" s="87">
        <f t="shared" si="334"/>
        <v>1.9121490101813077E-2</v>
      </c>
      <c r="HE80" s="87">
        <f t="shared" si="334"/>
        <v>1.6397505790290756E-2</v>
      </c>
      <c r="HF80" s="87">
        <f t="shared" si="334"/>
        <v>2.9185036893530247E-2</v>
      </c>
      <c r="HG80" s="87">
        <f t="shared" si="334"/>
        <v>2.7621432622498165E-2</v>
      </c>
      <c r="HH80" s="87">
        <f t="shared" si="334"/>
        <v>2.2831696646712585E-2</v>
      </c>
      <c r="HI80" s="87">
        <f t="shared" si="330"/>
        <v>1.2008854926321311E-2</v>
      </c>
      <c r="HJ80" s="87">
        <f>IF(GX40&lt;=0,"",IF(HJ40&lt;=0,"",(HJ40/GX40-1)))</f>
        <v>-4.7069717119706866E-2</v>
      </c>
      <c r="HK80" s="87">
        <f t="shared" si="319"/>
        <v>-3.9638592090364577E-2</v>
      </c>
      <c r="HL80" s="87">
        <f t="shared" si="320"/>
        <v>-3.5471593404001744E-4</v>
      </c>
      <c r="HM80" s="87">
        <f t="shared" si="321"/>
        <v>1.1171627337156265E-2</v>
      </c>
      <c r="HN80" s="87">
        <f t="shared" si="322"/>
        <v>7.6644388349000891E-4</v>
      </c>
      <c r="HO80" s="87">
        <f t="shared" si="323"/>
        <v>1.3808313165848407E-2</v>
      </c>
      <c r="HP80" s="87">
        <f t="shared" si="324"/>
        <v>2.686339183854658E-2</v>
      </c>
      <c r="HQ80" s="87">
        <f t="shared" si="325"/>
        <v>1.1532741294681959E-2</v>
      </c>
      <c r="HR80" s="87">
        <f t="shared" si="326"/>
        <v>-5.2127744601020432E-3</v>
      </c>
      <c r="HS80" s="87">
        <f t="shared" si="327"/>
        <v>-1.7099848341244672E-2</v>
      </c>
      <c r="HT80" s="87">
        <f t="shared" si="328"/>
        <v>-2.6343797502028643E-2</v>
      </c>
      <c r="HU80" s="87">
        <f t="shared" si="329"/>
        <v>-2.6797058032904886E-2</v>
      </c>
      <c r="HV80" s="87">
        <f t="shared" si="329"/>
        <v>-0.10027286118886258</v>
      </c>
      <c r="HW80" s="87">
        <f t="shared" si="329"/>
        <v>-0.14079670179295123</v>
      </c>
      <c r="HX80" s="87">
        <f t="shared" si="329"/>
        <v>-0.16856917197379317</v>
      </c>
      <c r="HY80" s="87">
        <f t="shared" si="329"/>
        <v>-0.18246859029189644</v>
      </c>
      <c r="HZ80" s="87">
        <f t="shared" si="329"/>
        <v>-0.17902188137669528</v>
      </c>
      <c r="IA80" s="87">
        <f t="shared" si="329"/>
        <v>-0.18289254837139468</v>
      </c>
      <c r="IB80" s="87">
        <f t="shared" si="329"/>
        <v>-0.18716298632235795</v>
      </c>
      <c r="IC80" s="87">
        <f t="shared" si="329"/>
        <v>-0.17859907003991582</v>
      </c>
      <c r="ID80" s="87">
        <f t="shared" si="329"/>
        <v>-0.17368130237748558</v>
      </c>
      <c r="IE80" s="87">
        <f t="shared" si="329"/>
        <v>-0.16862356882691698</v>
      </c>
      <c r="IF80" s="87">
        <f t="shared" si="329"/>
        <v>-0.1592147801930579</v>
      </c>
      <c r="IG80" s="87">
        <f t="shared" si="329"/>
        <v>-0.1519449963607058</v>
      </c>
      <c r="IH80" s="87">
        <f t="shared" si="232"/>
        <v>-5.3674599610836649E-2</v>
      </c>
      <c r="II80" s="87">
        <f t="shared" si="260"/>
        <v>-6.4162333583486331E-2</v>
      </c>
      <c r="IJ80" s="87">
        <f t="shared" si="261"/>
        <v>-4.9330610861149649E-2</v>
      </c>
      <c r="IK80" s="87">
        <f t="shared" si="244"/>
        <v>-4.2231315013972148E-2</v>
      </c>
      <c r="IL80" s="87">
        <f t="shared" si="245"/>
        <v>-4.0195719991573453E-2</v>
      </c>
      <c r="IM80" s="87">
        <f t="shared" si="246"/>
        <v>-3.4909330766887625E-2</v>
      </c>
      <c r="IN80" s="87">
        <f t="shared" si="247"/>
        <v>-3.0917438992634549E-2</v>
      </c>
      <c r="IO80" s="87">
        <f t="shared" si="248"/>
        <v>-3.2310464130907324E-2</v>
      </c>
      <c r="IP80" s="87">
        <f t="shared" si="249"/>
        <v>-3.0983574825051319E-2</v>
      </c>
      <c r="IQ80" s="87">
        <f t="shared" si="250"/>
        <v>-3.0256059080228215E-2</v>
      </c>
      <c r="IR80" s="87">
        <f t="shared" si="251"/>
        <v>-3.5452684214018926E-2</v>
      </c>
      <c r="IS80" s="87">
        <f t="shared" si="252"/>
        <v>-4.1673133426927689E-2</v>
      </c>
      <c r="IT80" s="87">
        <f t="shared" si="253"/>
        <v>-0.12790663720690287</v>
      </c>
      <c r="IU80" s="87">
        <f t="shared" si="254"/>
        <v>-0.10961545007113727</v>
      </c>
      <c r="IV80" s="87">
        <f t="shared" si="255"/>
        <v>-0.10464516385964406</v>
      </c>
      <c r="IW80" s="87">
        <f t="shared" si="256"/>
        <v>-9.5913299394717932E-2</v>
      </c>
      <c r="IX80" s="87">
        <f t="shared" si="257"/>
        <v>-9.1786227062565451E-2</v>
      </c>
      <c r="IY80" s="87">
        <f t="shared" si="258"/>
        <v>-8.6769245974949394E-2</v>
      </c>
      <c r="IZ80" s="87">
        <f t="shared" si="259"/>
        <v>-7.0761306729372198E-2</v>
      </c>
      <c r="JA80" s="87">
        <f t="shared" si="259"/>
        <v>-6.1315538410843917E-2</v>
      </c>
      <c r="JB80" s="87">
        <f t="shared" si="259"/>
        <v>-5.5539960812051148E-2</v>
      </c>
      <c r="JC80" s="87">
        <f t="shared" si="259"/>
        <v>-5.2175745565597453E-2</v>
      </c>
      <c r="JD80" s="87">
        <f t="shared" si="259"/>
        <v>-4.9408515255677687E-2</v>
      </c>
      <c r="JE80" s="87">
        <f t="shared" si="259"/>
        <v>-4.4311716387246736E-2</v>
      </c>
      <c r="JF80" s="87">
        <f t="shared" si="259"/>
        <v>7.271646688542166E-2</v>
      </c>
      <c r="JG80" s="87">
        <f t="shared" si="259"/>
        <v>7.1618069582848554E-2</v>
      </c>
      <c r="JH80" s="87">
        <f t="shared" si="259"/>
        <v>4.6392601930186128E-2</v>
      </c>
      <c r="JI80" s="87">
        <f t="shared" si="259"/>
        <v>3.7299278438384986E-2</v>
      </c>
      <c r="JJ80" s="87">
        <f t="shared" si="259"/>
        <v>4.9273843134533424E-2</v>
      </c>
      <c r="JK80" s="87">
        <f t="shared" si="345"/>
        <v>6.57924359833717E-2</v>
      </c>
      <c r="JL80" s="87">
        <f t="shared" si="345"/>
        <v>6.9346950249876693E-2</v>
      </c>
      <c r="JM80" s="87">
        <f t="shared" si="345"/>
        <v>6.5884212460944669E-2</v>
      </c>
      <c r="JN80" s="87">
        <f t="shared" si="345"/>
        <v>6.2867951263658517E-2</v>
      </c>
      <c r="JO80" s="87">
        <f t="shared" si="345"/>
        <v>5.9367634594365226E-2</v>
      </c>
      <c r="JP80" s="87">
        <f t="shared" si="345"/>
        <v>6.1890477209182615E-2</v>
      </c>
      <c r="JQ80" s="87">
        <f t="shared" si="345"/>
        <v>6.1331328859580259E-2</v>
      </c>
      <c r="JR80" s="87">
        <f t="shared" si="287"/>
        <v>-3.7793956608480617E-3</v>
      </c>
      <c r="JS80" s="87">
        <f t="shared" si="287"/>
        <v>-2.4899403555834754E-3</v>
      </c>
      <c r="JT80" s="87">
        <f t="shared" si="335"/>
        <v>-0.12371947708680309</v>
      </c>
      <c r="JU80" s="87">
        <f t="shared" si="336"/>
        <v>-0.31138513634637521</v>
      </c>
      <c r="JV80" s="87">
        <f t="shared" si="337"/>
        <v>-0.42743210402256071</v>
      </c>
      <c r="JW80" s="87">
        <f t="shared" si="338"/>
        <v>-0.49796977826826905</v>
      </c>
      <c r="JX80" s="87">
        <f t="shared" si="338"/>
        <v>-0.55073979742326962</v>
      </c>
      <c r="JY80" s="87">
        <f t="shared" si="338"/>
        <v>-0.56952317761121862</v>
      </c>
      <c r="JZ80" s="87">
        <f t="shared" si="338"/>
        <v>-0.5684888370778145</v>
      </c>
      <c r="KA80" s="87">
        <f t="shared" si="338"/>
        <v>-0.55393203670623503</v>
      </c>
      <c r="KB80" s="87">
        <f t="shared" si="338"/>
        <v>-0.53938853918783103</v>
      </c>
      <c r="KC80" s="87">
        <f t="shared" si="338"/>
        <v>-0.52392723258224883</v>
      </c>
      <c r="KD80" s="87">
        <f t="shared" si="338"/>
        <v>-0.37785117493472575</v>
      </c>
      <c r="KE80" s="87">
        <f t="shared" si="338"/>
        <v>-0.41748453313306866</v>
      </c>
      <c r="KF80" s="87">
        <f t="shared" si="338"/>
        <v>-0.41179129472283504</v>
      </c>
      <c r="KG80" s="87">
        <f t="shared" si="338"/>
        <v>-0.32107929599673579</v>
      </c>
      <c r="KH80" s="87">
        <f t="shared" si="338"/>
        <v>-0.21696724309657045</v>
      </c>
      <c r="KI80" s="87">
        <f t="shared" si="338"/>
        <v>-0.11865011592515906</v>
      </c>
      <c r="KJ80" s="87">
        <f t="shared" si="338"/>
        <v>-1.6321163843511233E-3</v>
      </c>
      <c r="KK80" s="87">
        <f t="shared" si="338"/>
        <v>7.0874890848934946E-2</v>
      </c>
      <c r="KL80" s="87">
        <f t="shared" si="338"/>
        <v>0.11539571105774016</v>
      </c>
      <c r="KM80" s="87">
        <f t="shared" si="338"/>
        <v>0.14118910537015328</v>
      </c>
      <c r="KN80" s="87">
        <f t="shared" si="338"/>
        <v>0.15402776568891974</v>
      </c>
      <c r="KO80" s="87">
        <f t="shared" si="338"/>
        <v>0.1636784653544805</v>
      </c>
      <c r="KP80" s="87">
        <f t="shared" si="338"/>
        <v>9.5084416429203733E-2</v>
      </c>
      <c r="KQ80" s="87">
        <f t="shared" si="338"/>
        <v>0.1828388446596696</v>
      </c>
      <c r="KR80" s="87">
        <f t="shared" si="338"/>
        <v>0.44882670465194741</v>
      </c>
      <c r="KS80" s="87">
        <f t="shared" si="338"/>
        <v>0.71193387943420028</v>
      </c>
      <c r="KT80" s="87">
        <f t="shared" si="338"/>
        <v>0.82726150485763528</v>
      </c>
      <c r="KU80" s="87">
        <f t="shared" si="338"/>
        <v>0.85651497075998062</v>
      </c>
      <c r="KV80" s="87">
        <f t="shared" si="338"/>
        <v>0.82379458914563086</v>
      </c>
      <c r="KW80" s="87">
        <f t="shared" si="339"/>
        <v>0.80304561616648251</v>
      </c>
      <c r="KX80" s="87">
        <f t="shared" si="339"/>
        <v>0.74419856524101746</v>
      </c>
      <c r="KY80" s="87">
        <f t="shared" si="339"/>
        <v>0.67285225825291839</v>
      </c>
      <c r="KZ80" s="87">
        <f t="shared" si="339"/>
        <v>0.61696160046762016</v>
      </c>
      <c r="LA80" s="87">
        <f t="shared" si="339"/>
        <v>0.54949511585058319</v>
      </c>
      <c r="LB80" s="87">
        <f t="shared" si="339"/>
        <v>0.22328121407220047</v>
      </c>
      <c r="LC80" s="87">
        <f t="shared" si="339"/>
        <v>0.26245956842537965</v>
      </c>
      <c r="LD80" s="87">
        <f t="shared" si="339"/>
        <v>0.23152701075151971</v>
      </c>
      <c r="LE80" s="87">
        <f t="shared" si="339"/>
        <v>0.16757005321585194</v>
      </c>
      <c r="LF80" s="87">
        <f t="shared" si="339"/>
        <v>0.13755324460118334</v>
      </c>
      <c r="LG80" s="87">
        <f t="shared" si="339"/>
        <v>0.14374789349511286</v>
      </c>
      <c r="LH80" s="87">
        <f t="shared" si="339"/>
        <v>0.16038582389053135</v>
      </c>
      <c r="LI80" s="87">
        <f t="shared" si="339"/>
        <v>0.16694555027476921</v>
      </c>
      <c r="LJ80" s="87">
        <f t="shared" si="339"/>
        <v>0.17024624352615469</v>
      </c>
      <c r="LK80" s="87">
        <f t="shared" si="339"/>
        <v>0.16239265305805195</v>
      </c>
      <c r="LL80" s="87">
        <f t="shared" si="339"/>
        <v>0.15326148114244398</v>
      </c>
      <c r="LM80" s="87">
        <f t="shared" si="339"/>
        <v>0.16237340153452684</v>
      </c>
      <c r="LN80" s="87">
        <f t="shared" si="339"/>
        <v>0.29803604602713629</v>
      </c>
      <c r="LO80" s="87">
        <f t="shared" si="339"/>
        <v>0.26161694066262231</v>
      </c>
      <c r="LP80" s="87">
        <f t="shared" si="339"/>
        <v>0.24322700395702013</v>
      </c>
      <c r="LQ80" s="87">
        <f t="shared" si="339"/>
        <v>0.25813240960487582</v>
      </c>
      <c r="LR80" s="87">
        <f t="shared" si="339"/>
        <v>0.26566464718904159</v>
      </c>
      <c r="LS80" s="87">
        <f t="shared" si="339"/>
        <v>0.26287075382766667</v>
      </c>
      <c r="LT80" s="87">
        <f t="shared" si="339"/>
        <v>0.23039823549604366</v>
      </c>
      <c r="LU80" s="87">
        <f t="shared" si="339"/>
        <v>0.20803405274449283</v>
      </c>
      <c r="LV80" s="87">
        <f t="shared" si="339"/>
        <v>0.19199772538875637</v>
      </c>
      <c r="LW80" s="87">
        <f t="shared" si="339"/>
        <v>0.18815685649517544</v>
      </c>
      <c r="LX80" s="87">
        <f t="shared" si="339"/>
        <v>0.1872941369183192</v>
      </c>
      <c r="LY80" s="87">
        <f t="shared" si="339"/>
        <v>0.17298369371031352</v>
      </c>
      <c r="LZ80" s="87">
        <f t="shared" si="339"/>
        <v>-3.8106661968397737E-2</v>
      </c>
      <c r="MA80" s="87">
        <f t="shared" si="339"/>
        <v>-3.2847229101606867E-4</v>
      </c>
      <c r="MB80" s="87">
        <f t="shared" si="339"/>
        <v>1.2750036754579197E-2</v>
      </c>
      <c r="MC80" s="87">
        <f t="shared" si="339"/>
        <v>1.3673633865753043E-2</v>
      </c>
      <c r="MD80" s="87">
        <f t="shared" si="340"/>
        <v>1.777672410909803E-2</v>
      </c>
      <c r="ME80" s="87">
        <f t="shared" si="341"/>
        <v>1.7897506266529195E-2</v>
      </c>
      <c r="MF80" s="87">
        <f t="shared" si="341"/>
        <v>1.6324726319468574E-2</v>
      </c>
      <c r="MG80" s="87">
        <f t="shared" si="341"/>
        <v>3.092807171931522E-2</v>
      </c>
      <c r="MH80" s="87">
        <f t="shared" si="341"/>
        <v>5.1107066673264923E-2</v>
      </c>
      <c r="MI80" s="87">
        <f t="shared" si="341"/>
        <v>6.0632857694604914E-2</v>
      </c>
      <c r="MJ80" s="87">
        <f t="shared" si="341"/>
        <v>6.5521509854318483E-2</v>
      </c>
      <c r="MK80" s="87">
        <f t="shared" si="341"/>
        <v>7.7921442638158478E-2</v>
      </c>
      <c r="ML80" s="87">
        <f t="shared" si="341"/>
        <v>0.2046353262342302</v>
      </c>
    </row>
    <row r="81" spans="1:350" s="82" customFormat="1" x14ac:dyDescent="0.35">
      <c r="A81" s="79" t="str">
        <f>Month!A41</f>
        <v>International</v>
      </c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 t="str">
        <f t="shared" si="349"/>
        <v/>
      </c>
      <c r="O81" s="87" t="str">
        <f t="shared" si="350"/>
        <v/>
      </c>
      <c r="P81" s="87" t="str">
        <f t="shared" si="351"/>
        <v/>
      </c>
      <c r="Q81" s="87" t="str">
        <f t="shared" si="352"/>
        <v/>
      </c>
      <c r="R81" s="87" t="str">
        <f t="shared" si="353"/>
        <v/>
      </c>
      <c r="S81" s="87" t="str">
        <f t="shared" si="354"/>
        <v/>
      </c>
      <c r="T81" s="87" t="str">
        <f t="shared" si="355"/>
        <v/>
      </c>
      <c r="U81" s="87" t="str">
        <f t="shared" si="356"/>
        <v/>
      </c>
      <c r="V81" s="87" t="str">
        <f t="shared" si="357"/>
        <v/>
      </c>
      <c r="W81" s="87" t="str">
        <f t="shared" si="358"/>
        <v/>
      </c>
      <c r="X81" s="87" t="str">
        <f t="shared" si="359"/>
        <v/>
      </c>
      <c r="Y81" s="87" t="str">
        <f t="shared" si="360"/>
        <v/>
      </c>
      <c r="Z81" s="87" t="str">
        <f t="shared" si="361"/>
        <v/>
      </c>
      <c r="AA81" s="87" t="str">
        <f t="shared" si="362"/>
        <v/>
      </c>
      <c r="AB81" s="87" t="str">
        <f t="shared" si="363"/>
        <v/>
      </c>
      <c r="AC81" s="87" t="str">
        <f t="shared" si="364"/>
        <v/>
      </c>
      <c r="AD81" s="87" t="str">
        <f t="shared" si="365"/>
        <v/>
      </c>
      <c r="AE81" s="87" t="str">
        <f t="shared" si="366"/>
        <v/>
      </c>
      <c r="AF81" s="87" t="str">
        <f t="shared" si="367"/>
        <v/>
      </c>
      <c r="AG81" s="87" t="str">
        <f t="shared" si="368"/>
        <v/>
      </c>
      <c r="AH81" s="87" t="str">
        <f t="shared" si="369"/>
        <v/>
      </c>
      <c r="AI81" s="87" t="str">
        <f t="shared" si="370"/>
        <v/>
      </c>
      <c r="AJ81" s="87" t="str">
        <f t="shared" si="371"/>
        <v/>
      </c>
      <c r="AK81" s="87" t="str">
        <f t="shared" si="372"/>
        <v/>
      </c>
      <c r="AL81" s="87" t="str">
        <f t="shared" si="373"/>
        <v/>
      </c>
      <c r="AM81" s="87" t="str">
        <f t="shared" si="374"/>
        <v/>
      </c>
      <c r="AN81" s="87" t="str">
        <f t="shared" si="375"/>
        <v/>
      </c>
      <c r="AO81" s="87" t="str">
        <f t="shared" si="376"/>
        <v/>
      </c>
      <c r="AP81" s="87" t="str">
        <f t="shared" si="377"/>
        <v/>
      </c>
      <c r="AQ81" s="87" t="str">
        <f t="shared" si="378"/>
        <v/>
      </c>
      <c r="AR81" s="87" t="str">
        <f t="shared" si="379"/>
        <v/>
      </c>
      <c r="AS81" s="87" t="str">
        <f t="shared" si="380"/>
        <v/>
      </c>
      <c r="AT81" s="87" t="str">
        <f t="shared" si="381"/>
        <v/>
      </c>
      <c r="AU81" s="87" t="str">
        <f t="shared" si="382"/>
        <v/>
      </c>
      <c r="AV81" s="87" t="str">
        <f t="shared" si="383"/>
        <v/>
      </c>
      <c r="AW81" s="87" t="str">
        <f t="shared" si="384"/>
        <v/>
      </c>
      <c r="AX81" s="87" t="str">
        <f t="shared" si="385"/>
        <v/>
      </c>
      <c r="AY81" s="87" t="str">
        <f t="shared" si="386"/>
        <v/>
      </c>
      <c r="AZ81" s="87" t="str">
        <f t="shared" si="387"/>
        <v/>
      </c>
      <c r="BA81" s="87" t="str">
        <f t="shared" si="388"/>
        <v/>
      </c>
      <c r="BB81" s="87" t="str">
        <f t="shared" si="389"/>
        <v/>
      </c>
      <c r="BC81" s="87" t="str">
        <f t="shared" si="390"/>
        <v/>
      </c>
      <c r="BD81" s="87" t="str">
        <f t="shared" si="391"/>
        <v/>
      </c>
      <c r="BE81" s="87" t="str">
        <f t="shared" si="392"/>
        <v/>
      </c>
      <c r="BF81" s="87" t="str">
        <f t="shared" si="393"/>
        <v/>
      </c>
      <c r="BG81" s="87" t="str">
        <f t="shared" si="394"/>
        <v/>
      </c>
      <c r="BH81" s="87" t="str">
        <f t="shared" si="395"/>
        <v/>
      </c>
      <c r="BI81" s="87" t="str">
        <f t="shared" si="396"/>
        <v/>
      </c>
      <c r="BJ81" s="87" t="str">
        <f t="shared" si="397"/>
        <v/>
      </c>
      <c r="BK81" s="87" t="str">
        <f t="shared" si="398"/>
        <v/>
      </c>
      <c r="BL81" s="87" t="str">
        <f t="shared" si="399"/>
        <v/>
      </c>
      <c r="BM81" s="87" t="str">
        <f t="shared" si="400"/>
        <v/>
      </c>
      <c r="BN81" s="87" t="str">
        <f t="shared" si="401"/>
        <v/>
      </c>
      <c r="BO81" s="87" t="str">
        <f t="shared" si="402"/>
        <v/>
      </c>
      <c r="BP81" s="87" t="str">
        <f t="shared" si="403"/>
        <v/>
      </c>
      <c r="BQ81" s="87" t="str">
        <f t="shared" si="404"/>
        <v/>
      </c>
      <c r="BR81" s="87" t="str">
        <f t="shared" si="405"/>
        <v/>
      </c>
      <c r="BS81" s="87" t="str">
        <f t="shared" si="406"/>
        <v/>
      </c>
      <c r="BT81" s="87" t="str">
        <f t="shared" si="407"/>
        <v/>
      </c>
      <c r="BU81" s="87" t="str">
        <f t="shared" si="408"/>
        <v/>
      </c>
      <c r="BV81" s="87" t="str">
        <f t="shared" si="409"/>
        <v/>
      </c>
      <c r="BW81" s="87" t="str">
        <f t="shared" si="410"/>
        <v/>
      </c>
      <c r="BX81" s="87" t="str">
        <f t="shared" si="411"/>
        <v/>
      </c>
      <c r="BY81" s="87" t="str">
        <f t="shared" si="412"/>
        <v/>
      </c>
      <c r="BZ81" s="87" t="str">
        <f t="shared" si="413"/>
        <v/>
      </c>
      <c r="CA81" s="87" t="str">
        <f t="shared" si="414"/>
        <v/>
      </c>
      <c r="CB81" s="87" t="str">
        <f t="shared" si="415"/>
        <v/>
      </c>
      <c r="CC81" s="87" t="str">
        <f t="shared" si="416"/>
        <v/>
      </c>
      <c r="CD81" s="87" t="str">
        <f t="shared" si="417"/>
        <v/>
      </c>
      <c r="CE81" s="87" t="str">
        <f t="shared" si="418"/>
        <v/>
      </c>
      <c r="CF81" s="87" t="str">
        <f t="shared" si="419"/>
        <v/>
      </c>
      <c r="CG81" s="87" t="str">
        <f t="shared" si="420"/>
        <v/>
      </c>
      <c r="CH81" s="87" t="str">
        <f t="shared" si="421"/>
        <v/>
      </c>
      <c r="CI81" s="87" t="str">
        <f t="shared" si="422"/>
        <v/>
      </c>
      <c r="CJ81" s="87" t="str">
        <f t="shared" si="423"/>
        <v/>
      </c>
      <c r="CK81" s="87" t="str">
        <f t="shared" si="424"/>
        <v/>
      </c>
      <c r="CL81" s="87" t="str">
        <f t="shared" si="425"/>
        <v/>
      </c>
      <c r="CM81" s="87" t="str">
        <f t="shared" si="426"/>
        <v/>
      </c>
      <c r="CN81" s="87" t="str">
        <f t="shared" si="427"/>
        <v/>
      </c>
      <c r="CO81" s="87" t="str">
        <f t="shared" si="428"/>
        <v/>
      </c>
      <c r="CP81" s="87" t="str">
        <f t="shared" si="429"/>
        <v/>
      </c>
      <c r="CQ81" s="87" t="str">
        <f t="shared" si="430"/>
        <v/>
      </c>
      <c r="CR81" s="87" t="str">
        <f t="shared" si="431"/>
        <v/>
      </c>
      <c r="CS81" s="87" t="str">
        <f t="shared" si="432"/>
        <v/>
      </c>
      <c r="CT81" s="87" t="str">
        <f t="shared" si="433"/>
        <v/>
      </c>
      <c r="CU81" s="87" t="str">
        <f t="shared" si="434"/>
        <v/>
      </c>
      <c r="CV81" s="87" t="str">
        <f t="shared" si="435"/>
        <v/>
      </c>
      <c r="CW81" s="87" t="str">
        <f t="shared" si="436"/>
        <v/>
      </c>
      <c r="CX81" s="87" t="str">
        <f t="shared" si="437"/>
        <v/>
      </c>
      <c r="CY81" s="87" t="str">
        <f t="shared" si="438"/>
        <v/>
      </c>
      <c r="CZ81" s="87" t="str">
        <f t="shared" si="439"/>
        <v/>
      </c>
      <c r="DA81" s="87" t="str">
        <f t="shared" si="440"/>
        <v/>
      </c>
      <c r="DB81" s="87" t="str">
        <f t="shared" si="441"/>
        <v/>
      </c>
      <c r="DC81" s="87" t="str">
        <f t="shared" si="442"/>
        <v/>
      </c>
      <c r="DD81" s="87" t="str">
        <f t="shared" si="443"/>
        <v/>
      </c>
      <c r="DE81" s="87" t="str">
        <f t="shared" si="444"/>
        <v/>
      </c>
      <c r="DF81" s="87" t="str">
        <f t="shared" si="445"/>
        <v/>
      </c>
      <c r="DG81" s="87" t="str">
        <f t="shared" si="446"/>
        <v/>
      </c>
      <c r="DH81" s="87" t="str">
        <f t="shared" si="447"/>
        <v/>
      </c>
      <c r="DI81" s="87" t="str">
        <f t="shared" si="448"/>
        <v/>
      </c>
      <c r="DJ81" s="87" t="str">
        <f t="shared" si="449"/>
        <v/>
      </c>
      <c r="DK81" s="87" t="str">
        <f t="shared" si="450"/>
        <v/>
      </c>
      <c r="DL81" s="87" t="str">
        <f t="shared" si="451"/>
        <v/>
      </c>
      <c r="DM81" s="87" t="str">
        <f t="shared" si="452"/>
        <v/>
      </c>
      <c r="DN81" s="87" t="str">
        <f t="shared" si="453"/>
        <v/>
      </c>
      <c r="DO81" s="87" t="str">
        <f t="shared" si="454"/>
        <v/>
      </c>
      <c r="DP81" s="87" t="str">
        <f t="shared" si="455"/>
        <v/>
      </c>
      <c r="DQ81" s="87" t="str">
        <f t="shared" si="456"/>
        <v/>
      </c>
      <c r="DR81" s="87" t="str">
        <f t="shared" si="457"/>
        <v/>
      </c>
      <c r="DS81" s="87" t="str">
        <f t="shared" si="458"/>
        <v/>
      </c>
      <c r="DT81" s="87" t="str">
        <f t="shared" si="459"/>
        <v/>
      </c>
      <c r="DU81" s="87" t="str">
        <f t="shared" si="460"/>
        <v/>
      </c>
      <c r="DV81" s="87" t="str">
        <f t="shared" si="461"/>
        <v/>
      </c>
      <c r="DW81" s="87" t="str">
        <f t="shared" si="462"/>
        <v/>
      </c>
      <c r="DX81" s="87" t="str">
        <f t="shared" si="463"/>
        <v/>
      </c>
      <c r="DY81" s="87" t="str">
        <f t="shared" si="464"/>
        <v/>
      </c>
      <c r="DZ81" s="87" t="str">
        <f t="shared" si="465"/>
        <v/>
      </c>
      <c r="EA81" s="87" t="str">
        <f t="shared" si="466"/>
        <v/>
      </c>
      <c r="EB81" s="87" t="str">
        <f t="shared" si="467"/>
        <v/>
      </c>
      <c r="EC81" s="87" t="str">
        <f t="shared" si="468"/>
        <v/>
      </c>
      <c r="ED81" s="87" t="str">
        <f t="shared" si="469"/>
        <v/>
      </c>
      <c r="EE81" s="87" t="str">
        <f t="shared" si="470"/>
        <v/>
      </c>
      <c r="EF81" s="87" t="str">
        <f t="shared" si="471"/>
        <v/>
      </c>
      <c r="EG81" s="87" t="str">
        <f t="shared" si="472"/>
        <v/>
      </c>
      <c r="EH81" s="87" t="str">
        <f t="shared" si="473"/>
        <v/>
      </c>
      <c r="EI81" s="87" t="str">
        <f t="shared" si="474"/>
        <v/>
      </c>
      <c r="EJ81" s="87" t="str">
        <f t="shared" si="475"/>
        <v/>
      </c>
      <c r="EK81" s="87" t="str">
        <f t="shared" si="476"/>
        <v/>
      </c>
      <c r="EL81" s="87" t="str">
        <f t="shared" si="477"/>
        <v/>
      </c>
      <c r="EM81" s="87" t="str">
        <f t="shared" si="478"/>
        <v/>
      </c>
      <c r="EN81" s="87" t="str">
        <f t="shared" si="479"/>
        <v/>
      </c>
      <c r="EO81" s="87" t="str">
        <f t="shared" si="480"/>
        <v/>
      </c>
      <c r="EP81" s="87" t="str">
        <f t="shared" si="481"/>
        <v/>
      </c>
      <c r="EQ81" s="87" t="str">
        <f t="shared" si="482"/>
        <v/>
      </c>
      <c r="ER81" s="87" t="str">
        <f t="shared" si="483"/>
        <v/>
      </c>
      <c r="ES81" s="87" t="str">
        <f t="shared" si="484"/>
        <v/>
      </c>
      <c r="ET81" s="87" t="str">
        <f t="shared" si="485"/>
        <v/>
      </c>
      <c r="EU81" s="87" t="str">
        <f t="shared" si="486"/>
        <v/>
      </c>
      <c r="EV81" s="87" t="str">
        <f t="shared" si="487"/>
        <v/>
      </c>
      <c r="EW81" s="87" t="str">
        <f t="shared" si="488"/>
        <v/>
      </c>
      <c r="EX81" s="87" t="str">
        <f t="shared" si="489"/>
        <v/>
      </c>
      <c r="EY81" s="87" t="str">
        <f t="shared" si="490"/>
        <v/>
      </c>
      <c r="EZ81" s="87" t="str">
        <f t="shared" si="491"/>
        <v/>
      </c>
      <c r="FA81" s="87" t="str">
        <f t="shared" si="492"/>
        <v/>
      </c>
      <c r="FB81" s="87" t="str">
        <f t="shared" si="493"/>
        <v/>
      </c>
      <c r="FC81" s="87" t="str">
        <f t="shared" si="494"/>
        <v/>
      </c>
      <c r="FD81" s="87" t="str">
        <f t="shared" si="495"/>
        <v/>
      </c>
      <c r="FE81" s="87" t="str">
        <f t="shared" si="496"/>
        <v/>
      </c>
      <c r="FF81" s="87" t="str">
        <f t="shared" si="497"/>
        <v/>
      </c>
      <c r="FG81" s="87" t="str">
        <f t="shared" si="498"/>
        <v/>
      </c>
      <c r="FH81" s="87" t="str">
        <f t="shared" si="499"/>
        <v/>
      </c>
      <c r="FI81" s="87" t="str">
        <f t="shared" si="500"/>
        <v/>
      </c>
      <c r="FJ81" s="87" t="str">
        <f t="shared" si="501"/>
        <v/>
      </c>
      <c r="FK81" s="87" t="str">
        <f t="shared" si="502"/>
        <v/>
      </c>
      <c r="FL81" s="87" t="str">
        <f t="shared" si="503"/>
        <v/>
      </c>
      <c r="FM81" s="87" t="str">
        <f t="shared" si="504"/>
        <v/>
      </c>
      <c r="FN81" s="87" t="str">
        <f t="shared" si="505"/>
        <v/>
      </c>
      <c r="FO81" s="87" t="str">
        <f t="shared" si="506"/>
        <v/>
      </c>
      <c r="FP81" s="87" t="str">
        <f t="shared" si="507"/>
        <v/>
      </c>
      <c r="FQ81" s="87" t="str">
        <f t="shared" si="508"/>
        <v/>
      </c>
      <c r="FR81" s="87" t="str">
        <f t="shared" si="509"/>
        <v/>
      </c>
      <c r="FS81" s="87" t="str">
        <f t="shared" si="510"/>
        <v/>
      </c>
      <c r="FT81" s="87" t="str">
        <f t="shared" si="511"/>
        <v/>
      </c>
      <c r="FU81" s="87" t="str">
        <f t="shared" si="512"/>
        <v/>
      </c>
      <c r="FV81" s="87" t="str">
        <f t="shared" si="513"/>
        <v/>
      </c>
      <c r="FW81" s="87" t="str">
        <f t="shared" si="514"/>
        <v/>
      </c>
      <c r="FX81" s="87" t="str">
        <f t="shared" si="515"/>
        <v/>
      </c>
      <c r="FY81" s="87" t="str">
        <f t="shared" si="516"/>
        <v/>
      </c>
      <c r="FZ81" s="87">
        <f t="shared" si="517"/>
        <v>6.3094784925770808E-2</v>
      </c>
      <c r="GA81" s="87">
        <f t="shared" si="518"/>
        <v>0.22685615619604205</v>
      </c>
      <c r="GB81" s="87">
        <f t="shared" si="519"/>
        <v>9.0717394230337867E-2</v>
      </c>
      <c r="GC81" s="87">
        <f t="shared" si="520"/>
        <v>-2.9087395461966481E-2</v>
      </c>
      <c r="GD81" s="87">
        <f t="shared" si="521"/>
        <v>-0.10917737789203086</v>
      </c>
      <c r="GE81" s="87">
        <f t="shared" si="522"/>
        <v>-0.19365942028985506</v>
      </c>
      <c r="GF81" s="87">
        <f t="shared" si="523"/>
        <v>-0.24258190391025125</v>
      </c>
      <c r="GG81" s="87">
        <f t="shared" si="524"/>
        <v>-0.2503072282426545</v>
      </c>
      <c r="GH81" s="87">
        <f t="shared" si="525"/>
        <v>-0.25071332764297038</v>
      </c>
      <c r="GI81" s="87">
        <f t="shared" si="526"/>
        <v>-0.26972936092790534</v>
      </c>
      <c r="GJ81" s="87">
        <f t="shared" si="527"/>
        <v>-0.28326392529650912</v>
      </c>
      <c r="GK81" s="87">
        <f t="shared" si="528"/>
        <v>-0.3099660582088356</v>
      </c>
      <c r="GL81" s="87">
        <f t="shared" si="529"/>
        <v>-0.42798317070987379</v>
      </c>
      <c r="GM81" s="87">
        <f t="shared" si="530"/>
        <v>-0.51272058027498102</v>
      </c>
      <c r="GN81" s="87">
        <f t="shared" si="531"/>
        <v>-0.5311176010859282</v>
      </c>
      <c r="GO81" s="87">
        <f t="shared" si="532"/>
        <v>-0.50233356211393276</v>
      </c>
      <c r="GP81" s="87">
        <f t="shared" si="533"/>
        <v>-0.5463884800738753</v>
      </c>
      <c r="GQ81" s="87">
        <f t="shared" si="534"/>
        <v>-0.48446042087920316</v>
      </c>
      <c r="GR81" s="87">
        <f t="shared" si="535"/>
        <v>-0.43808092733712567</v>
      </c>
      <c r="GS81" s="87">
        <f t="shared" si="536"/>
        <v>-0.3972319499292154</v>
      </c>
      <c r="GT81" s="87">
        <f t="shared" si="537"/>
        <v>-0.38897296945434423</v>
      </c>
      <c r="GU81" s="87">
        <f t="shared" si="538"/>
        <v>-0.36720499473535906</v>
      </c>
      <c r="GV81" s="87">
        <f t="shared" si="539"/>
        <v>-0.3721517589742882</v>
      </c>
      <c r="GW81" s="87">
        <f t="shared" si="540"/>
        <v>-0.37077346140439216</v>
      </c>
      <c r="GX81" s="87">
        <f t="shared" ref="GX81:HJ81" si="541">IF(GL41&lt;=0,"",IF(GX41&lt;=0,"",(GX41/GL41-1)))</f>
        <v>-0.45946791862284819</v>
      </c>
      <c r="GY81" s="87">
        <f t="shared" si="541"/>
        <v>-0.3858031548544768</v>
      </c>
      <c r="GZ81" s="87">
        <f t="shared" si="541"/>
        <v>-0.30783402052811648</v>
      </c>
      <c r="HA81" s="87">
        <f t="shared" si="541"/>
        <v>-0.21541856295683359</v>
      </c>
      <c r="HB81" s="87">
        <f t="shared" si="541"/>
        <v>-7.354157389146887E-2</v>
      </c>
      <c r="HC81" s="87">
        <f t="shared" si="541"/>
        <v>0.10647879140034866</v>
      </c>
      <c r="HD81" s="87">
        <f t="shared" si="541"/>
        <v>0.27187989456393025</v>
      </c>
      <c r="HE81" s="87">
        <f t="shared" si="541"/>
        <v>0.28363052010259904</v>
      </c>
      <c r="HF81" s="87">
        <f t="shared" si="541"/>
        <v>0.36487602205236103</v>
      </c>
      <c r="HG81" s="87">
        <f t="shared" si="541"/>
        <v>0.35744082493555185</v>
      </c>
      <c r="HH81" s="87">
        <f t="shared" si="541"/>
        <v>0.39628945748703059</v>
      </c>
      <c r="HI81" s="87">
        <f t="shared" si="541"/>
        <v>1.0250933563133491</v>
      </c>
      <c r="HJ81" s="87">
        <f t="shared" si="541"/>
        <v>16.129704690214243</v>
      </c>
      <c r="HK81" s="87">
        <f t="shared" si="319"/>
        <v>17.444926749864351</v>
      </c>
      <c r="HL81" s="87">
        <f t="shared" si="320"/>
        <v>16.980481622306716</v>
      </c>
      <c r="HM81" s="87">
        <f t="shared" si="321"/>
        <v>15.411232202496045</v>
      </c>
      <c r="HN81" s="87">
        <f t="shared" si="322"/>
        <v>15.084735288058781</v>
      </c>
      <c r="HO81" s="87">
        <f t="shared" si="323"/>
        <v>11.200341341735591</v>
      </c>
      <c r="HP81" s="87">
        <f t="shared" si="324"/>
        <v>9.2292605274223583</v>
      </c>
      <c r="HQ81" s="87">
        <f t="shared" si="325"/>
        <v>8.4416303536605923</v>
      </c>
      <c r="HR81" s="87">
        <f t="shared" si="326"/>
        <v>7.5802290865806778</v>
      </c>
      <c r="HS81" s="87">
        <f t="shared" si="327"/>
        <v>7.3937709333241255</v>
      </c>
      <c r="HT81" s="87">
        <f t="shared" si="328"/>
        <v>7.1879722921914357</v>
      </c>
      <c r="HU81" s="87">
        <f t="shared" si="329"/>
        <v>4.826989128562599</v>
      </c>
      <c r="HV81" s="87">
        <f t="shared" si="329"/>
        <v>0.1523848156035561</v>
      </c>
      <c r="HW81" s="87">
        <f t="shared" si="329"/>
        <v>3.7938067502108153E-2</v>
      </c>
      <c r="HX81" s="87">
        <f t="shared" si="329"/>
        <v>-5.1090465650684425E-2</v>
      </c>
      <c r="HY81" s="87">
        <f t="shared" si="329"/>
        <v>-0.13103621865075754</v>
      </c>
      <c r="HZ81" s="87">
        <f t="shared" si="329"/>
        <v>-0.18116733975973565</v>
      </c>
      <c r="IA81" s="87">
        <f t="shared" si="329"/>
        <v>-0.21157502062484312</v>
      </c>
      <c r="IB81" s="87">
        <f t="shared" si="329"/>
        <v>-0.23443138475451664</v>
      </c>
      <c r="IC81" s="87">
        <f t="shared" si="329"/>
        <v>-0.23653095413550518</v>
      </c>
      <c r="ID81" s="87">
        <f t="shared" si="329"/>
        <v>-0.23312584856871899</v>
      </c>
      <c r="IE81" s="87">
        <f t="shared" si="329"/>
        <v>-0.22559977292547673</v>
      </c>
      <c r="IF81" s="87">
        <f t="shared" si="329"/>
        <v>-0.201590078830994</v>
      </c>
      <c r="IG81" s="87">
        <f t="shared" si="329"/>
        <v>-0.19667094404974284</v>
      </c>
      <c r="IH81" s="87">
        <f t="shared" si="232"/>
        <v>-0.26282596579742457</v>
      </c>
      <c r="II81" s="87">
        <f t="shared" si="260"/>
        <v>-0.16651708533693588</v>
      </c>
      <c r="IJ81" s="87">
        <f t="shared" si="261"/>
        <v>-4.6063676477142712E-2</v>
      </c>
      <c r="IK81" s="87">
        <f t="shared" si="244"/>
        <v>4.0164181956008571E-2</v>
      </c>
      <c r="IL81" s="87">
        <f t="shared" si="245"/>
        <v>7.9377492766090629E-2</v>
      </c>
      <c r="IM81" s="87">
        <f t="shared" si="246"/>
        <v>0.14222606401128268</v>
      </c>
      <c r="IN81" s="87">
        <f t="shared" si="247"/>
        <v>0.16413405335747044</v>
      </c>
      <c r="IO81" s="87">
        <f t="shared" si="248"/>
        <v>0.18253928493896421</v>
      </c>
      <c r="IP81" s="87">
        <f t="shared" si="249"/>
        <v>0.17899306945667748</v>
      </c>
      <c r="IQ81" s="87">
        <f t="shared" si="250"/>
        <v>0.1798454718579765</v>
      </c>
      <c r="IR81" s="87">
        <f t="shared" si="251"/>
        <v>0.17185667532805304</v>
      </c>
      <c r="IS81" s="87">
        <f t="shared" si="252"/>
        <v>0.18032982041475387</v>
      </c>
      <c r="IT81" s="87">
        <f t="shared" si="253"/>
        <v>0.23956468107118689</v>
      </c>
      <c r="IU81" s="87">
        <f t="shared" si="254"/>
        <v>0.24882969679795974</v>
      </c>
      <c r="IV81" s="87">
        <f t="shared" si="255"/>
        <v>0.23757757929246126</v>
      </c>
      <c r="IW81" s="87">
        <f t="shared" si="256"/>
        <v>0.23317296298051859</v>
      </c>
      <c r="IX81" s="87">
        <f t="shared" si="257"/>
        <v>0.24962565811718118</v>
      </c>
      <c r="IY81" s="87">
        <f t="shared" si="258"/>
        <v>0.24982176072522466</v>
      </c>
      <c r="IZ81" s="87">
        <f t="shared" si="259"/>
        <v>0.25853383718746592</v>
      </c>
      <c r="JA81" s="87">
        <f t="shared" si="259"/>
        <v>0.2607026859095658</v>
      </c>
      <c r="JB81" s="87">
        <f t="shared" si="259"/>
        <v>0.25706811550457798</v>
      </c>
      <c r="JC81" s="87">
        <f t="shared" si="259"/>
        <v>0.24357684264080515</v>
      </c>
      <c r="JD81" s="87">
        <f t="shared" si="259"/>
        <v>0.23684129407727217</v>
      </c>
      <c r="JE81" s="87">
        <f t="shared" si="259"/>
        <v>0.23573368444023091</v>
      </c>
      <c r="JF81" s="87">
        <f t="shared" si="259"/>
        <v>0.28403126655217248</v>
      </c>
      <c r="JG81" s="87">
        <f t="shared" si="259"/>
        <v>0.27461017626023354</v>
      </c>
      <c r="JH81" s="87">
        <f t="shared" si="259"/>
        <v>0.29836527692133452</v>
      </c>
      <c r="JI81" s="87">
        <f t="shared" si="259"/>
        <v>0.28513429106808252</v>
      </c>
      <c r="JJ81" s="87">
        <f t="shared" si="259"/>
        <v>0.34697151250434843</v>
      </c>
      <c r="JK81" s="87">
        <f t="shared" si="345"/>
        <v>0.39416933034618795</v>
      </c>
      <c r="JL81" s="87">
        <f t="shared" si="345"/>
        <v>0.41599323558438628</v>
      </c>
      <c r="JM81" s="87">
        <f t="shared" si="345"/>
        <v>0.4305262143882862</v>
      </c>
      <c r="JN81" s="87">
        <f t="shared" si="345"/>
        <v>0.44531375060028822</v>
      </c>
      <c r="JO81" s="87">
        <f t="shared" si="345"/>
        <v>0.44264526721854836</v>
      </c>
      <c r="JP81" s="87">
        <f t="shared" si="345"/>
        <v>0.45037782370885315</v>
      </c>
      <c r="JQ81" s="87">
        <f t="shared" si="345"/>
        <v>0.4488628437957245</v>
      </c>
      <c r="JR81" s="87">
        <f t="shared" si="287"/>
        <v>0.30001625020312761</v>
      </c>
      <c r="JS81" s="87">
        <f t="shared" si="287"/>
        <v>0.33604397795405672</v>
      </c>
      <c r="JT81" s="87">
        <f t="shared" si="335"/>
        <v>0.1580903733571124</v>
      </c>
      <c r="JU81" s="87">
        <f t="shared" si="336"/>
        <v>-9.4640620618749449E-2</v>
      </c>
      <c r="JV81" s="87">
        <f t="shared" si="337"/>
        <v>-0.28990314943683193</v>
      </c>
      <c r="JW81" s="87">
        <f t="shared" si="338"/>
        <v>-0.41911652094405394</v>
      </c>
      <c r="JX81" s="87">
        <f t="shared" si="338"/>
        <v>-0.52017348606417357</v>
      </c>
      <c r="JY81" s="87">
        <f t="shared" si="338"/>
        <v>-0.58409782101435437</v>
      </c>
      <c r="JZ81" s="87">
        <f t="shared" si="338"/>
        <v>-0.62242665891376281</v>
      </c>
      <c r="KA81" s="87">
        <f t="shared" si="338"/>
        <v>-0.6450492887760122</v>
      </c>
      <c r="KB81" s="87">
        <f t="shared" si="338"/>
        <v>-0.66401202379097668</v>
      </c>
      <c r="KC81" s="87">
        <f t="shared" si="338"/>
        <v>-0.68612415002391558</v>
      </c>
      <c r="KD81" s="87">
        <f t="shared" si="338"/>
        <v>-0.88647115384615383</v>
      </c>
      <c r="KE81" s="87">
        <f t="shared" si="338"/>
        <v>-0.92361932781171052</v>
      </c>
      <c r="KF81" s="87">
        <f t="shared" si="338"/>
        <v>-0.92466679220806391</v>
      </c>
      <c r="KG81" s="87">
        <f t="shared" si="338"/>
        <v>-0.90756975731021927</v>
      </c>
      <c r="KH81" s="87">
        <f t="shared" si="338"/>
        <v>-0.88116435173024155</v>
      </c>
      <c r="KI81" s="87">
        <f t="shared" si="338"/>
        <v>-0.84940697775084406</v>
      </c>
      <c r="KJ81" s="87">
        <f t="shared" si="338"/>
        <v>-0.80496027617880728</v>
      </c>
      <c r="KK81" s="87">
        <f t="shared" si="338"/>
        <v>-0.75758351658282375</v>
      </c>
      <c r="KL81" s="87">
        <f t="shared" si="338"/>
        <v>-0.72360436336969469</v>
      </c>
      <c r="KM81" s="87">
        <f t="shared" si="338"/>
        <v>-0.68125625280602953</v>
      </c>
      <c r="KN81" s="87">
        <f t="shared" si="338"/>
        <v>-0.6408508810212209</v>
      </c>
      <c r="KO81" s="87">
        <f t="shared" si="338"/>
        <v>-0.5875321827490676</v>
      </c>
      <c r="KP81" s="87">
        <f t="shared" si="338"/>
        <v>2.2219022613703734</v>
      </c>
      <c r="KQ81" s="87">
        <f t="shared" si="338"/>
        <v>3.1341846347079754</v>
      </c>
      <c r="KR81" s="87">
        <f t="shared" si="338"/>
        <v>3.7344183979557828</v>
      </c>
      <c r="KS81" s="87">
        <f t="shared" si="338"/>
        <v>4.6188178528347406</v>
      </c>
      <c r="KT81" s="87">
        <f t="shared" si="338"/>
        <v>4.1600013602666124</v>
      </c>
      <c r="KU81" s="87">
        <f t="shared" si="338"/>
        <v>3.8135827954741437</v>
      </c>
      <c r="KV81" s="87">
        <f t="shared" si="338"/>
        <v>3.6065466901088481</v>
      </c>
      <c r="KW81" s="87">
        <f t="shared" si="339"/>
        <v>3.3423112767940353</v>
      </c>
      <c r="KX81" s="87">
        <f t="shared" si="339"/>
        <v>3.2837092066861233</v>
      </c>
      <c r="KY81" s="87">
        <f t="shared" si="339"/>
        <v>3.1293642695532586</v>
      </c>
      <c r="KZ81" s="87">
        <f t="shared" si="339"/>
        <v>2.9385685941312167</v>
      </c>
      <c r="LA81" s="87">
        <f t="shared" si="339"/>
        <v>2.7195772218794008</v>
      </c>
      <c r="LB81" s="87">
        <f t="shared" si="339"/>
        <v>1.636471175836598</v>
      </c>
      <c r="LC81" s="87">
        <f t="shared" si="339"/>
        <v>2.3856229007375904</v>
      </c>
      <c r="LD81" s="87">
        <f t="shared" si="339"/>
        <v>2.2915791573290782</v>
      </c>
      <c r="LE81" s="87">
        <f t="shared" si="339"/>
        <v>1.8144808612820635</v>
      </c>
      <c r="LF81" s="87">
        <f t="shared" si="339"/>
        <v>1.8349227271229447</v>
      </c>
      <c r="LG81" s="87">
        <f t="shared" si="339"/>
        <v>1.7943662430582323</v>
      </c>
      <c r="LH81" s="87">
        <f t="shared" si="339"/>
        <v>1.6454363003242021</v>
      </c>
      <c r="LI81" s="87">
        <f t="shared" si="339"/>
        <v>1.5892480272430052</v>
      </c>
      <c r="LJ81" s="87">
        <f t="shared" si="339"/>
        <v>1.5766229181247793</v>
      </c>
      <c r="LK81" s="87">
        <f t="shared" si="339"/>
        <v>1.5208476579286634</v>
      </c>
      <c r="LL81" s="87">
        <f t="shared" si="339"/>
        <v>1.4803110319444075</v>
      </c>
      <c r="LM81" s="87">
        <f t="shared" si="339"/>
        <v>1.3342741438057519</v>
      </c>
      <c r="LN81" s="87">
        <f t="shared" si="339"/>
        <v>-0.2919117793686562</v>
      </c>
      <c r="LO81" s="87">
        <f t="shared" si="339"/>
        <v>-0.37646319819730001</v>
      </c>
      <c r="LP81" s="87">
        <f t="shared" si="339"/>
        <v>-0.34515466710392173</v>
      </c>
      <c r="LQ81" s="87">
        <f t="shared" si="339"/>
        <v>-0.30459140143403607</v>
      </c>
      <c r="LR81" s="87">
        <f t="shared" si="339"/>
        <v>-0.25066196760717596</v>
      </c>
      <c r="LS81" s="87">
        <f t="shared" si="339"/>
        <v>-0.22415410886386289</v>
      </c>
      <c r="LT81" s="87">
        <f t="shared" si="339"/>
        <v>-0.21528520759170278</v>
      </c>
      <c r="LU81" s="87">
        <f t="shared" si="339"/>
        <v>-0.23561121510820682</v>
      </c>
      <c r="LV81" s="87">
        <f t="shared" si="339"/>
        <v>-0.24497029472107812</v>
      </c>
      <c r="LW81" s="87">
        <f t="shared" si="339"/>
        <v>-0.24883172342370563</v>
      </c>
      <c r="LX81" s="87">
        <f t="shared" si="339"/>
        <v>-0.25385996828062318</v>
      </c>
      <c r="LY81" s="87">
        <f t="shared" si="339"/>
        <v>-0.21812559055369218</v>
      </c>
      <c r="LZ81" s="87">
        <f t="shared" si="339"/>
        <v>0.36058971795485584</v>
      </c>
      <c r="MA81" s="87">
        <f t="shared" si="339"/>
        <v>0.39848409741433066</v>
      </c>
      <c r="MB81" s="87">
        <f t="shared" si="339"/>
        <v>0.42068706486889584</v>
      </c>
      <c r="MC81" s="87">
        <f t="shared" si="339"/>
        <v>0.4219401911834606</v>
      </c>
      <c r="MD81" s="87">
        <f t="shared" si="340"/>
        <v>0.36053398193793385</v>
      </c>
      <c r="ME81" s="87">
        <f t="shared" si="341"/>
        <v>0.34269309836266704</v>
      </c>
      <c r="MF81" s="87">
        <f t="shared" si="341"/>
        <v>0.3357661368622411</v>
      </c>
      <c r="MG81" s="87">
        <f t="shared" si="341"/>
        <v>0.34181699225915829</v>
      </c>
      <c r="MH81" s="87">
        <f t="shared" si="341"/>
        <v>0.32277814037154373</v>
      </c>
      <c r="MI81" s="87">
        <f t="shared" si="341"/>
        <v>0.30950557290735836</v>
      </c>
      <c r="MJ81" s="87">
        <f t="shared" si="341"/>
        <v>0.31778232759743474</v>
      </c>
      <c r="MK81" s="87">
        <f t="shared" si="341"/>
        <v>0.29210567103719054</v>
      </c>
      <c r="ML81" s="87">
        <f t="shared" si="341"/>
        <v>0.12043467011642939</v>
      </c>
    </row>
    <row r="82" spans="1:350" s="82" customFormat="1" x14ac:dyDescent="0.35">
      <c r="A82" s="81" t="str">
        <f>Month!A42</f>
        <v>Conexão</v>
      </c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 t="str">
        <f t="shared" si="349"/>
        <v/>
      </c>
      <c r="O82" s="89" t="str">
        <f t="shared" si="350"/>
        <v/>
      </c>
      <c r="P82" s="89" t="str">
        <f t="shared" si="351"/>
        <v/>
      </c>
      <c r="Q82" s="89" t="str">
        <f t="shared" si="352"/>
        <v/>
      </c>
      <c r="R82" s="89" t="str">
        <f t="shared" si="353"/>
        <v/>
      </c>
      <c r="S82" s="89" t="str">
        <f t="shared" si="354"/>
        <v/>
      </c>
      <c r="T82" s="89" t="str">
        <f t="shared" si="355"/>
        <v/>
      </c>
      <c r="U82" s="89" t="str">
        <f t="shared" si="356"/>
        <v/>
      </c>
      <c r="V82" s="89" t="str">
        <f t="shared" si="357"/>
        <v/>
      </c>
      <c r="W82" s="89" t="str">
        <f t="shared" si="358"/>
        <v/>
      </c>
      <c r="X82" s="89" t="str">
        <f t="shared" si="359"/>
        <v/>
      </c>
      <c r="Y82" s="89" t="str">
        <f t="shared" si="360"/>
        <v/>
      </c>
      <c r="Z82" s="89" t="str">
        <f t="shared" si="361"/>
        <v/>
      </c>
      <c r="AA82" s="89" t="str">
        <f t="shared" si="362"/>
        <v/>
      </c>
      <c r="AB82" s="89" t="str">
        <f t="shared" si="363"/>
        <v/>
      </c>
      <c r="AC82" s="89" t="str">
        <f t="shared" si="364"/>
        <v/>
      </c>
      <c r="AD82" s="89" t="str">
        <f t="shared" si="365"/>
        <v/>
      </c>
      <c r="AE82" s="89" t="str">
        <f t="shared" si="366"/>
        <v/>
      </c>
      <c r="AF82" s="89" t="str">
        <f t="shared" si="367"/>
        <v/>
      </c>
      <c r="AG82" s="89" t="str">
        <f t="shared" si="368"/>
        <v/>
      </c>
      <c r="AH82" s="89" t="str">
        <f t="shared" si="369"/>
        <v/>
      </c>
      <c r="AI82" s="89" t="str">
        <f t="shared" si="370"/>
        <v/>
      </c>
      <c r="AJ82" s="89" t="str">
        <f t="shared" si="371"/>
        <v/>
      </c>
      <c r="AK82" s="89" t="str">
        <f t="shared" si="372"/>
        <v/>
      </c>
      <c r="AL82" s="89" t="str">
        <f t="shared" si="373"/>
        <v/>
      </c>
      <c r="AM82" s="89" t="str">
        <f t="shared" si="374"/>
        <v/>
      </c>
      <c r="AN82" s="89" t="str">
        <f t="shared" si="375"/>
        <v/>
      </c>
      <c r="AO82" s="89" t="str">
        <f t="shared" si="376"/>
        <v/>
      </c>
      <c r="AP82" s="89" t="str">
        <f t="shared" si="377"/>
        <v/>
      </c>
      <c r="AQ82" s="89" t="str">
        <f t="shared" si="378"/>
        <v/>
      </c>
      <c r="AR82" s="89" t="str">
        <f t="shared" si="379"/>
        <v/>
      </c>
      <c r="AS82" s="89" t="str">
        <f t="shared" si="380"/>
        <v/>
      </c>
      <c r="AT82" s="89" t="str">
        <f t="shared" si="381"/>
        <v/>
      </c>
      <c r="AU82" s="89" t="str">
        <f t="shared" si="382"/>
        <v/>
      </c>
      <c r="AV82" s="89" t="str">
        <f t="shared" si="383"/>
        <v/>
      </c>
      <c r="AW82" s="89" t="str">
        <f t="shared" si="384"/>
        <v/>
      </c>
      <c r="AX82" s="89" t="str">
        <f t="shared" si="385"/>
        <v/>
      </c>
      <c r="AY82" s="89" t="str">
        <f t="shared" si="386"/>
        <v/>
      </c>
      <c r="AZ82" s="89" t="str">
        <f t="shared" si="387"/>
        <v/>
      </c>
      <c r="BA82" s="89" t="str">
        <f t="shared" si="388"/>
        <v/>
      </c>
      <c r="BB82" s="89" t="str">
        <f t="shared" si="389"/>
        <v/>
      </c>
      <c r="BC82" s="89" t="str">
        <f t="shared" si="390"/>
        <v/>
      </c>
      <c r="BD82" s="89" t="str">
        <f t="shared" si="391"/>
        <v/>
      </c>
      <c r="BE82" s="89" t="str">
        <f t="shared" si="392"/>
        <v/>
      </c>
      <c r="BF82" s="89" t="str">
        <f t="shared" si="393"/>
        <v/>
      </c>
      <c r="BG82" s="89" t="str">
        <f t="shared" si="394"/>
        <v/>
      </c>
      <c r="BH82" s="89" t="str">
        <f t="shared" si="395"/>
        <v/>
      </c>
      <c r="BI82" s="89" t="str">
        <f t="shared" si="396"/>
        <v/>
      </c>
      <c r="BJ82" s="89" t="str">
        <f t="shared" si="397"/>
        <v/>
      </c>
      <c r="BK82" s="89" t="str">
        <f t="shared" si="398"/>
        <v/>
      </c>
      <c r="BL82" s="89" t="str">
        <f t="shared" si="399"/>
        <v/>
      </c>
      <c r="BM82" s="89" t="str">
        <f t="shared" si="400"/>
        <v/>
      </c>
      <c r="BN82" s="89" t="str">
        <f t="shared" si="401"/>
        <v/>
      </c>
      <c r="BO82" s="89" t="str">
        <f t="shared" si="402"/>
        <v/>
      </c>
      <c r="BP82" s="89" t="str">
        <f t="shared" si="403"/>
        <v/>
      </c>
      <c r="BQ82" s="89" t="str">
        <f t="shared" si="404"/>
        <v/>
      </c>
      <c r="BR82" s="89" t="str">
        <f t="shared" si="405"/>
        <v/>
      </c>
      <c r="BS82" s="89" t="str">
        <f t="shared" si="406"/>
        <v/>
      </c>
      <c r="BT82" s="89" t="str">
        <f t="shared" si="407"/>
        <v/>
      </c>
      <c r="BU82" s="89" t="str">
        <f t="shared" si="408"/>
        <v/>
      </c>
      <c r="BV82" s="89" t="str">
        <f t="shared" si="409"/>
        <v/>
      </c>
      <c r="BW82" s="89" t="str">
        <f t="shared" si="410"/>
        <v/>
      </c>
      <c r="BX82" s="89" t="str">
        <f t="shared" si="411"/>
        <v/>
      </c>
      <c r="BY82" s="89" t="str">
        <f t="shared" si="412"/>
        <v/>
      </c>
      <c r="BZ82" s="89" t="str">
        <f t="shared" si="413"/>
        <v/>
      </c>
      <c r="CA82" s="89" t="str">
        <f t="shared" si="414"/>
        <v/>
      </c>
      <c r="CB82" s="89" t="str">
        <f t="shared" si="415"/>
        <v/>
      </c>
      <c r="CC82" s="89" t="str">
        <f t="shared" si="416"/>
        <v/>
      </c>
      <c r="CD82" s="89" t="str">
        <f t="shared" si="417"/>
        <v/>
      </c>
      <c r="CE82" s="89" t="str">
        <f t="shared" si="418"/>
        <v/>
      </c>
      <c r="CF82" s="89" t="str">
        <f t="shared" si="419"/>
        <v/>
      </c>
      <c r="CG82" s="89" t="str">
        <f t="shared" si="420"/>
        <v/>
      </c>
      <c r="CH82" s="89" t="str">
        <f t="shared" si="421"/>
        <v/>
      </c>
      <c r="CI82" s="89" t="str">
        <f t="shared" si="422"/>
        <v/>
      </c>
      <c r="CJ82" s="89" t="str">
        <f t="shared" si="423"/>
        <v/>
      </c>
      <c r="CK82" s="89" t="str">
        <f t="shared" si="424"/>
        <v/>
      </c>
      <c r="CL82" s="89" t="str">
        <f t="shared" si="425"/>
        <v/>
      </c>
      <c r="CM82" s="89" t="str">
        <f t="shared" si="426"/>
        <v/>
      </c>
      <c r="CN82" s="89" t="str">
        <f t="shared" si="427"/>
        <v/>
      </c>
      <c r="CO82" s="89" t="str">
        <f t="shared" si="428"/>
        <v/>
      </c>
      <c r="CP82" s="89" t="str">
        <f t="shared" si="429"/>
        <v/>
      </c>
      <c r="CQ82" s="89" t="str">
        <f t="shared" si="430"/>
        <v/>
      </c>
      <c r="CR82" s="89" t="str">
        <f t="shared" si="431"/>
        <v/>
      </c>
      <c r="CS82" s="89" t="str">
        <f t="shared" si="432"/>
        <v/>
      </c>
      <c r="CT82" s="89" t="str">
        <f t="shared" si="433"/>
        <v/>
      </c>
      <c r="CU82" s="89" t="str">
        <f t="shared" si="434"/>
        <v/>
      </c>
      <c r="CV82" s="89" t="str">
        <f t="shared" si="435"/>
        <v/>
      </c>
      <c r="CW82" s="89" t="str">
        <f t="shared" si="436"/>
        <v/>
      </c>
      <c r="CX82" s="89" t="str">
        <f t="shared" si="437"/>
        <v/>
      </c>
      <c r="CY82" s="89" t="str">
        <f t="shared" si="438"/>
        <v/>
      </c>
      <c r="CZ82" s="89" t="str">
        <f t="shared" si="439"/>
        <v/>
      </c>
      <c r="DA82" s="89" t="str">
        <f t="shared" si="440"/>
        <v/>
      </c>
      <c r="DB82" s="89" t="str">
        <f t="shared" si="441"/>
        <v/>
      </c>
      <c r="DC82" s="89" t="str">
        <f t="shared" si="442"/>
        <v/>
      </c>
      <c r="DD82" s="89" t="str">
        <f t="shared" si="443"/>
        <v/>
      </c>
      <c r="DE82" s="89" t="str">
        <f t="shared" si="444"/>
        <v/>
      </c>
      <c r="DF82" s="89" t="str">
        <f t="shared" si="445"/>
        <v/>
      </c>
      <c r="DG82" s="89" t="str">
        <f t="shared" si="446"/>
        <v/>
      </c>
      <c r="DH82" s="89" t="str">
        <f t="shared" si="447"/>
        <v/>
      </c>
      <c r="DI82" s="89" t="str">
        <f t="shared" si="448"/>
        <v/>
      </c>
      <c r="DJ82" s="89" t="str">
        <f t="shared" si="449"/>
        <v/>
      </c>
      <c r="DK82" s="89" t="str">
        <f t="shared" si="450"/>
        <v/>
      </c>
      <c r="DL82" s="89" t="str">
        <f t="shared" si="451"/>
        <v/>
      </c>
      <c r="DM82" s="89" t="str">
        <f t="shared" si="452"/>
        <v/>
      </c>
      <c r="DN82" s="89" t="str">
        <f t="shared" si="453"/>
        <v/>
      </c>
      <c r="DO82" s="89" t="str">
        <f t="shared" si="454"/>
        <v/>
      </c>
      <c r="DP82" s="89" t="str">
        <f t="shared" si="455"/>
        <v/>
      </c>
      <c r="DQ82" s="89" t="str">
        <f t="shared" si="456"/>
        <v/>
      </c>
      <c r="DR82" s="89" t="str">
        <f t="shared" si="457"/>
        <v/>
      </c>
      <c r="DS82" s="89" t="str">
        <f t="shared" si="458"/>
        <v/>
      </c>
      <c r="DT82" s="89" t="str">
        <f t="shared" si="459"/>
        <v/>
      </c>
      <c r="DU82" s="89" t="str">
        <f t="shared" si="460"/>
        <v/>
      </c>
      <c r="DV82" s="89" t="str">
        <f t="shared" si="461"/>
        <v/>
      </c>
      <c r="DW82" s="89" t="str">
        <f t="shared" si="462"/>
        <v/>
      </c>
      <c r="DX82" s="89" t="str">
        <f t="shared" si="463"/>
        <v/>
      </c>
      <c r="DY82" s="89" t="str">
        <f t="shared" si="464"/>
        <v/>
      </c>
      <c r="DZ82" s="89" t="str">
        <f t="shared" si="465"/>
        <v/>
      </c>
      <c r="EA82" s="89" t="str">
        <f t="shared" si="466"/>
        <v/>
      </c>
      <c r="EB82" s="89" t="str">
        <f t="shared" si="467"/>
        <v/>
      </c>
      <c r="EC82" s="89" t="str">
        <f t="shared" si="468"/>
        <v/>
      </c>
      <c r="ED82" s="89" t="str">
        <f t="shared" si="469"/>
        <v/>
      </c>
      <c r="EE82" s="89" t="str">
        <f t="shared" si="470"/>
        <v/>
      </c>
      <c r="EF82" s="89" t="str">
        <f t="shared" si="471"/>
        <v/>
      </c>
      <c r="EG82" s="89" t="str">
        <f t="shared" si="472"/>
        <v/>
      </c>
      <c r="EH82" s="89" t="str">
        <f t="shared" si="473"/>
        <v/>
      </c>
      <c r="EI82" s="89" t="str">
        <f t="shared" si="474"/>
        <v/>
      </c>
      <c r="EJ82" s="89" t="str">
        <f t="shared" si="475"/>
        <v/>
      </c>
      <c r="EK82" s="89" t="str">
        <f t="shared" si="476"/>
        <v/>
      </c>
      <c r="EL82" s="89" t="str">
        <f t="shared" si="477"/>
        <v/>
      </c>
      <c r="EM82" s="89" t="str">
        <f t="shared" si="478"/>
        <v/>
      </c>
      <c r="EN82" s="89" t="str">
        <f t="shared" si="479"/>
        <v/>
      </c>
      <c r="EO82" s="89" t="str">
        <f t="shared" si="480"/>
        <v/>
      </c>
      <c r="EP82" s="89" t="str">
        <f t="shared" si="481"/>
        <v/>
      </c>
      <c r="EQ82" s="89" t="str">
        <f t="shared" si="482"/>
        <v/>
      </c>
      <c r="ER82" s="89" t="str">
        <f t="shared" si="483"/>
        <v/>
      </c>
      <c r="ES82" s="89" t="str">
        <f t="shared" si="484"/>
        <v/>
      </c>
      <c r="ET82" s="89" t="str">
        <f t="shared" si="485"/>
        <v/>
      </c>
      <c r="EU82" s="89" t="str">
        <f t="shared" si="486"/>
        <v/>
      </c>
      <c r="EV82" s="89" t="str">
        <f t="shared" si="487"/>
        <v/>
      </c>
      <c r="EW82" s="89" t="str">
        <f t="shared" si="488"/>
        <v/>
      </c>
      <c r="EX82" s="89" t="str">
        <f t="shared" si="489"/>
        <v/>
      </c>
      <c r="EY82" s="89" t="str">
        <f t="shared" si="490"/>
        <v/>
      </c>
      <c r="EZ82" s="89" t="str">
        <f t="shared" si="491"/>
        <v/>
      </c>
      <c r="FA82" s="89" t="str">
        <f t="shared" si="492"/>
        <v/>
      </c>
      <c r="FB82" s="89" t="str">
        <f t="shared" si="493"/>
        <v/>
      </c>
      <c r="FC82" s="89" t="str">
        <f t="shared" si="494"/>
        <v/>
      </c>
      <c r="FD82" s="89" t="str">
        <f t="shared" si="495"/>
        <v/>
      </c>
      <c r="FE82" s="89" t="str">
        <f t="shared" si="496"/>
        <v/>
      </c>
      <c r="FF82" s="89" t="str">
        <f t="shared" si="497"/>
        <v/>
      </c>
      <c r="FG82" s="89" t="str">
        <f t="shared" si="498"/>
        <v/>
      </c>
      <c r="FH82" s="89" t="str">
        <f t="shared" si="499"/>
        <v/>
      </c>
      <c r="FI82" s="89" t="str">
        <f t="shared" si="500"/>
        <v/>
      </c>
      <c r="FJ82" s="89" t="str">
        <f t="shared" si="501"/>
        <v/>
      </c>
      <c r="FK82" s="89" t="str">
        <f t="shared" si="502"/>
        <v/>
      </c>
      <c r="FL82" s="89" t="str">
        <f t="shared" si="503"/>
        <v/>
      </c>
      <c r="FM82" s="89" t="str">
        <f t="shared" si="504"/>
        <v/>
      </c>
      <c r="FN82" s="89" t="str">
        <f t="shared" si="505"/>
        <v/>
      </c>
      <c r="FO82" s="89" t="str">
        <f t="shared" si="506"/>
        <v/>
      </c>
      <c r="FP82" s="89" t="str">
        <f t="shared" si="507"/>
        <v/>
      </c>
      <c r="FQ82" s="89" t="str">
        <f t="shared" si="508"/>
        <v/>
      </c>
      <c r="FR82" s="89" t="str">
        <f t="shared" si="509"/>
        <v/>
      </c>
      <c r="FS82" s="89" t="str">
        <f t="shared" si="510"/>
        <v/>
      </c>
      <c r="FT82" s="89" t="str">
        <f t="shared" si="511"/>
        <v/>
      </c>
      <c r="FU82" s="89" t="str">
        <f t="shared" si="512"/>
        <v/>
      </c>
      <c r="FV82" s="89" t="str">
        <f t="shared" si="513"/>
        <v/>
      </c>
      <c r="FW82" s="89" t="str">
        <f t="shared" si="514"/>
        <v/>
      </c>
      <c r="FX82" s="89" t="str">
        <f t="shared" si="515"/>
        <v/>
      </c>
      <c r="FY82" s="89" t="str">
        <f t="shared" si="516"/>
        <v/>
      </c>
      <c r="FZ82" s="89">
        <f t="shared" si="517"/>
        <v>1.0987960562632324</v>
      </c>
      <c r="GA82" s="89">
        <f t="shared" si="518"/>
        <v>1.2013520673558498</v>
      </c>
      <c r="GB82" s="89">
        <f t="shared" si="519"/>
        <v>0.99277527689148948</v>
      </c>
      <c r="GC82" s="89">
        <f t="shared" si="520"/>
        <v>0.90567747624179495</v>
      </c>
      <c r="GD82" s="89">
        <f t="shared" si="521"/>
        <v>0.85726786410656031</v>
      </c>
      <c r="GE82" s="89">
        <f t="shared" si="522"/>
        <v>0.7757403319434224</v>
      </c>
      <c r="GF82" s="89">
        <f t="shared" si="523"/>
        <v>0.64284092843765972</v>
      </c>
      <c r="GG82" s="89">
        <f t="shared" si="524"/>
        <v>0.57062916871192226</v>
      </c>
      <c r="GH82" s="89">
        <f t="shared" si="525"/>
        <v>0.53358189031036107</v>
      </c>
      <c r="GI82" s="89">
        <f t="shared" si="526"/>
        <v>0.4916096820790099</v>
      </c>
      <c r="GJ82" s="89">
        <f t="shared" si="527"/>
        <v>0.47745491105725879</v>
      </c>
      <c r="GK82" s="89">
        <f t="shared" si="528"/>
        <v>0.44046998607451893</v>
      </c>
      <c r="GL82" s="89">
        <f t="shared" si="529"/>
        <v>0.19057147137649189</v>
      </c>
      <c r="GM82" s="89">
        <f t="shared" si="530"/>
        <v>0.11589133463458179</v>
      </c>
      <c r="GN82" s="89">
        <f t="shared" si="531"/>
        <v>0.12869529464404494</v>
      </c>
      <c r="GO82" s="89">
        <f t="shared" si="532"/>
        <v>0.16464604735281418</v>
      </c>
      <c r="GP82" s="89">
        <f t="shared" si="533"/>
        <v>0.1703047759374865</v>
      </c>
      <c r="GQ82" s="89">
        <f t="shared" si="534"/>
        <v>0.16174472706333165</v>
      </c>
      <c r="GR82" s="89">
        <f t="shared" si="535"/>
        <v>0.15572900883020568</v>
      </c>
      <c r="GS82" s="89">
        <f t="shared" si="536"/>
        <v>0.16882293788468195</v>
      </c>
      <c r="GT82" s="89">
        <f t="shared" si="537"/>
        <v>0.16305074470351144</v>
      </c>
      <c r="GU82" s="89">
        <f t="shared" si="538"/>
        <v>0.17905741951461662</v>
      </c>
      <c r="GV82" s="89">
        <f t="shared" si="539"/>
        <v>0.17923356016653003</v>
      </c>
      <c r="GW82" s="89">
        <f t="shared" si="540"/>
        <v>0.16467441606282507</v>
      </c>
      <c r="GX82" s="89">
        <f t="shared" ref="GX82:HJ82" si="542">IF(GL42&lt;=0,"",IF(GX42&lt;=0,"",(GX42/GL42-1)))</f>
        <v>-8.0815198850126002E-4</v>
      </c>
      <c r="GY82" s="89">
        <f t="shared" si="542"/>
        <v>9.3232907510210072E-2</v>
      </c>
      <c r="GZ82" s="89">
        <f t="shared" si="542"/>
        <v>0.1183712040044913</v>
      </c>
      <c r="HA82" s="89">
        <f t="shared" si="542"/>
        <v>8.4959648876647975E-2</v>
      </c>
      <c r="HB82" s="89">
        <f t="shared" si="542"/>
        <v>8.136926768096675E-2</v>
      </c>
      <c r="HC82" s="89">
        <f t="shared" si="542"/>
        <v>8.3045251484621163E-2</v>
      </c>
      <c r="HD82" s="89">
        <f t="shared" si="542"/>
        <v>0.10490064701601387</v>
      </c>
      <c r="HE82" s="89">
        <f t="shared" si="542"/>
        <v>0.10518753688826421</v>
      </c>
      <c r="HF82" s="89">
        <f t="shared" si="542"/>
        <v>0.12112059158534927</v>
      </c>
      <c r="HG82" s="89">
        <f t="shared" si="542"/>
        <v>0.12132883226552282</v>
      </c>
      <c r="HH82" s="89">
        <f t="shared" si="542"/>
        <v>0.11664146182593838</v>
      </c>
      <c r="HI82" s="89">
        <f t="shared" si="542"/>
        <v>0.11349385369221698</v>
      </c>
      <c r="HJ82" s="89">
        <f t="shared" si="542"/>
        <v>0.22172188840721274</v>
      </c>
      <c r="HK82" s="89">
        <f t="shared" si="319"/>
        <v>0.15521760419366926</v>
      </c>
      <c r="HL82" s="89">
        <f t="shared" si="320"/>
        <v>0.11768250507264555</v>
      </c>
      <c r="HM82" s="89">
        <f t="shared" si="321"/>
        <v>9.4409671642224691E-2</v>
      </c>
      <c r="HN82" s="89">
        <f t="shared" si="322"/>
        <v>7.0832184370521523E-2</v>
      </c>
      <c r="HO82" s="89">
        <f t="shared" si="323"/>
        <v>5.9354777642192991E-2</v>
      </c>
      <c r="HP82" s="89">
        <f t="shared" si="324"/>
        <v>4.8554127188934038E-2</v>
      </c>
      <c r="HQ82" s="89">
        <f t="shared" si="325"/>
        <v>4.5217477312276433E-2</v>
      </c>
      <c r="HR82" s="89">
        <f t="shared" si="326"/>
        <v>4.4444521236925771E-2</v>
      </c>
      <c r="HS82" s="89">
        <f t="shared" si="327"/>
        <v>3.6538589152830259E-2</v>
      </c>
      <c r="HT82" s="89">
        <f t="shared" si="328"/>
        <v>3.1508712549850548E-2</v>
      </c>
      <c r="HU82" s="89">
        <f t="shared" si="329"/>
        <v>3.4368990562797963E-2</v>
      </c>
      <c r="HV82" s="89">
        <f t="shared" si="329"/>
        <v>-8.2489199206491004E-2</v>
      </c>
      <c r="HW82" s="89">
        <f t="shared" si="329"/>
        <v>-8.2549616036700857E-2</v>
      </c>
      <c r="HX82" s="89">
        <f t="shared" si="329"/>
        <v>-5.291533631902634E-2</v>
      </c>
      <c r="HY82" s="89">
        <f t="shared" si="329"/>
        <v>-5.1591938075069343E-2</v>
      </c>
      <c r="HZ82" s="89">
        <f t="shared" si="329"/>
        <v>-5.1957839455653021E-2</v>
      </c>
      <c r="IA82" s="89">
        <f t="shared" si="329"/>
        <v>-3.4590882126447564E-2</v>
      </c>
      <c r="IB82" s="89">
        <f t="shared" si="329"/>
        <v>-3.1066364947993419E-2</v>
      </c>
      <c r="IC82" s="89">
        <f t="shared" si="329"/>
        <v>-2.3596614009623651E-2</v>
      </c>
      <c r="ID82" s="89">
        <f t="shared" si="329"/>
        <v>-2.9103453378799715E-2</v>
      </c>
      <c r="IE82" s="89">
        <f t="shared" si="329"/>
        <v>-2.9593028328560589E-2</v>
      </c>
      <c r="IF82" s="89">
        <f t="shared" si="329"/>
        <v>-2.5851079387135156E-2</v>
      </c>
      <c r="IG82" s="89">
        <f t="shared" si="329"/>
        <v>-1.7626803882650144E-2</v>
      </c>
      <c r="IH82" s="89">
        <f t="shared" si="232"/>
        <v>0.10421139883954345</v>
      </c>
      <c r="II82" s="89">
        <f t="shared" si="260"/>
        <v>8.4830054542341715E-2</v>
      </c>
      <c r="IJ82" s="89">
        <f t="shared" si="261"/>
        <v>9.000398211667604E-2</v>
      </c>
      <c r="IK82" s="89">
        <f t="shared" si="244"/>
        <v>9.2528830168868703E-2</v>
      </c>
      <c r="IL82" s="89">
        <f t="shared" si="245"/>
        <v>0.11153211882667535</v>
      </c>
      <c r="IM82" s="89">
        <f t="shared" si="246"/>
        <v>0.10045875586325859</v>
      </c>
      <c r="IN82" s="89">
        <f t="shared" si="247"/>
        <v>7.8706755560647768E-2</v>
      </c>
      <c r="IO82" s="89">
        <f t="shared" si="248"/>
        <v>6.1204888665615353E-2</v>
      </c>
      <c r="IP82" s="89">
        <f t="shared" si="249"/>
        <v>5.6778435997667742E-2</v>
      </c>
      <c r="IQ82" s="89">
        <f t="shared" si="250"/>
        <v>4.9965468777010136E-2</v>
      </c>
      <c r="IR82" s="89">
        <f t="shared" si="251"/>
        <v>3.9908118576469809E-2</v>
      </c>
      <c r="IS82" s="89">
        <f t="shared" si="252"/>
        <v>2.5855344705380867E-2</v>
      </c>
      <c r="IT82" s="89">
        <f t="shared" si="253"/>
        <v>-0.11416503870921058</v>
      </c>
      <c r="IU82" s="89">
        <f t="shared" si="254"/>
        <v>-0.10865862029229478</v>
      </c>
      <c r="IV82" s="89">
        <f t="shared" si="255"/>
        <v>-0.12432528028734902</v>
      </c>
      <c r="IW82" s="89">
        <f t="shared" si="256"/>
        <v>-0.10036685985645954</v>
      </c>
      <c r="IX82" s="89">
        <f t="shared" si="257"/>
        <v>-0.1082677669590556</v>
      </c>
      <c r="IY82" s="89">
        <f t="shared" si="258"/>
        <v>-0.10004786107801877</v>
      </c>
      <c r="IZ82" s="89">
        <f t="shared" si="259"/>
        <v>-7.8007654123095072E-2</v>
      </c>
      <c r="JA82" s="89">
        <f t="shared" si="259"/>
        <v>-6.2510656233440764E-2</v>
      </c>
      <c r="JB82" s="89">
        <f t="shared" si="259"/>
        <v>-5.0281823877006526E-2</v>
      </c>
      <c r="JC82" s="89">
        <f t="shared" si="259"/>
        <v>-3.2497706061432763E-2</v>
      </c>
      <c r="JD82" s="89">
        <f t="shared" si="259"/>
        <v>-2.3205789709165758E-2</v>
      </c>
      <c r="JE82" s="89">
        <f t="shared" si="259"/>
        <v>-1.0448553421933182E-2</v>
      </c>
      <c r="JF82" s="89">
        <f t="shared" si="259"/>
        <v>8.7385777732400749E-2</v>
      </c>
      <c r="JG82" s="89">
        <f t="shared" si="259"/>
        <v>0.18626321277307345</v>
      </c>
      <c r="JH82" s="89">
        <f t="shared" si="259"/>
        <v>0.21510297699812164</v>
      </c>
      <c r="JI82" s="89">
        <f t="shared" si="259"/>
        <v>0.2361233762534185</v>
      </c>
      <c r="JJ82" s="89">
        <f t="shared" si="259"/>
        <v>0.26087321207079506</v>
      </c>
      <c r="JK82" s="89">
        <f t="shared" si="345"/>
        <v>0.26485742555751779</v>
      </c>
      <c r="JL82" s="89">
        <f t="shared" si="345"/>
        <v>0.24920860659594557</v>
      </c>
      <c r="JM82" s="89">
        <f t="shared" si="345"/>
        <v>0.23412426836494649</v>
      </c>
      <c r="JN82" s="89">
        <f t="shared" si="345"/>
        <v>0.21431431082279495</v>
      </c>
      <c r="JO82" s="89">
        <f t="shared" si="345"/>
        <v>0.20469627346910468</v>
      </c>
      <c r="JP82" s="89">
        <f t="shared" si="345"/>
        <v>0.19971273340410911</v>
      </c>
      <c r="JQ82" s="89">
        <f t="shared" si="345"/>
        <v>0.18154806968275827</v>
      </c>
      <c r="JR82" s="89">
        <f t="shared" si="287"/>
        <v>0.11967625629084355</v>
      </c>
      <c r="JS82" s="89">
        <f t="shared" si="287"/>
        <v>8.4996997053914392E-2</v>
      </c>
      <c r="JT82" s="89">
        <f t="shared" si="335"/>
        <v>-3.8484228005668308E-2</v>
      </c>
      <c r="JU82" s="89">
        <f t="shared" si="336"/>
        <v>-0.22483760294748845</v>
      </c>
      <c r="JV82" s="89">
        <f t="shared" si="337"/>
        <v>-0.30700341502199602</v>
      </c>
      <c r="JW82" s="89">
        <f t="shared" si="338"/>
        <v>-0.33026547054802213</v>
      </c>
      <c r="JX82" s="89">
        <f t="shared" si="338"/>
        <v>-0.33444829085486971</v>
      </c>
      <c r="JY82" s="89">
        <f t="shared" si="338"/>
        <v>-0.32300954559471007</v>
      </c>
      <c r="JZ82" s="89">
        <f t="shared" si="338"/>
        <v>-0.29262749948715761</v>
      </c>
      <c r="KA82" s="89">
        <f t="shared" si="338"/>
        <v>-0.25756035557913082</v>
      </c>
      <c r="KB82" s="89">
        <f t="shared" si="338"/>
        <v>-0.2146151741998743</v>
      </c>
      <c r="KC82" s="89">
        <f t="shared" si="338"/>
        <v>-0.17357029855111938</v>
      </c>
      <c r="KD82" s="89">
        <f t="shared" si="338"/>
        <v>0.20067505241090156</v>
      </c>
      <c r="KE82" s="89">
        <f t="shared" si="338"/>
        <v>0.2008913413027078</v>
      </c>
      <c r="KF82" s="89">
        <f t="shared" si="338"/>
        <v>0.34411139804284074</v>
      </c>
      <c r="KG82" s="89">
        <f t="shared" si="338"/>
        <v>0.63236392582170731</v>
      </c>
      <c r="KH82" s="89">
        <f t="shared" si="338"/>
        <v>0.84373508313992107</v>
      </c>
      <c r="KI82" s="89">
        <f t="shared" si="338"/>
        <v>0.94441841263053505</v>
      </c>
      <c r="KJ82" s="89">
        <f t="shared" si="338"/>
        <v>1.0031214948437763</v>
      </c>
      <c r="KK82" s="89">
        <f t="shared" si="338"/>
        <v>1.0150974227513245</v>
      </c>
      <c r="KL82" s="89">
        <f t="shared" si="338"/>
        <v>0.9696752124589394</v>
      </c>
      <c r="KM82" s="89">
        <f t="shared" si="338"/>
        <v>0.88558956594096272</v>
      </c>
      <c r="KN82" s="89">
        <f t="shared" si="338"/>
        <v>0.80094082667585575</v>
      </c>
      <c r="KO82" s="89">
        <f t="shared" si="338"/>
        <v>0.7371492172584424</v>
      </c>
      <c r="KP82" s="89">
        <f t="shared" si="338"/>
        <v>2.895645705944605E-2</v>
      </c>
      <c r="KQ82" s="89">
        <f t="shared" si="338"/>
        <v>2.3042501118259118E-2</v>
      </c>
      <c r="KR82" s="89">
        <f t="shared" si="338"/>
        <v>6.8708240400046749E-2</v>
      </c>
      <c r="KS82" s="89">
        <f t="shared" si="338"/>
        <v>7.9997013134014638E-2</v>
      </c>
      <c r="KT82" s="89">
        <f t="shared" si="338"/>
        <v>8.630115198959265E-2</v>
      </c>
      <c r="KU82" s="89">
        <f t="shared" si="338"/>
        <v>5.7311946637374378E-2</v>
      </c>
      <c r="KV82" s="89">
        <f t="shared" ref="KV82:MC86" si="543">KV42/KJ42-1</f>
        <v>4.0819433199958288E-2</v>
      </c>
      <c r="KW82" s="89">
        <f t="shared" si="543"/>
        <v>2.8006290779545528E-2</v>
      </c>
      <c r="KX82" s="89">
        <f t="shared" si="543"/>
        <v>1.7295429670987517E-2</v>
      </c>
      <c r="KY82" s="89">
        <f t="shared" si="543"/>
        <v>1.3217170330339867E-2</v>
      </c>
      <c r="KZ82" s="89">
        <f t="shared" si="543"/>
        <v>1.3901665226365711E-2</v>
      </c>
      <c r="LA82" s="89">
        <f t="shared" si="543"/>
        <v>1.5514493242855476E-2</v>
      </c>
      <c r="LB82" s="89">
        <f t="shared" si="543"/>
        <v>0.24158925923034902</v>
      </c>
      <c r="LC82" s="89">
        <f t="shared" si="543"/>
        <v>0.19252729791720924</v>
      </c>
      <c r="LD82" s="89">
        <f t="shared" si="543"/>
        <v>0.10975643516585576</v>
      </c>
      <c r="LE82" s="89">
        <f t="shared" si="543"/>
        <v>8.4301793692858951E-2</v>
      </c>
      <c r="LF82" s="89">
        <f t="shared" si="543"/>
        <v>4.2126625428362097E-2</v>
      </c>
      <c r="LG82" s="89">
        <f t="shared" si="543"/>
        <v>3.962973924636759E-2</v>
      </c>
      <c r="LH82" s="89">
        <f t="shared" si="543"/>
        <v>1.022228909727807E-2</v>
      </c>
      <c r="LI82" s="89">
        <f t="shared" si="543"/>
        <v>-2.644234273487811E-4</v>
      </c>
      <c r="LJ82" s="89">
        <f t="shared" si="543"/>
        <v>-2.0850408127177422E-2</v>
      </c>
      <c r="LK82" s="89">
        <f t="shared" si="543"/>
        <v>-3.7559678481878245E-2</v>
      </c>
      <c r="LL82" s="89">
        <f t="shared" si="543"/>
        <v>-5.1350744770755408E-2</v>
      </c>
      <c r="LM82" s="89">
        <f t="shared" si="543"/>
        <v>-6.9611776937387182E-2</v>
      </c>
      <c r="LN82" s="89">
        <f t="shared" si="543"/>
        <v>-0.35212170414227051</v>
      </c>
      <c r="LO82" s="89">
        <f t="shared" si="543"/>
        <v>-0.31382786080180991</v>
      </c>
      <c r="LP82" s="89">
        <f t="shared" si="543"/>
        <v>-0.26902411582929031</v>
      </c>
      <c r="LQ82" s="89">
        <f t="shared" si="543"/>
        <v>-0.24979665155485742</v>
      </c>
      <c r="LR82" s="89">
        <f t="shared" si="543"/>
        <v>-0.22770665073146423</v>
      </c>
      <c r="LS82" s="89">
        <f t="shared" si="543"/>
        <v>-0.20562087159374476</v>
      </c>
      <c r="LT82" s="89">
        <f t="shared" si="543"/>
        <v>-0.18004619883474415</v>
      </c>
      <c r="LU82" s="89">
        <f t="shared" si="543"/>
        <v>-0.16369385034698047</v>
      </c>
      <c r="LV82" s="89">
        <f t="shared" si="543"/>
        <v>-0.14059113536886758</v>
      </c>
      <c r="LW82" s="89">
        <f t="shared" si="543"/>
        <v>-0.12506329459817778</v>
      </c>
      <c r="LX82" s="89">
        <f t="shared" si="543"/>
        <v>-0.11345782425438833</v>
      </c>
      <c r="LY82" s="89">
        <f t="shared" si="543"/>
        <v>-9.5569038841607945E-2</v>
      </c>
      <c r="LZ82" s="89">
        <f t="shared" si="543"/>
        <v>0.31097361598356232</v>
      </c>
      <c r="MA82" s="89">
        <f t="shared" si="543"/>
        <v>0.19585483674781501</v>
      </c>
      <c r="MB82" s="89">
        <f t="shared" si="543"/>
        <v>0.13765588501177706</v>
      </c>
      <c r="MC82" s="89">
        <f t="shared" si="543"/>
        <v>0.11222102558308511</v>
      </c>
      <c r="MD82" s="89">
        <f t="shared" si="340"/>
        <v>9.7920064870253398E-2</v>
      </c>
      <c r="ME82" s="89">
        <f t="shared" si="341"/>
        <v>6.7756430266159962E-2</v>
      </c>
      <c r="MF82" s="89">
        <f t="shared" si="341"/>
        <v>4.3184318369685393E-2</v>
      </c>
      <c r="MG82" s="89">
        <f t="shared" si="341"/>
        <v>1.5903758938206058E-2</v>
      </c>
      <c r="MH82" s="89">
        <f t="shared" si="341"/>
        <v>1.5664587716577305E-3</v>
      </c>
      <c r="MI82" s="89">
        <f t="shared" si="341"/>
        <v>-5.2360407952231069E-3</v>
      </c>
      <c r="MJ82" s="89">
        <f t="shared" si="341"/>
        <v>-2.0106740975084803E-2</v>
      </c>
      <c r="MK82" s="89">
        <f t="shared" si="341"/>
        <v>-3.3826937886332842E-2</v>
      </c>
      <c r="ML82" s="89">
        <f t="shared" si="341"/>
        <v>-7.8646713331724238E-2</v>
      </c>
    </row>
    <row r="83" spans="1:350" s="69" customFormat="1" x14ac:dyDescent="0.35">
      <c r="A83" s="71" t="str">
        <f>Month!A43</f>
        <v>Carga (ton)</v>
      </c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 t="str">
        <f t="shared" si="349"/>
        <v/>
      </c>
      <c r="O83" s="88" t="str">
        <f t="shared" si="350"/>
        <v/>
      </c>
      <c r="P83" s="88" t="str">
        <f t="shared" si="351"/>
        <v/>
      </c>
      <c r="Q83" s="88" t="str">
        <f t="shared" si="352"/>
        <v/>
      </c>
      <c r="R83" s="88" t="str">
        <f t="shared" si="353"/>
        <v/>
      </c>
      <c r="S83" s="88" t="str">
        <f t="shared" si="354"/>
        <v/>
      </c>
      <c r="T83" s="88" t="str">
        <f t="shared" si="355"/>
        <v/>
      </c>
      <c r="U83" s="88" t="str">
        <f t="shared" si="356"/>
        <v/>
      </c>
      <c r="V83" s="88" t="str">
        <f t="shared" si="357"/>
        <v/>
      </c>
      <c r="W83" s="88" t="str">
        <f t="shared" si="358"/>
        <v/>
      </c>
      <c r="X83" s="88" t="str">
        <f t="shared" si="359"/>
        <v/>
      </c>
      <c r="Y83" s="88" t="str">
        <f t="shared" si="360"/>
        <v/>
      </c>
      <c r="Z83" s="88" t="str">
        <f t="shared" si="361"/>
        <v/>
      </c>
      <c r="AA83" s="88" t="str">
        <f t="shared" si="362"/>
        <v/>
      </c>
      <c r="AB83" s="88" t="str">
        <f t="shared" si="363"/>
        <v/>
      </c>
      <c r="AC83" s="88" t="str">
        <f t="shared" si="364"/>
        <v/>
      </c>
      <c r="AD83" s="88" t="str">
        <f t="shared" si="365"/>
        <v/>
      </c>
      <c r="AE83" s="88" t="str">
        <f t="shared" si="366"/>
        <v/>
      </c>
      <c r="AF83" s="88" t="str">
        <f t="shared" si="367"/>
        <v/>
      </c>
      <c r="AG83" s="88" t="str">
        <f t="shared" si="368"/>
        <v/>
      </c>
      <c r="AH83" s="88" t="str">
        <f t="shared" si="369"/>
        <v/>
      </c>
      <c r="AI83" s="88" t="str">
        <f t="shared" si="370"/>
        <v/>
      </c>
      <c r="AJ83" s="88" t="str">
        <f t="shared" si="371"/>
        <v/>
      </c>
      <c r="AK83" s="88" t="str">
        <f t="shared" si="372"/>
        <v/>
      </c>
      <c r="AL83" s="88" t="str">
        <f t="shared" si="373"/>
        <v/>
      </c>
      <c r="AM83" s="88" t="str">
        <f t="shared" si="374"/>
        <v/>
      </c>
      <c r="AN83" s="88" t="str">
        <f t="shared" si="375"/>
        <v/>
      </c>
      <c r="AO83" s="88" t="str">
        <f t="shared" si="376"/>
        <v/>
      </c>
      <c r="AP83" s="88" t="str">
        <f t="shared" si="377"/>
        <v/>
      </c>
      <c r="AQ83" s="88" t="str">
        <f t="shared" si="378"/>
        <v/>
      </c>
      <c r="AR83" s="88" t="str">
        <f t="shared" si="379"/>
        <v/>
      </c>
      <c r="AS83" s="88" t="str">
        <f t="shared" si="380"/>
        <v/>
      </c>
      <c r="AT83" s="88" t="str">
        <f t="shared" si="381"/>
        <v/>
      </c>
      <c r="AU83" s="88" t="str">
        <f t="shared" si="382"/>
        <v/>
      </c>
      <c r="AV83" s="88" t="str">
        <f t="shared" si="383"/>
        <v/>
      </c>
      <c r="AW83" s="88" t="str">
        <f t="shared" si="384"/>
        <v/>
      </c>
      <c r="AX83" s="88" t="str">
        <f t="shared" si="385"/>
        <v/>
      </c>
      <c r="AY83" s="88" t="str">
        <f t="shared" si="386"/>
        <v/>
      </c>
      <c r="AZ83" s="88" t="str">
        <f t="shared" si="387"/>
        <v/>
      </c>
      <c r="BA83" s="88" t="str">
        <f t="shared" si="388"/>
        <v/>
      </c>
      <c r="BB83" s="88" t="str">
        <f t="shared" si="389"/>
        <v/>
      </c>
      <c r="BC83" s="88" t="str">
        <f t="shared" si="390"/>
        <v/>
      </c>
      <c r="BD83" s="88" t="str">
        <f t="shared" si="391"/>
        <v/>
      </c>
      <c r="BE83" s="88" t="str">
        <f t="shared" si="392"/>
        <v/>
      </c>
      <c r="BF83" s="88" t="str">
        <f t="shared" si="393"/>
        <v/>
      </c>
      <c r="BG83" s="88" t="str">
        <f t="shared" si="394"/>
        <v/>
      </c>
      <c r="BH83" s="88" t="str">
        <f t="shared" si="395"/>
        <v/>
      </c>
      <c r="BI83" s="88" t="str">
        <f t="shared" si="396"/>
        <v/>
      </c>
      <c r="BJ83" s="88" t="str">
        <f t="shared" si="397"/>
        <v/>
      </c>
      <c r="BK83" s="88" t="str">
        <f t="shared" si="398"/>
        <v/>
      </c>
      <c r="BL83" s="88" t="str">
        <f t="shared" si="399"/>
        <v/>
      </c>
      <c r="BM83" s="88" t="str">
        <f t="shared" si="400"/>
        <v/>
      </c>
      <c r="BN83" s="88" t="str">
        <f t="shared" si="401"/>
        <v/>
      </c>
      <c r="BO83" s="88" t="str">
        <f t="shared" si="402"/>
        <v/>
      </c>
      <c r="BP83" s="88" t="str">
        <f t="shared" si="403"/>
        <v/>
      </c>
      <c r="BQ83" s="88" t="str">
        <f t="shared" si="404"/>
        <v/>
      </c>
      <c r="BR83" s="88" t="str">
        <f t="shared" si="405"/>
        <v/>
      </c>
      <c r="BS83" s="88" t="str">
        <f t="shared" si="406"/>
        <v/>
      </c>
      <c r="BT83" s="88" t="str">
        <f t="shared" si="407"/>
        <v/>
      </c>
      <c r="BU83" s="88" t="str">
        <f t="shared" si="408"/>
        <v/>
      </c>
      <c r="BV83" s="88" t="str">
        <f t="shared" si="409"/>
        <v/>
      </c>
      <c r="BW83" s="88" t="str">
        <f t="shared" si="410"/>
        <v/>
      </c>
      <c r="BX83" s="88" t="str">
        <f t="shared" si="411"/>
        <v/>
      </c>
      <c r="BY83" s="88" t="str">
        <f t="shared" si="412"/>
        <v/>
      </c>
      <c r="BZ83" s="88" t="str">
        <f t="shared" si="413"/>
        <v/>
      </c>
      <c r="CA83" s="88" t="str">
        <f t="shared" si="414"/>
        <v/>
      </c>
      <c r="CB83" s="88" t="str">
        <f t="shared" si="415"/>
        <v/>
      </c>
      <c r="CC83" s="88" t="str">
        <f t="shared" si="416"/>
        <v/>
      </c>
      <c r="CD83" s="88" t="str">
        <f t="shared" si="417"/>
        <v/>
      </c>
      <c r="CE83" s="88" t="str">
        <f t="shared" si="418"/>
        <v/>
      </c>
      <c r="CF83" s="88" t="str">
        <f t="shared" si="419"/>
        <v/>
      </c>
      <c r="CG83" s="88" t="str">
        <f t="shared" si="420"/>
        <v/>
      </c>
      <c r="CH83" s="88" t="str">
        <f t="shared" si="421"/>
        <v/>
      </c>
      <c r="CI83" s="88" t="str">
        <f t="shared" si="422"/>
        <v/>
      </c>
      <c r="CJ83" s="88" t="str">
        <f t="shared" si="423"/>
        <v/>
      </c>
      <c r="CK83" s="88" t="str">
        <f t="shared" si="424"/>
        <v/>
      </c>
      <c r="CL83" s="88" t="str">
        <f t="shared" si="425"/>
        <v/>
      </c>
      <c r="CM83" s="88" t="str">
        <f t="shared" si="426"/>
        <v/>
      </c>
      <c r="CN83" s="88" t="str">
        <f t="shared" si="427"/>
        <v/>
      </c>
      <c r="CO83" s="88" t="str">
        <f t="shared" si="428"/>
        <v/>
      </c>
      <c r="CP83" s="88" t="str">
        <f t="shared" si="429"/>
        <v/>
      </c>
      <c r="CQ83" s="88" t="str">
        <f t="shared" si="430"/>
        <v/>
      </c>
      <c r="CR83" s="88" t="str">
        <f t="shared" si="431"/>
        <v/>
      </c>
      <c r="CS83" s="88" t="str">
        <f t="shared" si="432"/>
        <v/>
      </c>
      <c r="CT83" s="88" t="str">
        <f t="shared" si="433"/>
        <v/>
      </c>
      <c r="CU83" s="88" t="str">
        <f t="shared" si="434"/>
        <v/>
      </c>
      <c r="CV83" s="88" t="str">
        <f t="shared" si="435"/>
        <v/>
      </c>
      <c r="CW83" s="88" t="str">
        <f t="shared" si="436"/>
        <v/>
      </c>
      <c r="CX83" s="88" t="str">
        <f t="shared" si="437"/>
        <v/>
      </c>
      <c r="CY83" s="88" t="str">
        <f t="shared" si="438"/>
        <v/>
      </c>
      <c r="CZ83" s="88" t="str">
        <f t="shared" si="439"/>
        <v/>
      </c>
      <c r="DA83" s="88" t="str">
        <f t="shared" si="440"/>
        <v/>
      </c>
      <c r="DB83" s="88" t="str">
        <f t="shared" si="441"/>
        <v/>
      </c>
      <c r="DC83" s="88" t="str">
        <f t="shared" si="442"/>
        <v/>
      </c>
      <c r="DD83" s="88" t="str">
        <f t="shared" si="443"/>
        <v/>
      </c>
      <c r="DE83" s="88" t="str">
        <f t="shared" si="444"/>
        <v/>
      </c>
      <c r="DF83" s="88" t="str">
        <f t="shared" si="445"/>
        <v/>
      </c>
      <c r="DG83" s="88" t="str">
        <f t="shared" si="446"/>
        <v/>
      </c>
      <c r="DH83" s="88" t="str">
        <f t="shared" si="447"/>
        <v/>
      </c>
      <c r="DI83" s="88" t="str">
        <f t="shared" si="448"/>
        <v/>
      </c>
      <c r="DJ83" s="88" t="str">
        <f t="shared" si="449"/>
        <v/>
      </c>
      <c r="DK83" s="88" t="str">
        <f t="shared" si="450"/>
        <v/>
      </c>
      <c r="DL83" s="88" t="str">
        <f t="shared" si="451"/>
        <v/>
      </c>
      <c r="DM83" s="88" t="str">
        <f t="shared" si="452"/>
        <v/>
      </c>
      <c r="DN83" s="88" t="str">
        <f t="shared" si="453"/>
        <v/>
      </c>
      <c r="DO83" s="88" t="str">
        <f t="shared" si="454"/>
        <v/>
      </c>
      <c r="DP83" s="88" t="str">
        <f t="shared" si="455"/>
        <v/>
      </c>
      <c r="DQ83" s="88" t="str">
        <f t="shared" si="456"/>
        <v/>
      </c>
      <c r="DR83" s="88" t="str">
        <f t="shared" si="457"/>
        <v/>
      </c>
      <c r="DS83" s="88" t="str">
        <f t="shared" si="458"/>
        <v/>
      </c>
      <c r="DT83" s="88" t="str">
        <f t="shared" si="459"/>
        <v/>
      </c>
      <c r="DU83" s="88" t="str">
        <f t="shared" si="460"/>
        <v/>
      </c>
      <c r="DV83" s="88" t="str">
        <f t="shared" si="461"/>
        <v/>
      </c>
      <c r="DW83" s="88" t="str">
        <f t="shared" si="462"/>
        <v/>
      </c>
      <c r="DX83" s="88" t="str">
        <f t="shared" si="463"/>
        <v/>
      </c>
      <c r="DY83" s="88" t="str">
        <f t="shared" si="464"/>
        <v/>
      </c>
      <c r="DZ83" s="88" t="str">
        <f t="shared" si="465"/>
        <v/>
      </c>
      <c r="EA83" s="88" t="str">
        <f t="shared" si="466"/>
        <v/>
      </c>
      <c r="EB83" s="88" t="str">
        <f t="shared" si="467"/>
        <v/>
      </c>
      <c r="EC83" s="88" t="str">
        <f t="shared" si="468"/>
        <v/>
      </c>
      <c r="ED83" s="88" t="str">
        <f t="shared" si="469"/>
        <v/>
      </c>
      <c r="EE83" s="88" t="str">
        <f t="shared" si="470"/>
        <v/>
      </c>
      <c r="EF83" s="88" t="str">
        <f t="shared" si="471"/>
        <v/>
      </c>
      <c r="EG83" s="88" t="str">
        <f t="shared" si="472"/>
        <v/>
      </c>
      <c r="EH83" s="88" t="str">
        <f t="shared" si="473"/>
        <v/>
      </c>
      <c r="EI83" s="88" t="str">
        <f t="shared" si="474"/>
        <v/>
      </c>
      <c r="EJ83" s="88" t="str">
        <f t="shared" si="475"/>
        <v/>
      </c>
      <c r="EK83" s="88" t="str">
        <f t="shared" si="476"/>
        <v/>
      </c>
      <c r="EL83" s="88" t="str">
        <f t="shared" si="477"/>
        <v/>
      </c>
      <c r="EM83" s="88" t="str">
        <f t="shared" si="478"/>
        <v/>
      </c>
      <c r="EN83" s="88" t="str">
        <f t="shared" si="479"/>
        <v/>
      </c>
      <c r="EO83" s="88" t="str">
        <f t="shared" si="480"/>
        <v/>
      </c>
      <c r="EP83" s="88" t="str">
        <f t="shared" si="481"/>
        <v/>
      </c>
      <c r="EQ83" s="88" t="str">
        <f t="shared" si="482"/>
        <v/>
      </c>
      <c r="ER83" s="88" t="str">
        <f t="shared" si="483"/>
        <v/>
      </c>
      <c r="ES83" s="88" t="str">
        <f t="shared" si="484"/>
        <v/>
      </c>
      <c r="ET83" s="88" t="str">
        <f t="shared" si="485"/>
        <v/>
      </c>
      <c r="EU83" s="88" t="str">
        <f t="shared" si="486"/>
        <v/>
      </c>
      <c r="EV83" s="88" t="str">
        <f t="shared" si="487"/>
        <v/>
      </c>
      <c r="EW83" s="88" t="str">
        <f t="shared" si="488"/>
        <v/>
      </c>
      <c r="EX83" s="88" t="str">
        <f t="shared" si="489"/>
        <v/>
      </c>
      <c r="EY83" s="88" t="str">
        <f t="shared" si="490"/>
        <v/>
      </c>
      <c r="EZ83" s="88" t="str">
        <f t="shared" si="491"/>
        <v/>
      </c>
      <c r="FA83" s="88" t="str">
        <f t="shared" si="492"/>
        <v/>
      </c>
      <c r="FB83" s="88" t="str">
        <f t="shared" si="493"/>
        <v/>
      </c>
      <c r="FC83" s="88" t="str">
        <f t="shared" si="494"/>
        <v/>
      </c>
      <c r="FD83" s="88" t="str">
        <f t="shared" si="495"/>
        <v/>
      </c>
      <c r="FE83" s="88" t="str">
        <f t="shared" si="496"/>
        <v/>
      </c>
      <c r="FF83" s="88" t="str">
        <f t="shared" si="497"/>
        <v/>
      </c>
      <c r="FG83" s="88" t="str">
        <f t="shared" si="498"/>
        <v/>
      </c>
      <c r="FH83" s="88" t="str">
        <f t="shared" si="499"/>
        <v/>
      </c>
      <c r="FI83" s="88" t="str">
        <f t="shared" si="500"/>
        <v/>
      </c>
      <c r="FJ83" s="88" t="str">
        <f t="shared" si="501"/>
        <v/>
      </c>
      <c r="FK83" s="88" t="str">
        <f t="shared" si="502"/>
        <v/>
      </c>
      <c r="FL83" s="88" t="str">
        <f t="shared" si="503"/>
        <v/>
      </c>
      <c r="FM83" s="88" t="str">
        <f t="shared" si="504"/>
        <v/>
      </c>
      <c r="FN83" s="88" t="str">
        <f t="shared" si="505"/>
        <v/>
      </c>
      <c r="FO83" s="88" t="str">
        <f t="shared" si="506"/>
        <v/>
      </c>
      <c r="FP83" s="88" t="str">
        <f t="shared" si="507"/>
        <v/>
      </c>
      <c r="FQ83" s="88" t="str">
        <f t="shared" si="508"/>
        <v/>
      </c>
      <c r="FR83" s="88" t="str">
        <f t="shared" si="509"/>
        <v/>
      </c>
      <c r="FS83" s="88" t="str">
        <f t="shared" si="510"/>
        <v/>
      </c>
      <c r="FT83" s="88" t="str">
        <f t="shared" si="511"/>
        <v/>
      </c>
      <c r="FU83" s="88" t="str">
        <f t="shared" si="512"/>
        <v/>
      </c>
      <c r="FV83" s="88" t="str">
        <f t="shared" si="513"/>
        <v/>
      </c>
      <c r="FW83" s="88" t="str">
        <f t="shared" si="514"/>
        <v/>
      </c>
      <c r="FX83" s="88" t="str">
        <f t="shared" si="515"/>
        <v/>
      </c>
      <c r="FY83" s="88" t="str">
        <f t="shared" si="516"/>
        <v/>
      </c>
      <c r="FZ83" s="88">
        <f t="shared" si="517"/>
        <v>-7.0727906671283702E-2</v>
      </c>
      <c r="GA83" s="88">
        <f t="shared" si="518"/>
        <v>-0.1318387730081324</v>
      </c>
      <c r="GB83" s="88">
        <f t="shared" si="519"/>
        <v>-0.12544271569535814</v>
      </c>
      <c r="GC83" s="88">
        <f t="shared" si="520"/>
        <v>-0.12721178157069635</v>
      </c>
      <c r="GD83" s="88">
        <f t="shared" si="521"/>
        <v>-0.12112256110396824</v>
      </c>
      <c r="GE83" s="88">
        <f t="shared" si="522"/>
        <v>-0.11603399192714958</v>
      </c>
      <c r="GF83" s="88">
        <f t="shared" si="523"/>
        <v>-0.11619398275022552</v>
      </c>
      <c r="GG83" s="88">
        <f t="shared" si="524"/>
        <v>-0.12302944001879668</v>
      </c>
      <c r="GH83" s="88">
        <f t="shared" si="525"/>
        <v>-0.1263568837642004</v>
      </c>
      <c r="GI83" s="88">
        <f t="shared" si="526"/>
        <v>-0.1310008953464098</v>
      </c>
      <c r="GJ83" s="88">
        <f t="shared" si="527"/>
        <v>-0.13829877692434611</v>
      </c>
      <c r="GK83" s="88">
        <f t="shared" si="528"/>
        <v>-0.14280461121537735</v>
      </c>
      <c r="GL83" s="88">
        <f t="shared" si="529"/>
        <v>-0.10906860123748285</v>
      </c>
      <c r="GM83" s="88">
        <f t="shared" si="530"/>
        <v>-0.123091898056224</v>
      </c>
      <c r="GN83" s="88">
        <f t="shared" si="531"/>
        <v>-8.9271751678142275E-2</v>
      </c>
      <c r="GO83" s="88">
        <f t="shared" si="532"/>
        <v>-5.0514517465759523E-2</v>
      </c>
      <c r="GP83" s="88">
        <f t="shared" si="533"/>
        <v>-4.8761868801700747E-2</v>
      </c>
      <c r="GQ83" s="88">
        <f t="shared" si="534"/>
        <v>-5.5110776937047579E-2</v>
      </c>
      <c r="GR83" s="88">
        <f t="shared" si="535"/>
        <v>-5.5667604002471061E-2</v>
      </c>
      <c r="GS83" s="88">
        <f t="shared" si="536"/>
        <v>-5.6690118772899423E-2</v>
      </c>
      <c r="GT83" s="88">
        <f t="shared" si="537"/>
        <v>-5.921159797735065E-2</v>
      </c>
      <c r="GU83" s="88">
        <f t="shared" si="538"/>
        <v>-5.4090530950522075E-2</v>
      </c>
      <c r="GV83" s="88">
        <f t="shared" si="539"/>
        <v>-5.4558633928865619E-2</v>
      </c>
      <c r="GW83" s="88">
        <f t="shared" si="540"/>
        <v>-6.084443156579844E-2</v>
      </c>
      <c r="GX83" s="88">
        <f t="shared" ref="GX83:HJ83" si="544">IF(GL43&lt;=0,"",IF(GX43&lt;=0,"",(GX43/GL43-1)))</f>
        <v>-8.6740317040274295E-2</v>
      </c>
      <c r="GY83" s="88">
        <f t="shared" si="544"/>
        <v>-5.2812668964716147E-2</v>
      </c>
      <c r="GZ83" s="88">
        <f t="shared" si="544"/>
        <v>-7.5672133268082753E-2</v>
      </c>
      <c r="HA83" s="88">
        <f t="shared" si="544"/>
        <v>-0.11087485110247175</v>
      </c>
      <c r="HB83" s="88">
        <f t="shared" si="544"/>
        <v>-0.10052545003590629</v>
      </c>
      <c r="HC83" s="88">
        <f t="shared" si="544"/>
        <v>-0.10297974131618259</v>
      </c>
      <c r="HD83" s="88">
        <f t="shared" si="544"/>
        <v>-9.9185414085004031E-2</v>
      </c>
      <c r="HE83" s="88">
        <f t="shared" si="544"/>
        <v>-9.3407889711915604E-2</v>
      </c>
      <c r="HF83" s="88">
        <f t="shared" si="544"/>
        <v>-8.651230790643194E-2</v>
      </c>
      <c r="HG83" s="88">
        <f t="shared" si="544"/>
        <v>-8.2105383116926833E-2</v>
      </c>
      <c r="HH83" s="88">
        <f t="shared" si="544"/>
        <v>-7.7144127200077128E-2</v>
      </c>
      <c r="HI83" s="88">
        <f t="shared" si="544"/>
        <v>-7.4624193061165855E-2</v>
      </c>
      <c r="HJ83" s="88">
        <f t="shared" si="544"/>
        <v>-0.10804035846337035</v>
      </c>
      <c r="HK83" s="88">
        <f t="shared" si="319"/>
        <v>-0.10595435812265486</v>
      </c>
      <c r="HL83" s="88">
        <f t="shared" si="320"/>
        <v>-0.11421141544710822</v>
      </c>
      <c r="HM83" s="88">
        <f t="shared" si="321"/>
        <v>-0.12124888895159358</v>
      </c>
      <c r="HN83" s="88">
        <f t="shared" si="322"/>
        <v>-0.15413751323502123</v>
      </c>
      <c r="HO83" s="88">
        <f t="shared" si="323"/>
        <v>-0.14655306105693355</v>
      </c>
      <c r="HP83" s="88">
        <f t="shared" si="324"/>
        <v>-0.15343837088010459</v>
      </c>
      <c r="HQ83" s="88">
        <f t="shared" si="325"/>
        <v>-0.16546362000475334</v>
      </c>
      <c r="HR83" s="88">
        <f t="shared" si="326"/>
        <v>-0.17105470267278655</v>
      </c>
      <c r="HS83" s="88">
        <f t="shared" si="327"/>
        <v>-0.17833617123787449</v>
      </c>
      <c r="HT83" s="88">
        <f t="shared" si="328"/>
        <v>-0.17939229208905372</v>
      </c>
      <c r="HU83" s="88">
        <f t="shared" si="329"/>
        <v>-0.18411048754926551</v>
      </c>
      <c r="HV83" s="88">
        <f t="shared" si="329"/>
        <v>-0.28244221176139961</v>
      </c>
      <c r="HW83" s="88">
        <f t="shared" si="329"/>
        <v>-0.26380996938319168</v>
      </c>
      <c r="HX83" s="88">
        <f t="shared" si="329"/>
        <v>-0.23751107872969601</v>
      </c>
      <c r="HY83" s="88">
        <f t="shared" si="329"/>
        <v>-0.21340117203178932</v>
      </c>
      <c r="HZ83" s="88">
        <f t="shared" si="329"/>
        <v>-0.18807995664068544</v>
      </c>
      <c r="IA83" s="88">
        <f t="shared" si="329"/>
        <v>-0.17473089386313101</v>
      </c>
      <c r="IB83" s="88">
        <f t="shared" si="329"/>
        <v>-0.16792221886897329</v>
      </c>
      <c r="IC83" s="88">
        <f t="shared" si="329"/>
        <v>-0.1417116448989445</v>
      </c>
      <c r="ID83" s="88">
        <f t="shared" si="329"/>
        <v>-0.12894509686840316</v>
      </c>
      <c r="IE83" s="88">
        <f t="shared" si="329"/>
        <v>-0.11737656647640904</v>
      </c>
      <c r="IF83" s="88">
        <f t="shared" si="329"/>
        <v>-9.89827363127459E-2</v>
      </c>
      <c r="IG83" s="88">
        <f t="shared" si="329"/>
        <v>-7.0035575097327385E-2</v>
      </c>
      <c r="IH83" s="88">
        <f t="shared" si="232"/>
        <v>0.40000949769901117</v>
      </c>
      <c r="II83" s="88">
        <f t="shared" si="260"/>
        <v>0.29818673637781279</v>
      </c>
      <c r="IJ83" s="88">
        <f t="shared" si="261"/>
        <v>0.23289340871311648</v>
      </c>
      <c r="IK83" s="88">
        <f t="shared" si="244"/>
        <v>0.18913042164860538</v>
      </c>
      <c r="IL83" s="88">
        <f t="shared" si="245"/>
        <v>0.1726523963803408</v>
      </c>
      <c r="IM83" s="88">
        <f t="shared" si="246"/>
        <v>0.17298865331807667</v>
      </c>
      <c r="IN83" s="88">
        <f t="shared" si="247"/>
        <v>0.18312066634800983</v>
      </c>
      <c r="IO83" s="88">
        <f t="shared" si="248"/>
        <v>0.18793578377295894</v>
      </c>
      <c r="IP83" s="88">
        <f t="shared" si="249"/>
        <v>0.18792066878632885</v>
      </c>
      <c r="IQ83" s="88">
        <f t="shared" si="250"/>
        <v>0.2091343527570424</v>
      </c>
      <c r="IR83" s="88">
        <f t="shared" si="251"/>
        <v>0.20836155049294813</v>
      </c>
      <c r="IS83" s="88">
        <f t="shared" si="252"/>
        <v>0.20599119773610974</v>
      </c>
      <c r="IT83" s="88">
        <f t="shared" si="253"/>
        <v>0.15379488899971783</v>
      </c>
      <c r="IU83" s="88">
        <f t="shared" si="254"/>
        <v>0.20512327657489515</v>
      </c>
      <c r="IV83" s="88">
        <f t="shared" si="255"/>
        <v>0.23263404913785402</v>
      </c>
      <c r="IW83" s="88">
        <f t="shared" si="256"/>
        <v>0.27514370076344563</v>
      </c>
      <c r="IX83" s="88">
        <f t="shared" si="257"/>
        <v>0.25303761993811569</v>
      </c>
      <c r="IY83" s="88">
        <f t="shared" si="258"/>
        <v>0.26209105906151731</v>
      </c>
      <c r="IZ83" s="88">
        <f t="shared" si="259"/>
        <v>0.25259153883695795</v>
      </c>
      <c r="JA83" s="88">
        <f t="shared" si="259"/>
        <v>0.25322728605830158</v>
      </c>
      <c r="JB83" s="88">
        <f t="shared" si="259"/>
        <v>0.24278725454095595</v>
      </c>
      <c r="JC83" s="88">
        <f t="shared" si="259"/>
        <v>0.22235330903697181</v>
      </c>
      <c r="JD83" s="88">
        <f t="shared" si="259"/>
        <v>0.19922354117357544</v>
      </c>
      <c r="JE83" s="88">
        <f t="shared" si="259"/>
        <v>0.1811689615150931</v>
      </c>
      <c r="JF83" s="88">
        <f t="shared" si="259"/>
        <v>5.9819235896875655E-2</v>
      </c>
      <c r="JG83" s="88">
        <f t="shared" si="259"/>
        <v>6.8576582825790489E-2</v>
      </c>
      <c r="JH83" s="88">
        <f t="shared" si="259"/>
        <v>2.5629878659803484E-2</v>
      </c>
      <c r="JI83" s="88">
        <f t="shared" si="259"/>
        <v>6.4651837645899324E-3</v>
      </c>
      <c r="JJ83" s="88">
        <f t="shared" si="259"/>
        <v>2.8027919438335047E-2</v>
      </c>
      <c r="JK83" s="88">
        <f t="shared" si="345"/>
        <v>-1.6111802548062326E-2</v>
      </c>
      <c r="JL83" s="88">
        <f t="shared" si="345"/>
        <v>-3.4976787879226756E-2</v>
      </c>
      <c r="JM83" s="88">
        <f t="shared" si="345"/>
        <v>-6.3677766553570936E-2</v>
      </c>
      <c r="JN83" s="88">
        <f t="shared" si="345"/>
        <v>-7.2008637122720431E-2</v>
      </c>
      <c r="JO83" s="88">
        <f t="shared" si="345"/>
        <v>-8.1486678709147831E-2</v>
      </c>
      <c r="JP83" s="88">
        <f t="shared" si="345"/>
        <v>-7.8295964436294163E-2</v>
      </c>
      <c r="JQ83" s="88">
        <f t="shared" si="345"/>
        <v>-8.1963792053608264E-2</v>
      </c>
      <c r="JR83" s="88">
        <f t="shared" si="287"/>
        <v>-0.13590348474316005</v>
      </c>
      <c r="JS83" s="88">
        <f t="shared" si="287"/>
        <v>-0.12267289136196624</v>
      </c>
      <c r="JT83" s="88">
        <f t="shared" si="335"/>
        <v>-0.10279272552970409</v>
      </c>
      <c r="JU83" s="88">
        <f t="shared" si="336"/>
        <v>-7.6838101854498353E-2</v>
      </c>
      <c r="JV83" s="88">
        <f t="shared" si="337"/>
        <v>-6.0001078277813646E-2</v>
      </c>
      <c r="JW83" s="88">
        <f t="shared" si="338"/>
        <v>-8.4930795420370409E-3</v>
      </c>
      <c r="JX83" s="88">
        <f t="shared" si="338"/>
        <v>1.8048209328872078E-2</v>
      </c>
      <c r="JY83" s="88">
        <f t="shared" si="338"/>
        <v>5.0152694379747231E-2</v>
      </c>
      <c r="JZ83" s="88">
        <f t="shared" si="338"/>
        <v>8.4321330742925582E-2</v>
      </c>
      <c r="KA83" s="88">
        <f t="shared" si="338"/>
        <v>0.12367235783750474</v>
      </c>
      <c r="KB83" s="88">
        <f t="shared" si="338"/>
        <v>0.14280588283770257</v>
      </c>
      <c r="KC83" s="88">
        <f t="shared" si="338"/>
        <v>0.18356769339696877</v>
      </c>
      <c r="KD83" s="88">
        <f t="shared" si="338"/>
        <v>0.55954725972994446</v>
      </c>
      <c r="KE83" s="88">
        <f t="shared" si="338"/>
        <v>0.54786892769011586</v>
      </c>
      <c r="KF83" s="88">
        <f t="shared" si="338"/>
        <v>0.59847690225591044</v>
      </c>
      <c r="KG83" s="88">
        <f t="shared" si="338"/>
        <v>0.56513023674271223</v>
      </c>
      <c r="KH83" s="88">
        <f t="shared" si="338"/>
        <v>0.55254938628351424</v>
      </c>
      <c r="KI83" s="88">
        <f t="shared" si="338"/>
        <v>0.51497932796598378</v>
      </c>
      <c r="KJ83" s="88">
        <f t="shared" si="338"/>
        <v>0.51865496713997783</v>
      </c>
      <c r="KK83" s="88">
        <f t="shared" si="338"/>
        <v>0.50535594776387271</v>
      </c>
      <c r="KL83" s="88">
        <f t="shared" si="338"/>
        <v>0.48741537715221805</v>
      </c>
      <c r="KM83" s="88">
        <f t="shared" si="338"/>
        <v>0.45253111204379537</v>
      </c>
      <c r="KN83" s="88">
        <f t="shared" si="338"/>
        <v>0.42479312286057014</v>
      </c>
      <c r="KO83" s="88">
        <f t="shared" si="338"/>
        <v>0.38956989662838093</v>
      </c>
      <c r="KP83" s="88">
        <f t="shared" si="338"/>
        <v>0.11539768312675447</v>
      </c>
      <c r="KQ83" s="88">
        <f t="shared" si="338"/>
        <v>0.13848786683473424</v>
      </c>
      <c r="KR83" s="88">
        <f t="shared" si="338"/>
        <v>0.10110731789415528</v>
      </c>
      <c r="KS83" s="88">
        <f t="shared" si="338"/>
        <v>7.3846149877719647E-2</v>
      </c>
      <c r="KT83" s="88">
        <f t="shared" si="338"/>
        <v>6.6833892901814407E-2</v>
      </c>
      <c r="KU83" s="88">
        <f t="shared" si="338"/>
        <v>6.1351692798697011E-2</v>
      </c>
      <c r="KV83" s="88">
        <f t="shared" si="543"/>
        <v>5.0125841796968329E-2</v>
      </c>
      <c r="KW83" s="88">
        <f t="shared" si="543"/>
        <v>4.2139513726378697E-2</v>
      </c>
      <c r="KX83" s="88">
        <f t="shared" si="543"/>
        <v>2.826924427025479E-2</v>
      </c>
      <c r="KY83" s="88">
        <f t="shared" si="543"/>
        <v>1.3501013692267749E-2</v>
      </c>
      <c r="KZ83" s="88">
        <f t="shared" si="543"/>
        <v>-5.4937760517163037E-3</v>
      </c>
      <c r="LA83" s="88">
        <f t="shared" si="543"/>
        <v>-2.0943577269941893E-2</v>
      </c>
      <c r="LB83" s="88">
        <f t="shared" si="543"/>
        <v>-8.97353479872528E-2</v>
      </c>
      <c r="LC83" s="88">
        <f t="shared" si="543"/>
        <v>-0.15111733612114486</v>
      </c>
      <c r="LD83" s="88">
        <f t="shared" si="543"/>
        <v>-0.12869760787376838</v>
      </c>
      <c r="LE83" s="88">
        <f t="shared" si="543"/>
        <v>-0.13094156614737695</v>
      </c>
      <c r="LF83" s="88">
        <f t="shared" si="543"/>
        <v>-0.13643801514964859</v>
      </c>
      <c r="LG83" s="88">
        <f t="shared" si="543"/>
        <v>-0.15249215926865933</v>
      </c>
      <c r="LH83" s="88">
        <f t="shared" si="543"/>
        <v>-0.16372866062521463</v>
      </c>
      <c r="LI83" s="88">
        <f t="shared" si="543"/>
        <v>-0.17743746167185948</v>
      </c>
      <c r="LJ83" s="88">
        <f t="shared" si="543"/>
        <v>-0.1847638552687193</v>
      </c>
      <c r="LK83" s="88">
        <f t="shared" si="543"/>
        <v>-0.18535559638074572</v>
      </c>
      <c r="LL83" s="88">
        <f t="shared" si="543"/>
        <v>-0.17564027353026046</v>
      </c>
      <c r="LM83" s="88">
        <f t="shared" si="543"/>
        <v>-0.16007507360564976</v>
      </c>
      <c r="LN83" s="88">
        <f t="shared" si="543"/>
        <v>-0.14412497962152471</v>
      </c>
      <c r="LO83" s="88">
        <f t="shared" si="543"/>
        <v>-0.12198346016147954</v>
      </c>
      <c r="LP83" s="88">
        <f t="shared" si="543"/>
        <v>-0.15277394309670067</v>
      </c>
      <c r="LQ83" s="88">
        <f t="shared" si="543"/>
        <v>-0.13567956212179166</v>
      </c>
      <c r="LR83" s="88">
        <f t="shared" si="543"/>
        <v>-0.1210290146896349</v>
      </c>
      <c r="LS83" s="88">
        <f t="shared" si="543"/>
        <v>-0.10524945025602228</v>
      </c>
      <c r="LT83" s="88">
        <f t="shared" si="543"/>
        <v>-8.651215120894884E-2</v>
      </c>
      <c r="LU83" s="88">
        <f t="shared" si="543"/>
        <v>-7.4762724119538215E-2</v>
      </c>
      <c r="LV83" s="88">
        <f t="shared" si="543"/>
        <v>-6.1744033135847087E-2</v>
      </c>
      <c r="LW83" s="88">
        <f t="shared" si="543"/>
        <v>-5.0793139751801775E-2</v>
      </c>
      <c r="LX83" s="88">
        <f t="shared" si="543"/>
        <v>-4.582423339639774E-2</v>
      </c>
      <c r="LY83" s="88">
        <f t="shared" si="543"/>
        <v>-6.9484229774024908E-2</v>
      </c>
      <c r="LZ83" s="88">
        <f t="shared" si="543"/>
        <v>-0.1136779464054285</v>
      </c>
      <c r="MA83" s="88">
        <f t="shared" si="543"/>
        <v>-7.9944502679319074E-2</v>
      </c>
      <c r="MB83" s="88">
        <f t="shared" si="543"/>
        <v>-6.4079512060336463E-2</v>
      </c>
      <c r="MC83" s="88">
        <f t="shared" si="543"/>
        <v>-4.5775235212175969E-2</v>
      </c>
      <c r="MD83" s="88">
        <f t="shared" si="340"/>
        <v>-5.3113294280171086E-2</v>
      </c>
      <c r="ME83" s="88">
        <f t="shared" si="341"/>
        <v>-5.1763642971296431E-2</v>
      </c>
      <c r="MF83" s="88">
        <f t="shared" si="341"/>
        <v>-3.8457933524155163E-2</v>
      </c>
      <c r="MG83" s="88">
        <f t="shared" si="341"/>
        <v>-4.0520912624704364E-2</v>
      </c>
      <c r="MH83" s="88">
        <f t="shared" si="341"/>
        <v>-3.8544749037239145E-2</v>
      </c>
      <c r="MI83" s="88">
        <f t="shared" si="341"/>
        <v>-3.7588386043337141E-2</v>
      </c>
      <c r="MJ83" s="88">
        <f t="shared" si="341"/>
        <v>-3.7776344866282785E-2</v>
      </c>
      <c r="MK83" s="88">
        <f t="shared" si="341"/>
        <v>-2.5465384154318427E-2</v>
      </c>
      <c r="ML83" s="88">
        <f t="shared" si="341"/>
        <v>0.15039213093073234</v>
      </c>
    </row>
    <row r="84" spans="1:350" s="80" customFormat="1" x14ac:dyDescent="0.35">
      <c r="A84" s="79" t="str">
        <f>Month!A44</f>
        <v>Importação (ton)</v>
      </c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 t="str">
        <f t="shared" si="349"/>
        <v/>
      </c>
      <c r="O84" s="87" t="str">
        <f t="shared" si="350"/>
        <v/>
      </c>
      <c r="P84" s="87" t="str">
        <f t="shared" si="351"/>
        <v/>
      </c>
      <c r="Q84" s="87" t="str">
        <f t="shared" si="352"/>
        <v/>
      </c>
      <c r="R84" s="87" t="str">
        <f t="shared" si="353"/>
        <v/>
      </c>
      <c r="S84" s="87" t="str">
        <f t="shared" si="354"/>
        <v/>
      </c>
      <c r="T84" s="87" t="str">
        <f t="shared" si="355"/>
        <v/>
      </c>
      <c r="U84" s="87" t="str">
        <f t="shared" si="356"/>
        <v/>
      </c>
      <c r="V84" s="87" t="str">
        <f t="shared" si="357"/>
        <v/>
      </c>
      <c r="W84" s="87" t="str">
        <f t="shared" si="358"/>
        <v/>
      </c>
      <c r="X84" s="87" t="str">
        <f t="shared" si="359"/>
        <v/>
      </c>
      <c r="Y84" s="87" t="str">
        <f t="shared" si="360"/>
        <v/>
      </c>
      <c r="Z84" s="87" t="str">
        <f t="shared" si="361"/>
        <v/>
      </c>
      <c r="AA84" s="87" t="str">
        <f t="shared" si="362"/>
        <v/>
      </c>
      <c r="AB84" s="87" t="str">
        <f t="shared" si="363"/>
        <v/>
      </c>
      <c r="AC84" s="87" t="str">
        <f t="shared" si="364"/>
        <v/>
      </c>
      <c r="AD84" s="87" t="str">
        <f t="shared" si="365"/>
        <v/>
      </c>
      <c r="AE84" s="87" t="str">
        <f t="shared" si="366"/>
        <v/>
      </c>
      <c r="AF84" s="87" t="str">
        <f t="shared" si="367"/>
        <v/>
      </c>
      <c r="AG84" s="87" t="str">
        <f t="shared" si="368"/>
        <v/>
      </c>
      <c r="AH84" s="87" t="str">
        <f t="shared" si="369"/>
        <v/>
      </c>
      <c r="AI84" s="87" t="str">
        <f t="shared" si="370"/>
        <v/>
      </c>
      <c r="AJ84" s="87" t="str">
        <f t="shared" si="371"/>
        <v/>
      </c>
      <c r="AK84" s="87" t="str">
        <f t="shared" si="372"/>
        <v/>
      </c>
      <c r="AL84" s="87" t="str">
        <f t="shared" si="373"/>
        <v/>
      </c>
      <c r="AM84" s="87" t="str">
        <f t="shared" si="374"/>
        <v/>
      </c>
      <c r="AN84" s="87" t="str">
        <f t="shared" si="375"/>
        <v/>
      </c>
      <c r="AO84" s="87" t="str">
        <f t="shared" si="376"/>
        <v/>
      </c>
      <c r="AP84" s="87" t="str">
        <f t="shared" si="377"/>
        <v/>
      </c>
      <c r="AQ84" s="87" t="str">
        <f t="shared" si="378"/>
        <v/>
      </c>
      <c r="AR84" s="87" t="str">
        <f t="shared" si="379"/>
        <v/>
      </c>
      <c r="AS84" s="87" t="str">
        <f t="shared" si="380"/>
        <v/>
      </c>
      <c r="AT84" s="87" t="str">
        <f t="shared" si="381"/>
        <v/>
      </c>
      <c r="AU84" s="87" t="str">
        <f t="shared" si="382"/>
        <v/>
      </c>
      <c r="AV84" s="87" t="str">
        <f t="shared" si="383"/>
        <v/>
      </c>
      <c r="AW84" s="87" t="str">
        <f t="shared" si="384"/>
        <v/>
      </c>
      <c r="AX84" s="87" t="str">
        <f t="shared" si="385"/>
        <v/>
      </c>
      <c r="AY84" s="87" t="str">
        <f t="shared" si="386"/>
        <v/>
      </c>
      <c r="AZ84" s="87" t="str">
        <f t="shared" si="387"/>
        <v/>
      </c>
      <c r="BA84" s="87" t="str">
        <f t="shared" si="388"/>
        <v/>
      </c>
      <c r="BB84" s="87" t="str">
        <f t="shared" si="389"/>
        <v/>
      </c>
      <c r="BC84" s="87" t="str">
        <f t="shared" si="390"/>
        <v/>
      </c>
      <c r="BD84" s="87" t="str">
        <f t="shared" si="391"/>
        <v/>
      </c>
      <c r="BE84" s="87" t="str">
        <f t="shared" si="392"/>
        <v/>
      </c>
      <c r="BF84" s="87" t="str">
        <f t="shared" si="393"/>
        <v/>
      </c>
      <c r="BG84" s="87" t="str">
        <f t="shared" si="394"/>
        <v/>
      </c>
      <c r="BH84" s="87" t="str">
        <f t="shared" si="395"/>
        <v/>
      </c>
      <c r="BI84" s="87" t="str">
        <f t="shared" si="396"/>
        <v/>
      </c>
      <c r="BJ84" s="87" t="str">
        <f t="shared" si="397"/>
        <v/>
      </c>
      <c r="BK84" s="87" t="str">
        <f t="shared" si="398"/>
        <v/>
      </c>
      <c r="BL84" s="87" t="str">
        <f t="shared" si="399"/>
        <v/>
      </c>
      <c r="BM84" s="87" t="str">
        <f t="shared" si="400"/>
        <v/>
      </c>
      <c r="BN84" s="87" t="str">
        <f t="shared" si="401"/>
        <v/>
      </c>
      <c r="BO84" s="87" t="str">
        <f t="shared" si="402"/>
        <v/>
      </c>
      <c r="BP84" s="87" t="str">
        <f t="shared" si="403"/>
        <v/>
      </c>
      <c r="BQ84" s="87" t="str">
        <f t="shared" si="404"/>
        <v/>
      </c>
      <c r="BR84" s="87" t="str">
        <f t="shared" si="405"/>
        <v/>
      </c>
      <c r="BS84" s="87" t="str">
        <f t="shared" si="406"/>
        <v/>
      </c>
      <c r="BT84" s="87" t="str">
        <f t="shared" si="407"/>
        <v/>
      </c>
      <c r="BU84" s="87" t="str">
        <f t="shared" si="408"/>
        <v/>
      </c>
      <c r="BV84" s="87" t="str">
        <f t="shared" si="409"/>
        <v/>
      </c>
      <c r="BW84" s="87" t="str">
        <f t="shared" si="410"/>
        <v/>
      </c>
      <c r="BX84" s="87" t="str">
        <f t="shared" si="411"/>
        <v/>
      </c>
      <c r="BY84" s="87" t="str">
        <f t="shared" si="412"/>
        <v/>
      </c>
      <c r="BZ84" s="87" t="str">
        <f t="shared" si="413"/>
        <v/>
      </c>
      <c r="CA84" s="87" t="str">
        <f t="shared" si="414"/>
        <v/>
      </c>
      <c r="CB84" s="87" t="str">
        <f t="shared" si="415"/>
        <v/>
      </c>
      <c r="CC84" s="87" t="str">
        <f t="shared" si="416"/>
        <v/>
      </c>
      <c r="CD84" s="87" t="str">
        <f t="shared" si="417"/>
        <v/>
      </c>
      <c r="CE84" s="87" t="str">
        <f t="shared" si="418"/>
        <v/>
      </c>
      <c r="CF84" s="87" t="str">
        <f t="shared" si="419"/>
        <v/>
      </c>
      <c r="CG84" s="87" t="str">
        <f t="shared" si="420"/>
        <v/>
      </c>
      <c r="CH84" s="87" t="str">
        <f t="shared" si="421"/>
        <v/>
      </c>
      <c r="CI84" s="87" t="str">
        <f t="shared" si="422"/>
        <v/>
      </c>
      <c r="CJ84" s="87" t="str">
        <f t="shared" si="423"/>
        <v/>
      </c>
      <c r="CK84" s="87" t="str">
        <f t="shared" si="424"/>
        <v/>
      </c>
      <c r="CL84" s="87" t="str">
        <f t="shared" si="425"/>
        <v/>
      </c>
      <c r="CM84" s="87" t="str">
        <f t="shared" si="426"/>
        <v/>
      </c>
      <c r="CN84" s="87" t="str">
        <f t="shared" si="427"/>
        <v/>
      </c>
      <c r="CO84" s="87" t="str">
        <f t="shared" si="428"/>
        <v/>
      </c>
      <c r="CP84" s="87" t="str">
        <f t="shared" si="429"/>
        <v/>
      </c>
      <c r="CQ84" s="87" t="str">
        <f t="shared" si="430"/>
        <v/>
      </c>
      <c r="CR84" s="87" t="str">
        <f t="shared" si="431"/>
        <v/>
      </c>
      <c r="CS84" s="87" t="str">
        <f t="shared" si="432"/>
        <v/>
      </c>
      <c r="CT84" s="87" t="str">
        <f t="shared" si="433"/>
        <v/>
      </c>
      <c r="CU84" s="87" t="str">
        <f t="shared" si="434"/>
        <v/>
      </c>
      <c r="CV84" s="87" t="str">
        <f t="shared" si="435"/>
        <v/>
      </c>
      <c r="CW84" s="87" t="str">
        <f t="shared" si="436"/>
        <v/>
      </c>
      <c r="CX84" s="87" t="str">
        <f t="shared" si="437"/>
        <v/>
      </c>
      <c r="CY84" s="87" t="str">
        <f t="shared" si="438"/>
        <v/>
      </c>
      <c r="CZ84" s="87" t="str">
        <f t="shared" si="439"/>
        <v/>
      </c>
      <c r="DA84" s="87" t="str">
        <f t="shared" si="440"/>
        <v/>
      </c>
      <c r="DB84" s="87" t="str">
        <f t="shared" si="441"/>
        <v/>
      </c>
      <c r="DC84" s="87" t="str">
        <f t="shared" si="442"/>
        <v/>
      </c>
      <c r="DD84" s="87" t="str">
        <f t="shared" si="443"/>
        <v/>
      </c>
      <c r="DE84" s="87" t="str">
        <f t="shared" si="444"/>
        <v/>
      </c>
      <c r="DF84" s="87" t="str">
        <f t="shared" si="445"/>
        <v/>
      </c>
      <c r="DG84" s="87" t="str">
        <f t="shared" si="446"/>
        <v/>
      </c>
      <c r="DH84" s="87" t="str">
        <f t="shared" si="447"/>
        <v/>
      </c>
      <c r="DI84" s="87" t="str">
        <f t="shared" si="448"/>
        <v/>
      </c>
      <c r="DJ84" s="87" t="str">
        <f t="shared" si="449"/>
        <v/>
      </c>
      <c r="DK84" s="87" t="str">
        <f t="shared" si="450"/>
        <v/>
      </c>
      <c r="DL84" s="87" t="str">
        <f t="shared" si="451"/>
        <v/>
      </c>
      <c r="DM84" s="87" t="str">
        <f t="shared" si="452"/>
        <v/>
      </c>
      <c r="DN84" s="87" t="str">
        <f t="shared" si="453"/>
        <v/>
      </c>
      <c r="DO84" s="87" t="str">
        <f t="shared" si="454"/>
        <v/>
      </c>
      <c r="DP84" s="87" t="str">
        <f t="shared" si="455"/>
        <v/>
      </c>
      <c r="DQ84" s="87" t="str">
        <f t="shared" si="456"/>
        <v/>
      </c>
      <c r="DR84" s="87" t="str">
        <f t="shared" si="457"/>
        <v/>
      </c>
      <c r="DS84" s="87" t="str">
        <f t="shared" si="458"/>
        <v/>
      </c>
      <c r="DT84" s="87" t="str">
        <f t="shared" si="459"/>
        <v/>
      </c>
      <c r="DU84" s="87" t="str">
        <f t="shared" si="460"/>
        <v/>
      </c>
      <c r="DV84" s="87" t="str">
        <f t="shared" si="461"/>
        <v/>
      </c>
      <c r="DW84" s="87" t="str">
        <f t="shared" si="462"/>
        <v/>
      </c>
      <c r="DX84" s="87" t="str">
        <f t="shared" si="463"/>
        <v/>
      </c>
      <c r="DY84" s="87" t="str">
        <f t="shared" si="464"/>
        <v/>
      </c>
      <c r="DZ84" s="87" t="str">
        <f t="shared" si="465"/>
        <v/>
      </c>
      <c r="EA84" s="87" t="str">
        <f t="shared" si="466"/>
        <v/>
      </c>
      <c r="EB84" s="87" t="str">
        <f t="shared" si="467"/>
        <v/>
      </c>
      <c r="EC84" s="87" t="str">
        <f t="shared" si="468"/>
        <v/>
      </c>
      <c r="ED84" s="87" t="str">
        <f t="shared" si="469"/>
        <v/>
      </c>
      <c r="EE84" s="87" t="str">
        <f t="shared" si="470"/>
        <v/>
      </c>
      <c r="EF84" s="87" t="str">
        <f t="shared" si="471"/>
        <v/>
      </c>
      <c r="EG84" s="87" t="str">
        <f t="shared" si="472"/>
        <v/>
      </c>
      <c r="EH84" s="87" t="str">
        <f t="shared" si="473"/>
        <v/>
      </c>
      <c r="EI84" s="87" t="str">
        <f t="shared" si="474"/>
        <v/>
      </c>
      <c r="EJ84" s="87" t="str">
        <f t="shared" si="475"/>
        <v/>
      </c>
      <c r="EK84" s="87" t="str">
        <f t="shared" si="476"/>
        <v/>
      </c>
      <c r="EL84" s="87" t="str">
        <f t="shared" si="477"/>
        <v/>
      </c>
      <c r="EM84" s="87" t="str">
        <f t="shared" si="478"/>
        <v/>
      </c>
      <c r="EN84" s="87" t="str">
        <f t="shared" si="479"/>
        <v/>
      </c>
      <c r="EO84" s="87" t="str">
        <f t="shared" si="480"/>
        <v/>
      </c>
      <c r="EP84" s="87" t="str">
        <f t="shared" si="481"/>
        <v/>
      </c>
      <c r="EQ84" s="87" t="str">
        <f t="shared" si="482"/>
        <v/>
      </c>
      <c r="ER84" s="87" t="str">
        <f t="shared" si="483"/>
        <v/>
      </c>
      <c r="ES84" s="87" t="str">
        <f t="shared" si="484"/>
        <v/>
      </c>
      <c r="ET84" s="87" t="str">
        <f t="shared" si="485"/>
        <v/>
      </c>
      <c r="EU84" s="87" t="str">
        <f t="shared" si="486"/>
        <v/>
      </c>
      <c r="EV84" s="87" t="str">
        <f t="shared" si="487"/>
        <v/>
      </c>
      <c r="EW84" s="87" t="str">
        <f t="shared" si="488"/>
        <v/>
      </c>
      <c r="EX84" s="87" t="str">
        <f t="shared" si="489"/>
        <v/>
      </c>
      <c r="EY84" s="87" t="str">
        <f t="shared" si="490"/>
        <v/>
      </c>
      <c r="EZ84" s="87" t="str">
        <f t="shared" si="491"/>
        <v/>
      </c>
      <c r="FA84" s="87" t="str">
        <f t="shared" si="492"/>
        <v/>
      </c>
      <c r="FB84" s="87" t="str">
        <f t="shared" si="493"/>
        <v/>
      </c>
      <c r="FC84" s="87" t="str">
        <f t="shared" si="494"/>
        <v/>
      </c>
      <c r="FD84" s="87" t="str">
        <f t="shared" si="495"/>
        <v/>
      </c>
      <c r="FE84" s="87" t="str">
        <f t="shared" si="496"/>
        <v/>
      </c>
      <c r="FF84" s="87" t="str">
        <f t="shared" si="497"/>
        <v/>
      </c>
      <c r="FG84" s="87" t="str">
        <f t="shared" si="498"/>
        <v/>
      </c>
      <c r="FH84" s="87" t="str">
        <f t="shared" si="499"/>
        <v/>
      </c>
      <c r="FI84" s="87" t="str">
        <f t="shared" si="500"/>
        <v/>
      </c>
      <c r="FJ84" s="87" t="str">
        <f t="shared" si="501"/>
        <v/>
      </c>
      <c r="FK84" s="87" t="str">
        <f t="shared" si="502"/>
        <v/>
      </c>
      <c r="FL84" s="87" t="str">
        <f t="shared" si="503"/>
        <v/>
      </c>
      <c r="FM84" s="87" t="str">
        <f t="shared" si="504"/>
        <v/>
      </c>
      <c r="FN84" s="87" t="str">
        <f t="shared" si="505"/>
        <v/>
      </c>
      <c r="FO84" s="87" t="str">
        <f t="shared" si="506"/>
        <v/>
      </c>
      <c r="FP84" s="87" t="str">
        <f t="shared" si="507"/>
        <v/>
      </c>
      <c r="FQ84" s="87" t="str">
        <f t="shared" si="508"/>
        <v/>
      </c>
      <c r="FR84" s="87" t="str">
        <f t="shared" si="509"/>
        <v/>
      </c>
      <c r="FS84" s="87" t="str">
        <f t="shared" si="510"/>
        <v/>
      </c>
      <c r="FT84" s="87" t="str">
        <f t="shared" si="511"/>
        <v/>
      </c>
      <c r="FU84" s="87" t="str">
        <f t="shared" si="512"/>
        <v/>
      </c>
      <c r="FV84" s="87" t="str">
        <f t="shared" si="513"/>
        <v/>
      </c>
      <c r="FW84" s="87" t="str">
        <f t="shared" si="514"/>
        <v/>
      </c>
      <c r="FX84" s="87" t="str">
        <f t="shared" si="515"/>
        <v/>
      </c>
      <c r="FY84" s="87" t="str">
        <f t="shared" si="516"/>
        <v/>
      </c>
      <c r="FZ84" s="87">
        <f t="shared" si="517"/>
        <v>-5.0076843781040603E-3</v>
      </c>
      <c r="GA84" s="87">
        <f t="shared" si="518"/>
        <v>-0.10841281040930595</v>
      </c>
      <c r="GB84" s="87">
        <f t="shared" si="519"/>
        <v>-0.10736026386834652</v>
      </c>
      <c r="GC84" s="87">
        <f t="shared" si="520"/>
        <v>-0.10971964787187838</v>
      </c>
      <c r="GD84" s="87">
        <f t="shared" si="521"/>
        <v>-0.11268028738331404</v>
      </c>
      <c r="GE84" s="87">
        <f t="shared" si="522"/>
        <v>-0.11273106929648147</v>
      </c>
      <c r="GF84" s="87">
        <f t="shared" si="523"/>
        <v>-0.11084452638654663</v>
      </c>
      <c r="GG84" s="87">
        <f t="shared" si="524"/>
        <v>-0.11396157882093849</v>
      </c>
      <c r="GH84" s="87">
        <f t="shared" si="525"/>
        <v>-0.1063491520073564</v>
      </c>
      <c r="GI84" s="87">
        <f t="shared" si="526"/>
        <v>-0.10439379319914788</v>
      </c>
      <c r="GJ84" s="87">
        <f t="shared" si="527"/>
        <v>-0.10858219435727856</v>
      </c>
      <c r="GK84" s="87">
        <f t="shared" si="528"/>
        <v>-0.10887973559105013</v>
      </c>
      <c r="GL84" s="87">
        <f t="shared" si="529"/>
        <v>-8.4105634303697885E-2</v>
      </c>
      <c r="GM84" s="87">
        <f t="shared" si="530"/>
        <v>-5.1693000654129184E-2</v>
      </c>
      <c r="GN84" s="87">
        <f t="shared" si="531"/>
        <v>1.3498805759121657E-2</v>
      </c>
      <c r="GO84" s="87">
        <f t="shared" si="532"/>
        <v>5.2673864300344153E-2</v>
      </c>
      <c r="GP84" s="87">
        <f t="shared" si="533"/>
        <v>5.7044715667872392E-2</v>
      </c>
      <c r="GQ84" s="87">
        <f t="shared" si="534"/>
        <v>5.0050082707715715E-2</v>
      </c>
      <c r="GR84" s="87">
        <f t="shared" si="535"/>
        <v>3.6530438882707905E-2</v>
      </c>
      <c r="GS84" s="87">
        <f t="shared" si="536"/>
        <v>2.7816755008362559E-2</v>
      </c>
      <c r="GT84" s="87">
        <f t="shared" si="537"/>
        <v>1.4358155040169907E-2</v>
      </c>
      <c r="GU84" s="87">
        <f t="shared" si="538"/>
        <v>1.6099077147093688E-2</v>
      </c>
      <c r="GV84" s="87">
        <f t="shared" si="539"/>
        <v>1.2343028126413857E-2</v>
      </c>
      <c r="GW84" s="87">
        <f t="shared" si="540"/>
        <v>-1.2575879565130954E-3</v>
      </c>
      <c r="GX84" s="87">
        <f t="shared" ref="GX84:HJ84" si="545">IF(GL44&lt;=0,"",IF(GX44&lt;=0,"",(GX44/GL44-1)))</f>
        <v>-1.0481677325366756E-2</v>
      </c>
      <c r="GY84" s="87">
        <f t="shared" si="545"/>
        <v>-1.5343091174361279E-3</v>
      </c>
      <c r="GZ84" s="87">
        <f t="shared" si="545"/>
        <v>-5.9028735610374694E-2</v>
      </c>
      <c r="HA84" s="87">
        <f t="shared" si="545"/>
        <v>-9.2585819977232031E-2</v>
      </c>
      <c r="HB84" s="87">
        <f t="shared" si="545"/>
        <v>-8.7416459530668567E-2</v>
      </c>
      <c r="HC84" s="87">
        <f t="shared" si="545"/>
        <v>-9.0549911344444567E-2</v>
      </c>
      <c r="HD84" s="87">
        <f t="shared" si="545"/>
        <v>-8.4783345235998175E-2</v>
      </c>
      <c r="HE84" s="87">
        <f t="shared" si="545"/>
        <v>-7.2575118806362693E-2</v>
      </c>
      <c r="HF84" s="87">
        <f t="shared" si="545"/>
        <v>-5.9224289429008259E-2</v>
      </c>
      <c r="HG84" s="87">
        <f t="shared" si="545"/>
        <v>-5.1954828903585937E-2</v>
      </c>
      <c r="HH84" s="87">
        <f t="shared" si="545"/>
        <v>-4.4552518532659402E-2</v>
      </c>
      <c r="HI84" s="87">
        <f t="shared" si="545"/>
        <v>-4.4639900576764813E-2</v>
      </c>
      <c r="HJ84" s="87">
        <f t="shared" si="545"/>
        <v>-0.16911190207483284</v>
      </c>
      <c r="HK84" s="87">
        <f t="shared" si="319"/>
        <v>-0.13467184801381693</v>
      </c>
      <c r="HL84" s="87">
        <f t="shared" si="320"/>
        <v>-0.13239926143151948</v>
      </c>
      <c r="HM84" s="87">
        <f t="shared" si="321"/>
        <v>-0.13384982603770534</v>
      </c>
      <c r="HN84" s="87">
        <f t="shared" si="322"/>
        <v>-0.16232677339745616</v>
      </c>
      <c r="HO84" s="87">
        <f t="shared" si="323"/>
        <v>-0.16351769151494333</v>
      </c>
      <c r="HP84" s="87">
        <f t="shared" si="324"/>
        <v>-0.17600027064820245</v>
      </c>
      <c r="HQ84" s="87">
        <f t="shared" si="325"/>
        <v>-0.18559706326927228</v>
      </c>
      <c r="HR84" s="87">
        <f t="shared" si="326"/>
        <v>-0.19480222662776703</v>
      </c>
      <c r="HS84" s="87">
        <f t="shared" si="327"/>
        <v>-0.19937421584550141</v>
      </c>
      <c r="HT84" s="87">
        <f t="shared" si="328"/>
        <v>-0.20024215246636778</v>
      </c>
      <c r="HU84" s="87">
        <f t="shared" si="329"/>
        <v>-0.20352705488028056</v>
      </c>
      <c r="HV84" s="87">
        <f t="shared" si="329"/>
        <v>-0.26747466304461398</v>
      </c>
      <c r="HW84" s="87">
        <f t="shared" si="329"/>
        <v>-0.28746070555361514</v>
      </c>
      <c r="HX84" s="87">
        <f t="shared" si="329"/>
        <v>-0.2751314471707561</v>
      </c>
      <c r="HY84" s="87">
        <f t="shared" si="329"/>
        <v>-0.26658726266377075</v>
      </c>
      <c r="HZ84" s="87">
        <f t="shared" si="329"/>
        <v>-0.24575550981095728</v>
      </c>
      <c r="IA84" s="87">
        <f t="shared" si="329"/>
        <v>-0.23937766545569417</v>
      </c>
      <c r="IB84" s="87">
        <f t="shared" si="329"/>
        <v>-0.23164406246150904</v>
      </c>
      <c r="IC84" s="87">
        <f t="shared" si="329"/>
        <v>-0.21217745531678978</v>
      </c>
      <c r="ID84" s="87">
        <f t="shared" si="329"/>
        <v>-0.20569147998262538</v>
      </c>
      <c r="IE84" s="87">
        <f t="shared" si="329"/>
        <v>-0.19924933831595282</v>
      </c>
      <c r="IF84" s="87">
        <f t="shared" si="329"/>
        <v>-0.18945800255165191</v>
      </c>
      <c r="IG84" s="87">
        <f t="shared" si="329"/>
        <v>-0.16648326089813192</v>
      </c>
      <c r="IH84" s="87">
        <f t="shared" si="232"/>
        <v>0.33475966338610763</v>
      </c>
      <c r="II84" s="87">
        <f t="shared" si="260"/>
        <v>0.28368347338935584</v>
      </c>
      <c r="IJ84" s="87">
        <f t="shared" si="261"/>
        <v>0.21186477267820902</v>
      </c>
      <c r="IK84" s="87">
        <f t="shared" si="244"/>
        <v>0.18551776843714185</v>
      </c>
      <c r="IL84" s="87">
        <f t="shared" si="245"/>
        <v>0.17790074615654272</v>
      </c>
      <c r="IM84" s="87">
        <f t="shared" si="246"/>
        <v>0.18766483231232489</v>
      </c>
      <c r="IN84" s="87">
        <f t="shared" si="247"/>
        <v>0.20196640721015968</v>
      </c>
      <c r="IO84" s="87">
        <f t="shared" si="248"/>
        <v>0.21773650715946635</v>
      </c>
      <c r="IP84" s="87">
        <f t="shared" si="249"/>
        <v>0.23063699612875288</v>
      </c>
      <c r="IQ84" s="87">
        <f t="shared" si="250"/>
        <v>0.25438828190659146</v>
      </c>
      <c r="IR84" s="87">
        <f t="shared" si="251"/>
        <v>0.26353206615440294</v>
      </c>
      <c r="IS84" s="87">
        <f t="shared" si="252"/>
        <v>0.260119352748305</v>
      </c>
      <c r="IT84" s="87">
        <f t="shared" si="253"/>
        <v>0.15142124385552469</v>
      </c>
      <c r="IU84" s="87">
        <f t="shared" si="254"/>
        <v>0.17718618733293323</v>
      </c>
      <c r="IV84" s="87">
        <f t="shared" si="255"/>
        <v>0.18472994157047173</v>
      </c>
      <c r="IW84" s="87">
        <f t="shared" si="256"/>
        <v>0.20585549288208438</v>
      </c>
      <c r="IX84" s="87">
        <f t="shared" si="257"/>
        <v>0.20185787471037142</v>
      </c>
      <c r="IY84" s="87">
        <f t="shared" si="258"/>
        <v>0.17644076094558669</v>
      </c>
      <c r="IZ84" s="87">
        <f t="shared" si="259"/>
        <v>0.1586645327642926</v>
      </c>
      <c r="JA84" s="87">
        <f t="shared" si="259"/>
        <v>0.12970942576098299</v>
      </c>
      <c r="JB84" s="87">
        <f t="shared" si="259"/>
        <v>0.11653486146705228</v>
      </c>
      <c r="JC84" s="87">
        <f t="shared" si="259"/>
        <v>9.3033940159650941E-2</v>
      </c>
      <c r="JD84" s="87">
        <f t="shared" si="259"/>
        <v>5.9718338330918774E-2</v>
      </c>
      <c r="JE84" s="87">
        <f t="shared" si="259"/>
        <v>4.5722838392754372E-2</v>
      </c>
      <c r="JF84" s="87">
        <f t="shared" si="259"/>
        <v>-6.7935034802784178E-2</v>
      </c>
      <c r="JG84" s="87">
        <f t="shared" si="259"/>
        <v>-8.3043699893414868E-2</v>
      </c>
      <c r="JH84" s="87">
        <f t="shared" si="259"/>
        <v>-0.10558445854509368</v>
      </c>
      <c r="JI84" s="87">
        <f t="shared" si="259"/>
        <v>-0.10691851917850936</v>
      </c>
      <c r="JJ84" s="87">
        <f t="shared" si="259"/>
        <v>-0.11310776632059283</v>
      </c>
      <c r="JK84" s="87">
        <f t="shared" si="345"/>
        <v>-0.12535112881411348</v>
      </c>
      <c r="JL84" s="87">
        <f t="shared" si="345"/>
        <v>-0.12937881287649156</v>
      </c>
      <c r="JM84" s="87">
        <f t="shared" si="345"/>
        <v>-0.13951471209661281</v>
      </c>
      <c r="JN84" s="87">
        <f t="shared" si="345"/>
        <v>-0.1440716368508157</v>
      </c>
      <c r="JO84" s="87">
        <f t="shared" si="345"/>
        <v>-0.15296239864095695</v>
      </c>
      <c r="JP84" s="87">
        <f t="shared" si="345"/>
        <v>-0.13525521802025209</v>
      </c>
      <c r="JQ84" s="87">
        <f t="shared" si="345"/>
        <v>-0.13679335300421314</v>
      </c>
      <c r="JR84" s="87">
        <f t="shared" si="287"/>
        <v>-0.20003982873643333</v>
      </c>
      <c r="JS84" s="87">
        <f t="shared" si="287"/>
        <v>-0.18123010057108202</v>
      </c>
      <c r="JT84" s="87">
        <f t="shared" si="335"/>
        <v>-0.14951919843991657</v>
      </c>
      <c r="JU84" s="87">
        <f t="shared" si="336"/>
        <v>-0.1186960642490148</v>
      </c>
      <c r="JV84" s="87">
        <f t="shared" si="337"/>
        <v>-0.11490906190172301</v>
      </c>
      <c r="JW84" s="87">
        <f t="shared" si="338"/>
        <v>-9.6926031028564674E-2</v>
      </c>
      <c r="JX84" s="87">
        <f t="shared" si="338"/>
        <v>-8.6671661304775771E-2</v>
      </c>
      <c r="JY84" s="87">
        <f t="shared" si="338"/>
        <v>-6.9927629878521635E-2</v>
      </c>
      <c r="JZ84" s="87">
        <f t="shared" si="338"/>
        <v>-5.2113664875067633E-2</v>
      </c>
      <c r="KA84" s="87">
        <f t="shared" si="338"/>
        <v>-1.8536131500051733E-2</v>
      </c>
      <c r="KB84" s="87">
        <f t="shared" si="338"/>
        <v>-1.0037041462540364E-2</v>
      </c>
      <c r="KC84" s="87">
        <f t="shared" si="338"/>
        <v>2.448875472981582E-2</v>
      </c>
      <c r="KD84" s="87">
        <f t="shared" si="338"/>
        <v>0.36781179985063472</v>
      </c>
      <c r="KE84" s="87">
        <f t="shared" si="338"/>
        <v>0.35664465156471814</v>
      </c>
      <c r="KF84" s="87">
        <f t="shared" si="338"/>
        <v>0.38932595374579959</v>
      </c>
      <c r="KG84" s="87">
        <f t="shared" si="338"/>
        <v>0.33417291637186919</v>
      </c>
      <c r="KH84" s="87">
        <f t="shared" si="338"/>
        <v>0.34076878013609124</v>
      </c>
      <c r="KI84" s="87">
        <f t="shared" si="338"/>
        <v>0.335591306802145</v>
      </c>
      <c r="KJ84" s="87">
        <f t="shared" si="338"/>
        <v>0.34495681405111545</v>
      </c>
      <c r="KK84" s="87">
        <f t="shared" si="338"/>
        <v>0.34507913129263978</v>
      </c>
      <c r="KL84" s="87">
        <f t="shared" si="338"/>
        <v>0.33803227333988994</v>
      </c>
      <c r="KM84" s="87">
        <f t="shared" si="338"/>
        <v>0.32461527117983513</v>
      </c>
      <c r="KN84" s="87">
        <f t="shared" si="338"/>
        <v>0.30491620630425698</v>
      </c>
      <c r="KO84" s="87">
        <f t="shared" si="338"/>
        <v>0.27322073287131188</v>
      </c>
      <c r="KP84" s="87">
        <f t="shared" si="338"/>
        <v>8.1900081900077026E-4</v>
      </c>
      <c r="KQ84" s="87">
        <f t="shared" si="338"/>
        <v>8.0895400154693098E-2</v>
      </c>
      <c r="KR84" s="87">
        <f t="shared" si="338"/>
        <v>5.8247730700281775E-2</v>
      </c>
      <c r="KS84" s="87">
        <f t="shared" si="338"/>
        <v>3.7269584031563552E-2</v>
      </c>
      <c r="KT84" s="87">
        <f t="shared" si="338"/>
        <v>3.6769401404900259E-2</v>
      </c>
      <c r="KU84" s="87">
        <f t="shared" si="338"/>
        <v>5.8129050436742657E-2</v>
      </c>
      <c r="KV84" s="87">
        <f t="shared" si="543"/>
        <v>5.9937813920114769E-2</v>
      </c>
      <c r="KW84" s="87">
        <f t="shared" si="543"/>
        <v>6.6650138424032113E-2</v>
      </c>
      <c r="KX84" s="87">
        <f t="shared" si="543"/>
        <v>5.7241898746812625E-2</v>
      </c>
      <c r="KY84" s="87">
        <f t="shared" si="543"/>
        <v>2.8889507375452261E-2</v>
      </c>
      <c r="KZ84" s="87">
        <f t="shared" si="543"/>
        <v>5.7063167930784253E-3</v>
      </c>
      <c r="LA84" s="87">
        <f t="shared" si="543"/>
        <v>-1.6642330056582666E-2</v>
      </c>
      <c r="LB84" s="87">
        <f t="shared" si="543"/>
        <v>-0.14020731042007639</v>
      </c>
      <c r="LC84" s="87">
        <f t="shared" si="543"/>
        <v>-0.23403628404259802</v>
      </c>
      <c r="LD84" s="87">
        <f t="shared" si="543"/>
        <v>-0.21132024737832755</v>
      </c>
      <c r="LE84" s="87">
        <f t="shared" si="543"/>
        <v>-0.21010224948875256</v>
      </c>
      <c r="LF84" s="87">
        <f t="shared" si="543"/>
        <v>-0.22425195318831648</v>
      </c>
      <c r="LG84" s="87">
        <f t="shared" si="543"/>
        <v>-0.24060660932548661</v>
      </c>
      <c r="LH84" s="87">
        <f t="shared" si="543"/>
        <v>-0.24750654391190541</v>
      </c>
      <c r="LI84" s="87">
        <f t="shared" si="543"/>
        <v>-0.26972766715735652</v>
      </c>
      <c r="LJ84" s="87">
        <f t="shared" si="543"/>
        <v>-0.27772580188314866</v>
      </c>
      <c r="LK84" s="87">
        <f t="shared" si="543"/>
        <v>-0.27524963675147618</v>
      </c>
      <c r="LL84" s="87">
        <f t="shared" si="543"/>
        <v>-0.2700922545773552</v>
      </c>
      <c r="LM84" s="87">
        <f t="shared" si="543"/>
        <v>-0.23762520632942441</v>
      </c>
      <c r="LN84" s="87">
        <f t="shared" si="543"/>
        <v>-5.6260575296108284E-2</v>
      </c>
      <c r="LO84" s="87">
        <f t="shared" si="543"/>
        <v>-3.9621915700390198E-2</v>
      </c>
      <c r="LP84" s="87">
        <f t="shared" si="543"/>
        <v>-9.6655415771709108E-2</v>
      </c>
      <c r="LQ84" s="87">
        <f t="shared" si="543"/>
        <v>-7.4379951328120919E-2</v>
      </c>
      <c r="LR84" s="87">
        <f t="shared" si="543"/>
        <v>-5.1045780313002775E-2</v>
      </c>
      <c r="LS84" s="87">
        <f t="shared" si="543"/>
        <v>-3.9554659419654636E-2</v>
      </c>
      <c r="LT84" s="87">
        <f t="shared" si="543"/>
        <v>-3.3810630482045134E-2</v>
      </c>
      <c r="LU84" s="87">
        <f t="shared" si="543"/>
        <v>-1.3182149724819348E-2</v>
      </c>
      <c r="LV84" s="87">
        <f t="shared" si="543"/>
        <v>-6.2269756387403064E-3</v>
      </c>
      <c r="LW84" s="87">
        <f t="shared" si="543"/>
        <v>7.7420180433809271E-3</v>
      </c>
      <c r="LX84" s="87">
        <f t="shared" si="543"/>
        <v>2.4377005166180465E-2</v>
      </c>
      <c r="LY84" s="87">
        <f t="shared" si="543"/>
        <v>6.3736359288726341E-3</v>
      </c>
      <c r="LZ84" s="87">
        <f t="shared" si="543"/>
        <v>-0.17043926490363071</v>
      </c>
      <c r="MA84" s="87">
        <f t="shared" si="543"/>
        <v>-0.14036392767223616</v>
      </c>
      <c r="MB84" s="87">
        <f t="shared" si="543"/>
        <v>-0.1357563405797102</v>
      </c>
      <c r="MC84" s="87">
        <f t="shared" si="543"/>
        <v>-0.13503761922076474</v>
      </c>
      <c r="MD84" s="87">
        <f t="shared" si="340"/>
        <v>-0.14021490223709709</v>
      </c>
      <c r="ME84" s="87">
        <f t="shared" si="341"/>
        <v>-0.13017762281166145</v>
      </c>
      <c r="MF84" s="87">
        <f t="shared" si="341"/>
        <v>-0.11511483550589696</v>
      </c>
      <c r="MG84" s="87">
        <f t="shared" si="341"/>
        <v>-0.12357043985432259</v>
      </c>
      <c r="MH84" s="87">
        <f t="shared" si="341"/>
        <v>-0.11873101666945685</v>
      </c>
      <c r="MI84" s="87">
        <f t="shared" si="341"/>
        <v>-0.12494179894179891</v>
      </c>
      <c r="MJ84" s="87">
        <f t="shared" si="341"/>
        <v>-0.13355600552580282</v>
      </c>
      <c r="MK84" s="87">
        <f t="shared" si="341"/>
        <v>-0.14568248976135756</v>
      </c>
      <c r="ML84" s="87">
        <f t="shared" si="341"/>
        <v>-0.12765095231662837</v>
      </c>
    </row>
    <row r="85" spans="1:350" s="82" customFormat="1" x14ac:dyDescent="0.35">
      <c r="A85" s="79" t="str">
        <f>Month!A45</f>
        <v>Exportação (ton)</v>
      </c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 t="str">
        <f t="shared" si="349"/>
        <v/>
      </c>
      <c r="O85" s="87" t="str">
        <f t="shared" si="350"/>
        <v/>
      </c>
      <c r="P85" s="87" t="str">
        <f t="shared" si="351"/>
        <v/>
      </c>
      <c r="Q85" s="87" t="str">
        <f t="shared" si="352"/>
        <v/>
      </c>
      <c r="R85" s="87" t="str">
        <f t="shared" si="353"/>
        <v/>
      </c>
      <c r="S85" s="87" t="str">
        <f t="shared" si="354"/>
        <v/>
      </c>
      <c r="T85" s="87" t="str">
        <f t="shared" si="355"/>
        <v/>
      </c>
      <c r="U85" s="87" t="str">
        <f t="shared" si="356"/>
        <v/>
      </c>
      <c r="V85" s="87" t="str">
        <f t="shared" si="357"/>
        <v/>
      </c>
      <c r="W85" s="87" t="str">
        <f t="shared" si="358"/>
        <v/>
      </c>
      <c r="X85" s="87" t="str">
        <f t="shared" si="359"/>
        <v/>
      </c>
      <c r="Y85" s="87" t="str">
        <f t="shared" si="360"/>
        <v/>
      </c>
      <c r="Z85" s="87" t="str">
        <f t="shared" si="361"/>
        <v/>
      </c>
      <c r="AA85" s="87" t="str">
        <f t="shared" si="362"/>
        <v/>
      </c>
      <c r="AB85" s="87" t="str">
        <f t="shared" si="363"/>
        <v/>
      </c>
      <c r="AC85" s="87" t="str">
        <f t="shared" si="364"/>
        <v/>
      </c>
      <c r="AD85" s="87" t="str">
        <f t="shared" si="365"/>
        <v/>
      </c>
      <c r="AE85" s="87" t="str">
        <f t="shared" si="366"/>
        <v/>
      </c>
      <c r="AF85" s="87" t="str">
        <f t="shared" si="367"/>
        <v/>
      </c>
      <c r="AG85" s="87" t="str">
        <f t="shared" si="368"/>
        <v/>
      </c>
      <c r="AH85" s="87" t="str">
        <f t="shared" si="369"/>
        <v/>
      </c>
      <c r="AI85" s="87" t="str">
        <f t="shared" si="370"/>
        <v/>
      </c>
      <c r="AJ85" s="87" t="str">
        <f t="shared" si="371"/>
        <v/>
      </c>
      <c r="AK85" s="87" t="str">
        <f t="shared" si="372"/>
        <v/>
      </c>
      <c r="AL85" s="87" t="str">
        <f t="shared" si="373"/>
        <v/>
      </c>
      <c r="AM85" s="87" t="str">
        <f t="shared" si="374"/>
        <v/>
      </c>
      <c r="AN85" s="87" t="str">
        <f t="shared" si="375"/>
        <v/>
      </c>
      <c r="AO85" s="87" t="str">
        <f t="shared" si="376"/>
        <v/>
      </c>
      <c r="AP85" s="87" t="str">
        <f t="shared" si="377"/>
        <v/>
      </c>
      <c r="AQ85" s="87" t="str">
        <f t="shared" si="378"/>
        <v/>
      </c>
      <c r="AR85" s="87" t="str">
        <f t="shared" si="379"/>
        <v/>
      </c>
      <c r="AS85" s="87" t="str">
        <f t="shared" si="380"/>
        <v/>
      </c>
      <c r="AT85" s="87" t="str">
        <f t="shared" si="381"/>
        <v/>
      </c>
      <c r="AU85" s="87" t="str">
        <f t="shared" si="382"/>
        <v/>
      </c>
      <c r="AV85" s="87" t="str">
        <f t="shared" si="383"/>
        <v/>
      </c>
      <c r="AW85" s="87" t="str">
        <f t="shared" si="384"/>
        <v/>
      </c>
      <c r="AX85" s="87" t="str">
        <f t="shared" si="385"/>
        <v/>
      </c>
      <c r="AY85" s="87" t="str">
        <f t="shared" si="386"/>
        <v/>
      </c>
      <c r="AZ85" s="87" t="str">
        <f t="shared" si="387"/>
        <v/>
      </c>
      <c r="BA85" s="87" t="str">
        <f t="shared" si="388"/>
        <v/>
      </c>
      <c r="BB85" s="87" t="str">
        <f t="shared" si="389"/>
        <v/>
      </c>
      <c r="BC85" s="87" t="str">
        <f t="shared" si="390"/>
        <v/>
      </c>
      <c r="BD85" s="87" t="str">
        <f t="shared" si="391"/>
        <v/>
      </c>
      <c r="BE85" s="87" t="str">
        <f t="shared" si="392"/>
        <v/>
      </c>
      <c r="BF85" s="87" t="str">
        <f t="shared" si="393"/>
        <v/>
      </c>
      <c r="BG85" s="87" t="str">
        <f t="shared" si="394"/>
        <v/>
      </c>
      <c r="BH85" s="87" t="str">
        <f t="shared" si="395"/>
        <v/>
      </c>
      <c r="BI85" s="87" t="str">
        <f t="shared" si="396"/>
        <v/>
      </c>
      <c r="BJ85" s="87" t="str">
        <f t="shared" si="397"/>
        <v/>
      </c>
      <c r="BK85" s="87" t="str">
        <f t="shared" si="398"/>
        <v/>
      </c>
      <c r="BL85" s="87" t="str">
        <f t="shared" si="399"/>
        <v/>
      </c>
      <c r="BM85" s="87" t="str">
        <f t="shared" si="400"/>
        <v/>
      </c>
      <c r="BN85" s="87" t="str">
        <f t="shared" si="401"/>
        <v/>
      </c>
      <c r="BO85" s="87" t="str">
        <f t="shared" si="402"/>
        <v/>
      </c>
      <c r="BP85" s="87" t="str">
        <f t="shared" si="403"/>
        <v/>
      </c>
      <c r="BQ85" s="87" t="str">
        <f t="shared" si="404"/>
        <v/>
      </c>
      <c r="BR85" s="87" t="str">
        <f t="shared" si="405"/>
        <v/>
      </c>
      <c r="BS85" s="87" t="str">
        <f t="shared" si="406"/>
        <v/>
      </c>
      <c r="BT85" s="87" t="str">
        <f t="shared" si="407"/>
        <v/>
      </c>
      <c r="BU85" s="87" t="str">
        <f t="shared" si="408"/>
        <v/>
      </c>
      <c r="BV85" s="87" t="str">
        <f t="shared" si="409"/>
        <v/>
      </c>
      <c r="BW85" s="87" t="str">
        <f t="shared" si="410"/>
        <v/>
      </c>
      <c r="BX85" s="87" t="str">
        <f t="shared" si="411"/>
        <v/>
      </c>
      <c r="BY85" s="87" t="str">
        <f t="shared" si="412"/>
        <v/>
      </c>
      <c r="BZ85" s="87" t="str">
        <f t="shared" si="413"/>
        <v/>
      </c>
      <c r="CA85" s="87" t="str">
        <f t="shared" si="414"/>
        <v/>
      </c>
      <c r="CB85" s="87" t="str">
        <f t="shared" si="415"/>
        <v/>
      </c>
      <c r="CC85" s="87" t="str">
        <f t="shared" si="416"/>
        <v/>
      </c>
      <c r="CD85" s="87" t="str">
        <f t="shared" si="417"/>
        <v/>
      </c>
      <c r="CE85" s="87" t="str">
        <f t="shared" si="418"/>
        <v/>
      </c>
      <c r="CF85" s="87" t="str">
        <f t="shared" si="419"/>
        <v/>
      </c>
      <c r="CG85" s="87" t="str">
        <f t="shared" si="420"/>
        <v/>
      </c>
      <c r="CH85" s="87" t="str">
        <f t="shared" si="421"/>
        <v/>
      </c>
      <c r="CI85" s="87" t="str">
        <f t="shared" si="422"/>
        <v/>
      </c>
      <c r="CJ85" s="87" t="str">
        <f t="shared" si="423"/>
        <v/>
      </c>
      <c r="CK85" s="87" t="str">
        <f t="shared" si="424"/>
        <v/>
      </c>
      <c r="CL85" s="87" t="str">
        <f t="shared" si="425"/>
        <v/>
      </c>
      <c r="CM85" s="87" t="str">
        <f t="shared" si="426"/>
        <v/>
      </c>
      <c r="CN85" s="87" t="str">
        <f t="shared" si="427"/>
        <v/>
      </c>
      <c r="CO85" s="87" t="str">
        <f t="shared" si="428"/>
        <v/>
      </c>
      <c r="CP85" s="87" t="str">
        <f t="shared" si="429"/>
        <v/>
      </c>
      <c r="CQ85" s="87" t="str">
        <f t="shared" si="430"/>
        <v/>
      </c>
      <c r="CR85" s="87" t="str">
        <f t="shared" si="431"/>
        <v/>
      </c>
      <c r="CS85" s="87" t="str">
        <f t="shared" si="432"/>
        <v/>
      </c>
      <c r="CT85" s="87" t="str">
        <f t="shared" si="433"/>
        <v/>
      </c>
      <c r="CU85" s="87" t="str">
        <f t="shared" si="434"/>
        <v/>
      </c>
      <c r="CV85" s="87" t="str">
        <f t="shared" si="435"/>
        <v/>
      </c>
      <c r="CW85" s="87" t="str">
        <f t="shared" si="436"/>
        <v/>
      </c>
      <c r="CX85" s="87" t="str">
        <f t="shared" si="437"/>
        <v/>
      </c>
      <c r="CY85" s="87" t="str">
        <f t="shared" si="438"/>
        <v/>
      </c>
      <c r="CZ85" s="87" t="str">
        <f t="shared" si="439"/>
        <v/>
      </c>
      <c r="DA85" s="87" t="str">
        <f t="shared" si="440"/>
        <v/>
      </c>
      <c r="DB85" s="87" t="str">
        <f t="shared" si="441"/>
        <v/>
      </c>
      <c r="DC85" s="87" t="str">
        <f t="shared" si="442"/>
        <v/>
      </c>
      <c r="DD85" s="87" t="str">
        <f t="shared" si="443"/>
        <v/>
      </c>
      <c r="DE85" s="87" t="str">
        <f t="shared" si="444"/>
        <v/>
      </c>
      <c r="DF85" s="87" t="str">
        <f t="shared" si="445"/>
        <v/>
      </c>
      <c r="DG85" s="87" t="str">
        <f t="shared" si="446"/>
        <v/>
      </c>
      <c r="DH85" s="87" t="str">
        <f t="shared" si="447"/>
        <v/>
      </c>
      <c r="DI85" s="87" t="str">
        <f t="shared" si="448"/>
        <v/>
      </c>
      <c r="DJ85" s="87" t="str">
        <f t="shared" si="449"/>
        <v/>
      </c>
      <c r="DK85" s="87" t="str">
        <f t="shared" si="450"/>
        <v/>
      </c>
      <c r="DL85" s="87" t="str">
        <f t="shared" si="451"/>
        <v/>
      </c>
      <c r="DM85" s="87" t="str">
        <f t="shared" si="452"/>
        <v/>
      </c>
      <c r="DN85" s="87" t="str">
        <f t="shared" si="453"/>
        <v/>
      </c>
      <c r="DO85" s="87" t="str">
        <f t="shared" si="454"/>
        <v/>
      </c>
      <c r="DP85" s="87" t="str">
        <f t="shared" si="455"/>
        <v/>
      </c>
      <c r="DQ85" s="87" t="str">
        <f t="shared" si="456"/>
        <v/>
      </c>
      <c r="DR85" s="87" t="str">
        <f t="shared" si="457"/>
        <v/>
      </c>
      <c r="DS85" s="87" t="str">
        <f t="shared" si="458"/>
        <v/>
      </c>
      <c r="DT85" s="87" t="str">
        <f t="shared" si="459"/>
        <v/>
      </c>
      <c r="DU85" s="87" t="str">
        <f t="shared" si="460"/>
        <v/>
      </c>
      <c r="DV85" s="87" t="str">
        <f t="shared" si="461"/>
        <v/>
      </c>
      <c r="DW85" s="87" t="str">
        <f t="shared" si="462"/>
        <v/>
      </c>
      <c r="DX85" s="87" t="str">
        <f t="shared" si="463"/>
        <v/>
      </c>
      <c r="DY85" s="87" t="str">
        <f t="shared" si="464"/>
        <v/>
      </c>
      <c r="DZ85" s="87" t="str">
        <f t="shared" si="465"/>
        <v/>
      </c>
      <c r="EA85" s="87" t="str">
        <f t="shared" si="466"/>
        <v/>
      </c>
      <c r="EB85" s="87" t="str">
        <f t="shared" si="467"/>
        <v/>
      </c>
      <c r="EC85" s="87" t="str">
        <f t="shared" si="468"/>
        <v/>
      </c>
      <c r="ED85" s="87" t="str">
        <f t="shared" si="469"/>
        <v/>
      </c>
      <c r="EE85" s="87" t="str">
        <f t="shared" si="470"/>
        <v/>
      </c>
      <c r="EF85" s="87" t="str">
        <f t="shared" si="471"/>
        <v/>
      </c>
      <c r="EG85" s="87" t="str">
        <f t="shared" si="472"/>
        <v/>
      </c>
      <c r="EH85" s="87" t="str">
        <f t="shared" si="473"/>
        <v/>
      </c>
      <c r="EI85" s="87" t="str">
        <f t="shared" si="474"/>
        <v/>
      </c>
      <c r="EJ85" s="87" t="str">
        <f t="shared" si="475"/>
        <v/>
      </c>
      <c r="EK85" s="87" t="str">
        <f t="shared" si="476"/>
        <v/>
      </c>
      <c r="EL85" s="87" t="str">
        <f t="shared" si="477"/>
        <v/>
      </c>
      <c r="EM85" s="87" t="str">
        <f t="shared" si="478"/>
        <v/>
      </c>
      <c r="EN85" s="87" t="str">
        <f t="shared" si="479"/>
        <v/>
      </c>
      <c r="EO85" s="87" t="str">
        <f t="shared" si="480"/>
        <v/>
      </c>
      <c r="EP85" s="87" t="str">
        <f t="shared" si="481"/>
        <v/>
      </c>
      <c r="EQ85" s="87" t="str">
        <f t="shared" si="482"/>
        <v/>
      </c>
      <c r="ER85" s="87" t="str">
        <f t="shared" si="483"/>
        <v/>
      </c>
      <c r="ES85" s="87" t="str">
        <f t="shared" si="484"/>
        <v/>
      </c>
      <c r="ET85" s="87" t="str">
        <f t="shared" si="485"/>
        <v/>
      </c>
      <c r="EU85" s="87" t="str">
        <f t="shared" si="486"/>
        <v/>
      </c>
      <c r="EV85" s="87" t="str">
        <f t="shared" si="487"/>
        <v/>
      </c>
      <c r="EW85" s="87" t="str">
        <f t="shared" si="488"/>
        <v/>
      </c>
      <c r="EX85" s="87" t="str">
        <f t="shared" si="489"/>
        <v/>
      </c>
      <c r="EY85" s="87" t="str">
        <f t="shared" si="490"/>
        <v/>
      </c>
      <c r="EZ85" s="87" t="str">
        <f t="shared" si="491"/>
        <v/>
      </c>
      <c r="FA85" s="87" t="str">
        <f t="shared" si="492"/>
        <v/>
      </c>
      <c r="FB85" s="87" t="str">
        <f t="shared" si="493"/>
        <v/>
      </c>
      <c r="FC85" s="87" t="str">
        <f t="shared" si="494"/>
        <v/>
      </c>
      <c r="FD85" s="87" t="str">
        <f t="shared" si="495"/>
        <v/>
      </c>
      <c r="FE85" s="87" t="str">
        <f t="shared" si="496"/>
        <v/>
      </c>
      <c r="FF85" s="87" t="str">
        <f t="shared" si="497"/>
        <v/>
      </c>
      <c r="FG85" s="87" t="str">
        <f t="shared" si="498"/>
        <v/>
      </c>
      <c r="FH85" s="87" t="str">
        <f t="shared" si="499"/>
        <v/>
      </c>
      <c r="FI85" s="87" t="str">
        <f t="shared" si="500"/>
        <v/>
      </c>
      <c r="FJ85" s="87" t="str">
        <f t="shared" si="501"/>
        <v/>
      </c>
      <c r="FK85" s="87" t="str">
        <f t="shared" si="502"/>
        <v/>
      </c>
      <c r="FL85" s="87" t="str">
        <f t="shared" si="503"/>
        <v/>
      </c>
      <c r="FM85" s="87" t="str">
        <f t="shared" si="504"/>
        <v/>
      </c>
      <c r="FN85" s="87" t="str">
        <f t="shared" si="505"/>
        <v/>
      </c>
      <c r="FO85" s="87" t="str">
        <f t="shared" si="506"/>
        <v/>
      </c>
      <c r="FP85" s="87" t="str">
        <f t="shared" si="507"/>
        <v/>
      </c>
      <c r="FQ85" s="87" t="str">
        <f t="shared" si="508"/>
        <v/>
      </c>
      <c r="FR85" s="87" t="str">
        <f t="shared" si="509"/>
        <v/>
      </c>
      <c r="FS85" s="87" t="str">
        <f t="shared" si="510"/>
        <v/>
      </c>
      <c r="FT85" s="87" t="str">
        <f t="shared" si="511"/>
        <v/>
      </c>
      <c r="FU85" s="87" t="str">
        <f t="shared" si="512"/>
        <v/>
      </c>
      <c r="FV85" s="87" t="str">
        <f t="shared" si="513"/>
        <v/>
      </c>
      <c r="FW85" s="87" t="str">
        <f t="shared" si="514"/>
        <v/>
      </c>
      <c r="FX85" s="87" t="str">
        <f t="shared" si="515"/>
        <v/>
      </c>
      <c r="FY85" s="87" t="str">
        <f t="shared" si="516"/>
        <v/>
      </c>
      <c r="FZ85" s="87">
        <f t="shared" si="517"/>
        <v>-0.19625182884603709</v>
      </c>
      <c r="GA85" s="87">
        <f t="shared" si="518"/>
        <v>-0.19075547424725281</v>
      </c>
      <c r="GB85" s="87">
        <f t="shared" si="519"/>
        <v>-0.17334055531912163</v>
      </c>
      <c r="GC85" s="87">
        <f t="shared" si="520"/>
        <v>-0.16515025344127732</v>
      </c>
      <c r="GD85" s="87">
        <f t="shared" si="521"/>
        <v>-0.1423097843968899</v>
      </c>
      <c r="GE85" s="87">
        <f t="shared" si="522"/>
        <v>-0.13351292417236338</v>
      </c>
      <c r="GF85" s="87">
        <f t="shared" si="523"/>
        <v>-0.13802153886042956</v>
      </c>
      <c r="GG85" s="87">
        <f t="shared" si="524"/>
        <v>-0.15081555266709457</v>
      </c>
      <c r="GH85" s="87">
        <f t="shared" si="525"/>
        <v>-0.17556778061405542</v>
      </c>
      <c r="GI85" s="87">
        <f t="shared" si="526"/>
        <v>-0.19603465834401868</v>
      </c>
      <c r="GJ85" s="87">
        <f t="shared" si="527"/>
        <v>-0.21142789653223049</v>
      </c>
      <c r="GK85" s="87">
        <f t="shared" si="528"/>
        <v>-0.22334843177283459</v>
      </c>
      <c r="GL85" s="87">
        <f t="shared" si="529"/>
        <v>-0.1841969098412698</v>
      </c>
      <c r="GM85" s="87">
        <f t="shared" si="530"/>
        <v>-0.24644459879108416</v>
      </c>
      <c r="GN85" s="87">
        <f t="shared" si="531"/>
        <v>-0.27178460791961079</v>
      </c>
      <c r="GO85" s="87">
        <f t="shared" si="532"/>
        <v>-0.23093379414653981</v>
      </c>
      <c r="GP85" s="87">
        <f t="shared" si="533"/>
        <v>-0.22992153962904915</v>
      </c>
      <c r="GQ85" s="87">
        <f t="shared" si="534"/>
        <v>-0.23253297357736824</v>
      </c>
      <c r="GR85" s="87">
        <f t="shared" si="535"/>
        <v>-0.21582446167797031</v>
      </c>
      <c r="GS85" s="87">
        <f t="shared" si="536"/>
        <v>-0.20399687110051168</v>
      </c>
      <c r="GT85" s="87">
        <f t="shared" si="537"/>
        <v>-0.18666523152790926</v>
      </c>
      <c r="GU85" s="87">
        <f t="shared" si="538"/>
        <v>-0.17133891014515823</v>
      </c>
      <c r="GV85" s="87">
        <f t="shared" si="539"/>
        <v>-0.16353717259455913</v>
      </c>
      <c r="GW85" s="87">
        <f t="shared" si="540"/>
        <v>-0.15683850321475878</v>
      </c>
      <c r="GX85" s="87">
        <f t="shared" ref="GX85:HJ85" si="546">IF(GL45&lt;=0,"",IF(GX45&lt;=0,"",(GX45/GL45-1)))</f>
        <v>-0.23651043938071625</v>
      </c>
      <c r="GY85" s="87">
        <f t="shared" si="546"/>
        <v>-0.15494418561510204</v>
      </c>
      <c r="GZ85" s="87">
        <f t="shared" si="546"/>
        <v>-9.0715839456081748E-2</v>
      </c>
      <c r="HA85" s="87">
        <f t="shared" si="546"/>
        <v>-0.13925557976523228</v>
      </c>
      <c r="HB85" s="87">
        <f t="shared" si="546"/>
        <v>-0.12003972533642815</v>
      </c>
      <c r="HC85" s="87">
        <f t="shared" si="546"/>
        <v>-0.12316594148322035</v>
      </c>
      <c r="HD85" s="87">
        <f t="shared" si="546"/>
        <v>-0.12464268506447973</v>
      </c>
      <c r="HE85" s="87">
        <f t="shared" si="546"/>
        <v>-0.13390660123239784</v>
      </c>
      <c r="HF85" s="87">
        <f t="shared" si="546"/>
        <v>-0.14227929026380803</v>
      </c>
      <c r="HG85" s="87">
        <f t="shared" si="546"/>
        <v>-0.14462796201478101</v>
      </c>
      <c r="HH85" s="87">
        <f t="shared" si="546"/>
        <v>-0.14688068268519894</v>
      </c>
      <c r="HI85" s="87">
        <f t="shared" si="546"/>
        <v>-0.14062706931310542</v>
      </c>
      <c r="HJ85" s="87">
        <f t="shared" si="546"/>
        <v>4.7910295616717669E-2</v>
      </c>
      <c r="HK85" s="87">
        <f t="shared" si="319"/>
        <v>-5.7546274323682978E-2</v>
      </c>
      <c r="HL85" s="87">
        <f t="shared" si="320"/>
        <v>-9.4102972766960002E-2</v>
      </c>
      <c r="HM85" s="87">
        <f t="shared" si="321"/>
        <v>-0.11360147374884866</v>
      </c>
      <c r="HN85" s="87">
        <f t="shared" si="322"/>
        <v>-0.15639938319198154</v>
      </c>
      <c r="HO85" s="87">
        <f t="shared" si="323"/>
        <v>-0.12656880141958382</v>
      </c>
      <c r="HP85" s="87">
        <f t="shared" si="324"/>
        <v>-0.11982936562543001</v>
      </c>
      <c r="HQ85" s="87">
        <f t="shared" si="325"/>
        <v>-0.13783535996911789</v>
      </c>
      <c r="HR85" s="87">
        <f t="shared" si="326"/>
        <v>-0.13312724700902678</v>
      </c>
      <c r="HS85" s="87">
        <f t="shared" si="327"/>
        <v>-0.14469122299644788</v>
      </c>
      <c r="HT85" s="87">
        <f t="shared" si="328"/>
        <v>-0.14342754249241829</v>
      </c>
      <c r="HU85" s="87">
        <f t="shared" si="329"/>
        <v>-0.15034629650718234</v>
      </c>
      <c r="HV85" s="87">
        <f t="shared" si="329"/>
        <v>-0.3120136186770428</v>
      </c>
      <c r="HW85" s="87">
        <f t="shared" si="329"/>
        <v>-0.19765831549792268</v>
      </c>
      <c r="HX85" s="87">
        <f t="shared" si="329"/>
        <v>-0.14434330299089726</v>
      </c>
      <c r="HY85" s="87">
        <f t="shared" si="329"/>
        <v>-8.7056921833506551E-2</v>
      </c>
      <c r="HZ85" s="87">
        <f t="shared" si="329"/>
        <v>-5.6208015354384688E-2</v>
      </c>
      <c r="IA85" s="87">
        <f t="shared" si="329"/>
        <v>-3.435283687943258E-2</v>
      </c>
      <c r="IB85" s="87">
        <f t="shared" si="329"/>
        <v>-3.9148244270035382E-2</v>
      </c>
      <c r="IC85" s="87">
        <f t="shared" si="329"/>
        <v>-2.210717783685423E-3</v>
      </c>
      <c r="ID85" s="87">
        <f t="shared" si="329"/>
        <v>1.6257284058461829E-2</v>
      </c>
      <c r="IE85" s="87">
        <f t="shared" si="329"/>
        <v>3.9137254881492334E-2</v>
      </c>
      <c r="IF85" s="87">
        <f t="shared" si="329"/>
        <v>7.837648484279347E-2</v>
      </c>
      <c r="IG85" s="87">
        <f t="shared" si="329"/>
        <v>0.12144278544713427</v>
      </c>
      <c r="IH85" s="87">
        <f t="shared" si="232"/>
        <v>0.55956168257334737</v>
      </c>
      <c r="II85" s="87">
        <f t="shared" si="260"/>
        <v>0.32590616664051475</v>
      </c>
      <c r="IJ85" s="87">
        <f t="shared" si="261"/>
        <v>0.26881816556409799</v>
      </c>
      <c r="IK85" s="87">
        <f t="shared" si="244"/>
        <v>0.19267737447831035</v>
      </c>
      <c r="IL85" s="87">
        <f t="shared" si="245"/>
        <v>0.15910521473877881</v>
      </c>
      <c r="IM85" s="87">
        <f t="shared" si="246"/>
        <v>0.13893351694591072</v>
      </c>
      <c r="IN85" s="87">
        <f t="shared" si="247"/>
        <v>0.14504214260145143</v>
      </c>
      <c r="IO85" s="87">
        <f t="shared" si="248"/>
        <v>0.13504038590980483</v>
      </c>
      <c r="IP85" s="87">
        <f t="shared" si="249"/>
        <v>0.11866941216845617</v>
      </c>
      <c r="IQ85" s="87">
        <f t="shared" si="250"/>
        <v>0.13640234980673061</v>
      </c>
      <c r="IR85" s="87">
        <f t="shared" si="251"/>
        <v>0.11576857737311275</v>
      </c>
      <c r="IS85" s="87">
        <f t="shared" si="252"/>
        <v>0.11169540720505378</v>
      </c>
      <c r="IT85" s="87">
        <f t="shared" si="253"/>
        <v>0.12533998186763373</v>
      </c>
      <c r="IU85" s="87">
        <f t="shared" si="254"/>
        <v>0.23644970414201194</v>
      </c>
      <c r="IV85" s="87">
        <f t="shared" si="255"/>
        <v>0.30197984922144716</v>
      </c>
      <c r="IW85" s="87">
        <f t="shared" si="256"/>
        <v>0.39022321191877429</v>
      </c>
      <c r="IX85" s="87">
        <f t="shared" si="257"/>
        <v>0.33343080329169972</v>
      </c>
      <c r="IY85" s="87">
        <f t="shared" si="258"/>
        <v>0.41932558608181636</v>
      </c>
      <c r="IZ85" s="87">
        <f t="shared" si="259"/>
        <v>0.43505939862445286</v>
      </c>
      <c r="JA85" s="87">
        <f t="shared" si="259"/>
        <v>0.45311457586914083</v>
      </c>
      <c r="JB85" s="87">
        <f t="shared" si="259"/>
        <v>0.41956831379423698</v>
      </c>
      <c r="JC85" s="87">
        <f t="shared" si="259"/>
        <v>0.3832465361185311</v>
      </c>
      <c r="JD85" s="87">
        <f t="shared" si="259"/>
        <v>0.34726451568754912</v>
      </c>
      <c r="JE85" s="87">
        <f t="shared" si="259"/>
        <v>0.29252672318466644</v>
      </c>
      <c r="JF85" s="87">
        <f t="shared" si="259"/>
        <v>-7.2910372608257834E-2</v>
      </c>
      <c r="JG85" s="87">
        <f t="shared" si="259"/>
        <v>-7.9536753445635489E-2</v>
      </c>
      <c r="JH85" s="87">
        <f t="shared" si="259"/>
        <v>-0.14827642188430112</v>
      </c>
      <c r="JI85" s="87">
        <f t="shared" si="259"/>
        <v>-0.19503451432058272</v>
      </c>
      <c r="JJ85" s="87">
        <f t="shared" si="259"/>
        <v>-0.14592274678111583</v>
      </c>
      <c r="JK85" s="87">
        <f t="shared" si="345"/>
        <v>-0.22939492179180765</v>
      </c>
      <c r="JL85" s="87">
        <f t="shared" si="345"/>
        <v>-0.26369469639957221</v>
      </c>
      <c r="JM85" s="87">
        <f t="shared" si="345"/>
        <v>-0.28068833001751436</v>
      </c>
      <c r="JN85" s="87">
        <f t="shared" si="345"/>
        <v>-0.27144885925102646</v>
      </c>
      <c r="JO85" s="87">
        <f t="shared" si="345"/>
        <v>-0.26857460405668243</v>
      </c>
      <c r="JP85" s="87">
        <f t="shared" si="345"/>
        <v>-0.26590733051439308</v>
      </c>
      <c r="JQ85" s="87">
        <f t="shared" si="345"/>
        <v>-0.25684715835501848</v>
      </c>
      <c r="JR85" s="87">
        <f t="shared" si="287"/>
        <v>-0.22746035194438408</v>
      </c>
      <c r="JS85" s="87">
        <f t="shared" si="287"/>
        <v>-0.1391286263907664</v>
      </c>
      <c r="JT85" s="87">
        <f t="shared" si="335"/>
        <v>-9.2890272571319654E-2</v>
      </c>
      <c r="JU85" s="87">
        <f t="shared" si="336"/>
        <v>4.3729568389633711E-2</v>
      </c>
      <c r="JV85" s="87">
        <f t="shared" si="337"/>
        <v>8.4069984961302913E-2</v>
      </c>
      <c r="JW85" s="87">
        <f t="shared" si="338"/>
        <v>0.12187931828650389</v>
      </c>
      <c r="JX85" s="87">
        <f t="shared" si="338"/>
        <v>0.16708356868124485</v>
      </c>
      <c r="JY85" s="87">
        <f t="shared" si="338"/>
        <v>0.17838400075646543</v>
      </c>
      <c r="JZ85" s="87">
        <f t="shared" si="338"/>
        <v>0.19028751827446655</v>
      </c>
      <c r="KA85" s="87">
        <f t="shared" si="338"/>
        <v>0.20811806716304515</v>
      </c>
      <c r="KB85" s="87">
        <f t="shared" si="338"/>
        <v>0.21865702622292948</v>
      </c>
      <c r="KC85" s="87">
        <f t="shared" si="338"/>
        <v>0.23364725069152414</v>
      </c>
      <c r="KD85" s="87">
        <f t="shared" si="338"/>
        <v>0.63920134983127119</v>
      </c>
      <c r="KE85" s="87">
        <f t="shared" si="338"/>
        <v>0.48955187824616497</v>
      </c>
      <c r="KF85" s="87">
        <f t="shared" si="338"/>
        <v>0.49639279960776084</v>
      </c>
      <c r="KG85" s="87">
        <f t="shared" si="338"/>
        <v>0.34425783023150247</v>
      </c>
      <c r="KH85" s="87">
        <f t="shared" si="338"/>
        <v>0.3171713754017933</v>
      </c>
      <c r="KI85" s="87">
        <f t="shared" si="338"/>
        <v>0.34187332347949861</v>
      </c>
      <c r="KJ85" s="87">
        <f t="shared" si="338"/>
        <v>0.36516789195916211</v>
      </c>
      <c r="KK85" s="87">
        <f t="shared" si="338"/>
        <v>0.40683678382282129</v>
      </c>
      <c r="KL85" s="87">
        <f t="shared" si="338"/>
        <v>0.44464025063192003</v>
      </c>
      <c r="KM85" s="87">
        <f t="shared" si="338"/>
        <v>0.43938369625029483</v>
      </c>
      <c r="KN85" s="87">
        <f t="shared" si="338"/>
        <v>0.44740465274722152</v>
      </c>
      <c r="KO85" s="87">
        <f t="shared" si="338"/>
        <v>0.44911607652029661</v>
      </c>
      <c r="KP85" s="87">
        <f t="shared" si="338"/>
        <v>0.22250814891061932</v>
      </c>
      <c r="KQ85" s="87">
        <f t="shared" si="338"/>
        <v>0.30724943237106705</v>
      </c>
      <c r="KR85" s="87">
        <f t="shared" si="338"/>
        <v>0.24611495974536601</v>
      </c>
      <c r="KS85" s="87">
        <f t="shared" si="338"/>
        <v>0.22097656513811037</v>
      </c>
      <c r="KT85" s="87">
        <f t="shared" si="338"/>
        <v>0.20406380847183336</v>
      </c>
      <c r="KU85" s="87">
        <f t="shared" si="338"/>
        <v>0.15729030678851186</v>
      </c>
      <c r="KV85" s="87">
        <f t="shared" si="543"/>
        <v>0.12598757512323577</v>
      </c>
      <c r="KW85" s="87">
        <f t="shared" si="543"/>
        <v>9.2830253251197759E-2</v>
      </c>
      <c r="KX85" s="87">
        <f t="shared" si="543"/>
        <v>6.8287393570486854E-2</v>
      </c>
      <c r="KY85" s="87">
        <f t="shared" si="543"/>
        <v>5.6033729465222004E-2</v>
      </c>
      <c r="KZ85" s="87">
        <f t="shared" si="543"/>
        <v>2.5683017239688466E-2</v>
      </c>
      <c r="LA85" s="87">
        <f t="shared" si="543"/>
        <v>3.4076273611907126E-3</v>
      </c>
      <c r="LB85" s="87">
        <f t="shared" si="543"/>
        <v>-0.14762840303115354</v>
      </c>
      <c r="LC85" s="87">
        <f t="shared" si="543"/>
        <v>-0.18466596364989762</v>
      </c>
      <c r="LD85" s="87">
        <f t="shared" si="543"/>
        <v>-0.12839005333934339</v>
      </c>
      <c r="LE85" s="87">
        <f t="shared" si="543"/>
        <v>-0.15125283478068474</v>
      </c>
      <c r="LF85" s="87">
        <f t="shared" si="543"/>
        <v>-0.14515819341625247</v>
      </c>
      <c r="LG85" s="87">
        <f t="shared" si="543"/>
        <v>-0.16194588878117566</v>
      </c>
      <c r="LH85" s="87">
        <f t="shared" si="543"/>
        <v>-0.19232672154005304</v>
      </c>
      <c r="LI85" s="87">
        <f t="shared" si="543"/>
        <v>-0.20776899188392184</v>
      </c>
      <c r="LJ85" s="87">
        <f t="shared" si="543"/>
        <v>-0.22218249345436514</v>
      </c>
      <c r="LK85" s="87">
        <f t="shared" si="543"/>
        <v>-0.2297118388117747</v>
      </c>
      <c r="LL85" s="87">
        <f t="shared" si="543"/>
        <v>-0.21343684567800902</v>
      </c>
      <c r="LM85" s="87">
        <f t="shared" si="543"/>
        <v>-0.21181220975318438</v>
      </c>
      <c r="LN85" s="87">
        <f t="shared" si="543"/>
        <v>-0.17056305564702012</v>
      </c>
      <c r="LO85" s="87">
        <f t="shared" si="543"/>
        <v>-0.17049604382227634</v>
      </c>
      <c r="LP85" s="87">
        <f t="shared" si="543"/>
        <v>-0.19651771246336835</v>
      </c>
      <c r="LQ85" s="87">
        <f t="shared" si="543"/>
        <v>-0.1543874678223468</v>
      </c>
      <c r="LR85" s="87">
        <f t="shared" si="543"/>
        <v>-0.14699635628540775</v>
      </c>
      <c r="LS85" s="87">
        <f t="shared" si="543"/>
        <v>-0.12383529980861052</v>
      </c>
      <c r="LT85" s="87">
        <f t="shared" si="543"/>
        <v>-7.9319058491581829E-2</v>
      </c>
      <c r="LU85" s="87">
        <f t="shared" si="543"/>
        <v>-4.6528814955118181E-2</v>
      </c>
      <c r="LV85" s="87">
        <f t="shared" si="543"/>
        <v>-8.6600183878047243E-3</v>
      </c>
      <c r="LW85" s="87">
        <f t="shared" si="543"/>
        <v>3.0762867079344058E-2</v>
      </c>
      <c r="LX85" s="87">
        <f t="shared" si="543"/>
        <v>4.3540130547350619E-2</v>
      </c>
      <c r="LY85" s="87">
        <f t="shared" si="543"/>
        <v>5.5345746726076062E-2</v>
      </c>
      <c r="LZ85" s="87">
        <f t="shared" si="543"/>
        <v>0.11869789599047231</v>
      </c>
      <c r="MA85" s="87">
        <f t="shared" si="543"/>
        <v>0.12712097587819859</v>
      </c>
      <c r="MB85" s="87">
        <f t="shared" si="543"/>
        <v>5.2134565736768002E-2</v>
      </c>
      <c r="MC85" s="87">
        <f t="shared" si="543"/>
        <v>6.3850981019885733E-2</v>
      </c>
      <c r="MD85" s="87">
        <f t="shared" si="340"/>
        <v>4.3798732221650871E-2</v>
      </c>
      <c r="ME85" s="87">
        <f t="shared" si="341"/>
        <v>1.8675362922151661E-2</v>
      </c>
      <c r="MF85" s="87">
        <f t="shared" si="341"/>
        <v>1.5746541246832058E-2</v>
      </c>
      <c r="MG85" s="87">
        <f t="shared" si="341"/>
        <v>-1.2955656609656696E-2</v>
      </c>
      <c r="MH85" s="87">
        <f t="shared" si="341"/>
        <v>-3.6782787196368627E-2</v>
      </c>
      <c r="MI85" s="87">
        <f t="shared" si="341"/>
        <v>-5.8308618949952318E-2</v>
      </c>
      <c r="MJ85" s="87">
        <f t="shared" si="341"/>
        <v>-7.7378280600868377E-2</v>
      </c>
      <c r="MK85" s="87">
        <f t="shared" si="341"/>
        <v>-8.0904444462994718E-2</v>
      </c>
      <c r="ML85" s="87">
        <f t="shared" si="341"/>
        <v>0.28087295954577707</v>
      </c>
    </row>
    <row r="86" spans="1:350" s="82" customFormat="1" x14ac:dyDescent="0.35">
      <c r="A86" s="81" t="str">
        <f>Month!A46</f>
        <v>Outros (ton)</v>
      </c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 t="str">
        <f t="shared" si="349"/>
        <v/>
      </c>
      <c r="O86" s="89" t="str">
        <f t="shared" si="350"/>
        <v/>
      </c>
      <c r="P86" s="89" t="str">
        <f t="shared" si="351"/>
        <v/>
      </c>
      <c r="Q86" s="89" t="str">
        <f t="shared" si="352"/>
        <v/>
      </c>
      <c r="R86" s="89" t="str">
        <f t="shared" si="353"/>
        <v/>
      </c>
      <c r="S86" s="89" t="str">
        <f t="shared" si="354"/>
        <v/>
      </c>
      <c r="T86" s="89" t="str">
        <f t="shared" si="355"/>
        <v/>
      </c>
      <c r="U86" s="89" t="str">
        <f t="shared" si="356"/>
        <v/>
      </c>
      <c r="V86" s="89" t="str">
        <f t="shared" si="357"/>
        <v/>
      </c>
      <c r="W86" s="89" t="str">
        <f t="shared" si="358"/>
        <v/>
      </c>
      <c r="X86" s="89" t="str">
        <f t="shared" si="359"/>
        <v/>
      </c>
      <c r="Y86" s="89" t="str">
        <f t="shared" si="360"/>
        <v/>
      </c>
      <c r="Z86" s="89" t="str">
        <f t="shared" si="361"/>
        <v/>
      </c>
      <c r="AA86" s="89" t="str">
        <f t="shared" si="362"/>
        <v/>
      </c>
      <c r="AB86" s="89" t="str">
        <f t="shared" si="363"/>
        <v/>
      </c>
      <c r="AC86" s="89" t="str">
        <f t="shared" si="364"/>
        <v/>
      </c>
      <c r="AD86" s="89" t="str">
        <f t="shared" si="365"/>
        <v/>
      </c>
      <c r="AE86" s="89" t="str">
        <f t="shared" si="366"/>
        <v/>
      </c>
      <c r="AF86" s="89" t="str">
        <f t="shared" si="367"/>
        <v/>
      </c>
      <c r="AG86" s="89" t="str">
        <f t="shared" si="368"/>
        <v/>
      </c>
      <c r="AH86" s="89" t="str">
        <f t="shared" si="369"/>
        <v/>
      </c>
      <c r="AI86" s="89" t="str">
        <f t="shared" si="370"/>
        <v/>
      </c>
      <c r="AJ86" s="89" t="str">
        <f t="shared" si="371"/>
        <v/>
      </c>
      <c r="AK86" s="89" t="str">
        <f t="shared" si="372"/>
        <v/>
      </c>
      <c r="AL86" s="89" t="str">
        <f t="shared" si="373"/>
        <v/>
      </c>
      <c r="AM86" s="89" t="str">
        <f t="shared" si="374"/>
        <v/>
      </c>
      <c r="AN86" s="89" t="str">
        <f t="shared" si="375"/>
        <v/>
      </c>
      <c r="AO86" s="89" t="str">
        <f t="shared" si="376"/>
        <v/>
      </c>
      <c r="AP86" s="89" t="str">
        <f t="shared" si="377"/>
        <v/>
      </c>
      <c r="AQ86" s="89" t="str">
        <f t="shared" si="378"/>
        <v/>
      </c>
      <c r="AR86" s="89" t="str">
        <f t="shared" si="379"/>
        <v/>
      </c>
      <c r="AS86" s="89" t="str">
        <f t="shared" si="380"/>
        <v/>
      </c>
      <c r="AT86" s="89" t="str">
        <f t="shared" si="381"/>
        <v/>
      </c>
      <c r="AU86" s="89" t="str">
        <f t="shared" si="382"/>
        <v/>
      </c>
      <c r="AV86" s="89" t="str">
        <f t="shared" si="383"/>
        <v/>
      </c>
      <c r="AW86" s="89" t="str">
        <f t="shared" si="384"/>
        <v/>
      </c>
      <c r="AX86" s="89" t="str">
        <f t="shared" si="385"/>
        <v/>
      </c>
      <c r="AY86" s="89" t="str">
        <f t="shared" si="386"/>
        <v/>
      </c>
      <c r="AZ86" s="89" t="str">
        <f t="shared" si="387"/>
        <v/>
      </c>
      <c r="BA86" s="89" t="str">
        <f t="shared" si="388"/>
        <v/>
      </c>
      <c r="BB86" s="89" t="str">
        <f t="shared" si="389"/>
        <v/>
      </c>
      <c r="BC86" s="89" t="str">
        <f t="shared" si="390"/>
        <v/>
      </c>
      <c r="BD86" s="89" t="str">
        <f t="shared" si="391"/>
        <v/>
      </c>
      <c r="BE86" s="89" t="str">
        <f t="shared" si="392"/>
        <v/>
      </c>
      <c r="BF86" s="89" t="str">
        <f t="shared" si="393"/>
        <v/>
      </c>
      <c r="BG86" s="89" t="str">
        <f t="shared" si="394"/>
        <v/>
      </c>
      <c r="BH86" s="89" t="str">
        <f t="shared" si="395"/>
        <v/>
      </c>
      <c r="BI86" s="89" t="str">
        <f t="shared" si="396"/>
        <v/>
      </c>
      <c r="BJ86" s="89" t="str">
        <f t="shared" si="397"/>
        <v/>
      </c>
      <c r="BK86" s="89" t="str">
        <f t="shared" si="398"/>
        <v/>
      </c>
      <c r="BL86" s="89" t="str">
        <f t="shared" si="399"/>
        <v/>
      </c>
      <c r="BM86" s="89" t="str">
        <f t="shared" si="400"/>
        <v/>
      </c>
      <c r="BN86" s="89" t="str">
        <f t="shared" si="401"/>
        <v/>
      </c>
      <c r="BO86" s="89" t="str">
        <f t="shared" si="402"/>
        <v/>
      </c>
      <c r="BP86" s="89" t="str">
        <f t="shared" si="403"/>
        <v/>
      </c>
      <c r="BQ86" s="89" t="str">
        <f t="shared" si="404"/>
        <v/>
      </c>
      <c r="BR86" s="89" t="str">
        <f t="shared" si="405"/>
        <v/>
      </c>
      <c r="BS86" s="89" t="str">
        <f t="shared" si="406"/>
        <v/>
      </c>
      <c r="BT86" s="89" t="str">
        <f t="shared" si="407"/>
        <v/>
      </c>
      <c r="BU86" s="89" t="str">
        <f t="shared" si="408"/>
        <v/>
      </c>
      <c r="BV86" s="89" t="str">
        <f t="shared" si="409"/>
        <v/>
      </c>
      <c r="BW86" s="89" t="str">
        <f t="shared" si="410"/>
        <v/>
      </c>
      <c r="BX86" s="89" t="str">
        <f t="shared" si="411"/>
        <v/>
      </c>
      <c r="BY86" s="89" t="str">
        <f t="shared" si="412"/>
        <v/>
      </c>
      <c r="BZ86" s="89" t="str">
        <f t="shared" si="413"/>
        <v/>
      </c>
      <c r="CA86" s="89" t="str">
        <f t="shared" si="414"/>
        <v/>
      </c>
      <c r="CB86" s="89" t="str">
        <f t="shared" si="415"/>
        <v/>
      </c>
      <c r="CC86" s="89" t="str">
        <f t="shared" si="416"/>
        <v/>
      </c>
      <c r="CD86" s="89" t="str">
        <f t="shared" si="417"/>
        <v/>
      </c>
      <c r="CE86" s="89" t="str">
        <f t="shared" si="418"/>
        <v/>
      </c>
      <c r="CF86" s="89" t="str">
        <f t="shared" si="419"/>
        <v/>
      </c>
      <c r="CG86" s="89" t="str">
        <f t="shared" si="420"/>
        <v/>
      </c>
      <c r="CH86" s="89" t="str">
        <f t="shared" si="421"/>
        <v/>
      </c>
      <c r="CI86" s="89" t="str">
        <f t="shared" si="422"/>
        <v/>
      </c>
      <c r="CJ86" s="89" t="str">
        <f t="shared" si="423"/>
        <v/>
      </c>
      <c r="CK86" s="89" t="str">
        <f t="shared" si="424"/>
        <v/>
      </c>
      <c r="CL86" s="89" t="str">
        <f t="shared" si="425"/>
        <v/>
      </c>
      <c r="CM86" s="89" t="str">
        <f t="shared" si="426"/>
        <v/>
      </c>
      <c r="CN86" s="89" t="str">
        <f t="shared" si="427"/>
        <v/>
      </c>
      <c r="CO86" s="89" t="str">
        <f t="shared" si="428"/>
        <v/>
      </c>
      <c r="CP86" s="89" t="str">
        <f t="shared" si="429"/>
        <v/>
      </c>
      <c r="CQ86" s="89" t="str">
        <f t="shared" si="430"/>
        <v/>
      </c>
      <c r="CR86" s="89" t="str">
        <f t="shared" si="431"/>
        <v/>
      </c>
      <c r="CS86" s="89" t="str">
        <f t="shared" si="432"/>
        <v/>
      </c>
      <c r="CT86" s="89" t="str">
        <f t="shared" si="433"/>
        <v/>
      </c>
      <c r="CU86" s="89" t="str">
        <f t="shared" si="434"/>
        <v/>
      </c>
      <c r="CV86" s="89" t="str">
        <f t="shared" si="435"/>
        <v/>
      </c>
      <c r="CW86" s="89" t="str">
        <f t="shared" si="436"/>
        <v/>
      </c>
      <c r="CX86" s="89" t="str">
        <f t="shared" si="437"/>
        <v/>
      </c>
      <c r="CY86" s="89" t="str">
        <f t="shared" si="438"/>
        <v/>
      </c>
      <c r="CZ86" s="89" t="str">
        <f t="shared" si="439"/>
        <v/>
      </c>
      <c r="DA86" s="89" t="str">
        <f t="shared" si="440"/>
        <v/>
      </c>
      <c r="DB86" s="89" t="str">
        <f t="shared" si="441"/>
        <v/>
      </c>
      <c r="DC86" s="89" t="str">
        <f t="shared" si="442"/>
        <v/>
      </c>
      <c r="DD86" s="89" t="str">
        <f t="shared" si="443"/>
        <v/>
      </c>
      <c r="DE86" s="89" t="str">
        <f t="shared" si="444"/>
        <v/>
      </c>
      <c r="DF86" s="89" t="str">
        <f t="shared" si="445"/>
        <v/>
      </c>
      <c r="DG86" s="89" t="str">
        <f t="shared" si="446"/>
        <v/>
      </c>
      <c r="DH86" s="89" t="str">
        <f t="shared" si="447"/>
        <v/>
      </c>
      <c r="DI86" s="89" t="str">
        <f t="shared" si="448"/>
        <v/>
      </c>
      <c r="DJ86" s="89" t="str">
        <f t="shared" si="449"/>
        <v/>
      </c>
      <c r="DK86" s="89" t="str">
        <f t="shared" si="450"/>
        <v/>
      </c>
      <c r="DL86" s="89" t="str">
        <f t="shared" si="451"/>
        <v/>
      </c>
      <c r="DM86" s="89" t="str">
        <f t="shared" si="452"/>
        <v/>
      </c>
      <c r="DN86" s="89" t="str">
        <f t="shared" si="453"/>
        <v/>
      </c>
      <c r="DO86" s="89" t="str">
        <f t="shared" si="454"/>
        <v/>
      </c>
      <c r="DP86" s="89" t="str">
        <f t="shared" si="455"/>
        <v/>
      </c>
      <c r="DQ86" s="89" t="str">
        <f t="shared" si="456"/>
        <v/>
      </c>
      <c r="DR86" s="89" t="str">
        <f t="shared" si="457"/>
        <v/>
      </c>
      <c r="DS86" s="89" t="str">
        <f t="shared" si="458"/>
        <v/>
      </c>
      <c r="DT86" s="89" t="str">
        <f t="shared" si="459"/>
        <v/>
      </c>
      <c r="DU86" s="89" t="str">
        <f t="shared" si="460"/>
        <v/>
      </c>
      <c r="DV86" s="89" t="str">
        <f t="shared" si="461"/>
        <v/>
      </c>
      <c r="DW86" s="89" t="str">
        <f t="shared" si="462"/>
        <v/>
      </c>
      <c r="DX86" s="89" t="str">
        <f t="shared" si="463"/>
        <v/>
      </c>
      <c r="DY86" s="89" t="str">
        <f t="shared" si="464"/>
        <v/>
      </c>
      <c r="DZ86" s="89" t="str">
        <f t="shared" si="465"/>
        <v/>
      </c>
      <c r="EA86" s="89" t="str">
        <f t="shared" si="466"/>
        <v/>
      </c>
      <c r="EB86" s="89" t="str">
        <f t="shared" si="467"/>
        <v/>
      </c>
      <c r="EC86" s="89" t="str">
        <f t="shared" si="468"/>
        <v/>
      </c>
      <c r="ED86" s="89" t="str">
        <f t="shared" si="469"/>
        <v/>
      </c>
      <c r="EE86" s="89" t="str">
        <f t="shared" si="470"/>
        <v/>
      </c>
      <c r="EF86" s="89" t="str">
        <f t="shared" si="471"/>
        <v/>
      </c>
      <c r="EG86" s="89" t="str">
        <f t="shared" si="472"/>
        <v/>
      </c>
      <c r="EH86" s="89" t="str">
        <f t="shared" si="473"/>
        <v/>
      </c>
      <c r="EI86" s="89" t="str">
        <f t="shared" si="474"/>
        <v/>
      </c>
      <c r="EJ86" s="89" t="str">
        <f t="shared" si="475"/>
        <v/>
      </c>
      <c r="EK86" s="89" t="str">
        <f t="shared" si="476"/>
        <v/>
      </c>
      <c r="EL86" s="89" t="str">
        <f t="shared" si="477"/>
        <v/>
      </c>
      <c r="EM86" s="89" t="str">
        <f t="shared" si="478"/>
        <v/>
      </c>
      <c r="EN86" s="89" t="str">
        <f t="shared" si="479"/>
        <v/>
      </c>
      <c r="EO86" s="89" t="str">
        <f t="shared" si="480"/>
        <v/>
      </c>
      <c r="EP86" s="89" t="str">
        <f t="shared" si="481"/>
        <v/>
      </c>
      <c r="EQ86" s="89" t="str">
        <f t="shared" si="482"/>
        <v/>
      </c>
      <c r="ER86" s="89" t="str">
        <f t="shared" si="483"/>
        <v/>
      </c>
      <c r="ES86" s="89" t="str">
        <f t="shared" si="484"/>
        <v/>
      </c>
      <c r="ET86" s="89" t="str">
        <f t="shared" si="485"/>
        <v/>
      </c>
      <c r="EU86" s="89" t="str">
        <f t="shared" si="486"/>
        <v/>
      </c>
      <c r="EV86" s="89" t="str">
        <f t="shared" si="487"/>
        <v/>
      </c>
      <c r="EW86" s="89" t="str">
        <f t="shared" si="488"/>
        <v/>
      </c>
      <c r="EX86" s="89" t="str">
        <f t="shared" si="489"/>
        <v/>
      </c>
      <c r="EY86" s="89" t="str">
        <f t="shared" si="490"/>
        <v/>
      </c>
      <c r="EZ86" s="89" t="str">
        <f t="shared" si="491"/>
        <v/>
      </c>
      <c r="FA86" s="89" t="str">
        <f t="shared" si="492"/>
        <v/>
      </c>
      <c r="FB86" s="89" t="str">
        <f t="shared" si="493"/>
        <v/>
      </c>
      <c r="FC86" s="89" t="str">
        <f t="shared" si="494"/>
        <v/>
      </c>
      <c r="FD86" s="89" t="str">
        <f t="shared" si="495"/>
        <v/>
      </c>
      <c r="FE86" s="89" t="str">
        <f t="shared" si="496"/>
        <v/>
      </c>
      <c r="FF86" s="89" t="str">
        <f t="shared" si="497"/>
        <v/>
      </c>
      <c r="FG86" s="89" t="str">
        <f t="shared" si="498"/>
        <v/>
      </c>
      <c r="FH86" s="89" t="str">
        <f t="shared" si="499"/>
        <v/>
      </c>
      <c r="FI86" s="89" t="str">
        <f t="shared" si="500"/>
        <v/>
      </c>
      <c r="FJ86" s="89" t="str">
        <f t="shared" si="501"/>
        <v/>
      </c>
      <c r="FK86" s="89" t="str">
        <f t="shared" si="502"/>
        <v/>
      </c>
      <c r="FL86" s="89" t="str">
        <f t="shared" si="503"/>
        <v/>
      </c>
      <c r="FM86" s="89" t="str">
        <f t="shared" si="504"/>
        <v/>
      </c>
      <c r="FN86" s="89" t="str">
        <f t="shared" si="505"/>
        <v/>
      </c>
      <c r="FO86" s="89" t="str">
        <f t="shared" si="506"/>
        <v/>
      </c>
      <c r="FP86" s="89" t="str">
        <f t="shared" si="507"/>
        <v/>
      </c>
      <c r="FQ86" s="89" t="str">
        <f t="shared" si="508"/>
        <v/>
      </c>
      <c r="FR86" s="89" t="str">
        <f t="shared" si="509"/>
        <v/>
      </c>
      <c r="FS86" s="89" t="str">
        <f t="shared" si="510"/>
        <v/>
      </c>
      <c r="FT86" s="89" t="str">
        <f t="shared" si="511"/>
        <v/>
      </c>
      <c r="FU86" s="89" t="str">
        <f t="shared" si="512"/>
        <v/>
      </c>
      <c r="FV86" s="89" t="str">
        <f t="shared" si="513"/>
        <v/>
      </c>
      <c r="FW86" s="89" t="str">
        <f t="shared" si="514"/>
        <v/>
      </c>
      <c r="FX86" s="89" t="str">
        <f t="shared" si="515"/>
        <v/>
      </c>
      <c r="FY86" s="89" t="str">
        <f t="shared" si="516"/>
        <v/>
      </c>
      <c r="FZ86" s="89">
        <f t="shared" si="517"/>
        <v>0.22273373983739853</v>
      </c>
      <c r="GA86" s="89">
        <f t="shared" si="518"/>
        <v>0.11481416602613392</v>
      </c>
      <c r="GB86" s="89">
        <f t="shared" si="519"/>
        <v>0.12300632368148912</v>
      </c>
      <c r="GC86" s="89">
        <f t="shared" si="520"/>
        <v>-7.093514613392693E-3</v>
      </c>
      <c r="GD86" s="89">
        <f t="shared" si="521"/>
        <v>-2.4871756797131939E-2</v>
      </c>
      <c r="GE86" s="89">
        <f t="shared" si="522"/>
        <v>4.9651382283772971E-2</v>
      </c>
      <c r="GF86" s="89">
        <f t="shared" si="523"/>
        <v>6.3528722568722662E-2</v>
      </c>
      <c r="GG86" s="89">
        <f t="shared" si="524"/>
        <v>5.4087193267085887E-2</v>
      </c>
      <c r="GH86" s="89">
        <f t="shared" si="525"/>
        <v>0.10380587316176482</v>
      </c>
      <c r="GI86" s="89">
        <f t="shared" si="526"/>
        <v>0.17946360848665677</v>
      </c>
      <c r="GJ86" s="89">
        <f t="shared" si="527"/>
        <v>0.21983169205248076</v>
      </c>
      <c r="GK86" s="89">
        <f t="shared" si="528"/>
        <v>0.20989679907179903</v>
      </c>
      <c r="GL86" s="89">
        <f t="shared" si="529"/>
        <v>0.15029463833041046</v>
      </c>
      <c r="GM86" s="89">
        <f t="shared" si="530"/>
        <v>-0.20158482241153897</v>
      </c>
      <c r="GN86" s="89">
        <f t="shared" si="531"/>
        <v>-8.5130402505834701E-2</v>
      </c>
      <c r="GO86" s="89">
        <f t="shared" si="532"/>
        <v>-5.5825607606495353E-2</v>
      </c>
      <c r="GP86" s="89">
        <f t="shared" si="533"/>
        <v>-4.8335205068428033E-2</v>
      </c>
      <c r="GQ86" s="89">
        <f t="shared" si="534"/>
        <v>-9.5597292939726075E-2</v>
      </c>
      <c r="GR86" s="89">
        <f t="shared" si="535"/>
        <v>-8.6232509573642147E-2</v>
      </c>
      <c r="GS86" s="89">
        <f t="shared" si="536"/>
        <v>-9.0559976968291989E-2</v>
      </c>
      <c r="GT86" s="89">
        <f t="shared" si="537"/>
        <v>-0.13334611608953684</v>
      </c>
      <c r="GU86" s="89">
        <f t="shared" si="538"/>
        <v>-0.18672839108209383</v>
      </c>
      <c r="GV86" s="89">
        <f t="shared" si="539"/>
        <v>-0.22323773513802547</v>
      </c>
      <c r="GW86" s="89">
        <f t="shared" si="540"/>
        <v>-0.23936990246611289</v>
      </c>
      <c r="GX86" s="89">
        <f t="shared" ref="GX86:HJ86" si="547">IF(GL46&lt;=0,"",IF(GX46&lt;=0,"",(GX46/GL46-1)))</f>
        <v>-0.25722543352601157</v>
      </c>
      <c r="GY86" s="89">
        <f t="shared" si="547"/>
        <v>-0.20034542314335058</v>
      </c>
      <c r="GZ86" s="89">
        <f t="shared" si="547"/>
        <v>-0.28334172118772016</v>
      </c>
      <c r="HA86" s="89">
        <f t="shared" si="547"/>
        <v>-0.24980268350434098</v>
      </c>
      <c r="HB86" s="89">
        <f t="shared" si="547"/>
        <v>-0.20766258853831299</v>
      </c>
      <c r="HC86" s="89">
        <f t="shared" si="547"/>
        <v>-0.19130195430773467</v>
      </c>
      <c r="HD86" s="89">
        <f t="shared" si="547"/>
        <v>-0.1797004991680532</v>
      </c>
      <c r="HE86" s="89">
        <f t="shared" si="547"/>
        <v>-0.16754812777660255</v>
      </c>
      <c r="HF86" s="89">
        <f t="shared" si="547"/>
        <v>-0.15180630284396623</v>
      </c>
      <c r="HG86" s="89">
        <f t="shared" si="547"/>
        <v>-0.14532573008467253</v>
      </c>
      <c r="HH86" s="89">
        <f t="shared" si="547"/>
        <v>-0.12621359223300976</v>
      </c>
      <c r="HI86" s="89">
        <f t="shared" si="547"/>
        <v>-9.937703945416787E-2</v>
      </c>
      <c r="HJ86" s="89">
        <f t="shared" si="547"/>
        <v>7.0038910505836549E-2</v>
      </c>
      <c r="HK86" s="89">
        <f t="shared" si="319"/>
        <v>0.17170626349892015</v>
      </c>
      <c r="HL86" s="89">
        <f t="shared" si="320"/>
        <v>0.1523876404494382</v>
      </c>
      <c r="HM86" s="89">
        <f t="shared" si="321"/>
        <v>0.12782745923198324</v>
      </c>
      <c r="HN86" s="89">
        <f t="shared" si="322"/>
        <v>8.0048760666395768E-2</v>
      </c>
      <c r="HO86" s="89">
        <f t="shared" si="323"/>
        <v>7.9646017699114946E-2</v>
      </c>
      <c r="HP86" s="89">
        <f t="shared" si="324"/>
        <v>7.2442770211532892E-2</v>
      </c>
      <c r="HQ86" s="89">
        <f t="shared" si="325"/>
        <v>6.4803049555273162E-2</v>
      </c>
      <c r="HR86" s="89">
        <f t="shared" si="326"/>
        <v>5.2513824195740799E-2</v>
      </c>
      <c r="HS86" s="89">
        <f t="shared" si="327"/>
        <v>2.3802579862514994E-2</v>
      </c>
      <c r="HT86" s="89">
        <f t="shared" si="328"/>
        <v>-4.4684153005480898E-4</v>
      </c>
      <c r="HU86" s="89">
        <f t="shared" si="329"/>
        <v>-2.7907305665349269E-2</v>
      </c>
      <c r="HV86" s="89">
        <f t="shared" si="329"/>
        <v>-0.32181818181818178</v>
      </c>
      <c r="HW86" s="89">
        <f t="shared" si="329"/>
        <v>-0.31152073732718899</v>
      </c>
      <c r="HX86" s="89">
        <f t="shared" si="329"/>
        <v>-0.24741011578305916</v>
      </c>
      <c r="HY86" s="89">
        <f t="shared" si="329"/>
        <v>-0.17210820895522383</v>
      </c>
      <c r="HZ86" s="89">
        <f t="shared" si="329"/>
        <v>-0.1249059443190369</v>
      </c>
      <c r="IA86" s="89">
        <f t="shared" si="329"/>
        <v>-8.262359535667263E-2</v>
      </c>
      <c r="IB86" s="89">
        <f t="shared" si="329"/>
        <v>-2.2701222431698698E-2</v>
      </c>
      <c r="IC86" s="89">
        <f t="shared" si="329"/>
        <v>6.3869753033295895E-2</v>
      </c>
      <c r="ID86" s="89">
        <f t="shared" si="329"/>
        <v>0.15285449754137459</v>
      </c>
      <c r="IE86" s="89">
        <f t="shared" si="329"/>
        <v>0.20228621389670853</v>
      </c>
      <c r="IF86" s="89">
        <f t="shared" si="329"/>
        <v>0.24209415154929559</v>
      </c>
      <c r="IG86" s="89">
        <f t="shared" si="329"/>
        <v>0.26250498951005663</v>
      </c>
      <c r="IH86" s="89">
        <f t="shared" si="232"/>
        <v>0.41634584450402157</v>
      </c>
      <c r="II86" s="89">
        <f t="shared" si="260"/>
        <v>0.33948594377510033</v>
      </c>
      <c r="IJ86" s="89">
        <f t="shared" si="261"/>
        <v>0.30218056680161931</v>
      </c>
      <c r="IK86" s="89">
        <f t="shared" si="244"/>
        <v>0.22165239436619721</v>
      </c>
      <c r="IL86" s="89">
        <f t="shared" si="245"/>
        <v>0.20298022355975931</v>
      </c>
      <c r="IM86" s="89">
        <f t="shared" si="246"/>
        <v>0.23618605574964024</v>
      </c>
      <c r="IN86" s="89">
        <f t="shared" si="247"/>
        <v>0.21420263027174036</v>
      </c>
      <c r="IO86" s="89">
        <f t="shared" si="248"/>
        <v>0.17411460225439934</v>
      </c>
      <c r="IP86" s="89">
        <f t="shared" si="249"/>
        <v>0.12623289756290257</v>
      </c>
      <c r="IQ86" s="89">
        <f t="shared" si="250"/>
        <v>0.13713162443299964</v>
      </c>
      <c r="IR86" s="89">
        <f t="shared" si="251"/>
        <v>0.15954932692669876</v>
      </c>
      <c r="IS86" s="89">
        <f t="shared" si="252"/>
        <v>0.19618333020823231</v>
      </c>
      <c r="IT86" s="89">
        <f t="shared" si="253"/>
        <v>0.43347775966927693</v>
      </c>
      <c r="IU86" s="89">
        <f t="shared" si="254"/>
        <v>0.45238238010145948</v>
      </c>
      <c r="IV86" s="89">
        <f t="shared" si="255"/>
        <v>0.45670389063999162</v>
      </c>
      <c r="IW86" s="89">
        <f t="shared" si="256"/>
        <v>0.46379851256644788</v>
      </c>
      <c r="IX86" s="89">
        <f t="shared" si="257"/>
        <v>0.42569435609185002</v>
      </c>
      <c r="IY86" s="89">
        <f t="shared" si="258"/>
        <v>0.32241882575336378</v>
      </c>
      <c r="IZ86" s="89">
        <f t="shared" si="259"/>
        <v>0.23393567484487976</v>
      </c>
      <c r="JA86" s="89">
        <f t="shared" si="259"/>
        <v>0.58616384045856229</v>
      </c>
      <c r="JB86" s="89">
        <f t="shared" si="259"/>
        <v>0.80828349238174102</v>
      </c>
      <c r="JC86" s="89">
        <f t="shared" si="259"/>
        <v>0.9646170673216512</v>
      </c>
      <c r="JD86" s="89">
        <f t="shared" si="259"/>
        <v>1.1999172270269574</v>
      </c>
      <c r="JE86" s="89">
        <f t="shared" si="259"/>
        <v>1.3474161628871233</v>
      </c>
      <c r="JF86" s="89">
        <f t="shared" si="259"/>
        <v>2.7477228371244231</v>
      </c>
      <c r="JG86" s="89">
        <f t="shared" si="259"/>
        <v>3.384804933500682</v>
      </c>
      <c r="JH86" s="89">
        <f t="shared" si="259"/>
        <v>3.2599368837403278</v>
      </c>
      <c r="JI86" s="89">
        <f t="shared" si="259"/>
        <v>3.2746707857759665</v>
      </c>
      <c r="JJ86" s="89">
        <f t="shared" si="259"/>
        <v>3.4202055458113874</v>
      </c>
      <c r="JK86" s="89">
        <f t="shared" si="345"/>
        <v>3.4236745599384486</v>
      </c>
      <c r="JL86" s="89">
        <f t="shared" si="345"/>
        <v>3.4582144721567287</v>
      </c>
      <c r="JM86" s="89">
        <f t="shared" si="345"/>
        <v>2.2951353265671548</v>
      </c>
      <c r="JN86" s="89">
        <f t="shared" si="345"/>
        <v>1.7831554940938443</v>
      </c>
      <c r="JO86" s="89">
        <f t="shared" si="345"/>
        <v>1.5087766779710861</v>
      </c>
      <c r="JP86" s="89">
        <f t="shared" si="345"/>
        <v>1.1836263879289679</v>
      </c>
      <c r="JQ86" s="89">
        <f t="shared" si="345"/>
        <v>0.97841174245528761</v>
      </c>
      <c r="JR86" s="89">
        <f t="shared" si="345"/>
        <v>0.23953634716601413</v>
      </c>
      <c r="JS86" s="89">
        <f t="shared" si="345"/>
        <v>8.3994263213902798E-2</v>
      </c>
      <c r="JT86" s="89">
        <f t="shared" si="335"/>
        <v>2.0848055049968117E-2</v>
      </c>
      <c r="JU86" s="89">
        <f t="shared" si="336"/>
        <v>-0.14070458494792548</v>
      </c>
      <c r="JV86" s="89">
        <f t="shared" si="337"/>
        <v>-0.12660766967674264</v>
      </c>
      <c r="JW86" s="89">
        <f t="shared" si="338"/>
        <v>3.7060952290979721E-2</v>
      </c>
      <c r="JX86" s="89">
        <f t="shared" si="338"/>
        <v>8.3761433049078793E-2</v>
      </c>
      <c r="JY86" s="89">
        <f t="shared" si="338"/>
        <v>0.19153074376657075</v>
      </c>
      <c r="JZ86" s="89">
        <f t="shared" si="338"/>
        <v>0.31006878089469536</v>
      </c>
      <c r="KA86" s="89">
        <f t="shared" si="338"/>
        <v>0.39651832428050349</v>
      </c>
      <c r="KB86" s="89">
        <f t="shared" si="338"/>
        <v>0.46528947890134087</v>
      </c>
      <c r="KC86" s="89">
        <f t="shared" si="338"/>
        <v>0.55982826712378642</v>
      </c>
      <c r="KD86" s="89">
        <f t="shared" si="338"/>
        <v>0.91689596361569081</v>
      </c>
      <c r="KE86" s="89">
        <f t="shared" si="338"/>
        <v>1.0662711702949776</v>
      </c>
      <c r="KF86" s="89">
        <f t="shared" si="338"/>
        <v>1.2608409030430296</v>
      </c>
      <c r="KG86" s="89">
        <f t="shared" si="338"/>
        <v>1.6824096643880853</v>
      </c>
      <c r="KH86" s="89">
        <f t="shared" si="338"/>
        <v>1.6145542150650418</v>
      </c>
      <c r="KI86" s="89">
        <f t="shared" si="338"/>
        <v>1.2416250644035474</v>
      </c>
      <c r="KJ86" s="89">
        <f t="shared" si="338"/>
        <v>1.1854646109867484</v>
      </c>
      <c r="KK86" s="89">
        <f t="shared" si="338"/>
        <v>1.0099235015864814</v>
      </c>
      <c r="KL86" s="89">
        <f t="shared" si="338"/>
        <v>0.85718865563860658</v>
      </c>
      <c r="KM86" s="89">
        <f t="shared" si="338"/>
        <v>0.72493009174277634</v>
      </c>
      <c r="KN86" s="89">
        <f t="shared" si="338"/>
        <v>0.62823991590268813</v>
      </c>
      <c r="KO86" s="89">
        <f t="shared" si="338"/>
        <v>0.53551202925896946</v>
      </c>
      <c r="KP86" s="89">
        <f t="shared" si="338"/>
        <v>0.20952462863774834</v>
      </c>
      <c r="KQ86" s="89">
        <f t="shared" si="338"/>
        <v>8.13615887927297E-2</v>
      </c>
      <c r="KR86" s="89">
        <f t="shared" si="338"/>
        <v>3.1999791021205759E-2</v>
      </c>
      <c r="KS86" s="89">
        <f t="shared" si="338"/>
        <v>-1.0335767768305359E-2</v>
      </c>
      <c r="KT86" s="89">
        <f t="shared" si="338"/>
        <v>-2.1408288834415146E-2</v>
      </c>
      <c r="KU86" s="89">
        <f t="shared" si="338"/>
        <v>-3.0115525853564251E-2</v>
      </c>
      <c r="KV86" s="89">
        <f t="shared" si="543"/>
        <v>-4.2743249383939363E-2</v>
      </c>
      <c r="KW86" s="89">
        <f t="shared" si="543"/>
        <v>-4.8341486784371335E-2</v>
      </c>
      <c r="KX86" s="89">
        <f t="shared" si="543"/>
        <v>-5.8928116272056075E-2</v>
      </c>
      <c r="KY86" s="89">
        <f t="shared" si="543"/>
        <v>-5.741709411506779E-2</v>
      </c>
      <c r="KZ86" s="89">
        <f t="shared" si="543"/>
        <v>-5.7968644348597276E-2</v>
      </c>
      <c r="LA86" s="89">
        <f t="shared" si="543"/>
        <v>-5.505730620817828E-2</v>
      </c>
      <c r="LB86" s="89">
        <f t="shared" si="543"/>
        <v>2.8897012463855454E-2</v>
      </c>
      <c r="LC86" s="89">
        <f t="shared" si="543"/>
        <v>1.1559975805615963E-2</v>
      </c>
      <c r="LD86" s="89">
        <f t="shared" si="543"/>
        <v>2.2917150797696628E-4</v>
      </c>
      <c r="LE86" s="89">
        <f t="shared" si="543"/>
        <v>1.7850332145273429E-2</v>
      </c>
      <c r="LF86" s="89">
        <f t="shared" si="543"/>
        <v>1.1421652564182816E-2</v>
      </c>
      <c r="LG86" s="89">
        <f t="shared" si="543"/>
        <v>-1.7058306265527179E-3</v>
      </c>
      <c r="LH86" s="89">
        <f t="shared" si="543"/>
        <v>6.6510648587463361E-3</v>
      </c>
      <c r="LI86" s="89">
        <f t="shared" si="543"/>
        <v>1.2699750641033347E-2</v>
      </c>
      <c r="LJ86" s="89">
        <f t="shared" si="543"/>
        <v>1.7726725905246488E-2</v>
      </c>
      <c r="LK86" s="89">
        <f t="shared" si="543"/>
        <v>2.0123310884642143E-2</v>
      </c>
      <c r="LL86" s="89">
        <f t="shared" si="543"/>
        <v>2.7141553964199927E-2</v>
      </c>
      <c r="LM86" s="89">
        <f t="shared" si="543"/>
        <v>2.6733279945922339E-2</v>
      </c>
      <c r="LN86" s="89">
        <f t="shared" si="543"/>
        <v>-0.22399115856201512</v>
      </c>
      <c r="LO86" s="89">
        <f t="shared" si="543"/>
        <v>-0.17713764147499089</v>
      </c>
      <c r="LP86" s="89">
        <f t="shared" si="543"/>
        <v>-0.17931353216325618</v>
      </c>
      <c r="LQ86" s="89">
        <f t="shared" si="543"/>
        <v>-0.19261254356433677</v>
      </c>
      <c r="LR86" s="89">
        <f t="shared" si="543"/>
        <v>-0.17896072541179675</v>
      </c>
      <c r="LS86" s="89">
        <f t="shared" si="543"/>
        <v>-0.16569846999978821</v>
      </c>
      <c r="LT86" s="89">
        <f t="shared" si="543"/>
        <v>-0.15728372234124088</v>
      </c>
      <c r="LU86" s="89">
        <f t="shared" si="543"/>
        <v>-0.17546040719325251</v>
      </c>
      <c r="LV86" s="89">
        <f t="shared" si="543"/>
        <v>-0.17838839811002272</v>
      </c>
      <c r="LW86" s="89">
        <f t="shared" si="543"/>
        <v>-0.19709291421516173</v>
      </c>
      <c r="LX86" s="89">
        <f t="shared" si="543"/>
        <v>-0.21233775422631351</v>
      </c>
      <c r="LY86" s="89">
        <f t="shared" si="543"/>
        <v>-0.27491532986800671</v>
      </c>
      <c r="LZ86" s="89">
        <f t="shared" si="543"/>
        <v>-0.21566206766404106</v>
      </c>
      <c r="MA86" s="89">
        <f t="shared" si="543"/>
        <v>-0.17348900198602379</v>
      </c>
      <c r="MB86" s="89">
        <f t="shared" si="543"/>
        <v>-7.7791453175429903E-2</v>
      </c>
      <c r="MC86" s="89">
        <f t="shared" si="543"/>
        <v>-3.2153372267422653E-2</v>
      </c>
      <c r="MD86" s="89">
        <f t="shared" si="340"/>
        <v>-3.3449238512750612E-2</v>
      </c>
      <c r="ME86" s="89">
        <f t="shared" si="341"/>
        <v>-1.7322377752444273E-2</v>
      </c>
      <c r="MF86" s="89">
        <f t="shared" si="341"/>
        <v>9.9908843348652798E-3</v>
      </c>
      <c r="MG86" s="89">
        <f t="shared" si="341"/>
        <v>4.7534594242091499E-2</v>
      </c>
      <c r="MH86" s="89">
        <f t="shared" si="341"/>
        <v>7.4801531155607837E-2</v>
      </c>
      <c r="MI86" s="89">
        <f t="shared" si="341"/>
        <v>0.11756160128458415</v>
      </c>
      <c r="MJ86" s="89">
        <f t="shared" si="341"/>
        <v>0.15809492135852232</v>
      </c>
      <c r="MK86" s="89">
        <f t="shared" si="341"/>
        <v>0.24817783943080918</v>
      </c>
      <c r="ML86" s="89">
        <f t="shared" si="341"/>
        <v>0.40939036805011741</v>
      </c>
    </row>
    <row r="87" spans="1:350" ht="52" x14ac:dyDescent="0.35">
      <c r="A87" s="175" t="s">
        <v>519</v>
      </c>
    </row>
    <row r="88" spans="1:350" ht="53.5" x14ac:dyDescent="0.35">
      <c r="A88" s="175" t="s">
        <v>560</v>
      </c>
    </row>
    <row r="89" spans="1:350" ht="53.5" x14ac:dyDescent="0.35">
      <c r="A89" s="175" t="s">
        <v>626</v>
      </c>
    </row>
  </sheetData>
  <sheetProtection formatCells="0" formatColumns="0" formatRows="0" insertColumns="0" insertRows="0" insertHyperlinks="0" deleteColumns="0" deleteRows="0" autoFilter="0" pivotTables="0"/>
  <phoneticPr fontId="20" type="noConversion"/>
  <conditionalFormatting sqref="B10:BX46">
    <cfRule type="expression" dxfId="19" priority="370">
      <formula>B$1="*"</formula>
    </cfRule>
  </conditionalFormatting>
  <conditionalFormatting sqref="B2:ML2">
    <cfRule type="expression" dxfId="17" priority="86">
      <formula>B$1="*"</formula>
    </cfRule>
  </conditionalFormatting>
  <conditionalFormatting sqref="B49:MK86 ML49:ML56 ML60:ML86">
    <cfRule type="expression" dxfId="16" priority="3">
      <formula>B$1="*"</formula>
    </cfRule>
  </conditionalFormatting>
  <conditionalFormatting sqref="BY10:HV10">
    <cfRule type="expression" dxfId="15" priority="369">
      <formula>BY$1="*"</formula>
    </cfRule>
  </conditionalFormatting>
  <conditionalFormatting sqref="BY11:IG46">
    <cfRule type="expression" dxfId="14" priority="486">
      <formula>BY$1="*"</formula>
    </cfRule>
  </conditionalFormatting>
  <conditionalFormatting sqref="IH10:ML46">
    <cfRule type="expression" dxfId="8" priority="1">
      <formula>IH$1="*"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84" id="{66AE9DD3-CD84-409A-A53D-20C29A000C99}">
            <xm:f>Quarter!B$1="*"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B3:CF9</xm:sqref>
        </x14:conditionalFormatting>
        <x14:conditionalFormatting xmlns:xm="http://schemas.microsoft.com/office/excel/2006/main">
          <x14:cfRule type="expression" priority="373" id="{FFD08674-3263-4351-82D2-0B560FBF4ED7}">
            <xm:f>Quarter!#REF!="*"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CG3:CH9</xm:sqref>
        </x14:conditionalFormatting>
        <x14:conditionalFormatting xmlns:xm="http://schemas.microsoft.com/office/excel/2006/main">
          <x14:cfRule type="expression" priority="2859" id="{46F31D55-FE7F-4660-BFD7-ADA26170AB7D}">
            <xm:f>Quarter!#REF!="*"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CI4:HX9</xm:sqref>
        </x14:conditionalFormatting>
        <x14:conditionalFormatting xmlns:xm="http://schemas.microsoft.com/office/excel/2006/main">
          <x14:cfRule type="expression" priority="331" id="{C93A8502-D3DC-483A-8011-BF3BAE5CA365}">
            <xm:f>Quarter!#REF!="*"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CI3:IG3</xm:sqref>
        </x14:conditionalFormatting>
        <x14:conditionalFormatting xmlns:xm="http://schemas.microsoft.com/office/excel/2006/main">
          <x14:cfRule type="expression" priority="330" id="{B1DF2D87-E5CA-47E7-9563-16CD1DDD244B}">
            <xm:f>Quarter!#REF!="*"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HW10:IG10</xm:sqref>
        </x14:conditionalFormatting>
        <x14:conditionalFormatting xmlns:xm="http://schemas.microsoft.com/office/excel/2006/main">
          <x14:cfRule type="expression" priority="546" id="{29D06106-4EC3-464F-A8B6-25612A75EC48}">
            <xm:f>Quarter!HQ$1="*"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IH3:JA3 HY4:JA9</xm:sqref>
        </x14:conditionalFormatting>
        <x14:conditionalFormatting xmlns:xm="http://schemas.microsoft.com/office/excel/2006/main">
          <x14:cfRule type="expression" priority="2" id="{A0487234-DBE4-4A81-927A-B514455D9514}">
            <xm:f>Quarter!IT$1="*"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JB3:ML9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P Y U N U e 3 j y k S p A A A A + A A A A B I A H A B D b 2 5 m a W c v U G F j a 2 F n Z S 5 4 b W w g o h g A K K A U A A A A A A A A A A A A A A A A A A A A A A A A A A A A h Y 9 N D o I w G E S v Q r q n L e A P k o + S 6 F Y S o 4 l x 2 0 C F R i i E F s v d X H g k r y C J o u 5 c z u R N 8 u Z x u 0 M y 1 J V z F Z 2 W j Y q R h y l y h M q a X K o i R r 0 5 u y F K G O x 4 d u G F c E Z Y 6 W j Q M k a l M W 1 E i L U W 2 w A 3 X U F 8 S j 1 y S r e H r B Q 1 d 6 X S h q t M o M 8 q / 7 9 C D I 4 v G e b j M M D z c D X D y 4 U H Z K o h l e q L + K M x p k B + S t j 0 l e k 7 w V r j r v d A p g j k / Y I 9 A V B L A w Q U A A I A C A A 9 h Q 1 R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Y U N U S i K R 7 g O A A A A E Q A A A B M A H A B G b 3 J t d W x h c y 9 T Z W N 0 a W 9 u M S 5 t I K I Y A C i g F A A A A A A A A A A A A A A A A A A A A A A A A A A A A C t O T S 7 J z M 9 T C I b Q h t Y A U E s B A i 0 A F A A C A A g A P Y U N U e 3 j y k S p A A A A + A A A A B I A A A A A A A A A A A A A A A A A A A A A A E N v b m Z p Z y 9 Q Y W N r Y W d l L n h t b F B L A Q I t A B Q A A g A I A D 2 F D V E P y u m r p A A A A O k A A A A T A A A A A A A A A A A A A A A A A P U A A A B b Q 2 9 u d G V u d F 9 U e X B l c 1 0 u e G 1 s U E s B A i 0 A F A A C A A g A P Y U N U S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N k X N S J S 3 X 1 H k a J q j i 4 V 3 T o A A A A A A g A A A A A A A 2 Y A A M A A A A A Q A A A A l u p N J o y C p Q 1 6 L / I K r a 3 d I g A A A A A E g A A A o A A A A B A A A A D F 6 U T 5 b o L 9 G u q d a B d x s D O h U A A A A O 9 n 0 7 g Q / K q S p M o Q j U t x k V N S A 7 w V 9 j U i u x B b + 5 3 s k 2 x C r k a Y W y H E g I S Y e 3 W 2 7 y T P g Z 0 o x + a k m H i g n Q O g h y r x 1 e F 5 U I k R / w 9 V c R j b r Q K 3 c W T Q F A A A A I L + w e H r 2 M d S d w + o G G t 8 M o H / T H Y / < / D a t a M a s h u p > 
</file>

<file path=customXml/itemProps1.xml><?xml version="1.0" encoding="utf-8"?>
<ds:datastoreItem xmlns:ds="http://schemas.openxmlformats.org/officeDocument/2006/customXml" ds:itemID="{385F2653-3DCD-452B-9263-FEB00C83C77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Por_Eng</vt:lpstr>
      <vt:lpstr>Comparable</vt:lpstr>
      <vt:lpstr>Month</vt:lpstr>
      <vt:lpstr>Quarter</vt:lpstr>
      <vt:lpstr>Year</vt:lpstr>
      <vt:lpstr>Period</vt:lpstr>
      <vt:lpstr>Acumulado</vt:lpstr>
      <vt:lpstr>Anual</vt:lpstr>
      <vt:lpstr>Mensal</vt:lpstr>
      <vt:lpstr>Month!Print_Area</vt:lpstr>
      <vt:lpstr>Trimestral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Pereira</dc:creator>
  <cp:lastModifiedBy>Ricardo Medeiros</cp:lastModifiedBy>
  <cp:lastPrinted>2015-05-14T22:49:15Z</cp:lastPrinted>
  <dcterms:created xsi:type="dcterms:W3CDTF">2013-02-15T21:10:21Z</dcterms:created>
  <dcterms:modified xsi:type="dcterms:W3CDTF">2026-02-19T18:30:49Z</dcterms:modified>
</cp:coreProperties>
</file>